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od\apoyo_cursos\lea3\finance\salidas\"/>
    </mc:Choice>
  </mc:AlternateContent>
  <xr:revisionPtr revIDLastSave="0" documentId="13_ncr:1_{EE4A56AD-9196-4DBD-A4E6-05B88722BDC5}" xr6:coauthVersionLast="47" xr6:coauthVersionMax="47" xr10:uidLastSave="{00000000-0000-0000-0000-000000000000}"/>
  <bookViews>
    <workbookView xWindow="-20610" yWindow="-885" windowWidth="20730" windowHeight="11040" firstSheet="2" activeTab="2" xr2:uid="{00000000-000D-0000-FFFF-FFFF00000000}"/>
  </bookViews>
  <sheets>
    <sheet name="Sheet1" sheetId="1" r:id="rId1"/>
    <sheet name="Utilidad" sheetId="3" r:id="rId2"/>
    <sheet name="calculo_interes" sheetId="2" r:id="rId3"/>
  </sheets>
  <definedNames>
    <definedName name="_xlnm._FilterDatabase" localSheetId="0" hidden="1">Sheet1!$A$1:$G$1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D8" i="2"/>
  <c r="C8" i="2"/>
  <c r="I14" i="2"/>
  <c r="H13" i="2" s="1"/>
  <c r="I9" i="2" s="1"/>
  <c r="J9" i="2" s="1"/>
  <c r="I13" i="2"/>
  <c r="C12" i="2"/>
  <c r="D12" i="2"/>
  <c r="B8" i="2"/>
  <c r="G2" i="3"/>
  <c r="G3" i="3"/>
  <c r="F3" i="3"/>
  <c r="H4" i="2"/>
  <c r="B4" i="2"/>
</calcChain>
</file>

<file path=xl/sharedStrings.xml><?xml version="1.0" encoding="utf-8"?>
<sst xmlns="http://schemas.openxmlformats.org/spreadsheetml/2006/main" count="43" uniqueCount="34">
  <si>
    <t>equipo</t>
  </si>
  <si>
    <t>aceptaron</t>
  </si>
  <si>
    <t>rechazaron</t>
  </si>
  <si>
    <t>total_prestado</t>
  </si>
  <si>
    <t>total_pagado</t>
  </si>
  <si>
    <t>utilidad</t>
  </si>
  <si>
    <t>margen</t>
  </si>
  <si>
    <t>profesor1</t>
  </si>
  <si>
    <t>grupo_4</t>
  </si>
  <si>
    <t>grupo_6</t>
  </si>
  <si>
    <t>grupo_3</t>
  </si>
  <si>
    <t>grupo_2</t>
  </si>
  <si>
    <t>grupo_5</t>
  </si>
  <si>
    <t>grupo_1</t>
  </si>
  <si>
    <t>Total prestado</t>
  </si>
  <si>
    <t>Total cobrado</t>
  </si>
  <si>
    <t>Total pagado</t>
  </si>
  <si>
    <t>Costo operativo</t>
  </si>
  <si>
    <t>Utilidad</t>
  </si>
  <si>
    <t>Porcentaje</t>
  </si>
  <si>
    <t>Valor</t>
  </si>
  <si>
    <t>Ejemplo Incorrecto</t>
  </si>
  <si>
    <t>Ejemplo correcto</t>
  </si>
  <si>
    <t>No pago</t>
  </si>
  <si>
    <t>Pago</t>
  </si>
  <si>
    <t>Prestado</t>
  </si>
  <si>
    <t>Cobrado</t>
  </si>
  <si>
    <t>Pagado</t>
  </si>
  <si>
    <t>costo operativo</t>
  </si>
  <si>
    <t>Margen esperado</t>
  </si>
  <si>
    <t>Interes rc</t>
  </si>
  <si>
    <t>Total</t>
  </si>
  <si>
    <t>Interes riesgo</t>
  </si>
  <si>
    <t>porc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</si>
</sst>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"/>
    <numFmt numFmtId="166" formatCode="0.0%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2" applyNumberFormat="1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166" fontId="0" fillId="0" borderId="1" xfId="3" applyNumberFormat="1" applyFont="1" applyBorder="1" applyAlignment="1">
      <alignment horizontal="center"/>
    </xf>
    <xf numFmtId="165" fontId="0" fillId="4" borderId="1" xfId="1" applyNumberFormat="1" applyFont="1" applyFill="1" applyBorder="1" applyAlignment="1">
      <alignment horizontal="center" vertical="center"/>
    </xf>
    <xf numFmtId="9" fontId="3" fillId="0" borderId="0" xfId="3" applyFont="1" applyAlignment="1">
      <alignment horizontal="center"/>
    </xf>
    <xf numFmtId="167" fontId="0" fillId="0" borderId="0" xfId="1" applyNumberFormat="1" applyFont="1"/>
    <xf numFmtId="0" fontId="3" fillId="0" borderId="0" xfId="0" applyFon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30" zoomScaleNormal="130" workbookViewId="0">
      <selection activeCell="B10" sqref="B10"/>
    </sheetView>
  </sheetViews>
  <sheetFormatPr baseColWidth="10" defaultColWidth="9.140625" defaultRowHeight="15" x14ac:dyDescent="0.25"/>
  <cols>
    <col min="1" max="1" width="16.7109375" customWidth="1"/>
    <col min="2" max="2" width="20.7109375" style="8" customWidth="1"/>
    <col min="3" max="3" width="18" style="8" customWidth="1"/>
    <col min="4" max="4" width="19.5703125" style="9" customWidth="1"/>
    <col min="5" max="5" width="21.7109375" style="9" customWidth="1"/>
    <col min="6" max="6" width="16.85546875" style="9" customWidth="1"/>
    <col min="7" max="7" width="11.7109375" style="1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 t="s">
        <v>7</v>
      </c>
      <c r="B2" s="5">
        <v>966</v>
      </c>
      <c r="C2" s="5">
        <v>92</v>
      </c>
      <c r="D2" s="6">
        <v>125698912</v>
      </c>
      <c r="E2" s="6">
        <v>146148860.40000001</v>
      </c>
      <c r="F2" s="6">
        <v>14165002.800000001</v>
      </c>
      <c r="G2" s="24">
        <v>0.1126899395915217</v>
      </c>
    </row>
    <row r="3" spans="1:7" x14ac:dyDescent="0.25">
      <c r="A3" s="4" t="s">
        <v>8</v>
      </c>
      <c r="B3" s="5">
        <v>1008</v>
      </c>
      <c r="C3" s="5">
        <v>50</v>
      </c>
      <c r="D3" s="6">
        <v>132641533</v>
      </c>
      <c r="E3" s="6">
        <v>149797155.09999999</v>
      </c>
      <c r="F3" s="6">
        <v>10523545.44999999</v>
      </c>
      <c r="G3" s="24">
        <v>7.9338237518711344E-2</v>
      </c>
    </row>
    <row r="4" spans="1:7" x14ac:dyDescent="0.25">
      <c r="A4" s="4" t="s">
        <v>9</v>
      </c>
      <c r="B4" s="5">
        <v>562</v>
      </c>
      <c r="C4" s="5">
        <v>496</v>
      </c>
      <c r="D4" s="6">
        <v>74590999</v>
      </c>
      <c r="E4" s="6">
        <v>86542897.700000003</v>
      </c>
      <c r="F4" s="6">
        <v>8222348.75</v>
      </c>
      <c r="G4" s="24">
        <v>0.1102324524437593</v>
      </c>
    </row>
    <row r="5" spans="1:7" x14ac:dyDescent="0.25">
      <c r="A5" s="4" t="s">
        <v>10</v>
      </c>
      <c r="B5" s="5">
        <v>676</v>
      </c>
      <c r="C5" s="5">
        <v>382</v>
      </c>
      <c r="D5" s="6">
        <v>87544285</v>
      </c>
      <c r="E5" s="6">
        <v>99103081.200000003</v>
      </c>
      <c r="F5" s="6">
        <v>7181581.950000003</v>
      </c>
      <c r="G5" s="24">
        <v>8.20337038562826E-2</v>
      </c>
    </row>
    <row r="6" spans="1:7" x14ac:dyDescent="0.25">
      <c r="A6" s="4" t="s">
        <v>11</v>
      </c>
      <c r="B6" s="5">
        <v>472</v>
      </c>
      <c r="C6" s="5">
        <v>586</v>
      </c>
      <c r="D6" s="6">
        <v>63087480</v>
      </c>
      <c r="E6" s="6">
        <v>73345834.200000003</v>
      </c>
      <c r="F6" s="6">
        <v>7103980.200000003</v>
      </c>
      <c r="G6" s="24">
        <v>0.1126052300710062</v>
      </c>
    </row>
    <row r="7" spans="1:7" x14ac:dyDescent="0.25">
      <c r="A7" s="4" t="s">
        <v>12</v>
      </c>
      <c r="B7" s="5">
        <v>655</v>
      </c>
      <c r="C7" s="5">
        <v>403</v>
      </c>
      <c r="D7" s="6">
        <v>85682181</v>
      </c>
      <c r="E7" s="6">
        <v>96652088.5</v>
      </c>
      <c r="F7" s="6">
        <v>6685798.450000003</v>
      </c>
      <c r="G7" s="24">
        <v>7.8030208521419439E-2</v>
      </c>
    </row>
    <row r="8" spans="1:7" x14ac:dyDescent="0.25">
      <c r="A8" s="4" t="s">
        <v>13</v>
      </c>
      <c r="B8" s="5">
        <v>512</v>
      </c>
      <c r="C8" s="5">
        <v>546</v>
      </c>
      <c r="D8" s="6">
        <v>67781681</v>
      </c>
      <c r="E8" s="6">
        <v>76926932</v>
      </c>
      <c r="F8" s="6">
        <v>5756166.950000003</v>
      </c>
      <c r="G8" s="24">
        <v>8.4922162818594049E-2</v>
      </c>
    </row>
    <row r="9" spans="1:7" x14ac:dyDescent="0.25">
      <c r="A9" s="4"/>
      <c r="B9" s="5"/>
      <c r="C9" s="5"/>
      <c r="D9" s="6"/>
      <c r="E9" s="6"/>
      <c r="F9" s="6"/>
      <c r="G9" s="7"/>
    </row>
    <row r="10" spans="1:7" x14ac:dyDescent="0.25">
      <c r="A10" s="4"/>
      <c r="B10" s="5"/>
      <c r="C10" s="5"/>
      <c r="D10" s="6"/>
      <c r="E10" s="6"/>
      <c r="F10" s="6"/>
      <c r="G10" s="7"/>
    </row>
    <row r="11" spans="1:7" x14ac:dyDescent="0.25">
      <c r="A11" s="4"/>
      <c r="B11" s="5"/>
      <c r="C11" s="5"/>
      <c r="D11" s="6"/>
      <c r="E11" s="6"/>
      <c r="F11" s="6"/>
      <c r="G11" s="7"/>
    </row>
    <row r="12" spans="1:7" x14ac:dyDescent="0.25">
      <c r="A12" s="4"/>
      <c r="B12" s="5"/>
      <c r="C12" s="5"/>
      <c r="D12" s="6"/>
      <c r="E12" s="6"/>
      <c r="F12" s="6"/>
      <c r="G12" s="7"/>
    </row>
    <row r="13" spans="1:7" x14ac:dyDescent="0.25">
      <c r="A13" s="4"/>
      <c r="B13" s="5"/>
      <c r="C13" s="5"/>
      <c r="D13" s="6"/>
      <c r="E13" s="6"/>
      <c r="F13" s="6"/>
      <c r="G13" s="7"/>
    </row>
    <row r="14" spans="1:7" x14ac:dyDescent="0.25">
      <c r="A14" s="4"/>
      <c r="B14" s="5"/>
      <c r="C14" s="5"/>
      <c r="D14" s="6"/>
      <c r="E14" s="6"/>
      <c r="F14" s="6"/>
      <c r="G14" s="7"/>
    </row>
    <row r="15" spans="1:7" x14ac:dyDescent="0.25">
      <c r="A15" s="4"/>
      <c r="B15" s="5"/>
      <c r="C15" s="5"/>
      <c r="D15" s="6"/>
      <c r="E15" s="6"/>
      <c r="F15" s="6"/>
      <c r="G15" s="7"/>
    </row>
    <row r="16" spans="1:7" x14ac:dyDescent="0.25">
      <c r="A16" s="4"/>
      <c r="B16" s="5"/>
      <c r="C16" s="5"/>
      <c r="D16" s="6"/>
      <c r="E16" s="6"/>
      <c r="F16" s="6"/>
      <c r="G16" s="7"/>
    </row>
    <row r="17" spans="1:7" x14ac:dyDescent="0.25">
      <c r="A17" s="4"/>
      <c r="B17" s="5"/>
      <c r="C17" s="5"/>
      <c r="D17" s="6"/>
      <c r="E17" s="6"/>
      <c r="F17" s="6"/>
      <c r="G17" s="7"/>
    </row>
    <row r="18" spans="1:7" x14ac:dyDescent="0.25">
      <c r="A18" s="4"/>
      <c r="B18" s="5"/>
      <c r="C18" s="5"/>
      <c r="D18" s="6"/>
      <c r="E18" s="6"/>
      <c r="F18" s="6"/>
      <c r="G18" s="7"/>
    </row>
    <row r="19" spans="1:7" x14ac:dyDescent="0.25">
      <c r="A19" s="4"/>
      <c r="B19" s="5"/>
      <c r="C19" s="5"/>
      <c r="D19" s="6"/>
      <c r="E19" s="6"/>
      <c r="F19" s="6"/>
      <c r="G19" s="7"/>
    </row>
  </sheetData>
  <autoFilter ref="A1:G1" xr:uid="{00000000-0001-0000-0000-000000000000}">
    <sortState xmlns:xlrd2="http://schemas.microsoft.com/office/spreadsheetml/2017/richdata2" ref="A2:G8">
      <sortCondition descending="1" ref="F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91E9-8AE7-4840-8973-1118A3C0382D}">
  <dimension ref="A1:H4"/>
  <sheetViews>
    <sheetView zoomScale="130" zoomScaleNormal="130" workbookViewId="0">
      <selection activeCell="C11" sqref="C11"/>
    </sheetView>
  </sheetViews>
  <sheetFormatPr baseColWidth="10" defaultColWidth="11.42578125" defaultRowHeight="15" x14ac:dyDescent="0.25"/>
  <cols>
    <col min="1" max="2" width="20.28515625" style="8" customWidth="1"/>
    <col min="3" max="4" width="18.85546875" style="8" customWidth="1"/>
    <col min="6" max="6" width="15.140625" customWidth="1"/>
    <col min="7" max="7" width="16.140625" customWidth="1"/>
  </cols>
  <sheetData>
    <row r="1" spans="1:8" x14ac:dyDescent="0.25">
      <c r="A1" s="11" t="s">
        <v>14</v>
      </c>
      <c r="B1" s="11" t="s">
        <v>15</v>
      </c>
      <c r="C1" s="11" t="s">
        <v>16</v>
      </c>
      <c r="D1" s="11"/>
      <c r="E1" s="4"/>
      <c r="F1" s="21" t="s">
        <v>17</v>
      </c>
      <c r="G1" s="21" t="s">
        <v>18</v>
      </c>
      <c r="H1" s="11"/>
    </row>
    <row r="2" spans="1:8" x14ac:dyDescent="0.25">
      <c r="A2" s="8">
        <v>120</v>
      </c>
      <c r="B2" s="8">
        <v>150</v>
      </c>
      <c r="C2" s="8">
        <v>135</v>
      </c>
      <c r="E2" s="22" t="s">
        <v>19</v>
      </c>
      <c r="F2" s="23">
        <v>0.05</v>
      </c>
      <c r="G2" s="24">
        <f>(C2-A2-F3)/(A2+F3)</f>
        <v>7.1428571428571425E-2</v>
      </c>
      <c r="H2" s="13"/>
    </row>
    <row r="3" spans="1:8" x14ac:dyDescent="0.25">
      <c r="C3" s="15"/>
      <c r="D3" s="15"/>
      <c r="E3" s="22" t="s">
        <v>20</v>
      </c>
      <c r="F3" s="5">
        <f>F2*A2</f>
        <v>6</v>
      </c>
      <c r="G3" s="25">
        <f>C2-A2-F3</f>
        <v>9</v>
      </c>
    </row>
    <row r="4" spans="1:8" x14ac:dyDescent="0.25">
      <c r="C4" s="13"/>
      <c r="D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CC8F-EAD5-494A-B57B-8881531D91A0}">
  <dimension ref="A1:J16"/>
  <sheetViews>
    <sheetView tabSelected="1" workbookViewId="0">
      <selection activeCell="J14" sqref="J14"/>
    </sheetView>
  </sheetViews>
  <sheetFormatPr baseColWidth="10" defaultColWidth="11.42578125" defaultRowHeight="15" x14ac:dyDescent="0.25"/>
  <cols>
    <col min="1" max="3" width="22" style="8" customWidth="1"/>
    <col min="7" max="7" width="18.85546875" customWidth="1"/>
    <col min="8" max="8" width="19.28515625" customWidth="1"/>
    <col min="9" max="9" width="18" customWidth="1"/>
  </cols>
  <sheetData>
    <row r="1" spans="1:10" x14ac:dyDescent="0.25">
      <c r="A1" s="28" t="s">
        <v>21</v>
      </c>
      <c r="B1" s="28"/>
      <c r="C1" s="28"/>
      <c r="G1" s="28" t="s">
        <v>22</v>
      </c>
      <c r="H1" s="28"/>
      <c r="I1" s="28"/>
    </row>
    <row r="2" spans="1:10" x14ac:dyDescent="0.25">
      <c r="A2" s="11"/>
      <c r="B2" s="11"/>
      <c r="C2" s="11"/>
      <c r="G2" s="11"/>
      <c r="H2" s="11"/>
      <c r="I2" s="11"/>
    </row>
    <row r="3" spans="1:10" x14ac:dyDescent="0.25">
      <c r="A3" s="11" t="s">
        <v>23</v>
      </c>
      <c r="B3" s="11" t="s">
        <v>24</v>
      </c>
      <c r="C3"/>
      <c r="G3" s="11" t="s">
        <v>23</v>
      </c>
      <c r="H3" s="11" t="s">
        <v>24</v>
      </c>
    </row>
    <row r="4" spans="1:10" x14ac:dyDescent="0.25">
      <c r="A4" s="15">
        <v>0.25</v>
      </c>
      <c r="B4" s="15">
        <f>1-A4</f>
        <v>0.75</v>
      </c>
      <c r="C4"/>
      <c r="G4" s="15">
        <v>0.15</v>
      </c>
      <c r="H4" s="15">
        <f>1-G4</f>
        <v>0.85</v>
      </c>
    </row>
    <row r="5" spans="1:10" x14ac:dyDescent="0.25">
      <c r="G5" s="8"/>
      <c r="H5" s="8"/>
      <c r="I5" s="20"/>
      <c r="J5" s="19"/>
    </row>
    <row r="6" spans="1:10" x14ac:dyDescent="0.25">
      <c r="G6" s="8"/>
      <c r="H6" s="8"/>
      <c r="I6" s="8"/>
    </row>
    <row r="7" spans="1:10" x14ac:dyDescent="0.25">
      <c r="A7" s="11" t="s">
        <v>25</v>
      </c>
      <c r="B7" s="11" t="s">
        <v>26</v>
      </c>
      <c r="C7" s="11" t="s">
        <v>27</v>
      </c>
      <c r="D7" s="11" t="s">
        <v>23</v>
      </c>
      <c r="G7" s="8"/>
      <c r="H7" s="8"/>
      <c r="I7" s="8"/>
    </row>
    <row r="8" spans="1:10" x14ac:dyDescent="0.25">
      <c r="A8" s="8">
        <v>100</v>
      </c>
      <c r="B8" s="8">
        <f>A8*(1+D12)</f>
        <v>140</v>
      </c>
      <c r="C8" s="16">
        <f>B8*B4</f>
        <v>105</v>
      </c>
      <c r="D8" s="27">
        <f>B8*A4</f>
        <v>35</v>
      </c>
      <c r="E8" s="26"/>
      <c r="G8" s="11" t="s">
        <v>28</v>
      </c>
      <c r="H8" s="11" t="s">
        <v>29</v>
      </c>
      <c r="I8" s="11" t="s">
        <v>30</v>
      </c>
      <c r="J8" s="11" t="s">
        <v>31</v>
      </c>
    </row>
    <row r="9" spans="1:10" x14ac:dyDescent="0.25">
      <c r="E9" s="12"/>
      <c r="G9" s="13">
        <v>0.05</v>
      </c>
      <c r="H9" s="13">
        <v>0.1</v>
      </c>
      <c r="I9" s="20">
        <f>(H13-I13)/G13</f>
        <v>0.20294117647058826</v>
      </c>
      <c r="J9" s="13">
        <f>SUM(G9:I9)</f>
        <v>0.35294117647058831</v>
      </c>
    </row>
    <row r="10" spans="1:10" x14ac:dyDescent="0.25">
      <c r="G10" s="8"/>
      <c r="H10" s="8"/>
      <c r="I10" s="8"/>
    </row>
    <row r="11" spans="1:10" x14ac:dyDescent="0.25">
      <c r="A11" s="11" t="s">
        <v>28</v>
      </c>
      <c r="B11" s="11" t="s">
        <v>29</v>
      </c>
      <c r="C11" s="11" t="s">
        <v>32</v>
      </c>
      <c r="D11" s="11" t="s">
        <v>31</v>
      </c>
      <c r="G11" s="8"/>
      <c r="H11" s="8"/>
      <c r="I11" s="8"/>
    </row>
    <row r="12" spans="1:10" x14ac:dyDescent="0.25">
      <c r="A12" s="13">
        <v>0.05</v>
      </c>
      <c r="B12" s="13">
        <v>0.1</v>
      </c>
      <c r="C12" s="17">
        <f>A4</f>
        <v>0.25</v>
      </c>
      <c r="D12" s="13">
        <f>SUM(A12:C12)</f>
        <v>0.4</v>
      </c>
      <c r="G12" s="11" t="s">
        <v>25</v>
      </c>
      <c r="H12" s="11" t="s">
        <v>26</v>
      </c>
      <c r="I12" s="11" t="s">
        <v>27</v>
      </c>
      <c r="J12" s="11" t="s">
        <v>33</v>
      </c>
    </row>
    <row r="13" spans="1:10" x14ac:dyDescent="0.25">
      <c r="G13" s="8">
        <v>100</v>
      </c>
      <c r="H13" s="14">
        <f>I14</f>
        <v>135.29411764705884</v>
      </c>
      <c r="I13" s="18">
        <f>G13*(1+G9+H9)</f>
        <v>115.00000000000001</v>
      </c>
      <c r="J13" s="13">
        <f>H4</f>
        <v>0.85</v>
      </c>
    </row>
    <row r="14" spans="1:10" x14ac:dyDescent="0.25">
      <c r="I14" s="14">
        <f>J14*I13/J13</f>
        <v>135.29411764705884</v>
      </c>
      <c r="J14" s="13">
        <v>1</v>
      </c>
    </row>
    <row r="16" spans="1:10" x14ac:dyDescent="0.25">
      <c r="H16" s="19"/>
    </row>
  </sheetData>
  <mergeCells count="2">
    <mergeCell ref="A1:C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Utilidad</vt:lpstr>
      <vt:lpstr>calculo_interes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JUAN CAMILO ESPANA LOPERA</cp:lastModifiedBy>
  <cp:revision/>
  <dcterms:created xsi:type="dcterms:W3CDTF">2024-05-29T20:36:30Z</dcterms:created>
  <dcterms:modified xsi:type="dcterms:W3CDTF">2024-11-25T17:37:23Z</dcterms:modified>
  <cp:category/>
  <cp:contentStatus/>
</cp:coreProperties>
</file>