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cbello/Desktop/Soluciones/"/>
    </mc:Choice>
  </mc:AlternateContent>
  <xr:revisionPtr revIDLastSave="0" documentId="13_ncr:1_{598C5528-4664-E94E-9CE1-64284F83ACB1}" xr6:coauthVersionLast="47" xr6:coauthVersionMax="47" xr10:uidLastSave="{00000000-0000-0000-0000-000000000000}"/>
  <bookViews>
    <workbookView xWindow="20" yWindow="500" windowWidth="28780" windowHeight="15780" firstSheet="10" activeTab="22" xr2:uid="{00000000-000D-0000-FFFF-FFFF00000000}"/>
  </bookViews>
  <sheets>
    <sheet name="Resultados" sheetId="1" r:id="rId1"/>
    <sheet name="Graficas" sheetId="23" r:id="rId2"/>
    <sheet name="Lunes AC" sheetId="2" r:id="rId3"/>
    <sheet name="Martes AC" sheetId="3" r:id="rId4"/>
    <sheet name="Miercoles AC" sheetId="4" r:id="rId5"/>
    <sheet name="Jueves AC" sheetId="5" r:id="rId6"/>
    <sheet name="Viernes AC" sheetId="6" r:id="rId7"/>
    <sheet name="Sabado AC" sheetId="7" r:id="rId8"/>
    <sheet name="Domingo AC" sheetId="8" r:id="rId9"/>
    <sheet name="Lunes MF" sheetId="9" r:id="rId10"/>
    <sheet name="Martes MF" sheetId="10" r:id="rId11"/>
    <sheet name="Miercoles MF" sheetId="11" r:id="rId12"/>
    <sheet name="Jueves MF" sheetId="12" r:id="rId13"/>
    <sheet name="Viernes MF" sheetId="13" r:id="rId14"/>
    <sheet name="Sabado MF" sheetId="14" r:id="rId15"/>
    <sheet name="Domingo MF" sheetId="15" r:id="rId16"/>
    <sheet name="Lunes OP" sheetId="16" r:id="rId17"/>
    <sheet name="Martes OP" sheetId="17" r:id="rId18"/>
    <sheet name="Miercoles OP" sheetId="18" r:id="rId19"/>
    <sheet name="Jueves OP" sheetId="19" r:id="rId20"/>
    <sheet name="Viernes OP" sheetId="20" r:id="rId21"/>
    <sheet name="Sabado OP" sheetId="21" r:id="rId22"/>
    <sheet name="Domingo OP" sheetId="22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H34" i="23" l="1"/>
  <c r="H28" i="22"/>
  <c r="H28" i="21"/>
  <c r="I34" i="1" s="1"/>
  <c r="H48" i="20"/>
  <c r="H48" i="19"/>
  <c r="H50" i="17"/>
  <c r="BN4" i="23"/>
  <c r="BX4" i="23"/>
  <c r="BZ4" i="23"/>
  <c r="CM4" i="23"/>
  <c r="BM5" i="23"/>
  <c r="BO5" i="23"/>
  <c r="CI5" i="23"/>
  <c r="CK5" i="23"/>
  <c r="CN3" i="23"/>
  <c r="CM3" i="23"/>
  <c r="CL3" i="23"/>
  <c r="CK3" i="23"/>
  <c r="CJ3" i="23"/>
  <c r="CI3" i="23"/>
  <c r="CH3" i="23"/>
  <c r="CG3" i="23"/>
  <c r="CF3" i="23"/>
  <c r="CE3" i="23"/>
  <c r="CD3" i="23"/>
  <c r="CC3" i="23"/>
  <c r="CB3" i="23"/>
  <c r="CA3" i="23"/>
  <c r="BZ3" i="23"/>
  <c r="BY3" i="23"/>
  <c r="BX3" i="23"/>
  <c r="BW3" i="23"/>
  <c r="BV3" i="23"/>
  <c r="BU3" i="23"/>
  <c r="BT3" i="23"/>
  <c r="BS3" i="23"/>
  <c r="BR3" i="23"/>
  <c r="BQ3" i="23"/>
  <c r="BP3" i="23"/>
  <c r="BO3" i="23"/>
  <c r="BN3" i="23"/>
  <c r="BM3" i="23"/>
  <c r="BL4" i="23"/>
  <c r="BL3" i="23"/>
  <c r="BK3" i="23"/>
  <c r="BJ3" i="23"/>
  <c r="BI3" i="23"/>
  <c r="BH3" i="23"/>
  <c r="BG3" i="23"/>
  <c r="BF3" i="23"/>
  <c r="AZ5" i="23"/>
  <c r="BE3" i="23"/>
  <c r="BD3" i="23"/>
  <c r="BC3" i="23"/>
  <c r="BB3" i="23"/>
  <c r="BA3" i="23"/>
  <c r="AZ3" i="23"/>
  <c r="AY3" i="23"/>
  <c r="AS4" i="23"/>
  <c r="AU4" i="23"/>
  <c r="AX4" i="23"/>
  <c r="AR5" i="23"/>
  <c r="AX3" i="23"/>
  <c r="AW3" i="23"/>
  <c r="AV3" i="23"/>
  <c r="AU3" i="23"/>
  <c r="AT3" i="23"/>
  <c r="AS3" i="23"/>
  <c r="AR3" i="23"/>
  <c r="AL4" i="23"/>
  <c r="AM5" i="23"/>
  <c r="AQ3" i="23"/>
  <c r="AP3" i="23"/>
  <c r="AO3" i="23"/>
  <c r="AN3" i="23"/>
  <c r="AM3" i="23"/>
  <c r="AL3" i="23"/>
  <c r="AK3" i="23"/>
  <c r="AR1" i="23"/>
  <c r="AJ3" i="23"/>
  <c r="AI3" i="23"/>
  <c r="AH3" i="23"/>
  <c r="AG3" i="23"/>
  <c r="AF3" i="23"/>
  <c r="AE3" i="23"/>
  <c r="AD3" i="23"/>
  <c r="AB4" i="23"/>
  <c r="AC3" i="23"/>
  <c r="AB3" i="23"/>
  <c r="AA3" i="23"/>
  <c r="Z3" i="23"/>
  <c r="Y3" i="23"/>
  <c r="X3" i="23"/>
  <c r="W3" i="23"/>
  <c r="Q4" i="23"/>
  <c r="S5" i="23"/>
  <c r="V3" i="23"/>
  <c r="U3" i="23"/>
  <c r="T3" i="23"/>
  <c r="S3" i="23"/>
  <c r="R3" i="23"/>
  <c r="Q3" i="23"/>
  <c r="P3" i="23"/>
  <c r="I5" i="23"/>
  <c r="M5" i="23"/>
  <c r="O3" i="23"/>
  <c r="N3" i="23"/>
  <c r="M3" i="23"/>
  <c r="L3" i="23"/>
  <c r="K3" i="23"/>
  <c r="J3" i="23"/>
  <c r="I3" i="23"/>
  <c r="I1" i="23"/>
  <c r="E5" i="23"/>
  <c r="H3" i="23"/>
  <c r="G3" i="23"/>
  <c r="F3" i="23"/>
  <c r="E3" i="23"/>
  <c r="D3" i="23"/>
  <c r="C3" i="23"/>
  <c r="B3" i="23"/>
  <c r="O28" i="22"/>
  <c r="N28" i="22"/>
  <c r="O40" i="1" s="1"/>
  <c r="M28" i="22"/>
  <c r="L28" i="22"/>
  <c r="K28" i="22"/>
  <c r="J28" i="22"/>
  <c r="K40" i="1" s="1"/>
  <c r="I28" i="22"/>
  <c r="G28" i="22"/>
  <c r="F28" i="22"/>
  <c r="E28" i="22"/>
  <c r="F40" i="1" s="1"/>
  <c r="D28" i="22"/>
  <c r="C28" i="22"/>
  <c r="B28" i="22"/>
  <c r="O28" i="21"/>
  <c r="P34" i="1" s="1"/>
  <c r="N28" i="21"/>
  <c r="M28" i="21"/>
  <c r="L28" i="21"/>
  <c r="K28" i="21"/>
  <c r="L34" i="1" s="1"/>
  <c r="J28" i="21"/>
  <c r="I28" i="21"/>
  <c r="G28" i="21"/>
  <c r="F28" i="21"/>
  <c r="G34" i="1" s="1"/>
  <c r="E28" i="21"/>
  <c r="D28" i="21"/>
  <c r="C28" i="21"/>
  <c r="B28" i="21"/>
  <c r="C34" i="1" s="1"/>
  <c r="O48" i="20"/>
  <c r="N48" i="20"/>
  <c r="M48" i="20"/>
  <c r="L48" i="20"/>
  <c r="K48" i="20"/>
  <c r="J48" i="20"/>
  <c r="I48" i="20"/>
  <c r="G48" i="20"/>
  <c r="F48" i="20"/>
  <c r="G28" i="1" s="1"/>
  <c r="E48" i="20"/>
  <c r="D48" i="20"/>
  <c r="C48" i="20"/>
  <c r="B48" i="20"/>
  <c r="C28" i="1" s="1"/>
  <c r="O48" i="19"/>
  <c r="N48" i="19"/>
  <c r="M48" i="19"/>
  <c r="N22" i="1" s="1"/>
  <c r="L48" i="19"/>
  <c r="K48" i="19"/>
  <c r="J48" i="19"/>
  <c r="I48" i="19"/>
  <c r="J22" i="1" s="1"/>
  <c r="G48" i="19"/>
  <c r="F48" i="19"/>
  <c r="E48" i="19"/>
  <c r="D48" i="19"/>
  <c r="E22" i="1" s="1"/>
  <c r="C48" i="19"/>
  <c r="B48" i="19"/>
  <c r="O50" i="18"/>
  <c r="P16" i="1" s="1"/>
  <c r="N50" i="18"/>
  <c r="M50" i="18"/>
  <c r="L50" i="18"/>
  <c r="K50" i="18"/>
  <c r="L16" i="1" s="1"/>
  <c r="J50" i="18"/>
  <c r="I50" i="18"/>
  <c r="H50" i="18"/>
  <c r="G50" i="18"/>
  <c r="H16" i="1" s="1"/>
  <c r="F50" i="18"/>
  <c r="E50" i="18"/>
  <c r="D50" i="18"/>
  <c r="C50" i="18"/>
  <c r="D16" i="1" s="1"/>
  <c r="B50" i="18"/>
  <c r="O50" i="17"/>
  <c r="N50" i="17"/>
  <c r="M50" i="17"/>
  <c r="N10" i="1" s="1"/>
  <c r="L50" i="17"/>
  <c r="K50" i="17"/>
  <c r="J50" i="17"/>
  <c r="I50" i="17"/>
  <c r="J10" i="1" s="1"/>
  <c r="G50" i="17"/>
  <c r="F50" i="17"/>
  <c r="E50" i="17"/>
  <c r="D50" i="17"/>
  <c r="C50" i="17"/>
  <c r="B50" i="17"/>
  <c r="O33" i="16"/>
  <c r="N33" i="16"/>
  <c r="M33" i="16"/>
  <c r="L33" i="16"/>
  <c r="K33" i="16"/>
  <c r="J33" i="16"/>
  <c r="I33" i="16"/>
  <c r="H33" i="16"/>
  <c r="G33" i="16"/>
  <c r="F33" i="16"/>
  <c r="E33" i="16"/>
  <c r="D33" i="16"/>
  <c r="C33" i="16"/>
  <c r="B33" i="16"/>
  <c r="O28" i="15"/>
  <c r="N28" i="15"/>
  <c r="M28" i="15"/>
  <c r="L28" i="15"/>
  <c r="M39" i="1" s="1"/>
  <c r="K28" i="15"/>
  <c r="J28" i="15"/>
  <c r="I28" i="15"/>
  <c r="H28" i="15"/>
  <c r="I39" i="1" s="1"/>
  <c r="G28" i="15"/>
  <c r="F28" i="15"/>
  <c r="E28" i="15"/>
  <c r="D28" i="15"/>
  <c r="E39" i="1" s="1"/>
  <c r="C28" i="15"/>
  <c r="B28" i="15"/>
  <c r="O28" i="14"/>
  <c r="N28" i="14"/>
  <c r="M28" i="14"/>
  <c r="L28" i="14"/>
  <c r="M33" i="1" s="1"/>
  <c r="K28" i="14"/>
  <c r="J28" i="14"/>
  <c r="I28" i="14"/>
  <c r="H28" i="14"/>
  <c r="I33" i="1" s="1"/>
  <c r="G28" i="14"/>
  <c r="F28" i="14"/>
  <c r="E28" i="14"/>
  <c r="D28" i="14"/>
  <c r="E33" i="1" s="1"/>
  <c r="C28" i="14"/>
  <c r="B28" i="14"/>
  <c r="O48" i="13"/>
  <c r="N48" i="13"/>
  <c r="O27" i="1" s="1"/>
  <c r="M48" i="13"/>
  <c r="L48" i="13"/>
  <c r="K48" i="13"/>
  <c r="J48" i="13"/>
  <c r="K27" i="1" s="1"/>
  <c r="I48" i="13"/>
  <c r="H48" i="13"/>
  <c r="G48" i="13"/>
  <c r="F48" i="13"/>
  <c r="G27" i="1" s="1"/>
  <c r="E48" i="13"/>
  <c r="D48" i="13"/>
  <c r="C48" i="13"/>
  <c r="B48" i="13"/>
  <c r="C27" i="1" s="1"/>
  <c r="O48" i="12"/>
  <c r="N48" i="12"/>
  <c r="O21" i="1" s="1"/>
  <c r="M48" i="12"/>
  <c r="L48" i="12"/>
  <c r="K48" i="12"/>
  <c r="J48" i="12"/>
  <c r="K21" i="1" s="1"/>
  <c r="I48" i="12"/>
  <c r="H48" i="12"/>
  <c r="G48" i="12"/>
  <c r="F48" i="12"/>
  <c r="G21" i="1" s="1"/>
  <c r="E48" i="12"/>
  <c r="D48" i="12"/>
  <c r="C48" i="12"/>
  <c r="B48" i="12"/>
  <c r="C21" i="1" s="1"/>
  <c r="O50" i="11"/>
  <c r="N50" i="11"/>
  <c r="M50" i="11"/>
  <c r="N15" i="1" s="1"/>
  <c r="L50" i="11"/>
  <c r="K50" i="11"/>
  <c r="J50" i="11"/>
  <c r="I50" i="11"/>
  <c r="J15" i="1" s="1"/>
  <c r="H50" i="11"/>
  <c r="G50" i="11"/>
  <c r="F50" i="11"/>
  <c r="E50" i="11"/>
  <c r="F15" i="1" s="1"/>
  <c r="D50" i="11"/>
  <c r="C50" i="11"/>
  <c r="B50" i="11"/>
  <c r="O50" i="10"/>
  <c r="N50" i="10"/>
  <c r="O9" i="1" s="1"/>
  <c r="M50" i="10"/>
  <c r="L50" i="10"/>
  <c r="K50" i="10"/>
  <c r="J50" i="10"/>
  <c r="K9" i="1" s="1"/>
  <c r="I50" i="10"/>
  <c r="H50" i="10"/>
  <c r="G50" i="10"/>
  <c r="F50" i="10"/>
  <c r="G9" i="1" s="1"/>
  <c r="E50" i="10"/>
  <c r="D50" i="10"/>
  <c r="C50" i="10"/>
  <c r="B50" i="10"/>
  <c r="C9" i="1" s="1"/>
  <c r="O33" i="9"/>
  <c r="N33" i="9"/>
  <c r="O3" i="1" s="1"/>
  <c r="M33" i="9"/>
  <c r="L33" i="9"/>
  <c r="K33" i="9"/>
  <c r="J33" i="9"/>
  <c r="K3" i="1" s="1"/>
  <c r="I33" i="9"/>
  <c r="H33" i="9"/>
  <c r="G33" i="9"/>
  <c r="F33" i="9"/>
  <c r="G3" i="1" s="1"/>
  <c r="E33" i="9"/>
  <c r="D33" i="9"/>
  <c r="C33" i="9"/>
  <c r="B33" i="9"/>
  <c r="C3" i="1" s="1"/>
  <c r="O28" i="8"/>
  <c r="N28" i="8"/>
  <c r="M28" i="8"/>
  <c r="L28" i="8"/>
  <c r="K28" i="8"/>
  <c r="J28" i="8"/>
  <c r="I28" i="8"/>
  <c r="H28" i="8"/>
  <c r="G28" i="8"/>
  <c r="F28" i="8"/>
  <c r="E28" i="8"/>
  <c r="D28" i="8"/>
  <c r="C28" i="8"/>
  <c r="B28" i="8"/>
  <c r="O28" i="7"/>
  <c r="N28" i="7"/>
  <c r="M28" i="7"/>
  <c r="L28" i="7"/>
  <c r="K28" i="7"/>
  <c r="J28" i="7"/>
  <c r="I28" i="7"/>
  <c r="H28" i="7"/>
  <c r="G28" i="7"/>
  <c r="F28" i="7"/>
  <c r="E28" i="7"/>
  <c r="D28" i="7"/>
  <c r="C28" i="7"/>
  <c r="B28" i="7"/>
  <c r="O48" i="6"/>
  <c r="N48" i="6"/>
  <c r="M48" i="6"/>
  <c r="L48" i="6"/>
  <c r="K48" i="6"/>
  <c r="J48" i="6"/>
  <c r="I48" i="6"/>
  <c r="H48" i="6"/>
  <c r="G48" i="6"/>
  <c r="F48" i="6"/>
  <c r="E48" i="6"/>
  <c r="D48" i="6"/>
  <c r="C48" i="6"/>
  <c r="B48" i="6"/>
  <c r="O48" i="5"/>
  <c r="N48" i="5"/>
  <c r="M48" i="5"/>
  <c r="L48" i="5"/>
  <c r="K48" i="5"/>
  <c r="J48" i="5"/>
  <c r="I48" i="5"/>
  <c r="H48" i="5"/>
  <c r="G48" i="5"/>
  <c r="F48" i="5"/>
  <c r="E48" i="5"/>
  <c r="D48" i="5"/>
  <c r="C48" i="5"/>
  <c r="B48" i="5"/>
  <c r="O50" i="4"/>
  <c r="N50" i="4"/>
  <c r="M50" i="4"/>
  <c r="L50" i="4"/>
  <c r="K50" i="4"/>
  <c r="J50" i="4"/>
  <c r="I50" i="4"/>
  <c r="H50" i="4"/>
  <c r="G50" i="4"/>
  <c r="F50" i="4"/>
  <c r="E50" i="4"/>
  <c r="D50" i="4"/>
  <c r="C50" i="4"/>
  <c r="B50" i="4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B33" i="2"/>
  <c r="P40" i="1"/>
  <c r="P42" i="1" s="1"/>
  <c r="N40" i="1"/>
  <c r="N42" i="1" s="1"/>
  <c r="M40" i="1"/>
  <c r="M42" i="1" s="1"/>
  <c r="L40" i="1"/>
  <c r="L42" i="1" s="1"/>
  <c r="J40" i="1"/>
  <c r="J42" i="1" s="1"/>
  <c r="I40" i="1"/>
  <c r="I42" i="1" s="1"/>
  <c r="H40" i="1"/>
  <c r="H42" i="1" s="1"/>
  <c r="G40" i="1"/>
  <c r="G42" i="1" s="1"/>
  <c r="E40" i="1"/>
  <c r="E42" i="1" s="1"/>
  <c r="D40" i="1"/>
  <c r="D42" i="1" s="1"/>
  <c r="C40" i="1"/>
  <c r="P39" i="1"/>
  <c r="P41" i="1" s="1"/>
  <c r="O39" i="1"/>
  <c r="O41" i="1" s="1"/>
  <c r="N39" i="1"/>
  <c r="N41" i="1" s="1"/>
  <c r="L39" i="1"/>
  <c r="L41" i="1" s="1"/>
  <c r="K39" i="1"/>
  <c r="K41" i="1" s="1"/>
  <c r="J39" i="1"/>
  <c r="J41" i="1" s="1"/>
  <c r="H39" i="1"/>
  <c r="H41" i="1" s="1"/>
  <c r="G39" i="1"/>
  <c r="G41" i="1" s="1"/>
  <c r="F39" i="1"/>
  <c r="F41" i="1" s="1"/>
  <c r="D39" i="1"/>
  <c r="D41" i="1" s="1"/>
  <c r="C39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O34" i="1"/>
  <c r="O36" i="1" s="1"/>
  <c r="N34" i="1"/>
  <c r="N36" i="1" s="1"/>
  <c r="M34" i="1"/>
  <c r="M36" i="1" s="1"/>
  <c r="K34" i="1"/>
  <c r="K36" i="1" s="1"/>
  <c r="J34" i="1"/>
  <c r="J36" i="1" s="1"/>
  <c r="H34" i="1"/>
  <c r="H36" i="1" s="1"/>
  <c r="F34" i="1"/>
  <c r="F36" i="1" s="1"/>
  <c r="E34" i="1"/>
  <c r="E36" i="1" s="1"/>
  <c r="D34" i="1"/>
  <c r="D36" i="1" s="1"/>
  <c r="P33" i="1"/>
  <c r="P35" i="1" s="1"/>
  <c r="O33" i="1"/>
  <c r="O35" i="1" s="1"/>
  <c r="N33" i="1"/>
  <c r="N35" i="1" s="1"/>
  <c r="L33" i="1"/>
  <c r="L35" i="1" s="1"/>
  <c r="K33" i="1"/>
  <c r="K35" i="1" s="1"/>
  <c r="J33" i="1"/>
  <c r="J35" i="1" s="1"/>
  <c r="H33" i="1"/>
  <c r="H35" i="1" s="1"/>
  <c r="G33" i="1"/>
  <c r="G35" i="1" s="1"/>
  <c r="F33" i="1"/>
  <c r="F35" i="1" s="1"/>
  <c r="D33" i="1"/>
  <c r="D35" i="1" s="1"/>
  <c r="C33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P28" i="1"/>
  <c r="P30" i="1" s="1"/>
  <c r="O28" i="1"/>
  <c r="O30" i="1" s="1"/>
  <c r="N28" i="1"/>
  <c r="N30" i="1" s="1"/>
  <c r="M28" i="1"/>
  <c r="M30" i="1" s="1"/>
  <c r="L28" i="1"/>
  <c r="L30" i="1" s="1"/>
  <c r="K28" i="1"/>
  <c r="K30" i="1" s="1"/>
  <c r="J28" i="1"/>
  <c r="J30" i="1" s="1"/>
  <c r="I28" i="1"/>
  <c r="I30" i="1" s="1"/>
  <c r="H28" i="1"/>
  <c r="H30" i="1" s="1"/>
  <c r="F28" i="1"/>
  <c r="F30" i="1" s="1"/>
  <c r="E28" i="1"/>
  <c r="E30" i="1" s="1"/>
  <c r="D28" i="1"/>
  <c r="D30" i="1" s="1"/>
  <c r="P27" i="1"/>
  <c r="P29" i="1" s="1"/>
  <c r="N27" i="1"/>
  <c r="N29" i="1" s="1"/>
  <c r="M27" i="1"/>
  <c r="M29" i="1" s="1"/>
  <c r="L27" i="1"/>
  <c r="L29" i="1" s="1"/>
  <c r="J27" i="1"/>
  <c r="J29" i="1" s="1"/>
  <c r="I27" i="1"/>
  <c r="I29" i="1" s="1"/>
  <c r="H27" i="1"/>
  <c r="H29" i="1" s="1"/>
  <c r="F27" i="1"/>
  <c r="F29" i="1" s="1"/>
  <c r="E27" i="1"/>
  <c r="E29" i="1" s="1"/>
  <c r="D27" i="1"/>
  <c r="D29" i="1" s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P22" i="1"/>
  <c r="P24" i="1" s="1"/>
  <c r="O22" i="1"/>
  <c r="O24" i="1" s="1"/>
  <c r="M22" i="1"/>
  <c r="M24" i="1" s="1"/>
  <c r="L22" i="1"/>
  <c r="L24" i="1" s="1"/>
  <c r="K22" i="1"/>
  <c r="K24" i="1" s="1"/>
  <c r="I22" i="1"/>
  <c r="I24" i="1" s="1"/>
  <c r="H22" i="1"/>
  <c r="H24" i="1" s="1"/>
  <c r="G22" i="1"/>
  <c r="G24" i="1" s="1"/>
  <c r="F22" i="1"/>
  <c r="F24" i="1" s="1"/>
  <c r="D22" i="1"/>
  <c r="D24" i="1" s="1"/>
  <c r="C22" i="1"/>
  <c r="P21" i="1"/>
  <c r="P23" i="1" s="1"/>
  <c r="N21" i="1"/>
  <c r="N23" i="1" s="1"/>
  <c r="M21" i="1"/>
  <c r="M23" i="1" s="1"/>
  <c r="L21" i="1"/>
  <c r="L23" i="1" s="1"/>
  <c r="J21" i="1"/>
  <c r="J23" i="1" s="1"/>
  <c r="I21" i="1"/>
  <c r="I23" i="1" s="1"/>
  <c r="H21" i="1"/>
  <c r="H23" i="1" s="1"/>
  <c r="F21" i="1"/>
  <c r="F23" i="1" s="1"/>
  <c r="E21" i="1"/>
  <c r="E23" i="1" s="1"/>
  <c r="D21" i="1"/>
  <c r="D23" i="1" s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O16" i="1"/>
  <c r="O18" i="1" s="1"/>
  <c r="N16" i="1"/>
  <c r="N18" i="1" s="1"/>
  <c r="M16" i="1"/>
  <c r="M18" i="1" s="1"/>
  <c r="K16" i="1"/>
  <c r="K18" i="1" s="1"/>
  <c r="J16" i="1"/>
  <c r="J18" i="1" s="1"/>
  <c r="I16" i="1"/>
  <c r="I18" i="1" s="1"/>
  <c r="G16" i="1"/>
  <c r="G18" i="1" s="1"/>
  <c r="F16" i="1"/>
  <c r="F18" i="1" s="1"/>
  <c r="E16" i="1"/>
  <c r="E18" i="1" s="1"/>
  <c r="C16" i="1"/>
  <c r="P15" i="1"/>
  <c r="P17" i="1" s="1"/>
  <c r="O15" i="1"/>
  <c r="O17" i="1" s="1"/>
  <c r="M15" i="1"/>
  <c r="M17" i="1" s="1"/>
  <c r="L15" i="1"/>
  <c r="L17" i="1" s="1"/>
  <c r="K15" i="1"/>
  <c r="K17" i="1" s="1"/>
  <c r="I15" i="1"/>
  <c r="I17" i="1" s="1"/>
  <c r="H15" i="1"/>
  <c r="H17" i="1" s="1"/>
  <c r="G15" i="1"/>
  <c r="G17" i="1" s="1"/>
  <c r="E15" i="1"/>
  <c r="E17" i="1" s="1"/>
  <c r="D15" i="1"/>
  <c r="D17" i="1" s="1"/>
  <c r="C15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P10" i="1"/>
  <c r="P12" i="1" s="1"/>
  <c r="O10" i="1"/>
  <c r="O12" i="1" s="1"/>
  <c r="M10" i="1"/>
  <c r="M12" i="1" s="1"/>
  <c r="L10" i="1"/>
  <c r="L12" i="1" s="1"/>
  <c r="K10" i="1"/>
  <c r="K12" i="1" s="1"/>
  <c r="I10" i="1"/>
  <c r="I12" i="1" s="1"/>
  <c r="H10" i="1"/>
  <c r="H12" i="1" s="1"/>
  <c r="G10" i="1"/>
  <c r="G12" i="1" s="1"/>
  <c r="F10" i="1"/>
  <c r="F12" i="1" s="1"/>
  <c r="E10" i="1"/>
  <c r="E12" i="1" s="1"/>
  <c r="D10" i="1"/>
  <c r="D12" i="1" s="1"/>
  <c r="C10" i="1"/>
  <c r="P9" i="1"/>
  <c r="P11" i="1" s="1"/>
  <c r="N9" i="1"/>
  <c r="N11" i="1" s="1"/>
  <c r="M9" i="1"/>
  <c r="M11" i="1" s="1"/>
  <c r="L9" i="1"/>
  <c r="L11" i="1" s="1"/>
  <c r="J9" i="1"/>
  <c r="J11" i="1" s="1"/>
  <c r="I9" i="1"/>
  <c r="I11" i="1" s="1"/>
  <c r="H9" i="1"/>
  <c r="H11" i="1" s="1"/>
  <c r="F9" i="1"/>
  <c r="F11" i="1" s="1"/>
  <c r="E9" i="1"/>
  <c r="E11" i="1" s="1"/>
  <c r="D9" i="1"/>
  <c r="D11" i="1" s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P4" i="1"/>
  <c r="P6" i="1" s="1"/>
  <c r="O4" i="1"/>
  <c r="O6" i="1" s="1"/>
  <c r="N4" i="1"/>
  <c r="N6" i="1" s="1"/>
  <c r="M4" i="1"/>
  <c r="M6" i="1" s="1"/>
  <c r="L4" i="1"/>
  <c r="L6" i="1" s="1"/>
  <c r="K4" i="1"/>
  <c r="K6" i="1" s="1"/>
  <c r="J4" i="1"/>
  <c r="J6" i="1" s="1"/>
  <c r="I4" i="1"/>
  <c r="I6" i="1" s="1"/>
  <c r="H4" i="1"/>
  <c r="H6" i="1" s="1"/>
  <c r="G4" i="1"/>
  <c r="G6" i="1" s="1"/>
  <c r="F4" i="1"/>
  <c r="F6" i="1" s="1"/>
  <c r="E4" i="1"/>
  <c r="E6" i="1" s="1"/>
  <c r="D4" i="1"/>
  <c r="D6" i="1" s="1"/>
  <c r="C4" i="1"/>
  <c r="P3" i="1"/>
  <c r="P5" i="1" s="1"/>
  <c r="N3" i="1"/>
  <c r="N5" i="1" s="1"/>
  <c r="M3" i="1"/>
  <c r="M5" i="1" s="1"/>
  <c r="L3" i="1"/>
  <c r="L5" i="1" s="1"/>
  <c r="J3" i="1"/>
  <c r="J5" i="1" s="1"/>
  <c r="I3" i="1"/>
  <c r="I5" i="1" s="1"/>
  <c r="H3" i="1"/>
  <c r="H5" i="1" s="1"/>
  <c r="F3" i="1"/>
  <c r="F5" i="1" s="1"/>
  <c r="E3" i="1"/>
  <c r="E5" i="1" s="1"/>
  <c r="D3" i="1"/>
  <c r="D5" i="1" s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F42" i="1" l="1"/>
  <c r="V5" i="23"/>
  <c r="K42" i="1"/>
  <c r="BE5" i="23"/>
  <c r="O42" i="1"/>
  <c r="CG5" i="23"/>
  <c r="AJ5" i="23"/>
  <c r="H5" i="23"/>
  <c r="AQ5" i="23"/>
  <c r="BL5" i="23"/>
  <c r="CN5" i="23"/>
  <c r="BZ5" i="23"/>
  <c r="O5" i="23"/>
  <c r="AC5" i="23"/>
  <c r="AX5" i="23"/>
  <c r="BS5" i="23"/>
  <c r="L36" i="1"/>
  <c r="BK5" i="23"/>
  <c r="P36" i="1"/>
  <c r="CM5" i="23"/>
  <c r="G36" i="1"/>
  <c r="AB5" i="23"/>
  <c r="N5" i="23"/>
  <c r="AI5" i="23"/>
  <c r="AW5" i="23"/>
  <c r="BY5" i="23"/>
  <c r="G5" i="23"/>
  <c r="BD5" i="23"/>
  <c r="U5" i="23"/>
  <c r="CF5" i="23"/>
  <c r="BR5" i="23"/>
  <c r="AA5" i="23"/>
  <c r="G30" i="1"/>
  <c r="F5" i="23"/>
  <c r="BJ5" i="23"/>
  <c r="CL5" i="23"/>
  <c r="BX5" i="23"/>
  <c r="T5" i="23"/>
  <c r="AH5" i="23"/>
  <c r="BC5" i="23"/>
  <c r="CE5" i="23"/>
  <c r="AO5" i="23"/>
  <c r="AV5" i="23"/>
  <c r="BQ5" i="23"/>
  <c r="J24" i="1"/>
  <c r="AU5" i="23"/>
  <c r="N24" i="1"/>
  <c r="BW5" i="23"/>
  <c r="E24" i="1"/>
  <c r="L5" i="23"/>
  <c r="Z5" i="23"/>
  <c r="BB5" i="23"/>
  <c r="BI5" i="23"/>
  <c r="AG5" i="23"/>
  <c r="CD5" i="23"/>
  <c r="BP5" i="23"/>
  <c r="D18" i="1"/>
  <c r="D5" i="23"/>
  <c r="H18" i="1"/>
  <c r="AF5" i="23"/>
  <c r="L18" i="1"/>
  <c r="BH5" i="23"/>
  <c r="P18" i="1"/>
  <c r="CJ5" i="23"/>
  <c r="K5" i="23"/>
  <c r="AT5" i="23"/>
  <c r="BA5" i="23"/>
  <c r="R5" i="23"/>
  <c r="CC5" i="23"/>
  <c r="Y5" i="23"/>
  <c r="BV5" i="23"/>
  <c r="J12" i="1"/>
  <c r="AS5" i="23"/>
  <c r="N12" i="1"/>
  <c r="BU5" i="23"/>
  <c r="AE5" i="23"/>
  <c r="CB5" i="23"/>
  <c r="BN5" i="23"/>
  <c r="J5" i="23"/>
  <c r="X5" i="23"/>
  <c r="C5" i="23"/>
  <c r="Q5" i="23"/>
  <c r="BG5" i="23"/>
  <c r="B5" i="23"/>
  <c r="W5" i="23"/>
  <c r="AD5" i="23"/>
  <c r="AK5" i="23"/>
  <c r="AY5" i="23"/>
  <c r="BT5" i="23"/>
  <c r="P5" i="23"/>
  <c r="CA5" i="23"/>
  <c r="BF5" i="23"/>
  <c r="CH5" i="23"/>
  <c r="CH36" i="23" s="1"/>
  <c r="E41" i="1"/>
  <c r="O4" i="23"/>
  <c r="I41" i="1"/>
  <c r="AQ4" i="23"/>
  <c r="M41" i="1"/>
  <c r="BS4" i="23"/>
  <c r="H4" i="23"/>
  <c r="AJ4" i="23"/>
  <c r="CG4" i="23"/>
  <c r="BE4" i="23"/>
  <c r="CN4" i="23"/>
  <c r="V4" i="23"/>
  <c r="AC4" i="23"/>
  <c r="E35" i="1"/>
  <c r="N4" i="23"/>
  <c r="I35" i="1"/>
  <c r="AP4" i="23"/>
  <c r="M35" i="1"/>
  <c r="BR4" i="23"/>
  <c r="BY4" i="23"/>
  <c r="AI4" i="23"/>
  <c r="AW4" i="23"/>
  <c r="G4" i="23"/>
  <c r="BD4" i="23"/>
  <c r="BK4" i="23"/>
  <c r="CF4" i="23"/>
  <c r="U4" i="23"/>
  <c r="G29" i="1"/>
  <c r="AA4" i="23"/>
  <c r="O29" i="1"/>
  <c r="CE4" i="23"/>
  <c r="K29" i="1"/>
  <c r="BC4" i="23"/>
  <c r="M4" i="23"/>
  <c r="AO4" i="23"/>
  <c r="T4" i="23"/>
  <c r="AH4" i="23"/>
  <c r="CL4" i="23"/>
  <c r="F4" i="23"/>
  <c r="AV4" i="23"/>
  <c r="BJ4" i="23"/>
  <c r="BQ4" i="23"/>
  <c r="G23" i="1"/>
  <c r="Z4" i="23"/>
  <c r="K23" i="1"/>
  <c r="BB4" i="23"/>
  <c r="O23" i="1"/>
  <c r="CD4" i="23"/>
  <c r="E4" i="23"/>
  <c r="S4" i="23"/>
  <c r="L4" i="23"/>
  <c r="AG4" i="23"/>
  <c r="AN4" i="23"/>
  <c r="BI4" i="23"/>
  <c r="CK4" i="23"/>
  <c r="BW4" i="23"/>
  <c r="BP4" i="23"/>
  <c r="F17" i="1"/>
  <c r="R4" i="23"/>
  <c r="J17" i="1"/>
  <c r="AT4" i="23"/>
  <c r="N17" i="1"/>
  <c r="BV4" i="23"/>
  <c r="D4" i="23"/>
  <c r="K4" i="23"/>
  <c r="AM4" i="23"/>
  <c r="BA4" i="23"/>
  <c r="CJ4" i="23"/>
  <c r="CC4" i="23"/>
  <c r="Y4" i="23"/>
  <c r="AF4" i="23"/>
  <c r="BH4" i="23"/>
  <c r="BO4" i="23"/>
  <c r="G11" i="1"/>
  <c r="X4" i="23"/>
  <c r="K11" i="1"/>
  <c r="AZ4" i="23"/>
  <c r="O11" i="1"/>
  <c r="CB4" i="23"/>
  <c r="C4" i="23"/>
  <c r="BG4" i="23"/>
  <c r="J4" i="23"/>
  <c r="AE4" i="23"/>
  <c r="CI4" i="23"/>
  <c r="BU4" i="23"/>
  <c r="G5" i="1"/>
  <c r="W4" i="23"/>
  <c r="K5" i="1"/>
  <c r="AY4" i="23"/>
  <c r="O5" i="1"/>
  <c r="CA4" i="23"/>
  <c r="AK4" i="23"/>
  <c r="BT4" i="23"/>
  <c r="I4" i="23"/>
  <c r="AD4" i="23"/>
  <c r="AR4" i="23"/>
  <c r="P4" i="23"/>
  <c r="CH4" i="23"/>
  <c r="CH35" i="23" s="1"/>
  <c r="B4" i="23"/>
  <c r="BF4" i="23"/>
  <c r="BM4" i="23"/>
  <c r="I36" i="1"/>
  <c r="AP5" i="23"/>
  <c r="AN5" i="23"/>
  <c r="AL5" i="23"/>
</calcChain>
</file>

<file path=xl/sharedStrings.xml><?xml version="1.0" encoding="utf-8"?>
<sst xmlns="http://schemas.openxmlformats.org/spreadsheetml/2006/main" count="434" uniqueCount="33">
  <si>
    <t>Num. Médicos</t>
  </si>
  <si>
    <t>Cantidad de solicitudes</t>
  </si>
  <si>
    <t>Tiempo trabajado</t>
  </si>
  <si>
    <t>Tiempo ocioso</t>
  </si>
  <si>
    <t>Tiempo de espera</t>
  </si>
  <si>
    <t>Cantidad de solicitudes demoradas</t>
  </si>
  <si>
    <t>Tiempo de demora</t>
  </si>
  <si>
    <t>Tiempo de servicio</t>
  </si>
  <si>
    <t>Tiempo extra</t>
  </si>
  <si>
    <t>Cantidad de solicitudes por hora</t>
  </si>
  <si>
    <t>Tiempo de espera promedio</t>
  </si>
  <si>
    <t>Total de solicitudes</t>
  </si>
  <si>
    <t>Lunes</t>
  </si>
  <si>
    <t>AC</t>
  </si>
  <si>
    <t>MF</t>
  </si>
  <si>
    <t>OP</t>
  </si>
  <si>
    <t>Martes</t>
  </si>
  <si>
    <t>Miercoles</t>
  </si>
  <si>
    <t>Jueves</t>
  </si>
  <si>
    <t>Viernes</t>
  </si>
  <si>
    <t>Sabado</t>
  </si>
  <si>
    <t>Domingo</t>
  </si>
  <si>
    <t>Medico</t>
  </si>
  <si>
    <t>Distancia total</t>
  </si>
  <si>
    <t>Tiempo en servicio</t>
  </si>
  <si>
    <t>Promedio</t>
  </si>
  <si>
    <t>Miércoles</t>
  </si>
  <si>
    <t>Sábado</t>
  </si>
  <si>
    <t>Actual</t>
  </si>
  <si>
    <t>Heurística</t>
  </si>
  <si>
    <t>Optimzador</t>
  </si>
  <si>
    <t>Desviación estandar de las solicitudes</t>
  </si>
  <si>
    <t>Tiempo de desplazamiento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</si>
</sst>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5B9BD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6" fillId="0" borderId="3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8" fillId="0" borderId="5" xfId="0" applyFont="1" applyBorder="1" applyAlignment="1">
      <alignment horizontal="center" vertical="top"/>
    </xf>
    <xf numFmtId="0" fontId="9" fillId="0" borderId="6" xfId="0" applyFont="1" applyBorder="1" applyAlignment="1">
      <alignment horizontal="center" vertical="top"/>
    </xf>
    <xf numFmtId="0" fontId="10" fillId="0" borderId="7" xfId="0" applyFont="1" applyBorder="1" applyAlignment="1">
      <alignment horizontal="center" vertical="top"/>
    </xf>
    <xf numFmtId="1" fontId="0" fillId="3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0" borderId="0" xfId="0" applyNumberFormat="1"/>
    <xf numFmtId="0" fontId="0" fillId="0" borderId="8" xfId="0" applyBorder="1"/>
    <xf numFmtId="2" fontId="0" fillId="0" borderId="0" xfId="0" applyNumberFormat="1"/>
    <xf numFmtId="2" fontId="0" fillId="0" borderId="8" xfId="0" applyNumberFormat="1" applyBorder="1"/>
    <xf numFmtId="0" fontId="0" fillId="0" borderId="9" xfId="0" applyBorder="1"/>
    <xf numFmtId="1" fontId="0" fillId="0" borderId="9" xfId="0" applyNumberFormat="1" applyBorder="1"/>
    <xf numFmtId="0" fontId="11" fillId="5" borderId="0" xfId="0" applyFont="1" applyFill="1"/>
    <xf numFmtId="0" fontId="11" fillId="6" borderId="0" xfId="0" applyFont="1" applyFill="1"/>
    <xf numFmtId="0" fontId="11" fillId="7" borderId="0" xfId="0" applyFont="1" applyFill="1"/>
    <xf numFmtId="164" fontId="0" fillId="0" borderId="0" xfId="0" applyNumberFormat="1"/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4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Tiempo de desplazamiento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Graficas!$A$3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Graficas!$B$2:$H$2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Graficas!$B$3:$H$3</c:f>
              <c:numCache>
                <c:formatCode>0.00</c:formatCode>
                <c:ptCount val="7"/>
                <c:pt idx="0" formatCode="General">
                  <c:v>109.96764281037308</c:v>
                </c:pt>
                <c:pt idx="1">
                  <c:v>109.70886125378554</c:v>
                </c:pt>
                <c:pt idx="2">
                  <c:v>102.06981705283364</c:v>
                </c:pt>
                <c:pt idx="3">
                  <c:v>106.45130212699584</c:v>
                </c:pt>
                <c:pt idx="4">
                  <c:v>93.216934624969909</c:v>
                </c:pt>
                <c:pt idx="5">
                  <c:v>102.1467049830916</c:v>
                </c:pt>
                <c:pt idx="6">
                  <c:v>124.25316333183831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95-D14E-A596-A78B0CF0FEFD}"/>
            </c:ext>
          </c:extLst>
        </c:ser>
        <c:ser>
          <c:idx val="1"/>
          <c:order val="1"/>
          <c:tx>
            <c:strRef>
              <c:f>Graficas!$A$4</c:f>
              <c:strCache>
                <c:ptCount val="1"/>
                <c:pt idx="0">
                  <c:v>Heurística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Graficas!$B$2:$H$2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Graficas!$B$4:$H$4</c:f>
              <c:numCache>
                <c:formatCode>0.00</c:formatCode>
                <c:ptCount val="7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95-D14E-A596-A78B0CF0FEFD}"/>
            </c:ext>
          </c:extLst>
        </c:ser>
        <c:ser>
          <c:idx val="2"/>
          <c:order val="2"/>
          <c:tx>
            <c:strRef>
              <c:f>Graficas!$A$5</c:f>
              <c:strCache>
                <c:ptCount val="1"/>
                <c:pt idx="0">
                  <c:v>Optimzador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Graficas!$B$2:$H$2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Graficas!$B$5:$H$5</c:f>
              <c:numCache>
                <c:formatCode>0.00</c:formatCode>
                <c:ptCount val="7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95-D14E-A596-A78B0CF0F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1345248"/>
        <c:axId val="2129776704"/>
      </c:barChart>
      <c:catAx>
        <c:axId val="208134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29776704"/>
        <c:crosses val="autoZero"/>
        <c:auto val="1"/>
        <c:lblAlgn val="ctr"/>
        <c:lblOffset val="100"/>
        <c:noMultiLvlLbl val="0"/>
      </c:catAx>
      <c:valAx>
        <c:axId val="212977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8134524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Tiempo de desplazamiento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Graficas!$A$3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strRef>
              <c:f>Graficas!$B$2:$H$2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xVal>
          <c:yVal>
            <c:numRef>
              <c:f>Graficas!$B$3:$H$3</c:f>
              <c:numCache>
                <c:formatCode>0.00</c:formatCode>
                <c:ptCount val="7"/>
                <c:pt idx="0" formatCode="General">
                  <c:v>109.96764281037308</c:v>
                </c:pt>
                <c:pt idx="1">
                  <c:v>109.70886125378554</c:v>
                </c:pt>
                <c:pt idx="2">
                  <c:v>102.06981705283364</c:v>
                </c:pt>
                <c:pt idx="3">
                  <c:v>106.45130212699584</c:v>
                </c:pt>
                <c:pt idx="4">
                  <c:v>93.216934624969909</c:v>
                </c:pt>
                <c:pt idx="5">
                  <c:v>102.1467049830916</c:v>
                </c:pt>
                <c:pt idx="6">
                  <c:v>124.25316333183831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F6-E946-936C-0152F4ADC9A3}"/>
            </c:ext>
          </c:extLst>
        </c:ser>
        <c:ser>
          <c:idx val="1"/>
          <c:order val="1"/>
          <c:tx>
            <c:strRef>
              <c:f>Graficas!$A$4</c:f>
              <c:strCache>
                <c:ptCount val="1"/>
                <c:pt idx="0">
                  <c:v>Heurística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strRef>
              <c:f>Graficas!$B$2:$H$2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xVal>
          <c:yVal>
            <c:numRef>
              <c:f>Graficas!$B$4:$H$4</c:f>
              <c:numCache>
                <c:formatCode>0.00</c:formatCode>
                <c:ptCount val="7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F6-E946-936C-0152F4ADC9A3}"/>
            </c:ext>
          </c:extLst>
        </c:ser>
        <c:ser>
          <c:idx val="2"/>
          <c:order val="2"/>
          <c:tx>
            <c:strRef>
              <c:f>Graficas!$A$5</c:f>
              <c:strCache>
                <c:ptCount val="1"/>
                <c:pt idx="0">
                  <c:v>Optimzador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Graficas!$B$2:$H$2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xVal>
          <c:yVal>
            <c:numRef>
              <c:f>Graficas!$B$5:$H$5</c:f>
              <c:numCache>
                <c:formatCode>0.00</c:formatCode>
                <c:ptCount val="7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8F6-E946-936C-0152F4ADC9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5112080"/>
        <c:axId val="1792439088"/>
      </c:scatterChart>
      <c:valAx>
        <c:axId val="173511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92439088"/>
        <c:crosses val="autoZero"/>
        <c:crossBetween val="midCat"/>
      </c:valAx>
      <c:valAx>
        <c:axId val="17924390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</a:t>
                </a:r>
                <a:r>
                  <a:rPr lang="es-MX" baseline="0"/>
                  <a:t> (min)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35112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Cantidad de solicitudes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Graficas!$A$3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Graficas!$I$2:$O$2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Graficas!$I$3:$O$3</c:f>
              <c:numCache>
                <c:formatCode>0.00</c:formatCode>
                <c:ptCount val="7"/>
                <c:pt idx="0" formatCode="0">
                  <c:v>8.6</c:v>
                </c:pt>
                <c:pt idx="1">
                  <c:v>8.375</c:v>
                </c:pt>
                <c:pt idx="2">
                  <c:v>7.9024390243902438</c:v>
                </c:pt>
                <c:pt idx="3">
                  <c:v>7.8461538461538458</c:v>
                </c:pt>
                <c:pt idx="4">
                  <c:v>7.2051282051282053</c:v>
                </c:pt>
                <c:pt idx="5">
                  <c:v>8.045454545454545</c:v>
                </c:pt>
                <c:pt idx="6">
                  <c:v>9.8636363636363633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13-8E47-842A-D92D6435C5C5}"/>
            </c:ext>
          </c:extLst>
        </c:ser>
        <c:ser>
          <c:idx val="1"/>
          <c:order val="1"/>
          <c:tx>
            <c:strRef>
              <c:f>Graficas!$A$4</c:f>
              <c:strCache>
                <c:ptCount val="1"/>
                <c:pt idx="0">
                  <c:v>Heurística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Graficas!$I$2:$O$2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Graficas!$I$4:$O$4</c:f>
              <c:numCache>
                <c:formatCode>0.00</c:formatCode>
                <c:ptCount val="7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13-8E47-842A-D92D6435C5C5}"/>
            </c:ext>
          </c:extLst>
        </c:ser>
        <c:ser>
          <c:idx val="2"/>
          <c:order val="2"/>
          <c:tx>
            <c:strRef>
              <c:f>Graficas!$A$5</c:f>
              <c:strCache>
                <c:ptCount val="1"/>
                <c:pt idx="0">
                  <c:v>Optimzador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Graficas!$I$2:$O$2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Graficas!$I$5:$O$5</c:f>
              <c:numCache>
                <c:formatCode>0.00</c:formatCode>
                <c:ptCount val="7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13-8E47-842A-D92D6435C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1345248"/>
        <c:axId val="2129776704"/>
      </c:barChart>
      <c:catAx>
        <c:axId val="208134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29776704"/>
        <c:crosses val="autoZero"/>
        <c:auto val="1"/>
        <c:lblAlgn val="ctr"/>
        <c:lblOffset val="100"/>
        <c:noMultiLvlLbl val="0"/>
      </c:catAx>
      <c:valAx>
        <c:axId val="2129776704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8134524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Cantidad de solicitudes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Graficas!$A$3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Graficas!$I$2:$O$2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Graficas!$I$3:$O$3</c:f>
              <c:numCache>
                <c:formatCode>0.00</c:formatCode>
                <c:ptCount val="7"/>
                <c:pt idx="0" formatCode="0">
                  <c:v>8.6</c:v>
                </c:pt>
                <c:pt idx="1">
                  <c:v>8.375</c:v>
                </c:pt>
                <c:pt idx="2">
                  <c:v>7.9024390243902438</c:v>
                </c:pt>
                <c:pt idx="3">
                  <c:v>7.8461538461538458</c:v>
                </c:pt>
                <c:pt idx="4">
                  <c:v>7.2051282051282053</c:v>
                </c:pt>
                <c:pt idx="5">
                  <c:v>8.045454545454545</c:v>
                </c:pt>
                <c:pt idx="6">
                  <c:v>9.8636363636363633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F8-BF41-B918-243CF7990671}"/>
            </c:ext>
          </c:extLst>
        </c:ser>
        <c:ser>
          <c:idx val="1"/>
          <c:order val="1"/>
          <c:tx>
            <c:strRef>
              <c:f>Graficas!$A$4</c:f>
              <c:strCache>
                <c:ptCount val="1"/>
                <c:pt idx="0">
                  <c:v>Heurística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Graficas!$I$2:$O$2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Graficas!$I$4:$O$4</c:f>
              <c:numCache>
                <c:formatCode>0.00</c:formatCode>
                <c:ptCount val="7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F8-BF41-B918-243CF7990671}"/>
            </c:ext>
          </c:extLst>
        </c:ser>
        <c:ser>
          <c:idx val="2"/>
          <c:order val="2"/>
          <c:tx>
            <c:strRef>
              <c:f>Graficas!$A$5</c:f>
              <c:strCache>
                <c:ptCount val="1"/>
                <c:pt idx="0">
                  <c:v>Optimzador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Graficas!$I$2:$O$2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Graficas!$I$5:$O$5</c:f>
              <c:numCache>
                <c:formatCode>0.00</c:formatCode>
                <c:ptCount val="7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F8-BF41-B918-243CF7990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5112080"/>
        <c:axId val="1792439088"/>
      </c:lineChart>
      <c:catAx>
        <c:axId val="173511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92439088"/>
        <c:crosses val="autoZero"/>
        <c:auto val="1"/>
        <c:lblAlgn val="ctr"/>
        <c:lblOffset val="100"/>
        <c:noMultiLvlLbl val="0"/>
      </c:catAx>
      <c:valAx>
        <c:axId val="1792439088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3511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0" i="0" u="none" strike="noStrike" baseline="0">
                <a:effectLst/>
              </a:rPr>
              <a:t>Tiempo trabajado</a:t>
            </a:r>
            <a:r>
              <a:rPr lang="es-CO" sz="1400" b="0" i="0" u="none" strike="noStrike" baseline="0"/>
              <a:t> 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Graficas!$A$3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Graficas!$P$2:$V$2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Graficas!$P$3:$V$3</c:f>
              <c:numCache>
                <c:formatCode>0.00</c:formatCode>
                <c:ptCount val="7"/>
                <c:pt idx="0" formatCode="0">
                  <c:v>296.80764281037312</c:v>
                </c:pt>
                <c:pt idx="1">
                  <c:v>290.13386125378554</c:v>
                </c:pt>
                <c:pt idx="2">
                  <c:v>267.94786583332143</c:v>
                </c:pt>
                <c:pt idx="3">
                  <c:v>276.52822520391896</c:v>
                </c:pt>
                <c:pt idx="4">
                  <c:v>263.88360129163658</c:v>
                </c:pt>
                <c:pt idx="5">
                  <c:v>291.28306861945515</c:v>
                </c:pt>
                <c:pt idx="6">
                  <c:v>340.79861787729283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D5-5443-BE18-5B5C376C1CA7}"/>
            </c:ext>
          </c:extLst>
        </c:ser>
        <c:ser>
          <c:idx val="1"/>
          <c:order val="1"/>
          <c:tx>
            <c:strRef>
              <c:f>Graficas!$A$4</c:f>
              <c:strCache>
                <c:ptCount val="1"/>
                <c:pt idx="0">
                  <c:v>Heurística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Graficas!$P$2:$V$2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Graficas!$P$4:$V$4</c:f>
              <c:numCache>
                <c:formatCode>0.00</c:formatCode>
                <c:ptCount val="7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D5-5443-BE18-5B5C376C1CA7}"/>
            </c:ext>
          </c:extLst>
        </c:ser>
        <c:ser>
          <c:idx val="2"/>
          <c:order val="2"/>
          <c:tx>
            <c:strRef>
              <c:f>Graficas!$A$5</c:f>
              <c:strCache>
                <c:ptCount val="1"/>
                <c:pt idx="0">
                  <c:v>Optimzador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Graficas!$P$2:$V$2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Graficas!$P$5:$V$5</c:f>
              <c:numCache>
                <c:formatCode>0.00</c:formatCode>
                <c:ptCount val="7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D5-5443-BE18-5B5C376C1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1345248"/>
        <c:axId val="2129776704"/>
      </c:barChart>
      <c:catAx>
        <c:axId val="208134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29776704"/>
        <c:crosses val="autoZero"/>
        <c:auto val="1"/>
        <c:lblAlgn val="ctr"/>
        <c:lblOffset val="100"/>
        <c:noMultiLvlLbl val="0"/>
      </c:catAx>
      <c:valAx>
        <c:axId val="21297767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8134524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Tiempo trabajado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Graficas!$A$3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Graficas!$P$2:$V$2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Graficas!$P$3:$V$3</c:f>
              <c:numCache>
                <c:formatCode>0.00</c:formatCode>
                <c:ptCount val="7"/>
                <c:pt idx="0" formatCode="0">
                  <c:v>296.80764281037312</c:v>
                </c:pt>
                <c:pt idx="1">
                  <c:v>290.13386125378554</c:v>
                </c:pt>
                <c:pt idx="2">
                  <c:v>267.94786583332143</c:v>
                </c:pt>
                <c:pt idx="3">
                  <c:v>276.52822520391896</c:v>
                </c:pt>
                <c:pt idx="4">
                  <c:v>263.88360129163658</c:v>
                </c:pt>
                <c:pt idx="5">
                  <c:v>291.28306861945515</c:v>
                </c:pt>
                <c:pt idx="6">
                  <c:v>340.79861787729283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2C-FA49-8F80-B86F46337F01}"/>
            </c:ext>
          </c:extLst>
        </c:ser>
        <c:ser>
          <c:idx val="1"/>
          <c:order val="1"/>
          <c:tx>
            <c:strRef>
              <c:f>Graficas!$A$4</c:f>
              <c:strCache>
                <c:ptCount val="1"/>
                <c:pt idx="0">
                  <c:v>Heurística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Graficas!$P$2:$V$2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Graficas!$P$4:$V$4</c:f>
              <c:numCache>
                <c:formatCode>0.00</c:formatCode>
                <c:ptCount val="7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2C-FA49-8F80-B86F46337F01}"/>
            </c:ext>
          </c:extLst>
        </c:ser>
        <c:ser>
          <c:idx val="2"/>
          <c:order val="2"/>
          <c:tx>
            <c:strRef>
              <c:f>Graficas!$A$5</c:f>
              <c:strCache>
                <c:ptCount val="1"/>
                <c:pt idx="0">
                  <c:v>Optimzador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Graficas!$P$2:$V$2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Graficas!$P$5:$V$5</c:f>
              <c:numCache>
                <c:formatCode>0.00</c:formatCode>
                <c:ptCount val="7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2C-FA49-8F80-B86F46337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5112080"/>
        <c:axId val="1792439088"/>
      </c:lineChart>
      <c:catAx>
        <c:axId val="173511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92439088"/>
        <c:crosses val="autoZero"/>
        <c:auto val="1"/>
        <c:lblAlgn val="ctr"/>
        <c:lblOffset val="100"/>
        <c:noMultiLvlLbl val="0"/>
      </c:catAx>
      <c:valAx>
        <c:axId val="1792439088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3511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0" i="0" u="none" strike="noStrike" baseline="0">
                <a:effectLst/>
              </a:rPr>
              <a:t>Tiempo ocioso</a:t>
            </a:r>
            <a:r>
              <a:rPr lang="es-CO" sz="1400" b="0" i="0" u="none" strike="noStrike" baseline="0"/>
              <a:t> 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Graficas!$A$3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Graficas!$W$2:$AC$2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Graficas!$W$3:$AC$3</c:f>
              <c:numCache>
                <c:formatCode>0.00</c:formatCode>
                <c:ptCount val="7"/>
                <c:pt idx="0" formatCode="0">
                  <c:v>111.1001332288629</c:v>
                </c:pt>
                <c:pt idx="1">
                  <c:v>98.704135712047076</c:v>
                </c:pt>
                <c:pt idx="2">
                  <c:v>101.56912762021491</c:v>
                </c:pt>
                <c:pt idx="3">
                  <c:v>101.59633125239509</c:v>
                </c:pt>
                <c:pt idx="4">
                  <c:v>97.095705178445613</c:v>
                </c:pt>
                <c:pt idx="5">
                  <c:v>236.40119610225335</c:v>
                </c:pt>
                <c:pt idx="6">
                  <c:v>280.23035240580833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09-4B4E-B0D6-0B98B66BAA94}"/>
            </c:ext>
          </c:extLst>
        </c:ser>
        <c:ser>
          <c:idx val="1"/>
          <c:order val="1"/>
          <c:tx>
            <c:strRef>
              <c:f>Graficas!$A$4</c:f>
              <c:strCache>
                <c:ptCount val="1"/>
                <c:pt idx="0">
                  <c:v>Heurística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Graficas!$W$2:$AC$2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Graficas!$W$4:$AC$4</c:f>
              <c:numCache>
                <c:formatCode>0.00</c:formatCode>
                <c:ptCount val="7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09-4B4E-B0D6-0B98B66BAA94}"/>
            </c:ext>
          </c:extLst>
        </c:ser>
        <c:ser>
          <c:idx val="2"/>
          <c:order val="2"/>
          <c:tx>
            <c:strRef>
              <c:f>Graficas!$A$5</c:f>
              <c:strCache>
                <c:ptCount val="1"/>
                <c:pt idx="0">
                  <c:v>Optimzador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Graficas!$W$2:$AC$2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Graficas!$W$5:$AC$5</c:f>
              <c:numCache>
                <c:formatCode>0.00</c:formatCode>
                <c:ptCount val="7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09-4B4E-B0D6-0B98B66BA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1345248"/>
        <c:axId val="2129776704"/>
      </c:barChart>
      <c:catAx>
        <c:axId val="208134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29776704"/>
        <c:crosses val="autoZero"/>
        <c:auto val="1"/>
        <c:lblAlgn val="ctr"/>
        <c:lblOffset val="100"/>
        <c:noMultiLvlLbl val="0"/>
      </c:catAx>
      <c:valAx>
        <c:axId val="2129776704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8134524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Tiempo ocioso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Graficas!$A$3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Graficas!$W$2:$AC$2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Graficas!$W$3:$AC$3</c:f>
              <c:numCache>
                <c:formatCode>0.00</c:formatCode>
                <c:ptCount val="7"/>
                <c:pt idx="0" formatCode="0">
                  <c:v>111.1001332288629</c:v>
                </c:pt>
                <c:pt idx="1">
                  <c:v>98.704135712047076</c:v>
                </c:pt>
                <c:pt idx="2">
                  <c:v>101.56912762021491</c:v>
                </c:pt>
                <c:pt idx="3">
                  <c:v>101.59633125239509</c:v>
                </c:pt>
                <c:pt idx="4">
                  <c:v>97.095705178445613</c:v>
                </c:pt>
                <c:pt idx="5">
                  <c:v>236.40119610225335</c:v>
                </c:pt>
                <c:pt idx="6">
                  <c:v>280.23035240580833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72-4347-A659-0215ECD66C3A}"/>
            </c:ext>
          </c:extLst>
        </c:ser>
        <c:ser>
          <c:idx val="1"/>
          <c:order val="1"/>
          <c:tx>
            <c:strRef>
              <c:f>Graficas!$A$4</c:f>
              <c:strCache>
                <c:ptCount val="1"/>
                <c:pt idx="0">
                  <c:v>Heurística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Graficas!$W$2:$AC$2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Graficas!$W$4:$AC$4</c:f>
              <c:numCache>
                <c:formatCode>0.00</c:formatCode>
                <c:ptCount val="7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72-4347-A659-0215ECD66C3A}"/>
            </c:ext>
          </c:extLst>
        </c:ser>
        <c:ser>
          <c:idx val="2"/>
          <c:order val="2"/>
          <c:tx>
            <c:strRef>
              <c:f>Graficas!$A$5</c:f>
              <c:strCache>
                <c:ptCount val="1"/>
                <c:pt idx="0">
                  <c:v>Optimzador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Graficas!$W$2:$AC$2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Graficas!$W$5:$AC$5</c:f>
              <c:numCache>
                <c:formatCode>0.00</c:formatCode>
                <c:ptCount val="7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72-4347-A659-0215ECD66C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5112080"/>
        <c:axId val="1792439088"/>
      </c:lineChart>
      <c:catAx>
        <c:axId val="173511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92439088"/>
        <c:crosses val="autoZero"/>
        <c:auto val="1"/>
        <c:lblAlgn val="ctr"/>
        <c:lblOffset val="100"/>
        <c:noMultiLvlLbl val="0"/>
      </c:catAx>
      <c:valAx>
        <c:axId val="1792439088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3511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0" i="0" u="none" strike="noStrike" baseline="0">
                <a:effectLst/>
              </a:rPr>
              <a:t>Tiempo de espera</a:t>
            </a:r>
            <a:r>
              <a:rPr lang="es-CO" sz="1400" b="0" i="0" u="none" strike="noStrike" baseline="0"/>
              <a:t> 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Graficas!$A$3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Graficas!$AD$2:$AJ$2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Graficas!$AD$3:$AJ$3</c:f>
              <c:numCache>
                <c:formatCode>0.00</c:formatCode>
                <c:ptCount val="7"/>
                <c:pt idx="0" formatCode="0">
                  <c:v>1321.96</c:v>
                </c:pt>
                <c:pt idx="1">
                  <c:v>1421.9749999999999</c:v>
                </c:pt>
                <c:pt idx="2">
                  <c:v>1219.0487804878048</c:v>
                </c:pt>
                <c:pt idx="3">
                  <c:v>938.87179487179492</c:v>
                </c:pt>
                <c:pt idx="4">
                  <c:v>882.69230769230774</c:v>
                </c:pt>
                <c:pt idx="5">
                  <c:v>1056.8181818181818</c:v>
                </c:pt>
                <c:pt idx="6">
                  <c:v>1740.7727272727273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72-9E4A-8E97-38887D0135C3}"/>
            </c:ext>
          </c:extLst>
        </c:ser>
        <c:ser>
          <c:idx val="1"/>
          <c:order val="1"/>
          <c:tx>
            <c:strRef>
              <c:f>Graficas!$A$4</c:f>
              <c:strCache>
                <c:ptCount val="1"/>
                <c:pt idx="0">
                  <c:v>Heurística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Graficas!$AD$2:$AJ$2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Graficas!$AD$4:$AJ$4</c:f>
              <c:numCache>
                <c:formatCode>0.00</c:formatCode>
                <c:ptCount val="7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72-9E4A-8E97-38887D0135C3}"/>
            </c:ext>
          </c:extLst>
        </c:ser>
        <c:ser>
          <c:idx val="2"/>
          <c:order val="2"/>
          <c:tx>
            <c:strRef>
              <c:f>Graficas!$A$5</c:f>
              <c:strCache>
                <c:ptCount val="1"/>
                <c:pt idx="0">
                  <c:v>Optimzador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Graficas!$AD$2:$AJ$2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Graficas!$AD$5:$AJ$5</c:f>
              <c:numCache>
                <c:formatCode>0.00</c:formatCode>
                <c:ptCount val="7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72-9E4A-8E97-38887D0135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1345248"/>
        <c:axId val="2129776704"/>
      </c:barChart>
      <c:catAx>
        <c:axId val="208134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29776704"/>
        <c:crosses val="autoZero"/>
        <c:auto val="1"/>
        <c:lblAlgn val="ctr"/>
        <c:lblOffset val="100"/>
        <c:noMultiLvlLbl val="0"/>
      </c:catAx>
      <c:valAx>
        <c:axId val="2129776704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8134524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Tiempo de espera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Graficas!$A$3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Graficas!$AD$2:$AJ$2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Graficas!$AD$3:$AJ$3</c:f>
              <c:numCache>
                <c:formatCode>0.00</c:formatCode>
                <c:ptCount val="7"/>
                <c:pt idx="0" formatCode="0">
                  <c:v>1321.96</c:v>
                </c:pt>
                <c:pt idx="1">
                  <c:v>1421.9749999999999</c:v>
                </c:pt>
                <c:pt idx="2">
                  <c:v>1219.0487804878048</c:v>
                </c:pt>
                <c:pt idx="3">
                  <c:v>938.87179487179492</c:v>
                </c:pt>
                <c:pt idx="4">
                  <c:v>882.69230769230774</c:v>
                </c:pt>
                <c:pt idx="5">
                  <c:v>1056.8181818181818</c:v>
                </c:pt>
                <c:pt idx="6">
                  <c:v>1740.7727272727273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44-4743-924B-E15CDEEF41D3}"/>
            </c:ext>
          </c:extLst>
        </c:ser>
        <c:ser>
          <c:idx val="1"/>
          <c:order val="1"/>
          <c:tx>
            <c:strRef>
              <c:f>Graficas!$A$4</c:f>
              <c:strCache>
                <c:ptCount val="1"/>
                <c:pt idx="0">
                  <c:v>Heurística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Graficas!$AD$2:$AJ$2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Graficas!$AD$4:$AJ$4</c:f>
              <c:numCache>
                <c:formatCode>0.00</c:formatCode>
                <c:ptCount val="7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44-4743-924B-E15CDEEF41D3}"/>
            </c:ext>
          </c:extLst>
        </c:ser>
        <c:ser>
          <c:idx val="2"/>
          <c:order val="2"/>
          <c:tx>
            <c:strRef>
              <c:f>Graficas!$A$5</c:f>
              <c:strCache>
                <c:ptCount val="1"/>
                <c:pt idx="0">
                  <c:v>Optimzador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Graficas!$AD$2:$AJ$2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Graficas!$AD$5:$AJ$5</c:f>
              <c:numCache>
                <c:formatCode>0.00</c:formatCode>
                <c:ptCount val="7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44-4743-924B-E15CDEEF4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5112080"/>
        <c:axId val="1792439088"/>
      </c:lineChart>
      <c:catAx>
        <c:axId val="173511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92439088"/>
        <c:crosses val="autoZero"/>
        <c:auto val="1"/>
        <c:lblAlgn val="ctr"/>
        <c:lblOffset val="100"/>
        <c:noMultiLvlLbl val="0"/>
      </c:catAx>
      <c:valAx>
        <c:axId val="1792439088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3511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0" i="0" u="none" strike="noStrike" baseline="0">
                <a:effectLst/>
              </a:rPr>
              <a:t>Cantidad de solicitudes demoradas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Graficas!$A$3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Graficas!$AK$2:$AQ$2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Graficas!$AK$3:$AQ$3</c:f>
              <c:numCache>
                <c:formatCode>0.00</c:formatCode>
                <c:ptCount val="7"/>
                <c:pt idx="0" formatCode="0">
                  <c:v>67</c:v>
                </c:pt>
                <c:pt idx="1">
                  <c:v>140</c:v>
                </c:pt>
                <c:pt idx="2">
                  <c:v>95</c:v>
                </c:pt>
                <c:pt idx="3">
                  <c:v>64</c:v>
                </c:pt>
                <c:pt idx="4">
                  <c:v>47</c:v>
                </c:pt>
                <c:pt idx="5">
                  <c:v>41</c:v>
                </c:pt>
                <c:pt idx="6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73-054E-B19F-A2528544C695}"/>
            </c:ext>
          </c:extLst>
        </c:ser>
        <c:ser>
          <c:idx val="1"/>
          <c:order val="1"/>
          <c:tx>
            <c:strRef>
              <c:f>Graficas!$A$4</c:f>
              <c:strCache>
                <c:ptCount val="1"/>
                <c:pt idx="0">
                  <c:v>Heurística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Graficas!$AK$2:$AQ$2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Graficas!$AK$4:$AQ$4</c:f>
              <c:numCache>
                <c:formatCode>0.00</c:formatCode>
                <c:ptCount val="7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73-054E-B19F-A2528544C695}"/>
            </c:ext>
          </c:extLst>
        </c:ser>
        <c:ser>
          <c:idx val="2"/>
          <c:order val="2"/>
          <c:tx>
            <c:strRef>
              <c:f>Graficas!$A$5</c:f>
              <c:strCache>
                <c:ptCount val="1"/>
                <c:pt idx="0">
                  <c:v>Optimzador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Graficas!$AK$2:$AQ$2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Graficas!$AK$5:$AQ$5</c:f>
              <c:numCache>
                <c:formatCode>0.00</c:formatCode>
                <c:ptCount val="7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73-054E-B19F-A2528544C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1345248"/>
        <c:axId val="2129776704"/>
      </c:barChart>
      <c:catAx>
        <c:axId val="208134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29776704"/>
        <c:crosses val="autoZero"/>
        <c:auto val="1"/>
        <c:lblAlgn val="ctr"/>
        <c:lblOffset val="100"/>
        <c:noMultiLvlLbl val="0"/>
      </c:catAx>
      <c:valAx>
        <c:axId val="2129776704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8134524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Cantidad de solicitudes demoradas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Graficas!$A$3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Graficas!$AK$2:$AQ$2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Graficas!$AK$3:$AQ$3</c:f>
              <c:numCache>
                <c:formatCode>0.00</c:formatCode>
                <c:ptCount val="7"/>
                <c:pt idx="0" formatCode="0">
                  <c:v>67</c:v>
                </c:pt>
                <c:pt idx="1">
                  <c:v>140</c:v>
                </c:pt>
                <c:pt idx="2">
                  <c:v>95</c:v>
                </c:pt>
                <c:pt idx="3">
                  <c:v>64</c:v>
                </c:pt>
                <c:pt idx="4">
                  <c:v>47</c:v>
                </c:pt>
                <c:pt idx="5">
                  <c:v>41</c:v>
                </c:pt>
                <c:pt idx="6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13-3949-9B19-23647519F02B}"/>
            </c:ext>
          </c:extLst>
        </c:ser>
        <c:ser>
          <c:idx val="1"/>
          <c:order val="1"/>
          <c:tx>
            <c:strRef>
              <c:f>Graficas!$A$4</c:f>
              <c:strCache>
                <c:ptCount val="1"/>
                <c:pt idx="0">
                  <c:v>Heurística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Graficas!$AK$2:$AQ$2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Graficas!$AK$4:$AQ$4</c:f>
              <c:numCache>
                <c:formatCode>0.00</c:formatCode>
                <c:ptCount val="7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13-3949-9B19-23647519F02B}"/>
            </c:ext>
          </c:extLst>
        </c:ser>
        <c:ser>
          <c:idx val="2"/>
          <c:order val="2"/>
          <c:tx>
            <c:strRef>
              <c:f>Graficas!$A$5</c:f>
              <c:strCache>
                <c:ptCount val="1"/>
                <c:pt idx="0">
                  <c:v>Optimzador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Graficas!$AK$2:$AQ$2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Graficas!$AK$5:$AQ$5</c:f>
              <c:numCache>
                <c:formatCode>0.00</c:formatCode>
                <c:ptCount val="7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13-3949-9B19-23647519F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5112080"/>
        <c:axId val="1792439088"/>
      </c:lineChart>
      <c:catAx>
        <c:axId val="173511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92439088"/>
        <c:crosses val="autoZero"/>
        <c:auto val="1"/>
        <c:lblAlgn val="ctr"/>
        <c:lblOffset val="100"/>
        <c:noMultiLvlLbl val="0"/>
      </c:catAx>
      <c:valAx>
        <c:axId val="1792439088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3511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0" i="0" u="none" strike="noStrike" baseline="0">
                <a:effectLst/>
              </a:rPr>
              <a:t>Tiempo de demora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Graficas!$A$3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Graficas!$AR$2:$AX$2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Graficas!$AR$3:$AX$3</c:f>
              <c:numCache>
                <c:formatCode>0.00</c:formatCode>
                <c:ptCount val="7"/>
                <c:pt idx="0" formatCode="0">
                  <c:v>710.6</c:v>
                </c:pt>
                <c:pt idx="1">
                  <c:v>898.55</c:v>
                </c:pt>
                <c:pt idx="2">
                  <c:v>636.43902439024396</c:v>
                </c:pt>
                <c:pt idx="3">
                  <c:v>418.97435897435895</c:v>
                </c:pt>
                <c:pt idx="4">
                  <c:v>333.46153846153845</c:v>
                </c:pt>
                <c:pt idx="5">
                  <c:v>482.04545454545456</c:v>
                </c:pt>
                <c:pt idx="6">
                  <c:v>1199.590909090909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DE-E341-A222-D7A3A5005085}"/>
            </c:ext>
          </c:extLst>
        </c:ser>
        <c:ser>
          <c:idx val="1"/>
          <c:order val="1"/>
          <c:tx>
            <c:strRef>
              <c:f>Graficas!$A$4</c:f>
              <c:strCache>
                <c:ptCount val="1"/>
                <c:pt idx="0">
                  <c:v>Heurística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Graficas!$AR$2:$AX$2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Graficas!$AR$4:$AX$4</c:f>
              <c:numCache>
                <c:formatCode>0.00</c:formatCode>
                <c:ptCount val="7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DE-E341-A222-D7A3A5005085}"/>
            </c:ext>
          </c:extLst>
        </c:ser>
        <c:ser>
          <c:idx val="2"/>
          <c:order val="2"/>
          <c:tx>
            <c:strRef>
              <c:f>Graficas!$A$5</c:f>
              <c:strCache>
                <c:ptCount val="1"/>
                <c:pt idx="0">
                  <c:v>Optimzador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Graficas!$AR$2:$AX$2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Graficas!$AR$5:$AX$5</c:f>
              <c:numCache>
                <c:formatCode>0.00</c:formatCode>
                <c:ptCount val="7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DE-E341-A222-D7A3A5005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1345248"/>
        <c:axId val="2129776704"/>
      </c:barChart>
      <c:catAx>
        <c:axId val="208134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29776704"/>
        <c:crosses val="autoZero"/>
        <c:auto val="1"/>
        <c:lblAlgn val="ctr"/>
        <c:lblOffset val="100"/>
        <c:noMultiLvlLbl val="0"/>
      </c:catAx>
      <c:valAx>
        <c:axId val="2129776704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8134524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Tiempo de demora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Graficas!$A$3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Graficas!$AR$2:$AX$2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Graficas!$AR$3:$AX$3</c:f>
              <c:numCache>
                <c:formatCode>0.00</c:formatCode>
                <c:ptCount val="7"/>
                <c:pt idx="0" formatCode="0">
                  <c:v>710.6</c:v>
                </c:pt>
                <c:pt idx="1">
                  <c:v>898.55</c:v>
                </c:pt>
                <c:pt idx="2">
                  <c:v>636.43902439024396</c:v>
                </c:pt>
                <c:pt idx="3">
                  <c:v>418.97435897435895</c:v>
                </c:pt>
                <c:pt idx="4">
                  <c:v>333.46153846153845</c:v>
                </c:pt>
                <c:pt idx="5">
                  <c:v>482.04545454545456</c:v>
                </c:pt>
                <c:pt idx="6">
                  <c:v>1199.590909090909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E8-234A-BA97-B997E1F1486D}"/>
            </c:ext>
          </c:extLst>
        </c:ser>
        <c:ser>
          <c:idx val="1"/>
          <c:order val="1"/>
          <c:tx>
            <c:strRef>
              <c:f>Graficas!$A$4</c:f>
              <c:strCache>
                <c:ptCount val="1"/>
                <c:pt idx="0">
                  <c:v>Heurística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Graficas!$AR$2:$AX$2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Graficas!$AR$4:$AX$4</c:f>
              <c:numCache>
                <c:formatCode>0.00</c:formatCode>
                <c:ptCount val="7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E8-234A-BA97-B997E1F1486D}"/>
            </c:ext>
          </c:extLst>
        </c:ser>
        <c:ser>
          <c:idx val="2"/>
          <c:order val="2"/>
          <c:tx>
            <c:strRef>
              <c:f>Graficas!$A$5</c:f>
              <c:strCache>
                <c:ptCount val="1"/>
                <c:pt idx="0">
                  <c:v>Optimzador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Graficas!$AR$2:$AX$2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Graficas!$AR$5:$AX$5</c:f>
              <c:numCache>
                <c:formatCode>0.00</c:formatCode>
                <c:ptCount val="7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E8-234A-BA97-B997E1F148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5112080"/>
        <c:axId val="1792439088"/>
      </c:lineChart>
      <c:catAx>
        <c:axId val="173511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92439088"/>
        <c:crosses val="autoZero"/>
        <c:auto val="1"/>
        <c:lblAlgn val="ctr"/>
        <c:lblOffset val="100"/>
        <c:noMultiLvlLbl val="0"/>
      </c:catAx>
      <c:valAx>
        <c:axId val="1792439088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3511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0" i="0" u="none" strike="noStrike" baseline="0">
                <a:effectLst/>
              </a:rPr>
              <a:t>Tiempo de servicio</a:t>
            </a:r>
            <a:r>
              <a:rPr lang="es-CO" sz="1400" b="0" i="0" u="none" strike="noStrike" baseline="0"/>
              <a:t> 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Graficas!$A$3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Graficas!$AY$2:$BE$2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Graficas!$AY$3:$BE$3</c:f>
              <c:numCache>
                <c:formatCode>0.00</c:formatCode>
                <c:ptCount val="7"/>
                <c:pt idx="0" formatCode="0">
                  <c:v>407.08</c:v>
                </c:pt>
                <c:pt idx="1">
                  <c:v>379.75</c:v>
                </c:pt>
                <c:pt idx="2">
                  <c:v>360.60975609756099</c:v>
                </c:pt>
                <c:pt idx="3">
                  <c:v>366.20512820512823</c:v>
                </c:pt>
                <c:pt idx="4">
                  <c:v>355.71794871794873</c:v>
                </c:pt>
                <c:pt idx="5">
                  <c:v>515.90909090909088</c:v>
                </c:pt>
                <c:pt idx="6">
                  <c:v>614.72727272727275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69-D840-B93E-1AB733D26D4F}"/>
            </c:ext>
          </c:extLst>
        </c:ser>
        <c:ser>
          <c:idx val="1"/>
          <c:order val="1"/>
          <c:tx>
            <c:strRef>
              <c:f>Graficas!$A$4</c:f>
              <c:strCache>
                <c:ptCount val="1"/>
                <c:pt idx="0">
                  <c:v>Heurística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Graficas!$AY$2:$BE$2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Graficas!$AY$4:$BE$4</c:f>
              <c:numCache>
                <c:formatCode>0.00</c:formatCode>
                <c:ptCount val="7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69-D840-B93E-1AB733D26D4F}"/>
            </c:ext>
          </c:extLst>
        </c:ser>
        <c:ser>
          <c:idx val="2"/>
          <c:order val="2"/>
          <c:tx>
            <c:strRef>
              <c:f>Graficas!$A$5</c:f>
              <c:strCache>
                <c:ptCount val="1"/>
                <c:pt idx="0">
                  <c:v>Optimzador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Graficas!$AY$2:$BE$2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Graficas!$AY$5:$BE$5</c:f>
              <c:numCache>
                <c:formatCode>0.00</c:formatCode>
                <c:ptCount val="7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69-D840-B93E-1AB733D26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1345248"/>
        <c:axId val="2129776704"/>
      </c:barChart>
      <c:catAx>
        <c:axId val="208134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29776704"/>
        <c:crosses val="autoZero"/>
        <c:auto val="1"/>
        <c:lblAlgn val="ctr"/>
        <c:lblOffset val="100"/>
        <c:noMultiLvlLbl val="0"/>
      </c:catAx>
      <c:valAx>
        <c:axId val="2129776704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8134524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Tiempo de servicio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Graficas!$A$3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Graficas!$AY$2:$BE$2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Graficas!$AY$3:$BE$3</c:f>
              <c:numCache>
                <c:formatCode>0.00</c:formatCode>
                <c:ptCount val="7"/>
                <c:pt idx="0" formatCode="0">
                  <c:v>407.08</c:v>
                </c:pt>
                <c:pt idx="1">
                  <c:v>379.75</c:v>
                </c:pt>
                <c:pt idx="2">
                  <c:v>360.60975609756099</c:v>
                </c:pt>
                <c:pt idx="3">
                  <c:v>366.20512820512823</c:v>
                </c:pt>
                <c:pt idx="4">
                  <c:v>355.71794871794873</c:v>
                </c:pt>
                <c:pt idx="5">
                  <c:v>515.90909090909088</c:v>
                </c:pt>
                <c:pt idx="6">
                  <c:v>614.72727272727275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D4-4D4E-AFC7-FAB706754FE6}"/>
            </c:ext>
          </c:extLst>
        </c:ser>
        <c:ser>
          <c:idx val="1"/>
          <c:order val="1"/>
          <c:tx>
            <c:strRef>
              <c:f>Graficas!$A$4</c:f>
              <c:strCache>
                <c:ptCount val="1"/>
                <c:pt idx="0">
                  <c:v>Heurística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Graficas!$AY$2:$BE$2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Graficas!$AY$4:$BE$4</c:f>
              <c:numCache>
                <c:formatCode>0.00</c:formatCode>
                <c:ptCount val="7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D4-4D4E-AFC7-FAB706754FE6}"/>
            </c:ext>
          </c:extLst>
        </c:ser>
        <c:ser>
          <c:idx val="2"/>
          <c:order val="2"/>
          <c:tx>
            <c:strRef>
              <c:f>Graficas!$A$5</c:f>
              <c:strCache>
                <c:ptCount val="1"/>
                <c:pt idx="0">
                  <c:v>Optimzador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Graficas!$AY$2:$BE$2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Graficas!$AY$5:$BE$5</c:f>
              <c:numCache>
                <c:formatCode>0.00</c:formatCode>
                <c:ptCount val="7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D4-4D4E-AFC7-FAB706754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5112080"/>
        <c:axId val="1792439088"/>
      </c:lineChart>
      <c:catAx>
        <c:axId val="173511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92439088"/>
        <c:crosses val="autoZero"/>
        <c:auto val="1"/>
        <c:lblAlgn val="ctr"/>
        <c:lblOffset val="100"/>
        <c:noMultiLvlLbl val="0"/>
      </c:catAx>
      <c:valAx>
        <c:axId val="1792439088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3511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0" i="0" u="none" strike="noStrike" baseline="0">
                <a:effectLst/>
              </a:rPr>
              <a:t>Tiempo extra</a:t>
            </a:r>
            <a:r>
              <a:rPr lang="es-CO" sz="1400" b="0" i="0" u="none" strike="noStrike" baseline="0"/>
              <a:t> 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Graficas!$A$3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Graficas!$BF$2:$BL$2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Graficas!$BF$3:$BL$3</c:f>
              <c:numCache>
                <c:formatCode>0.00</c:formatCode>
                <c:ptCount val="7"/>
                <c:pt idx="0" formatCode="0">
                  <c:v>20.2</c:v>
                </c:pt>
                <c:pt idx="1">
                  <c:v>12.4</c:v>
                </c:pt>
                <c:pt idx="2">
                  <c:v>3.0487804878048781</c:v>
                </c:pt>
                <c:pt idx="3">
                  <c:v>7.6410256410256414</c:v>
                </c:pt>
                <c:pt idx="4">
                  <c:v>3.8717948717948718</c:v>
                </c:pt>
                <c:pt idx="5">
                  <c:v>127.63636363636364</c:v>
                </c:pt>
                <c:pt idx="6">
                  <c:v>167.63636363636363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6C-0A49-A936-794C19D3A7B5}"/>
            </c:ext>
          </c:extLst>
        </c:ser>
        <c:ser>
          <c:idx val="1"/>
          <c:order val="1"/>
          <c:tx>
            <c:strRef>
              <c:f>Graficas!$A$4</c:f>
              <c:strCache>
                <c:ptCount val="1"/>
                <c:pt idx="0">
                  <c:v>Heurística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Graficas!$BF$2:$BL$2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Graficas!$BF$4:$BL$4</c:f>
              <c:numCache>
                <c:formatCode>0.00</c:formatCode>
                <c:ptCount val="7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6C-0A49-A936-794C19D3A7B5}"/>
            </c:ext>
          </c:extLst>
        </c:ser>
        <c:ser>
          <c:idx val="2"/>
          <c:order val="2"/>
          <c:tx>
            <c:strRef>
              <c:f>Graficas!$A$5</c:f>
              <c:strCache>
                <c:ptCount val="1"/>
                <c:pt idx="0">
                  <c:v>Optimzador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Graficas!$BF$2:$BL$2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Graficas!$BF$5:$BL$5</c:f>
              <c:numCache>
                <c:formatCode>0.00</c:formatCode>
                <c:ptCount val="7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6C-0A49-A936-794C19D3A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1345248"/>
        <c:axId val="2129776704"/>
      </c:barChart>
      <c:catAx>
        <c:axId val="208134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29776704"/>
        <c:crosses val="autoZero"/>
        <c:auto val="1"/>
        <c:lblAlgn val="ctr"/>
        <c:lblOffset val="100"/>
        <c:noMultiLvlLbl val="0"/>
      </c:catAx>
      <c:valAx>
        <c:axId val="2129776704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8134524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Tiempo extra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Graficas!$A$3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Graficas!$BF$2:$BL$2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Graficas!$BF$3:$BL$3</c:f>
              <c:numCache>
                <c:formatCode>0.00</c:formatCode>
                <c:ptCount val="7"/>
                <c:pt idx="0" formatCode="0">
                  <c:v>20.2</c:v>
                </c:pt>
                <c:pt idx="1">
                  <c:v>12.4</c:v>
                </c:pt>
                <c:pt idx="2">
                  <c:v>3.0487804878048781</c:v>
                </c:pt>
                <c:pt idx="3">
                  <c:v>7.6410256410256414</c:v>
                </c:pt>
                <c:pt idx="4">
                  <c:v>3.8717948717948718</c:v>
                </c:pt>
                <c:pt idx="5">
                  <c:v>127.63636363636364</c:v>
                </c:pt>
                <c:pt idx="6">
                  <c:v>167.63636363636363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35-5242-BB07-65CC19056CEB}"/>
            </c:ext>
          </c:extLst>
        </c:ser>
        <c:ser>
          <c:idx val="1"/>
          <c:order val="1"/>
          <c:tx>
            <c:strRef>
              <c:f>Graficas!$A$4</c:f>
              <c:strCache>
                <c:ptCount val="1"/>
                <c:pt idx="0">
                  <c:v>Heurística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Graficas!$BF$2:$BL$2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Graficas!$BF$4:$BL$4</c:f>
              <c:numCache>
                <c:formatCode>0.00</c:formatCode>
                <c:ptCount val="7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35-5242-BB07-65CC19056CEB}"/>
            </c:ext>
          </c:extLst>
        </c:ser>
        <c:ser>
          <c:idx val="2"/>
          <c:order val="2"/>
          <c:tx>
            <c:strRef>
              <c:f>Graficas!$A$5</c:f>
              <c:strCache>
                <c:ptCount val="1"/>
                <c:pt idx="0">
                  <c:v>Optimzador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Graficas!$BF$2:$BL$2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Graficas!$BF$5:$BL$5</c:f>
              <c:numCache>
                <c:formatCode>0.00</c:formatCode>
                <c:ptCount val="7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35-5242-BB07-65CC19056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5112080"/>
        <c:axId val="1792439088"/>
      </c:lineChart>
      <c:catAx>
        <c:axId val="173511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92439088"/>
        <c:crosses val="autoZero"/>
        <c:auto val="1"/>
        <c:lblAlgn val="ctr"/>
        <c:lblOffset val="100"/>
        <c:noMultiLvlLbl val="0"/>
      </c:catAx>
      <c:valAx>
        <c:axId val="1792439088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3511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0" i="0" u="none" strike="noStrike" baseline="0">
                <a:effectLst/>
              </a:rPr>
              <a:t>Cantidad de solicitudes por hora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Graficas!$A$3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Graficas!$BM$2:$BS$2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Graficas!$BM$3:$BS$3</c:f>
              <c:numCache>
                <c:formatCode>0.00</c:formatCode>
                <c:ptCount val="7"/>
                <c:pt idx="0" formatCode="0">
                  <c:v>1.7839013362616793</c:v>
                </c:pt>
                <c:pt idx="1">
                  <c:v>1.7980385538376609</c:v>
                </c:pt>
                <c:pt idx="2">
                  <c:v>1.8207172014913346</c:v>
                </c:pt>
                <c:pt idx="3">
                  <c:v>1.7819396896244679</c:v>
                </c:pt>
                <c:pt idx="4">
                  <c:v>1.7180289232824582</c:v>
                </c:pt>
                <c:pt idx="5">
                  <c:v>1.7352445620826744</c:v>
                </c:pt>
                <c:pt idx="6">
                  <c:v>1.7696884087661808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27-424D-A507-BFB705800233}"/>
            </c:ext>
          </c:extLst>
        </c:ser>
        <c:ser>
          <c:idx val="1"/>
          <c:order val="1"/>
          <c:tx>
            <c:strRef>
              <c:f>Graficas!$A$4</c:f>
              <c:strCache>
                <c:ptCount val="1"/>
                <c:pt idx="0">
                  <c:v>Heurística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Graficas!$BM$2:$BS$2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Graficas!$BM$4:$BS$4</c:f>
              <c:numCache>
                <c:formatCode>0.00</c:formatCode>
                <c:ptCount val="7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27-424D-A507-BFB705800233}"/>
            </c:ext>
          </c:extLst>
        </c:ser>
        <c:ser>
          <c:idx val="2"/>
          <c:order val="2"/>
          <c:tx>
            <c:strRef>
              <c:f>Graficas!$A$5</c:f>
              <c:strCache>
                <c:ptCount val="1"/>
                <c:pt idx="0">
                  <c:v>Optimzador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Graficas!$BM$2:$BS$2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Graficas!$BM$5:$BS$5</c:f>
              <c:numCache>
                <c:formatCode>0.00</c:formatCode>
                <c:ptCount val="7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27-424D-A507-BFB705800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1345248"/>
        <c:axId val="2129776704"/>
      </c:barChart>
      <c:catAx>
        <c:axId val="208134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29776704"/>
        <c:crosses val="autoZero"/>
        <c:auto val="1"/>
        <c:lblAlgn val="ctr"/>
        <c:lblOffset val="100"/>
        <c:noMultiLvlLbl val="0"/>
      </c:catAx>
      <c:valAx>
        <c:axId val="2129776704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8134524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Cantidad de solicitudes por hora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Graficas!$A$3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Graficas!$BM$2:$BS$2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Graficas!$BM$3:$BS$3</c:f>
              <c:numCache>
                <c:formatCode>0.00</c:formatCode>
                <c:ptCount val="7"/>
                <c:pt idx="0" formatCode="0">
                  <c:v>1.7839013362616793</c:v>
                </c:pt>
                <c:pt idx="1">
                  <c:v>1.7980385538376609</c:v>
                </c:pt>
                <c:pt idx="2">
                  <c:v>1.8207172014913346</c:v>
                </c:pt>
                <c:pt idx="3">
                  <c:v>1.7819396896244679</c:v>
                </c:pt>
                <c:pt idx="4">
                  <c:v>1.7180289232824582</c:v>
                </c:pt>
                <c:pt idx="5">
                  <c:v>1.7352445620826744</c:v>
                </c:pt>
                <c:pt idx="6">
                  <c:v>1.7696884087661808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60-CF46-8848-F4CF90F7145E}"/>
            </c:ext>
          </c:extLst>
        </c:ser>
        <c:ser>
          <c:idx val="1"/>
          <c:order val="1"/>
          <c:tx>
            <c:strRef>
              <c:f>Graficas!$A$4</c:f>
              <c:strCache>
                <c:ptCount val="1"/>
                <c:pt idx="0">
                  <c:v>Heurística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Graficas!$BM$2:$BS$2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Graficas!$BM$4:$BS$4</c:f>
              <c:numCache>
                <c:formatCode>0.00</c:formatCode>
                <c:ptCount val="7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60-CF46-8848-F4CF90F7145E}"/>
            </c:ext>
          </c:extLst>
        </c:ser>
        <c:ser>
          <c:idx val="2"/>
          <c:order val="2"/>
          <c:tx>
            <c:strRef>
              <c:f>Graficas!$A$5</c:f>
              <c:strCache>
                <c:ptCount val="1"/>
                <c:pt idx="0">
                  <c:v>Optimzador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Graficas!$BM$2:$BS$2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Graficas!$BM$5:$BS$5</c:f>
              <c:numCache>
                <c:formatCode>0.00</c:formatCode>
                <c:ptCount val="7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60-CF46-8848-F4CF90F71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5112080"/>
        <c:axId val="1792439088"/>
      </c:lineChart>
      <c:catAx>
        <c:axId val="173511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92439088"/>
        <c:crosses val="autoZero"/>
        <c:auto val="1"/>
        <c:lblAlgn val="ctr"/>
        <c:lblOffset val="100"/>
        <c:noMultiLvlLbl val="0"/>
      </c:catAx>
      <c:valAx>
        <c:axId val="1792439088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3511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0" i="0" u="none" strike="noStrike" baseline="0">
                <a:effectLst/>
              </a:rPr>
              <a:t>Tiempo de espera promedio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Graficas!$A$3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Graficas!$BT$2:$BZ$2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Graficas!$BT$3:$BZ$3</c:f>
              <c:numCache>
                <c:formatCode>0.00</c:formatCode>
                <c:ptCount val="7"/>
                <c:pt idx="0" formatCode="0">
                  <c:v>158.92345454545452</c:v>
                </c:pt>
                <c:pt idx="1">
                  <c:v>172.91984806859807</c:v>
                </c:pt>
                <c:pt idx="2">
                  <c:v>152.95326347094635</c:v>
                </c:pt>
                <c:pt idx="3">
                  <c:v>124.87661469584546</c:v>
                </c:pt>
                <c:pt idx="4">
                  <c:v>126.65499315499316</c:v>
                </c:pt>
                <c:pt idx="5">
                  <c:v>129.5788370720189</c:v>
                </c:pt>
                <c:pt idx="6">
                  <c:v>176.27545535272807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E8-7F4C-A89C-EE6BEC62F487}"/>
            </c:ext>
          </c:extLst>
        </c:ser>
        <c:ser>
          <c:idx val="1"/>
          <c:order val="1"/>
          <c:tx>
            <c:strRef>
              <c:f>Graficas!$A$4</c:f>
              <c:strCache>
                <c:ptCount val="1"/>
                <c:pt idx="0">
                  <c:v>Heurística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Graficas!$BT$2:$BZ$2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Graficas!$BT$4:$BZ$4</c:f>
              <c:numCache>
                <c:formatCode>0.00</c:formatCode>
                <c:ptCount val="7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E8-7F4C-A89C-EE6BEC62F487}"/>
            </c:ext>
          </c:extLst>
        </c:ser>
        <c:ser>
          <c:idx val="2"/>
          <c:order val="2"/>
          <c:tx>
            <c:strRef>
              <c:f>Graficas!$A$5</c:f>
              <c:strCache>
                <c:ptCount val="1"/>
                <c:pt idx="0">
                  <c:v>Optimzador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Graficas!$BT$2:$BZ$2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Graficas!$BT$5:$BZ$5</c:f>
              <c:numCache>
                <c:formatCode>0.00</c:formatCode>
                <c:ptCount val="7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E8-7F4C-A89C-EE6BEC62F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1345248"/>
        <c:axId val="2129776704"/>
      </c:barChart>
      <c:catAx>
        <c:axId val="208134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29776704"/>
        <c:crosses val="autoZero"/>
        <c:auto val="1"/>
        <c:lblAlgn val="ctr"/>
        <c:lblOffset val="100"/>
        <c:noMultiLvlLbl val="0"/>
      </c:catAx>
      <c:valAx>
        <c:axId val="2129776704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8134524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Tiempo de espera promedio</a:t>
            </a:r>
            <a:endParaRPr lang="es-MX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Graficas!$A$3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Graficas!$BT$2:$BZ$2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Graficas!$BT$3:$BZ$3</c:f>
              <c:numCache>
                <c:formatCode>0.00</c:formatCode>
                <c:ptCount val="7"/>
                <c:pt idx="0" formatCode="0">
                  <c:v>158.92345454545452</c:v>
                </c:pt>
                <c:pt idx="1">
                  <c:v>172.91984806859807</c:v>
                </c:pt>
                <c:pt idx="2">
                  <c:v>152.95326347094635</c:v>
                </c:pt>
                <c:pt idx="3">
                  <c:v>124.87661469584546</c:v>
                </c:pt>
                <c:pt idx="4">
                  <c:v>126.65499315499316</c:v>
                </c:pt>
                <c:pt idx="5">
                  <c:v>129.5788370720189</c:v>
                </c:pt>
                <c:pt idx="6">
                  <c:v>176.27545535272807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51-D848-BA7A-12E4248725D5}"/>
            </c:ext>
          </c:extLst>
        </c:ser>
        <c:ser>
          <c:idx val="1"/>
          <c:order val="1"/>
          <c:tx>
            <c:strRef>
              <c:f>Graficas!$A$4</c:f>
              <c:strCache>
                <c:ptCount val="1"/>
                <c:pt idx="0">
                  <c:v>Heurística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Graficas!$BT$2:$BZ$2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Graficas!$BT$4:$BZ$4</c:f>
              <c:numCache>
                <c:formatCode>0.00</c:formatCode>
                <c:ptCount val="7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51-D848-BA7A-12E4248725D5}"/>
            </c:ext>
          </c:extLst>
        </c:ser>
        <c:ser>
          <c:idx val="2"/>
          <c:order val="2"/>
          <c:tx>
            <c:strRef>
              <c:f>Graficas!$A$5</c:f>
              <c:strCache>
                <c:ptCount val="1"/>
                <c:pt idx="0">
                  <c:v>Optimzador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rgbClr val="5B9BD5"/>
                </a:solidFill>
              </a:ln>
              <a:effectLst/>
            </c:spPr>
          </c:marker>
          <c:cat>
            <c:strRef>
              <c:f>Graficas!$BT$2:$BZ$2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Graficas!$BT$5:$BZ$5</c:f>
              <c:numCache>
                <c:formatCode>0.00</c:formatCode>
                <c:ptCount val="7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51-D848-BA7A-12E424872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5112080"/>
        <c:axId val="1792439088"/>
      </c:lineChart>
      <c:catAx>
        <c:axId val="173511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92439088"/>
        <c:crosses val="autoZero"/>
        <c:auto val="1"/>
        <c:lblAlgn val="ctr"/>
        <c:lblOffset val="100"/>
        <c:noMultiLvlLbl val="0"/>
      </c:catAx>
      <c:valAx>
        <c:axId val="17924390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3511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0" i="0" u="none" strike="noStrike" baseline="0">
                <a:effectLst/>
              </a:rPr>
              <a:t>Total de solicitudes</a:t>
            </a:r>
            <a:r>
              <a:rPr lang="es-CO" sz="1400" b="0" i="0" u="none" strike="noStrike" baseline="0"/>
              <a:t> 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Graficas!$A$3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Graficas!$CA$2:$CG$2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Graficas!$CA$3:$CG$3</c:f>
              <c:numCache>
                <c:formatCode>0.00</c:formatCode>
                <c:ptCount val="7"/>
                <c:pt idx="0" formatCode="0">
                  <c:v>215</c:v>
                </c:pt>
                <c:pt idx="1">
                  <c:v>335</c:v>
                </c:pt>
                <c:pt idx="2">
                  <c:v>324</c:v>
                </c:pt>
                <c:pt idx="3">
                  <c:v>306</c:v>
                </c:pt>
                <c:pt idx="4">
                  <c:v>281</c:v>
                </c:pt>
                <c:pt idx="5">
                  <c:v>177</c:v>
                </c:pt>
                <c:pt idx="6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9A-B341-92DC-BEBB9FD08F9C}"/>
            </c:ext>
          </c:extLst>
        </c:ser>
        <c:ser>
          <c:idx val="1"/>
          <c:order val="1"/>
          <c:tx>
            <c:strRef>
              <c:f>Graficas!$A$4</c:f>
              <c:strCache>
                <c:ptCount val="1"/>
                <c:pt idx="0">
                  <c:v>Heurística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Graficas!$CA$2:$CG$2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Graficas!$CA$4:$CG$4</c:f>
              <c:numCache>
                <c:formatCode>0.00</c:formatCode>
                <c:ptCount val="7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9A-B341-92DC-BEBB9FD08F9C}"/>
            </c:ext>
          </c:extLst>
        </c:ser>
        <c:ser>
          <c:idx val="2"/>
          <c:order val="2"/>
          <c:tx>
            <c:strRef>
              <c:f>Graficas!$A$5</c:f>
              <c:strCache>
                <c:ptCount val="1"/>
                <c:pt idx="0">
                  <c:v>Optimzador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Graficas!$CA$2:$CG$2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Graficas!$CA$5:$CG$5</c:f>
              <c:numCache>
                <c:formatCode>0.00</c:formatCode>
                <c:ptCount val="7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9A-B341-92DC-BEBB9FD08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1345248"/>
        <c:axId val="2129776704"/>
      </c:barChart>
      <c:catAx>
        <c:axId val="208134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29776704"/>
        <c:crosses val="autoZero"/>
        <c:auto val="1"/>
        <c:lblAlgn val="ctr"/>
        <c:lblOffset val="100"/>
        <c:noMultiLvlLbl val="0"/>
      </c:catAx>
      <c:valAx>
        <c:axId val="2129776704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8134524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0" i="0" u="none" strike="noStrike" baseline="0">
                <a:effectLst/>
              </a:rPr>
              <a:t>Total de solicitudes</a:t>
            </a:r>
            <a:r>
              <a:rPr lang="es-CO" sz="1400" b="0" i="0" u="none" strike="noStrike" baseline="0"/>
              <a:t> 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Graficas!$A$3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Graficas!$CA$2:$CG$2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Graficas!$CA$3:$CG$3</c:f>
              <c:numCache>
                <c:formatCode>0.00</c:formatCode>
                <c:ptCount val="7"/>
                <c:pt idx="0" formatCode="0">
                  <c:v>215</c:v>
                </c:pt>
                <c:pt idx="1">
                  <c:v>335</c:v>
                </c:pt>
                <c:pt idx="2">
                  <c:v>324</c:v>
                </c:pt>
                <c:pt idx="3">
                  <c:v>306</c:v>
                </c:pt>
                <c:pt idx="4">
                  <c:v>281</c:v>
                </c:pt>
                <c:pt idx="5">
                  <c:v>177</c:v>
                </c:pt>
                <c:pt idx="6">
                  <c:v>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20-F446-8101-C54DF464031E}"/>
            </c:ext>
          </c:extLst>
        </c:ser>
        <c:ser>
          <c:idx val="1"/>
          <c:order val="1"/>
          <c:tx>
            <c:strRef>
              <c:f>Graficas!$A$4</c:f>
              <c:strCache>
                <c:ptCount val="1"/>
                <c:pt idx="0">
                  <c:v>Heurística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Graficas!$CA$2:$CG$2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Graficas!$CA$4:$CG$4</c:f>
              <c:numCache>
                <c:formatCode>0.00</c:formatCode>
                <c:ptCount val="7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20-F446-8101-C54DF464031E}"/>
            </c:ext>
          </c:extLst>
        </c:ser>
        <c:ser>
          <c:idx val="2"/>
          <c:order val="2"/>
          <c:tx>
            <c:strRef>
              <c:f>Graficas!$A$5</c:f>
              <c:strCache>
                <c:ptCount val="1"/>
                <c:pt idx="0">
                  <c:v>Optimzador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Graficas!$CA$2:$CG$2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Graficas!$CA$5:$CG$5</c:f>
              <c:numCache>
                <c:formatCode>0.00</c:formatCode>
                <c:ptCount val="7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20-F446-8101-C54DF4640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5112080"/>
        <c:axId val="1792439088"/>
      </c:lineChart>
      <c:catAx>
        <c:axId val="173511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92439088"/>
        <c:crosses val="autoZero"/>
        <c:auto val="1"/>
        <c:lblAlgn val="ctr"/>
        <c:lblOffset val="100"/>
        <c:noMultiLvlLbl val="0"/>
      </c:catAx>
      <c:valAx>
        <c:axId val="1792439088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3511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0" i="0" u="none" strike="noStrike" baseline="0">
                <a:effectLst/>
              </a:rPr>
              <a:t>Desviación estandar de las solicitudes</a:t>
            </a:r>
            <a:r>
              <a:rPr lang="es-CO" sz="1400" b="0" i="0" u="none" strike="noStrike" baseline="0"/>
              <a:t> </a:t>
            </a:r>
            <a:endParaRPr lang="es-MX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Graficas!$A$3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Graficas!$CH$2:$CN$2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Graficas!$CH$3:$CN$3</c:f>
              <c:numCache>
                <c:formatCode>0.00</c:formatCode>
                <c:ptCount val="7"/>
                <c:pt idx="0" formatCode="0">
                  <c:v>3.0276503540974917</c:v>
                </c:pt>
                <c:pt idx="1">
                  <c:v>3.6210743553784543</c:v>
                </c:pt>
                <c:pt idx="2">
                  <c:v>3.1048742168466377</c:v>
                </c:pt>
                <c:pt idx="3">
                  <c:v>2.9871519752227065</c:v>
                </c:pt>
                <c:pt idx="4">
                  <c:v>2.706517350275337</c:v>
                </c:pt>
                <c:pt idx="5">
                  <c:v>3.1844454212142881</c:v>
                </c:pt>
                <c:pt idx="6">
                  <c:v>2.6955952526731015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C4-9645-ACF6-843A14314FC4}"/>
            </c:ext>
          </c:extLst>
        </c:ser>
        <c:ser>
          <c:idx val="1"/>
          <c:order val="1"/>
          <c:tx>
            <c:strRef>
              <c:f>Graficas!$A$4</c:f>
              <c:strCache>
                <c:ptCount val="1"/>
                <c:pt idx="0">
                  <c:v>Heurística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Graficas!$CH$2:$CN$2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Graficas!$CH$4:$CN$4</c:f>
              <c:numCache>
                <c:formatCode>0.00</c:formatCode>
                <c:ptCount val="7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C4-9645-ACF6-843A14314FC4}"/>
            </c:ext>
          </c:extLst>
        </c:ser>
        <c:ser>
          <c:idx val="2"/>
          <c:order val="2"/>
          <c:tx>
            <c:strRef>
              <c:f>Graficas!$A$5</c:f>
              <c:strCache>
                <c:ptCount val="1"/>
                <c:pt idx="0">
                  <c:v>Optimzador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Graficas!$CH$2:$CN$2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Graficas!$CH$5:$CN$5</c:f>
              <c:numCache>
                <c:formatCode>0.00</c:formatCode>
                <c:ptCount val="7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C4-9645-ACF6-843A14314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1345248"/>
        <c:axId val="2129776704"/>
      </c:barChart>
      <c:catAx>
        <c:axId val="208134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29776704"/>
        <c:crosses val="autoZero"/>
        <c:auto val="1"/>
        <c:lblAlgn val="ctr"/>
        <c:lblOffset val="100"/>
        <c:noMultiLvlLbl val="0"/>
      </c:catAx>
      <c:valAx>
        <c:axId val="21297767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Número de solicitudes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8134524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0" i="0" u="none" strike="noStrike" baseline="0">
                <a:effectLst/>
              </a:rPr>
              <a:t>Desviación estandar de las solicitudes</a:t>
            </a:r>
            <a:r>
              <a:rPr lang="es-CO" sz="1400" b="0" i="0" u="none" strike="noStrike" baseline="0"/>
              <a:t> </a:t>
            </a:r>
            <a:endParaRPr lang="es-MX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Graficas!$A$3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Graficas!$CH$2:$CN$2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Graficas!$CH$3:$CN$3</c:f>
              <c:numCache>
                <c:formatCode>0.00</c:formatCode>
                <c:ptCount val="7"/>
                <c:pt idx="0" formatCode="0">
                  <c:v>3.0276503540974917</c:v>
                </c:pt>
                <c:pt idx="1">
                  <c:v>3.6210743553784543</c:v>
                </c:pt>
                <c:pt idx="2">
                  <c:v>3.1048742168466377</c:v>
                </c:pt>
                <c:pt idx="3">
                  <c:v>2.9871519752227065</c:v>
                </c:pt>
                <c:pt idx="4">
                  <c:v>2.706517350275337</c:v>
                </c:pt>
                <c:pt idx="5">
                  <c:v>3.1844454212142881</c:v>
                </c:pt>
                <c:pt idx="6">
                  <c:v>2.6955952526731015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B2-C740-A836-8DD6637379F6}"/>
            </c:ext>
          </c:extLst>
        </c:ser>
        <c:ser>
          <c:idx val="1"/>
          <c:order val="1"/>
          <c:tx>
            <c:strRef>
              <c:f>Graficas!$A$4</c:f>
              <c:strCache>
                <c:ptCount val="1"/>
                <c:pt idx="0">
                  <c:v>Heurística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Graficas!$CH$2:$CN$2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Graficas!$CH$4:$CN$4</c:f>
              <c:numCache>
                <c:formatCode>0.00</c:formatCode>
                <c:ptCount val="7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B2-C740-A836-8DD6637379F6}"/>
            </c:ext>
          </c:extLst>
        </c:ser>
        <c:ser>
          <c:idx val="2"/>
          <c:order val="2"/>
          <c:tx>
            <c:strRef>
              <c:f>Graficas!$A$5</c:f>
              <c:strCache>
                <c:ptCount val="1"/>
                <c:pt idx="0">
                  <c:v>Optimzador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Graficas!$CH$2:$CN$2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Graficas!$CH$5:$CN$5</c:f>
              <c:numCache>
                <c:formatCode>0.00</c:formatCode>
                <c:ptCount val="7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B2-C740-A836-8DD663737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5112080"/>
        <c:axId val="1792439088"/>
      </c:lineChart>
      <c:catAx>
        <c:axId val="173511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92439088"/>
        <c:crosses val="autoZero"/>
        <c:auto val="1"/>
        <c:lblAlgn val="ctr"/>
        <c:lblOffset val="100"/>
        <c:noMultiLvlLbl val="0"/>
      </c:catAx>
      <c:valAx>
        <c:axId val="1792439088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3511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5</xdr:row>
      <xdr:rowOff>139700</xdr:rowOff>
    </xdr:from>
    <xdr:to>
      <xdr:col>8</xdr:col>
      <xdr:colOff>25400</xdr:colOff>
      <xdr:row>17</xdr:row>
      <xdr:rowOff>177800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CF7ECE3-7744-956B-DFDA-BAABACD7CA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101600</xdr:colOff>
      <xdr:row>18</xdr:row>
      <xdr:rowOff>76200</xdr:rowOff>
    </xdr:from>
    <xdr:to>
      <xdr:col>8</xdr:col>
      <xdr:colOff>12700</xdr:colOff>
      <xdr:row>31</xdr:row>
      <xdr:rowOff>177800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BFFA04F-02C0-FF15-B981-4B8094E3ED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165100</xdr:colOff>
      <xdr:row>5</xdr:row>
      <xdr:rowOff>169334</xdr:rowOff>
    </xdr:from>
    <xdr:to>
      <xdr:col>15</xdr:col>
      <xdr:colOff>95250</xdr:colOff>
      <xdr:row>18</xdr:row>
      <xdr:rowOff>4234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3E0187E-583B-4943-9718-D97400DED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190500</xdr:colOff>
      <xdr:row>18</xdr:row>
      <xdr:rowOff>122767</xdr:rowOff>
    </xdr:from>
    <xdr:to>
      <xdr:col>15</xdr:col>
      <xdr:colOff>101600</xdr:colOff>
      <xdr:row>32</xdr:row>
      <xdr:rowOff>21167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9A8A5722-9EAA-B24E-B14D-FADF49F5FB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165100</xdr:colOff>
      <xdr:row>5</xdr:row>
      <xdr:rowOff>169334</xdr:rowOff>
    </xdr:from>
    <xdr:to>
      <xdr:col>22</xdr:col>
      <xdr:colOff>95250</xdr:colOff>
      <xdr:row>18</xdr:row>
      <xdr:rowOff>4234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862083CB-31AA-A144-A7DC-69E571DE16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190500</xdr:colOff>
      <xdr:row>18</xdr:row>
      <xdr:rowOff>122767</xdr:rowOff>
    </xdr:from>
    <xdr:to>
      <xdr:col>22</xdr:col>
      <xdr:colOff>101600</xdr:colOff>
      <xdr:row>32</xdr:row>
      <xdr:rowOff>21167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C65FE75B-268E-D84F-A948-0B0C64F21F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165100</xdr:colOff>
      <xdr:row>5</xdr:row>
      <xdr:rowOff>169334</xdr:rowOff>
    </xdr:from>
    <xdr:to>
      <xdr:col>29</xdr:col>
      <xdr:colOff>95250</xdr:colOff>
      <xdr:row>18</xdr:row>
      <xdr:rowOff>4234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B7CBC3CF-B9D6-544C-AC67-1F72D7102A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190500</xdr:colOff>
      <xdr:row>18</xdr:row>
      <xdr:rowOff>122767</xdr:rowOff>
    </xdr:from>
    <xdr:to>
      <xdr:col>29</xdr:col>
      <xdr:colOff>101600</xdr:colOff>
      <xdr:row>32</xdr:row>
      <xdr:rowOff>21167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D0AD774A-15B6-8D46-BAD8-825006FFFD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29</xdr:col>
      <xdr:colOff>165100</xdr:colOff>
      <xdr:row>5</xdr:row>
      <xdr:rowOff>169334</xdr:rowOff>
    </xdr:from>
    <xdr:to>
      <xdr:col>36</xdr:col>
      <xdr:colOff>95250</xdr:colOff>
      <xdr:row>18</xdr:row>
      <xdr:rowOff>4234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66B4CFD7-87FA-8D48-AD4B-E70A5B37A4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29</xdr:col>
      <xdr:colOff>190500</xdr:colOff>
      <xdr:row>18</xdr:row>
      <xdr:rowOff>122767</xdr:rowOff>
    </xdr:from>
    <xdr:to>
      <xdr:col>36</xdr:col>
      <xdr:colOff>101600</xdr:colOff>
      <xdr:row>32</xdr:row>
      <xdr:rowOff>21167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76BD43C8-B00F-EE44-A8B9-3392426690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36</xdr:col>
      <xdr:colOff>165100</xdr:colOff>
      <xdr:row>5</xdr:row>
      <xdr:rowOff>169334</xdr:rowOff>
    </xdr:from>
    <xdr:to>
      <xdr:col>43</xdr:col>
      <xdr:colOff>95250</xdr:colOff>
      <xdr:row>18</xdr:row>
      <xdr:rowOff>4234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109F4245-521D-144E-B176-DC99274E27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36</xdr:col>
      <xdr:colOff>190500</xdr:colOff>
      <xdr:row>18</xdr:row>
      <xdr:rowOff>122767</xdr:rowOff>
    </xdr:from>
    <xdr:to>
      <xdr:col>43</xdr:col>
      <xdr:colOff>101600</xdr:colOff>
      <xdr:row>32</xdr:row>
      <xdr:rowOff>21167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0B95823D-72B3-A84B-8478-8BB044FCEA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43</xdr:col>
      <xdr:colOff>165100</xdr:colOff>
      <xdr:row>5</xdr:row>
      <xdr:rowOff>169334</xdr:rowOff>
    </xdr:from>
    <xdr:to>
      <xdr:col>50</xdr:col>
      <xdr:colOff>95250</xdr:colOff>
      <xdr:row>18</xdr:row>
      <xdr:rowOff>4234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1D1DE427-63CD-0949-9E0F-57538264D6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43</xdr:col>
      <xdr:colOff>190500</xdr:colOff>
      <xdr:row>18</xdr:row>
      <xdr:rowOff>122767</xdr:rowOff>
    </xdr:from>
    <xdr:to>
      <xdr:col>50</xdr:col>
      <xdr:colOff>101600</xdr:colOff>
      <xdr:row>32</xdr:row>
      <xdr:rowOff>21167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83AE3C19-7AB2-DF47-A383-AF8EE67043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50</xdr:col>
      <xdr:colOff>165100</xdr:colOff>
      <xdr:row>5</xdr:row>
      <xdr:rowOff>169334</xdr:rowOff>
    </xdr:from>
    <xdr:to>
      <xdr:col>57</xdr:col>
      <xdr:colOff>95250</xdr:colOff>
      <xdr:row>18</xdr:row>
      <xdr:rowOff>4234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65EAF54E-6FE4-224D-BFC4-99EF826BD7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50</xdr:col>
      <xdr:colOff>190500</xdr:colOff>
      <xdr:row>18</xdr:row>
      <xdr:rowOff>122767</xdr:rowOff>
    </xdr:from>
    <xdr:to>
      <xdr:col>57</xdr:col>
      <xdr:colOff>101600</xdr:colOff>
      <xdr:row>32</xdr:row>
      <xdr:rowOff>21167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7CAF426C-176E-ED4B-A898-B9159788FB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57</xdr:col>
      <xdr:colOff>165100</xdr:colOff>
      <xdr:row>5</xdr:row>
      <xdr:rowOff>169334</xdr:rowOff>
    </xdr:from>
    <xdr:to>
      <xdr:col>64</xdr:col>
      <xdr:colOff>95250</xdr:colOff>
      <xdr:row>18</xdr:row>
      <xdr:rowOff>4234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9C24D1AE-B6FF-0C49-B29A-B177AE89A3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57</xdr:col>
      <xdr:colOff>190500</xdr:colOff>
      <xdr:row>18</xdr:row>
      <xdr:rowOff>122767</xdr:rowOff>
    </xdr:from>
    <xdr:to>
      <xdr:col>64</xdr:col>
      <xdr:colOff>101600</xdr:colOff>
      <xdr:row>32</xdr:row>
      <xdr:rowOff>21167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84E05551-AED2-C340-9BC5-AC86A0A446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64</xdr:col>
      <xdr:colOff>165100</xdr:colOff>
      <xdr:row>5</xdr:row>
      <xdr:rowOff>169334</xdr:rowOff>
    </xdr:from>
    <xdr:to>
      <xdr:col>71</xdr:col>
      <xdr:colOff>95250</xdr:colOff>
      <xdr:row>18</xdr:row>
      <xdr:rowOff>4234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CC550265-6466-9A4C-A60D-A0EE4D33A6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64</xdr:col>
      <xdr:colOff>190500</xdr:colOff>
      <xdr:row>18</xdr:row>
      <xdr:rowOff>122767</xdr:rowOff>
    </xdr:from>
    <xdr:to>
      <xdr:col>71</xdr:col>
      <xdr:colOff>101600</xdr:colOff>
      <xdr:row>32</xdr:row>
      <xdr:rowOff>21167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49A64275-5A7C-894A-868D-87A622897E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71</xdr:col>
      <xdr:colOff>165100</xdr:colOff>
      <xdr:row>5</xdr:row>
      <xdr:rowOff>169334</xdr:rowOff>
    </xdr:from>
    <xdr:to>
      <xdr:col>78</xdr:col>
      <xdr:colOff>95250</xdr:colOff>
      <xdr:row>18</xdr:row>
      <xdr:rowOff>4234</xdr:rowOff>
    </xdr:to>
    <xdr:graphicFrame macro="">
      <xdr:nvGraphicFramePr>
        <xdr:cNvPr id="24" name="Gráfico 23">
          <a:extLst>
            <a:ext uri="{FF2B5EF4-FFF2-40B4-BE49-F238E27FC236}">
              <a16:creationId xmlns:a16="http://schemas.microsoft.com/office/drawing/2014/main" id="{1073D9C5-5285-344C-B2AD-02B510F897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71</xdr:col>
      <xdr:colOff>190500</xdr:colOff>
      <xdr:row>18</xdr:row>
      <xdr:rowOff>122767</xdr:rowOff>
    </xdr:from>
    <xdr:to>
      <xdr:col>78</xdr:col>
      <xdr:colOff>101600</xdr:colOff>
      <xdr:row>32</xdr:row>
      <xdr:rowOff>21167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5CA74F0A-FD13-E34B-AEAB-DFC52748CA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78</xdr:col>
      <xdr:colOff>165100</xdr:colOff>
      <xdr:row>5</xdr:row>
      <xdr:rowOff>169334</xdr:rowOff>
    </xdr:from>
    <xdr:to>
      <xdr:col>85</xdr:col>
      <xdr:colOff>95250</xdr:colOff>
      <xdr:row>18</xdr:row>
      <xdr:rowOff>4234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id="{B4F7FBB8-D412-5846-BA88-567299C071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78</xdr:col>
      <xdr:colOff>190500</xdr:colOff>
      <xdr:row>18</xdr:row>
      <xdr:rowOff>122767</xdr:rowOff>
    </xdr:from>
    <xdr:to>
      <xdr:col>85</xdr:col>
      <xdr:colOff>101600</xdr:colOff>
      <xdr:row>32</xdr:row>
      <xdr:rowOff>21167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C0546ECE-C730-5748-B198-936121BDBD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85</xdr:col>
      <xdr:colOff>165100</xdr:colOff>
      <xdr:row>5</xdr:row>
      <xdr:rowOff>169334</xdr:rowOff>
    </xdr:from>
    <xdr:to>
      <xdr:col>92</xdr:col>
      <xdr:colOff>95250</xdr:colOff>
      <xdr:row>18</xdr:row>
      <xdr:rowOff>4234</xdr:rowOff>
    </xdr:to>
    <xdr:graphicFrame macro="">
      <xdr:nvGraphicFramePr>
        <xdr:cNvPr id="28" name="Gráfico 27">
          <a:extLst>
            <a:ext uri="{FF2B5EF4-FFF2-40B4-BE49-F238E27FC236}">
              <a16:creationId xmlns:a16="http://schemas.microsoft.com/office/drawing/2014/main" id="{EB9046FC-11D4-3242-943A-C463A4DD20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85</xdr:col>
      <xdr:colOff>190500</xdr:colOff>
      <xdr:row>18</xdr:row>
      <xdr:rowOff>122767</xdr:rowOff>
    </xdr:from>
    <xdr:to>
      <xdr:col>92</xdr:col>
      <xdr:colOff>101600</xdr:colOff>
      <xdr:row>32</xdr:row>
      <xdr:rowOff>21167</xdr:rowOff>
    </xdr:to>
    <xdr:graphicFrame macro="">
      <xdr:nvGraphicFramePr>
        <xdr:cNvPr id="29" name="Gráfico 28">
          <a:extLst>
            <a:ext uri="{FF2B5EF4-FFF2-40B4-BE49-F238E27FC236}">
              <a16:creationId xmlns:a16="http://schemas.microsoft.com/office/drawing/2014/main" id="{46136DE0-562E-E448-8D7A-700AECB360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"/>
  <sheetViews>
    <sheetView showGridLines="0" zoomScale="75" workbookViewId="0">
      <selection activeCell="F21" sqref="F21"/>
    </sheetView>
  </sheetViews>
  <sheetFormatPr baseColWidth="10" defaultRowHeight="16" x14ac:dyDescent="0.2"/>
  <cols>
    <col min="2" max="2" width="3.83203125" bestFit="1" customWidth="1"/>
    <col min="3" max="3" width="13.5" bestFit="1" customWidth="1"/>
    <col min="4" max="4" width="28.1640625" bestFit="1" customWidth="1"/>
    <col min="5" max="5" width="21.33203125" bestFit="1" customWidth="1"/>
    <col min="6" max="6" width="16" bestFit="1" customWidth="1"/>
    <col min="7" max="7" width="13.6640625" bestFit="1" customWidth="1"/>
    <col min="8" max="8" width="16.6640625" bestFit="1" customWidth="1"/>
    <col min="9" max="9" width="31.5" bestFit="1" customWidth="1"/>
    <col min="10" max="11" width="17.33203125" bestFit="1" customWidth="1"/>
    <col min="12" max="12" width="13.6640625" bestFit="1" customWidth="1"/>
    <col min="13" max="13" width="29" bestFit="1" customWidth="1"/>
    <col min="14" max="14" width="25.6640625" bestFit="1" customWidth="1"/>
    <col min="15" max="15" width="17.6640625" bestFit="1" customWidth="1"/>
    <col min="16" max="16" width="33" bestFit="1" customWidth="1"/>
  </cols>
  <sheetData>
    <row r="1" spans="1:16" x14ac:dyDescent="0.2">
      <c r="C1" s="3" t="s">
        <v>0</v>
      </c>
      <c r="D1" s="3" t="s">
        <v>32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19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31</v>
      </c>
    </row>
    <row r="2" spans="1:16" x14ac:dyDescent="0.2">
      <c r="A2" s="11" t="s">
        <v>12</v>
      </c>
      <c r="B2" s="11" t="s">
        <v>13</v>
      </c>
      <c r="C2" s="12">
        <f>'Lunes AC'!B33</f>
        <v>25</v>
      </c>
      <c r="D2" s="23">
        <f>'Lunes AC'!C33</f>
        <v>109.96764281037308</v>
      </c>
      <c r="E2" s="23">
        <f>'Lunes AC'!D33</f>
        <v>8.6</v>
      </c>
      <c r="F2" s="23">
        <f>'Lunes AC'!E33</f>
        <v>296.80764281037312</v>
      </c>
      <c r="G2" s="23">
        <f>'Lunes AC'!F33</f>
        <v>111.1001332288629</v>
      </c>
      <c r="H2" s="23">
        <f>'Lunes AC'!G33</f>
        <v>1321.96</v>
      </c>
      <c r="I2" s="23">
        <f>'Lunes AC'!H33</f>
        <v>67</v>
      </c>
      <c r="J2" s="23">
        <f>'Lunes AC'!I33</f>
        <v>710.6</v>
      </c>
      <c r="K2" s="23">
        <f>'Lunes AC'!J33</f>
        <v>407.08</v>
      </c>
      <c r="L2" s="23">
        <f>'Lunes AC'!K33</f>
        <v>20.2</v>
      </c>
      <c r="M2" s="23">
        <f>'Lunes AC'!L33</f>
        <v>1.7839013362616793</v>
      </c>
      <c r="N2" s="23">
        <f>'Lunes AC'!M33</f>
        <v>158.92345454545452</v>
      </c>
      <c r="O2" s="23">
        <f>'Lunes AC'!N33</f>
        <v>215</v>
      </c>
      <c r="P2" s="23">
        <f>'Lunes AC'!O33</f>
        <v>3.0276503540974917</v>
      </c>
    </row>
    <row r="3" spans="1:16" x14ac:dyDescent="0.2">
      <c r="A3" s="14" t="s">
        <v>12</v>
      </c>
      <c r="B3" s="14" t="s">
        <v>14</v>
      </c>
      <c r="C3" s="15">
        <f>'Lunes MF'!B33</f>
        <v>0</v>
      </c>
      <c r="D3" s="24" t="e">
        <f>'Lunes MF'!C33</f>
        <v>#DIV/0!</v>
      </c>
      <c r="E3" s="24" t="e">
        <f>'Lunes MF'!D33</f>
        <v>#DIV/0!</v>
      </c>
      <c r="F3" s="24" t="e">
        <f>'Lunes MF'!E33</f>
        <v>#DIV/0!</v>
      </c>
      <c r="G3" s="24" t="e">
        <f>'Lunes MF'!F33</f>
        <v>#DIV/0!</v>
      </c>
      <c r="H3" s="24" t="e">
        <f>'Lunes MF'!G33</f>
        <v>#DIV/0!</v>
      </c>
      <c r="I3" s="24">
        <f>'Lunes MF'!H33</f>
        <v>0</v>
      </c>
      <c r="J3" s="24" t="e">
        <f>'Lunes MF'!I33</f>
        <v>#DIV/0!</v>
      </c>
      <c r="K3" s="24" t="e">
        <f>'Lunes MF'!J33</f>
        <v>#DIV/0!</v>
      </c>
      <c r="L3" s="24" t="e">
        <f>'Lunes MF'!K33</f>
        <v>#DIV/0!</v>
      </c>
      <c r="M3" s="24" t="e">
        <f>'Lunes MF'!L33</f>
        <v>#DIV/0!</v>
      </c>
      <c r="N3" s="24" t="e">
        <f>'Lunes MF'!M33</f>
        <v>#DIV/0!</v>
      </c>
      <c r="O3" s="24">
        <f>'Lunes MF'!N33</f>
        <v>0</v>
      </c>
      <c r="P3" s="24" t="e">
        <f>'Lunes MF'!O33</f>
        <v>#DIV/0!</v>
      </c>
    </row>
    <row r="4" spans="1:16" x14ac:dyDescent="0.2">
      <c r="A4" s="8" t="s">
        <v>12</v>
      </c>
      <c r="B4" s="8" t="s">
        <v>15</v>
      </c>
      <c r="C4" s="9">
        <f>'Lunes OP'!B33</f>
        <v>0</v>
      </c>
      <c r="D4" s="25" t="e">
        <f>'Lunes OP'!C33</f>
        <v>#DIV/0!</v>
      </c>
      <c r="E4" s="25" t="e">
        <f>'Lunes OP'!D33</f>
        <v>#DIV/0!</v>
      </c>
      <c r="F4" s="25" t="e">
        <f>'Lunes OP'!E33</f>
        <v>#DIV/0!</v>
      </c>
      <c r="G4" s="25" t="e">
        <f>'Lunes OP'!F33</f>
        <v>#DIV/0!</v>
      </c>
      <c r="H4" s="25" t="e">
        <f>'Lunes OP'!G33</f>
        <v>#DIV/0!</v>
      </c>
      <c r="I4" s="25">
        <f>'Lunes OP'!H33</f>
        <v>0</v>
      </c>
      <c r="J4" s="25" t="e">
        <f>'Lunes OP'!I33</f>
        <v>#DIV/0!</v>
      </c>
      <c r="K4" s="25" t="e">
        <f>'Lunes OP'!J33</f>
        <v>#DIV/0!</v>
      </c>
      <c r="L4" s="25" t="e">
        <f>'Lunes OP'!K33</f>
        <v>#DIV/0!</v>
      </c>
      <c r="M4" s="25" t="e">
        <f>'Lunes OP'!L33</f>
        <v>#DIV/0!</v>
      </c>
      <c r="N4" s="25" t="e">
        <f>'Lunes OP'!M33</f>
        <v>#DIV/0!</v>
      </c>
      <c r="O4" s="25">
        <f>'Lunes OP'!N33</f>
        <v>0</v>
      </c>
      <c r="P4" s="25" t="e">
        <f>'Lunes OP'!O33</f>
        <v>#DIV/0!</v>
      </c>
    </row>
    <row r="5" spans="1:16" x14ac:dyDescent="0.2">
      <c r="C5" s="6"/>
      <c r="D5" s="7" t="e">
        <f t="shared" ref="D5:P5" si="0">(D3-D2)/D2</f>
        <v>#DIV/0!</v>
      </c>
      <c r="E5" s="7" t="e">
        <f t="shared" si="0"/>
        <v>#DIV/0!</v>
      </c>
      <c r="F5" s="7" t="e">
        <f t="shared" si="0"/>
        <v>#DIV/0!</v>
      </c>
      <c r="G5" s="7" t="e">
        <f t="shared" si="0"/>
        <v>#DIV/0!</v>
      </c>
      <c r="H5" s="7" t="e">
        <f t="shared" si="0"/>
        <v>#DIV/0!</v>
      </c>
      <c r="I5" s="7">
        <f t="shared" si="0"/>
        <v>-1</v>
      </c>
      <c r="J5" s="7" t="e">
        <f t="shared" si="0"/>
        <v>#DIV/0!</v>
      </c>
      <c r="K5" s="7" t="e">
        <f t="shared" si="0"/>
        <v>#DIV/0!</v>
      </c>
      <c r="L5" s="7" t="e">
        <f t="shared" si="0"/>
        <v>#DIV/0!</v>
      </c>
      <c r="M5" s="7" t="e">
        <f t="shared" si="0"/>
        <v>#DIV/0!</v>
      </c>
      <c r="N5" s="7" t="e">
        <f t="shared" si="0"/>
        <v>#DIV/0!</v>
      </c>
      <c r="O5" s="7">
        <f t="shared" si="0"/>
        <v>-1</v>
      </c>
      <c r="P5" s="7" t="e">
        <f t="shared" si="0"/>
        <v>#DIV/0!</v>
      </c>
    </row>
    <row r="6" spans="1:16" x14ac:dyDescent="0.2">
      <c r="C6" s="6"/>
      <c r="D6" s="7" t="e">
        <f t="shared" ref="D6:P6" si="1">(D4-D2)/D2</f>
        <v>#DIV/0!</v>
      </c>
      <c r="E6" s="7" t="e">
        <f t="shared" si="1"/>
        <v>#DIV/0!</v>
      </c>
      <c r="F6" s="7" t="e">
        <f t="shared" si="1"/>
        <v>#DIV/0!</v>
      </c>
      <c r="G6" s="7" t="e">
        <f t="shared" si="1"/>
        <v>#DIV/0!</v>
      </c>
      <c r="H6" s="7" t="e">
        <f t="shared" si="1"/>
        <v>#DIV/0!</v>
      </c>
      <c r="I6" s="7">
        <f t="shared" si="1"/>
        <v>-1</v>
      </c>
      <c r="J6" s="7" t="e">
        <f t="shared" si="1"/>
        <v>#DIV/0!</v>
      </c>
      <c r="K6" s="7" t="e">
        <f t="shared" si="1"/>
        <v>#DIV/0!</v>
      </c>
      <c r="L6" s="7" t="e">
        <f t="shared" si="1"/>
        <v>#DIV/0!</v>
      </c>
      <c r="M6" s="7" t="e">
        <f t="shared" si="1"/>
        <v>#DIV/0!</v>
      </c>
      <c r="N6" s="7" t="e">
        <f t="shared" si="1"/>
        <v>#DIV/0!</v>
      </c>
      <c r="O6" s="7">
        <f t="shared" si="1"/>
        <v>-1</v>
      </c>
      <c r="P6" s="7" t="e">
        <f t="shared" si="1"/>
        <v>#DIV/0!</v>
      </c>
    </row>
    <row r="7" spans="1:16" x14ac:dyDescent="0.2">
      <c r="C7" s="6"/>
      <c r="D7" s="7"/>
      <c r="E7" s="7"/>
      <c r="F7" s="7"/>
      <c r="G7" s="7"/>
      <c r="H7" s="7"/>
    </row>
    <row r="8" spans="1:16" x14ac:dyDescent="0.2">
      <c r="A8" s="11" t="s">
        <v>16</v>
      </c>
      <c r="B8" s="11" t="s">
        <v>13</v>
      </c>
      <c r="C8" s="12">
        <f>'Martes AC'!B50</f>
        <v>40</v>
      </c>
      <c r="D8" s="13">
        <f>'Martes AC'!C50</f>
        <v>109.70886125378554</v>
      </c>
      <c r="E8" s="13">
        <f>'Martes AC'!D50</f>
        <v>8.375</v>
      </c>
      <c r="F8" s="13">
        <f>'Martes AC'!E50</f>
        <v>290.13386125378554</v>
      </c>
      <c r="G8" s="13">
        <f>'Martes AC'!F50</f>
        <v>98.704135712047076</v>
      </c>
      <c r="H8" s="13">
        <f>'Martes AC'!G50</f>
        <v>1421.9749999999999</v>
      </c>
      <c r="I8" s="13">
        <f>'Martes AC'!H50</f>
        <v>140</v>
      </c>
      <c r="J8" s="13">
        <f>'Martes AC'!I50</f>
        <v>898.55</v>
      </c>
      <c r="K8" s="13">
        <f>'Martes AC'!J50</f>
        <v>379.75</v>
      </c>
      <c r="L8" s="13">
        <f>'Martes AC'!K50</f>
        <v>12.4</v>
      </c>
      <c r="M8" s="13">
        <f>'Martes AC'!L50</f>
        <v>1.7980385538376609</v>
      </c>
      <c r="N8" s="13">
        <f>'Martes AC'!M50</f>
        <v>172.91984806859807</v>
      </c>
      <c r="O8" s="13">
        <f>'Martes AC'!N50</f>
        <v>335</v>
      </c>
      <c r="P8" s="13">
        <f>'Martes AC'!O50</f>
        <v>3.6210743553784543</v>
      </c>
    </row>
    <row r="9" spans="1:16" x14ac:dyDescent="0.2">
      <c r="A9" s="14" t="s">
        <v>16</v>
      </c>
      <c r="B9" s="14" t="s">
        <v>14</v>
      </c>
      <c r="C9" s="15">
        <f>'Martes MF'!B50</f>
        <v>0</v>
      </c>
      <c r="D9" s="16" t="e">
        <f>'Martes MF'!C50</f>
        <v>#DIV/0!</v>
      </c>
      <c r="E9" s="16" t="e">
        <f>'Martes MF'!D50</f>
        <v>#DIV/0!</v>
      </c>
      <c r="F9" s="16" t="e">
        <f>'Martes MF'!E50</f>
        <v>#DIV/0!</v>
      </c>
      <c r="G9" s="16" t="e">
        <f>'Martes MF'!F50</f>
        <v>#DIV/0!</v>
      </c>
      <c r="H9" s="16" t="e">
        <f>'Martes MF'!G50</f>
        <v>#DIV/0!</v>
      </c>
      <c r="I9" s="16">
        <f>'Martes MF'!H50</f>
        <v>0</v>
      </c>
      <c r="J9" s="16" t="e">
        <f>'Martes MF'!I50</f>
        <v>#DIV/0!</v>
      </c>
      <c r="K9" s="16" t="e">
        <f>'Martes MF'!J50</f>
        <v>#DIV/0!</v>
      </c>
      <c r="L9" s="16" t="e">
        <f>'Martes MF'!K50</f>
        <v>#DIV/0!</v>
      </c>
      <c r="M9" s="16" t="e">
        <f>'Martes MF'!L50</f>
        <v>#DIV/0!</v>
      </c>
      <c r="N9" s="16" t="e">
        <f>'Martes MF'!M50</f>
        <v>#DIV/0!</v>
      </c>
      <c r="O9" s="16">
        <f>'Martes MF'!N50</f>
        <v>0</v>
      </c>
      <c r="P9" s="16" t="e">
        <f>'Martes MF'!O50</f>
        <v>#DIV/0!</v>
      </c>
    </row>
    <row r="10" spans="1:16" x14ac:dyDescent="0.2">
      <c r="A10" s="8" t="s">
        <v>16</v>
      </c>
      <c r="B10" s="8" t="s">
        <v>15</v>
      </c>
      <c r="C10" s="9">
        <f>'Martes OP'!B50</f>
        <v>0</v>
      </c>
      <c r="D10" s="10" t="e">
        <f>'Martes OP'!C50</f>
        <v>#DIV/0!</v>
      </c>
      <c r="E10" s="10" t="e">
        <f>'Martes OP'!D50</f>
        <v>#DIV/0!</v>
      </c>
      <c r="F10" s="10" t="e">
        <f>'Martes OP'!E50</f>
        <v>#DIV/0!</v>
      </c>
      <c r="G10" s="10" t="e">
        <f>'Martes OP'!F50</f>
        <v>#DIV/0!</v>
      </c>
      <c r="H10" s="10" t="e">
        <f>'Martes OP'!G50</f>
        <v>#DIV/0!</v>
      </c>
      <c r="I10" s="10">
        <f>'Martes OP'!H50</f>
        <v>0</v>
      </c>
      <c r="J10" s="10" t="e">
        <f>'Martes OP'!I50</f>
        <v>#DIV/0!</v>
      </c>
      <c r="K10" s="10" t="e">
        <f>'Martes OP'!J50</f>
        <v>#DIV/0!</v>
      </c>
      <c r="L10" s="10" t="e">
        <f>'Martes OP'!K50</f>
        <v>#DIV/0!</v>
      </c>
      <c r="M10" s="10" t="e">
        <f>'Martes OP'!L50</f>
        <v>#DIV/0!</v>
      </c>
      <c r="N10" s="10" t="e">
        <f>'Martes OP'!M50</f>
        <v>#DIV/0!</v>
      </c>
      <c r="O10" s="10">
        <f>'Martes OP'!N50</f>
        <v>0</v>
      </c>
      <c r="P10" s="10" t="e">
        <f>'Martes OP'!O50</f>
        <v>#DIV/0!</v>
      </c>
    </row>
    <row r="11" spans="1:16" x14ac:dyDescent="0.2">
      <c r="C11" s="6"/>
      <c r="D11" s="7" t="e">
        <f t="shared" ref="D11:P11" si="2">(D9-D8)/D8</f>
        <v>#DIV/0!</v>
      </c>
      <c r="E11" s="7" t="e">
        <f t="shared" si="2"/>
        <v>#DIV/0!</v>
      </c>
      <c r="F11" s="7" t="e">
        <f t="shared" si="2"/>
        <v>#DIV/0!</v>
      </c>
      <c r="G11" s="7" t="e">
        <f t="shared" si="2"/>
        <v>#DIV/0!</v>
      </c>
      <c r="H11" s="7" t="e">
        <f t="shared" si="2"/>
        <v>#DIV/0!</v>
      </c>
      <c r="I11" s="7">
        <f t="shared" si="2"/>
        <v>-1</v>
      </c>
      <c r="J11" s="7" t="e">
        <f t="shared" si="2"/>
        <v>#DIV/0!</v>
      </c>
      <c r="K11" s="7" t="e">
        <f t="shared" si="2"/>
        <v>#DIV/0!</v>
      </c>
      <c r="L11" s="7" t="e">
        <f t="shared" si="2"/>
        <v>#DIV/0!</v>
      </c>
      <c r="M11" s="7" t="e">
        <f t="shared" si="2"/>
        <v>#DIV/0!</v>
      </c>
      <c r="N11" s="7" t="e">
        <f t="shared" si="2"/>
        <v>#DIV/0!</v>
      </c>
      <c r="O11" s="7">
        <f t="shared" si="2"/>
        <v>-1</v>
      </c>
      <c r="P11" s="7" t="e">
        <f t="shared" si="2"/>
        <v>#DIV/0!</v>
      </c>
    </row>
    <row r="12" spans="1:16" x14ac:dyDescent="0.2">
      <c r="C12" s="6"/>
      <c r="D12" s="7" t="e">
        <f t="shared" ref="D12:P12" si="3">(D10-D8)/D8</f>
        <v>#DIV/0!</v>
      </c>
      <c r="E12" s="7" t="e">
        <f t="shared" si="3"/>
        <v>#DIV/0!</v>
      </c>
      <c r="F12" s="7" t="e">
        <f t="shared" si="3"/>
        <v>#DIV/0!</v>
      </c>
      <c r="G12" s="7" t="e">
        <f t="shared" si="3"/>
        <v>#DIV/0!</v>
      </c>
      <c r="H12" s="7" t="e">
        <f t="shared" si="3"/>
        <v>#DIV/0!</v>
      </c>
      <c r="I12" s="7">
        <f t="shared" si="3"/>
        <v>-1</v>
      </c>
      <c r="J12" s="7" t="e">
        <f t="shared" si="3"/>
        <v>#DIV/0!</v>
      </c>
      <c r="K12" s="7" t="e">
        <f t="shared" si="3"/>
        <v>#DIV/0!</v>
      </c>
      <c r="L12" s="7" t="e">
        <f t="shared" si="3"/>
        <v>#DIV/0!</v>
      </c>
      <c r="M12" s="7" t="e">
        <f t="shared" si="3"/>
        <v>#DIV/0!</v>
      </c>
      <c r="N12" s="7" t="e">
        <f t="shared" si="3"/>
        <v>#DIV/0!</v>
      </c>
      <c r="O12" s="7">
        <f t="shared" si="3"/>
        <v>-1</v>
      </c>
      <c r="P12" s="7" t="e">
        <f t="shared" si="3"/>
        <v>#DIV/0!</v>
      </c>
    </row>
    <row r="13" spans="1:16" x14ac:dyDescent="0.2">
      <c r="C13" s="6"/>
      <c r="D13" s="7"/>
      <c r="E13" s="7"/>
      <c r="F13" s="7"/>
      <c r="G13" s="7"/>
      <c r="H13" s="7"/>
    </row>
    <row r="14" spans="1:16" x14ac:dyDescent="0.2">
      <c r="A14" s="11" t="s">
        <v>17</v>
      </c>
      <c r="B14" s="11" t="s">
        <v>13</v>
      </c>
      <c r="C14" s="12">
        <f>'Miercoles AC'!B50</f>
        <v>41</v>
      </c>
      <c r="D14" s="13">
        <f>'Miercoles AC'!C50</f>
        <v>102.06981705283364</v>
      </c>
      <c r="E14" s="13">
        <f>'Miercoles AC'!D50</f>
        <v>7.9024390243902438</v>
      </c>
      <c r="F14" s="13">
        <f>'Miercoles AC'!E50</f>
        <v>267.94786583332143</v>
      </c>
      <c r="G14" s="13">
        <f>'Miercoles AC'!F50</f>
        <v>101.56912762021491</v>
      </c>
      <c r="H14" s="13">
        <f>'Miercoles AC'!G50</f>
        <v>1219.0487804878048</v>
      </c>
      <c r="I14" s="13">
        <f>'Miercoles AC'!H50</f>
        <v>95</v>
      </c>
      <c r="J14" s="13">
        <f>'Miercoles AC'!I50</f>
        <v>636.43902439024396</v>
      </c>
      <c r="K14" s="13">
        <f>'Miercoles AC'!J50</f>
        <v>360.60975609756099</v>
      </c>
      <c r="L14" s="13">
        <f>'Miercoles AC'!K50</f>
        <v>3.0487804878048781</v>
      </c>
      <c r="M14" s="13">
        <f>'Miercoles AC'!L50</f>
        <v>1.8207172014913346</v>
      </c>
      <c r="N14" s="13">
        <f>'Miercoles AC'!M50</f>
        <v>152.95326347094635</v>
      </c>
      <c r="O14" s="13">
        <f>'Miercoles AC'!N50</f>
        <v>324</v>
      </c>
      <c r="P14" s="13">
        <f>'Miercoles AC'!O50</f>
        <v>3.1048742168466377</v>
      </c>
    </row>
    <row r="15" spans="1:16" x14ac:dyDescent="0.2">
      <c r="A15" s="14" t="s">
        <v>17</v>
      </c>
      <c r="B15" s="14" t="s">
        <v>14</v>
      </c>
      <c r="C15" s="15">
        <f>'Miercoles MF'!B50</f>
        <v>0</v>
      </c>
      <c r="D15" s="16" t="e">
        <f>'Miercoles MF'!C50</f>
        <v>#DIV/0!</v>
      </c>
      <c r="E15" s="16" t="e">
        <f>'Miercoles MF'!D50</f>
        <v>#DIV/0!</v>
      </c>
      <c r="F15" s="16" t="e">
        <f>'Miercoles MF'!E50</f>
        <v>#DIV/0!</v>
      </c>
      <c r="G15" s="16" t="e">
        <f>'Miercoles MF'!F50</f>
        <v>#DIV/0!</v>
      </c>
      <c r="H15" s="16" t="e">
        <f>'Miercoles MF'!G50</f>
        <v>#DIV/0!</v>
      </c>
      <c r="I15" s="16">
        <f>'Miercoles MF'!H50</f>
        <v>0</v>
      </c>
      <c r="J15" s="16" t="e">
        <f>'Miercoles MF'!I50</f>
        <v>#DIV/0!</v>
      </c>
      <c r="K15" s="16" t="e">
        <f>'Miercoles MF'!J50</f>
        <v>#DIV/0!</v>
      </c>
      <c r="L15" s="16" t="e">
        <f>'Miercoles MF'!K50</f>
        <v>#DIV/0!</v>
      </c>
      <c r="M15" s="16" t="e">
        <f>'Miercoles MF'!L50</f>
        <v>#DIV/0!</v>
      </c>
      <c r="N15" s="16" t="e">
        <f>'Miercoles MF'!M50</f>
        <v>#DIV/0!</v>
      </c>
      <c r="O15" s="16">
        <f>'Miercoles MF'!N50</f>
        <v>0</v>
      </c>
      <c r="P15" s="16" t="e">
        <f>'Miercoles MF'!O50</f>
        <v>#DIV/0!</v>
      </c>
    </row>
    <row r="16" spans="1:16" x14ac:dyDescent="0.2">
      <c r="A16" s="8" t="s">
        <v>17</v>
      </c>
      <c r="B16" s="8" t="s">
        <v>15</v>
      </c>
      <c r="C16" s="9">
        <f>'Miercoles OP'!B50</f>
        <v>0</v>
      </c>
      <c r="D16" s="10" t="e">
        <f>'Miercoles OP'!C50</f>
        <v>#DIV/0!</v>
      </c>
      <c r="E16" s="10" t="e">
        <f>'Miercoles OP'!D50</f>
        <v>#DIV/0!</v>
      </c>
      <c r="F16" s="10" t="e">
        <f>'Miercoles OP'!E50</f>
        <v>#DIV/0!</v>
      </c>
      <c r="G16" s="10" t="e">
        <f>'Miercoles OP'!F50</f>
        <v>#DIV/0!</v>
      </c>
      <c r="H16" s="10" t="e">
        <f>'Miercoles OP'!G50</f>
        <v>#DIV/0!</v>
      </c>
      <c r="I16" s="10">
        <f>'Miercoles OP'!H50</f>
        <v>0</v>
      </c>
      <c r="J16" s="10" t="e">
        <f>'Miercoles OP'!I50</f>
        <v>#DIV/0!</v>
      </c>
      <c r="K16" s="10" t="e">
        <f>'Miercoles OP'!J50</f>
        <v>#DIV/0!</v>
      </c>
      <c r="L16" s="10" t="e">
        <f>'Miercoles OP'!K50</f>
        <v>#DIV/0!</v>
      </c>
      <c r="M16" s="10" t="e">
        <f>'Miercoles OP'!L50</f>
        <v>#DIV/0!</v>
      </c>
      <c r="N16" s="10" t="e">
        <f>'Miercoles OP'!M50</f>
        <v>#DIV/0!</v>
      </c>
      <c r="O16" s="10">
        <f>'Miercoles OP'!N50</f>
        <v>0</v>
      </c>
      <c r="P16" s="10" t="e">
        <f>'Miercoles OP'!O50</f>
        <v>#DIV/0!</v>
      </c>
    </row>
    <row r="17" spans="1:16" x14ac:dyDescent="0.2">
      <c r="C17" s="6"/>
      <c r="D17" s="7" t="e">
        <f t="shared" ref="D17:P17" si="4">(D15-D14)/D14</f>
        <v>#DIV/0!</v>
      </c>
      <c r="E17" s="7" t="e">
        <f t="shared" si="4"/>
        <v>#DIV/0!</v>
      </c>
      <c r="F17" s="7" t="e">
        <f t="shared" si="4"/>
        <v>#DIV/0!</v>
      </c>
      <c r="G17" s="7" t="e">
        <f t="shared" si="4"/>
        <v>#DIV/0!</v>
      </c>
      <c r="H17" s="7" t="e">
        <f t="shared" si="4"/>
        <v>#DIV/0!</v>
      </c>
      <c r="I17" s="7">
        <f t="shared" si="4"/>
        <v>-1</v>
      </c>
      <c r="J17" s="7" t="e">
        <f t="shared" si="4"/>
        <v>#DIV/0!</v>
      </c>
      <c r="K17" s="7" t="e">
        <f t="shared" si="4"/>
        <v>#DIV/0!</v>
      </c>
      <c r="L17" s="7" t="e">
        <f t="shared" si="4"/>
        <v>#DIV/0!</v>
      </c>
      <c r="M17" s="7" t="e">
        <f t="shared" si="4"/>
        <v>#DIV/0!</v>
      </c>
      <c r="N17" s="7" t="e">
        <f t="shared" si="4"/>
        <v>#DIV/0!</v>
      </c>
      <c r="O17" s="7">
        <f t="shared" si="4"/>
        <v>-1</v>
      </c>
      <c r="P17" s="7" t="e">
        <f t="shared" si="4"/>
        <v>#DIV/0!</v>
      </c>
    </row>
    <row r="18" spans="1:16" x14ac:dyDescent="0.2">
      <c r="C18" s="6"/>
      <c r="D18" s="7" t="e">
        <f t="shared" ref="D18:P18" si="5">(D16-D14)/D14</f>
        <v>#DIV/0!</v>
      </c>
      <c r="E18" s="7" t="e">
        <f t="shared" si="5"/>
        <v>#DIV/0!</v>
      </c>
      <c r="F18" s="7" t="e">
        <f t="shared" si="5"/>
        <v>#DIV/0!</v>
      </c>
      <c r="G18" s="7" t="e">
        <f t="shared" si="5"/>
        <v>#DIV/0!</v>
      </c>
      <c r="H18" s="7" t="e">
        <f t="shared" si="5"/>
        <v>#DIV/0!</v>
      </c>
      <c r="I18" s="7">
        <f t="shared" si="5"/>
        <v>-1</v>
      </c>
      <c r="J18" s="7" t="e">
        <f t="shared" si="5"/>
        <v>#DIV/0!</v>
      </c>
      <c r="K18" s="7" t="e">
        <f t="shared" si="5"/>
        <v>#DIV/0!</v>
      </c>
      <c r="L18" s="7" t="e">
        <f t="shared" si="5"/>
        <v>#DIV/0!</v>
      </c>
      <c r="M18" s="7" t="e">
        <f t="shared" si="5"/>
        <v>#DIV/0!</v>
      </c>
      <c r="N18" s="7" t="e">
        <f t="shared" si="5"/>
        <v>#DIV/0!</v>
      </c>
      <c r="O18" s="7">
        <f t="shared" si="5"/>
        <v>-1</v>
      </c>
      <c r="P18" s="7" t="e">
        <f t="shared" si="5"/>
        <v>#DIV/0!</v>
      </c>
    </row>
    <row r="19" spans="1:16" x14ac:dyDescent="0.2">
      <c r="C19" s="6"/>
      <c r="D19" s="7"/>
      <c r="E19" s="7"/>
      <c r="F19" s="7"/>
      <c r="G19" s="7"/>
      <c r="H19" s="7"/>
    </row>
    <row r="20" spans="1:16" x14ac:dyDescent="0.2">
      <c r="A20" s="11" t="s">
        <v>18</v>
      </c>
      <c r="B20" s="11" t="s">
        <v>13</v>
      </c>
      <c r="C20" s="12">
        <f>'Jueves AC'!B48</f>
        <v>39</v>
      </c>
      <c r="D20" s="13">
        <f>'Jueves AC'!C48</f>
        <v>106.45130212699584</v>
      </c>
      <c r="E20" s="13">
        <f>'Jueves AC'!D48</f>
        <v>7.8461538461538458</v>
      </c>
      <c r="F20" s="13">
        <f>'Jueves AC'!E48</f>
        <v>276.52822520391896</v>
      </c>
      <c r="G20" s="13">
        <f>'Jueves AC'!F48</f>
        <v>101.59633125239509</v>
      </c>
      <c r="H20" s="13">
        <f>'Jueves AC'!G48</f>
        <v>938.87179487179492</v>
      </c>
      <c r="I20" s="13">
        <f>'Jueves AC'!H48</f>
        <v>64</v>
      </c>
      <c r="J20" s="13">
        <f>'Jueves AC'!I48</f>
        <v>418.97435897435895</v>
      </c>
      <c r="K20" s="13">
        <f>'Jueves AC'!J48</f>
        <v>366.20512820512823</v>
      </c>
      <c r="L20" s="13">
        <f>'Jueves AC'!K48</f>
        <v>7.6410256410256414</v>
      </c>
      <c r="M20" s="13">
        <f>'Jueves AC'!L48</f>
        <v>1.7819396896244679</v>
      </c>
      <c r="N20" s="13">
        <f>'Jueves AC'!M48</f>
        <v>124.87661469584546</v>
      </c>
      <c r="O20" s="13">
        <f>'Jueves AC'!N48</f>
        <v>306</v>
      </c>
      <c r="P20" s="13">
        <f>'Jueves AC'!O48</f>
        <v>2.9871519752227065</v>
      </c>
    </row>
    <row r="21" spans="1:16" x14ac:dyDescent="0.2">
      <c r="A21" s="14" t="s">
        <v>18</v>
      </c>
      <c r="B21" s="14" t="s">
        <v>14</v>
      </c>
      <c r="C21" s="15">
        <f>'Jueves MF'!B48</f>
        <v>0</v>
      </c>
      <c r="D21" s="16" t="e">
        <f>'Jueves MF'!C48</f>
        <v>#DIV/0!</v>
      </c>
      <c r="E21" s="16" t="e">
        <f>'Jueves MF'!D48</f>
        <v>#DIV/0!</v>
      </c>
      <c r="F21" s="16" t="e">
        <f>'Jueves MF'!E48</f>
        <v>#DIV/0!</v>
      </c>
      <c r="G21" s="16" t="e">
        <f>'Jueves MF'!F48</f>
        <v>#DIV/0!</v>
      </c>
      <c r="H21" s="16" t="e">
        <f>'Jueves MF'!G48</f>
        <v>#DIV/0!</v>
      </c>
      <c r="I21" s="16">
        <f>'Jueves MF'!H48</f>
        <v>0</v>
      </c>
      <c r="J21" s="16" t="e">
        <f>'Jueves MF'!I48</f>
        <v>#DIV/0!</v>
      </c>
      <c r="K21" s="16" t="e">
        <f>'Jueves MF'!J48</f>
        <v>#DIV/0!</v>
      </c>
      <c r="L21" s="16" t="e">
        <f>'Jueves MF'!K48</f>
        <v>#DIV/0!</v>
      </c>
      <c r="M21" s="16" t="e">
        <f>'Jueves MF'!L48</f>
        <v>#DIV/0!</v>
      </c>
      <c r="N21" s="16" t="e">
        <f>'Jueves MF'!M48</f>
        <v>#DIV/0!</v>
      </c>
      <c r="O21" s="16">
        <f>'Jueves MF'!N48</f>
        <v>0</v>
      </c>
      <c r="P21" s="16" t="e">
        <f>'Jueves MF'!O48</f>
        <v>#DIV/0!</v>
      </c>
    </row>
    <row r="22" spans="1:16" x14ac:dyDescent="0.2">
      <c r="A22" s="8" t="s">
        <v>18</v>
      </c>
      <c r="B22" s="8" t="s">
        <v>15</v>
      </c>
      <c r="C22" s="9">
        <f>'Jueves OP'!B48</f>
        <v>0</v>
      </c>
      <c r="D22" s="10" t="e">
        <f>'Jueves OP'!C48</f>
        <v>#DIV/0!</v>
      </c>
      <c r="E22" s="10" t="e">
        <f>'Jueves OP'!D48</f>
        <v>#DIV/0!</v>
      </c>
      <c r="F22" s="10" t="e">
        <f>'Jueves OP'!E48</f>
        <v>#DIV/0!</v>
      </c>
      <c r="G22" s="10" t="e">
        <f>'Jueves OP'!F48</f>
        <v>#DIV/0!</v>
      </c>
      <c r="H22" s="10" t="e">
        <f>'Jueves OP'!G48</f>
        <v>#DIV/0!</v>
      </c>
      <c r="I22" s="10">
        <f>'Jueves OP'!H48</f>
        <v>0</v>
      </c>
      <c r="J22" s="10" t="e">
        <f>'Jueves OP'!I48</f>
        <v>#DIV/0!</v>
      </c>
      <c r="K22" s="10" t="e">
        <f>'Jueves OP'!J48</f>
        <v>#DIV/0!</v>
      </c>
      <c r="L22" s="10" t="e">
        <f>'Jueves OP'!K48</f>
        <v>#DIV/0!</v>
      </c>
      <c r="M22" s="10" t="e">
        <f>'Jueves OP'!L48</f>
        <v>#DIV/0!</v>
      </c>
      <c r="N22" s="10" t="e">
        <f>'Jueves OP'!M48</f>
        <v>#DIV/0!</v>
      </c>
      <c r="O22" s="10">
        <f>'Jueves OP'!N48</f>
        <v>0</v>
      </c>
      <c r="P22" s="10" t="e">
        <f>'Jueves OP'!O48</f>
        <v>#DIV/0!</v>
      </c>
    </row>
    <row r="23" spans="1:16" x14ac:dyDescent="0.2">
      <c r="C23" s="6"/>
      <c r="D23" s="7" t="e">
        <f t="shared" ref="D23:P23" si="6">(D21-D20)/D20</f>
        <v>#DIV/0!</v>
      </c>
      <c r="E23" s="7" t="e">
        <f t="shared" si="6"/>
        <v>#DIV/0!</v>
      </c>
      <c r="F23" s="7" t="e">
        <f t="shared" si="6"/>
        <v>#DIV/0!</v>
      </c>
      <c r="G23" s="7" t="e">
        <f t="shared" si="6"/>
        <v>#DIV/0!</v>
      </c>
      <c r="H23" s="7" t="e">
        <f t="shared" si="6"/>
        <v>#DIV/0!</v>
      </c>
      <c r="I23" s="7">
        <f t="shared" si="6"/>
        <v>-1</v>
      </c>
      <c r="J23" s="7" t="e">
        <f t="shared" si="6"/>
        <v>#DIV/0!</v>
      </c>
      <c r="K23" s="7" t="e">
        <f t="shared" si="6"/>
        <v>#DIV/0!</v>
      </c>
      <c r="L23" s="7" t="e">
        <f t="shared" si="6"/>
        <v>#DIV/0!</v>
      </c>
      <c r="M23" s="7" t="e">
        <f t="shared" si="6"/>
        <v>#DIV/0!</v>
      </c>
      <c r="N23" s="7" t="e">
        <f t="shared" si="6"/>
        <v>#DIV/0!</v>
      </c>
      <c r="O23" s="7">
        <f t="shared" si="6"/>
        <v>-1</v>
      </c>
      <c r="P23" s="7" t="e">
        <f t="shared" si="6"/>
        <v>#DIV/0!</v>
      </c>
    </row>
    <row r="24" spans="1:16" x14ac:dyDescent="0.2">
      <c r="C24" s="6"/>
      <c r="D24" s="7" t="e">
        <f t="shared" ref="D24:P24" si="7">(D22-D20)/D20</f>
        <v>#DIV/0!</v>
      </c>
      <c r="E24" s="7" t="e">
        <f t="shared" si="7"/>
        <v>#DIV/0!</v>
      </c>
      <c r="F24" s="7" t="e">
        <f t="shared" si="7"/>
        <v>#DIV/0!</v>
      </c>
      <c r="G24" s="7" t="e">
        <f t="shared" si="7"/>
        <v>#DIV/0!</v>
      </c>
      <c r="H24" s="7" t="e">
        <f t="shared" si="7"/>
        <v>#DIV/0!</v>
      </c>
      <c r="I24" s="7">
        <f t="shared" si="7"/>
        <v>-1</v>
      </c>
      <c r="J24" s="7" t="e">
        <f t="shared" si="7"/>
        <v>#DIV/0!</v>
      </c>
      <c r="K24" s="7" t="e">
        <f t="shared" si="7"/>
        <v>#DIV/0!</v>
      </c>
      <c r="L24" s="7" t="e">
        <f t="shared" si="7"/>
        <v>#DIV/0!</v>
      </c>
      <c r="M24" s="7" t="e">
        <f t="shared" si="7"/>
        <v>#DIV/0!</v>
      </c>
      <c r="N24" s="7" t="e">
        <f t="shared" si="7"/>
        <v>#DIV/0!</v>
      </c>
      <c r="O24" s="7">
        <f t="shared" si="7"/>
        <v>-1</v>
      </c>
      <c r="P24" s="7" t="e">
        <f t="shared" si="7"/>
        <v>#DIV/0!</v>
      </c>
    </row>
    <row r="25" spans="1:16" x14ac:dyDescent="0.2">
      <c r="C25" s="6"/>
      <c r="D25" s="7"/>
      <c r="E25" s="7"/>
      <c r="F25" s="7"/>
      <c r="G25" s="7"/>
      <c r="H25" s="7"/>
    </row>
    <row r="26" spans="1:16" x14ac:dyDescent="0.2">
      <c r="A26" s="11" t="s">
        <v>19</v>
      </c>
      <c r="B26" s="11" t="s">
        <v>13</v>
      </c>
      <c r="C26" s="12">
        <f>'Viernes AC'!B48</f>
        <v>39</v>
      </c>
      <c r="D26" s="13">
        <f>'Viernes AC'!C48</f>
        <v>93.216934624969909</v>
      </c>
      <c r="E26" s="13">
        <f>'Viernes AC'!D48</f>
        <v>7.2051282051282053</v>
      </c>
      <c r="F26" s="13">
        <f>'Viernes AC'!E48</f>
        <v>263.88360129163658</v>
      </c>
      <c r="G26" s="13">
        <f>'Viernes AC'!F48</f>
        <v>97.095705178445613</v>
      </c>
      <c r="H26" s="13">
        <f>'Viernes AC'!G48</f>
        <v>882.69230769230774</v>
      </c>
      <c r="I26" s="13">
        <f>'Viernes AC'!H48</f>
        <v>47</v>
      </c>
      <c r="J26" s="13">
        <f>'Viernes AC'!I48</f>
        <v>333.46153846153845</v>
      </c>
      <c r="K26" s="13">
        <f>'Viernes AC'!J48</f>
        <v>355.71794871794873</v>
      </c>
      <c r="L26" s="13">
        <f>'Viernes AC'!K48</f>
        <v>3.8717948717948718</v>
      </c>
      <c r="M26" s="13">
        <f>'Viernes AC'!L48</f>
        <v>1.7180289232824582</v>
      </c>
      <c r="N26" s="13">
        <f>'Viernes AC'!M48</f>
        <v>126.65499315499316</v>
      </c>
      <c r="O26" s="13">
        <f>'Viernes AC'!N48</f>
        <v>281</v>
      </c>
      <c r="P26" s="13">
        <f>'Viernes AC'!O48</f>
        <v>2.706517350275337</v>
      </c>
    </row>
    <row r="27" spans="1:16" x14ac:dyDescent="0.2">
      <c r="A27" s="14" t="s">
        <v>19</v>
      </c>
      <c r="B27" s="14" t="s">
        <v>14</v>
      </c>
      <c r="C27" s="15">
        <f>'Viernes MF'!B48</f>
        <v>0</v>
      </c>
      <c r="D27" s="16" t="e">
        <f>'Viernes MF'!C48</f>
        <v>#DIV/0!</v>
      </c>
      <c r="E27" s="16" t="e">
        <f>'Viernes MF'!D48</f>
        <v>#DIV/0!</v>
      </c>
      <c r="F27" s="16" t="e">
        <f>'Viernes MF'!E48</f>
        <v>#DIV/0!</v>
      </c>
      <c r="G27" s="16" t="e">
        <f>'Viernes MF'!F48</f>
        <v>#DIV/0!</v>
      </c>
      <c r="H27" s="16" t="e">
        <f>'Viernes MF'!G48</f>
        <v>#DIV/0!</v>
      </c>
      <c r="I27" s="16">
        <f>'Viernes MF'!H48</f>
        <v>0</v>
      </c>
      <c r="J27" s="16" t="e">
        <f>'Viernes MF'!I48</f>
        <v>#DIV/0!</v>
      </c>
      <c r="K27" s="16" t="e">
        <f>'Viernes MF'!J48</f>
        <v>#DIV/0!</v>
      </c>
      <c r="L27" s="16" t="e">
        <f>'Viernes MF'!K48</f>
        <v>#DIV/0!</v>
      </c>
      <c r="M27" s="16" t="e">
        <f>'Viernes MF'!L48</f>
        <v>#DIV/0!</v>
      </c>
      <c r="N27" s="16" t="e">
        <f>'Viernes MF'!M48</f>
        <v>#DIV/0!</v>
      </c>
      <c r="O27" s="16">
        <f>'Viernes MF'!N48</f>
        <v>0</v>
      </c>
      <c r="P27" s="16" t="e">
        <f>'Viernes MF'!O48</f>
        <v>#DIV/0!</v>
      </c>
    </row>
    <row r="28" spans="1:16" x14ac:dyDescent="0.2">
      <c r="A28" s="8" t="s">
        <v>19</v>
      </c>
      <c r="B28" s="8" t="s">
        <v>15</v>
      </c>
      <c r="C28" s="9">
        <f>'Viernes OP'!B48</f>
        <v>0</v>
      </c>
      <c r="D28" s="10" t="e">
        <f>'Viernes OP'!C48</f>
        <v>#DIV/0!</v>
      </c>
      <c r="E28" s="10" t="e">
        <f>'Viernes OP'!D48</f>
        <v>#DIV/0!</v>
      </c>
      <c r="F28" s="10" t="e">
        <f>'Viernes OP'!E48</f>
        <v>#DIV/0!</v>
      </c>
      <c r="G28" s="10" t="e">
        <f>IF('Viernes OP'!F48&lt;0,0,'Viernes OP'!F48)</f>
        <v>#DIV/0!</v>
      </c>
      <c r="H28" s="10" t="e">
        <f>'Viernes OP'!G48</f>
        <v>#DIV/0!</v>
      </c>
      <c r="I28" s="10">
        <f>'Viernes OP'!H48</f>
        <v>0</v>
      </c>
      <c r="J28" s="10" t="e">
        <f>'Viernes OP'!I48</f>
        <v>#DIV/0!</v>
      </c>
      <c r="K28" s="10" t="e">
        <f>'Viernes OP'!J48</f>
        <v>#DIV/0!</v>
      </c>
      <c r="L28" s="10" t="e">
        <f>'Viernes OP'!K48</f>
        <v>#DIV/0!</v>
      </c>
      <c r="M28" s="10" t="e">
        <f>'Viernes OP'!L48</f>
        <v>#DIV/0!</v>
      </c>
      <c r="N28" s="10" t="e">
        <f>'Viernes OP'!M48</f>
        <v>#DIV/0!</v>
      </c>
      <c r="O28" s="10">
        <f>'Viernes OP'!N48</f>
        <v>0</v>
      </c>
      <c r="P28" s="10" t="e">
        <f>'Viernes OP'!O48</f>
        <v>#DIV/0!</v>
      </c>
    </row>
    <row r="29" spans="1:16" x14ac:dyDescent="0.2">
      <c r="C29" s="6"/>
      <c r="D29" s="7" t="e">
        <f t="shared" ref="D29:P29" si="8">(D27-D26)/D26</f>
        <v>#DIV/0!</v>
      </c>
      <c r="E29" s="7" t="e">
        <f t="shared" si="8"/>
        <v>#DIV/0!</v>
      </c>
      <c r="F29" s="7" t="e">
        <f t="shared" si="8"/>
        <v>#DIV/0!</v>
      </c>
      <c r="G29" s="7" t="e">
        <f t="shared" si="8"/>
        <v>#DIV/0!</v>
      </c>
      <c r="H29" s="7" t="e">
        <f t="shared" si="8"/>
        <v>#DIV/0!</v>
      </c>
      <c r="I29" s="7">
        <f t="shared" si="8"/>
        <v>-1</v>
      </c>
      <c r="J29" s="7" t="e">
        <f t="shared" si="8"/>
        <v>#DIV/0!</v>
      </c>
      <c r="K29" s="7" t="e">
        <f t="shared" si="8"/>
        <v>#DIV/0!</v>
      </c>
      <c r="L29" s="7" t="e">
        <f t="shared" si="8"/>
        <v>#DIV/0!</v>
      </c>
      <c r="M29" s="7" t="e">
        <f t="shared" si="8"/>
        <v>#DIV/0!</v>
      </c>
      <c r="N29" s="7" t="e">
        <f t="shared" si="8"/>
        <v>#DIV/0!</v>
      </c>
      <c r="O29" s="7">
        <f t="shared" si="8"/>
        <v>-1</v>
      </c>
      <c r="P29" s="7" t="e">
        <f t="shared" si="8"/>
        <v>#DIV/0!</v>
      </c>
    </row>
    <row r="30" spans="1:16" x14ac:dyDescent="0.2">
      <c r="C30" s="6"/>
      <c r="D30" s="7" t="e">
        <f t="shared" ref="D30:P30" si="9">(D28-D26)/D26</f>
        <v>#DIV/0!</v>
      </c>
      <c r="E30" s="7" t="e">
        <f t="shared" si="9"/>
        <v>#DIV/0!</v>
      </c>
      <c r="F30" s="7" t="e">
        <f t="shared" si="9"/>
        <v>#DIV/0!</v>
      </c>
      <c r="G30" s="7" t="e">
        <f t="shared" si="9"/>
        <v>#DIV/0!</v>
      </c>
      <c r="H30" s="7" t="e">
        <f t="shared" si="9"/>
        <v>#DIV/0!</v>
      </c>
      <c r="I30" s="7">
        <f t="shared" si="9"/>
        <v>-1</v>
      </c>
      <c r="J30" s="7" t="e">
        <f t="shared" si="9"/>
        <v>#DIV/0!</v>
      </c>
      <c r="K30" s="7" t="e">
        <f t="shared" si="9"/>
        <v>#DIV/0!</v>
      </c>
      <c r="L30" s="7" t="e">
        <f t="shared" si="9"/>
        <v>#DIV/0!</v>
      </c>
      <c r="M30" s="7" t="e">
        <f t="shared" si="9"/>
        <v>#DIV/0!</v>
      </c>
      <c r="N30" s="7" t="e">
        <f t="shared" si="9"/>
        <v>#DIV/0!</v>
      </c>
      <c r="O30" s="7">
        <f t="shared" si="9"/>
        <v>-1</v>
      </c>
      <c r="P30" s="7" t="e">
        <f t="shared" si="9"/>
        <v>#DIV/0!</v>
      </c>
    </row>
    <row r="31" spans="1:16" x14ac:dyDescent="0.2">
      <c r="C31" s="6"/>
      <c r="D31" s="7"/>
      <c r="E31" s="7"/>
      <c r="F31" s="7"/>
      <c r="G31" s="7"/>
      <c r="H31" s="7"/>
    </row>
    <row r="32" spans="1:16" x14ac:dyDescent="0.2">
      <c r="A32" s="11" t="s">
        <v>20</v>
      </c>
      <c r="B32" s="11" t="s">
        <v>13</v>
      </c>
      <c r="C32" s="12">
        <f>'Sabado AC'!B28</f>
        <v>22</v>
      </c>
      <c r="D32" s="13">
        <f>'Sabado AC'!C28</f>
        <v>102.1467049830916</v>
      </c>
      <c r="E32" s="13">
        <f>'Sabado AC'!D28</f>
        <v>8.045454545454545</v>
      </c>
      <c r="F32" s="13">
        <f>'Sabado AC'!E28</f>
        <v>291.28306861945515</v>
      </c>
      <c r="G32" s="13">
        <f>'Sabado AC'!F28</f>
        <v>236.40119610225335</v>
      </c>
      <c r="H32" s="13">
        <f>'Sabado AC'!G28</f>
        <v>1056.8181818181818</v>
      </c>
      <c r="I32" s="13">
        <f>'Sabado AC'!H28</f>
        <v>41</v>
      </c>
      <c r="J32" s="13">
        <f>'Sabado AC'!I28</f>
        <v>482.04545454545456</v>
      </c>
      <c r="K32" s="13">
        <f>'Sabado AC'!J28</f>
        <v>515.90909090909088</v>
      </c>
      <c r="L32" s="13">
        <f>'Sabado AC'!K28</f>
        <v>127.63636363636364</v>
      </c>
      <c r="M32" s="13">
        <f>'Sabado AC'!L28</f>
        <v>1.7352445620826744</v>
      </c>
      <c r="N32" s="13">
        <f>'Sabado AC'!M28</f>
        <v>129.5788370720189</v>
      </c>
      <c r="O32" s="13">
        <f>'Sabado AC'!N28</f>
        <v>177</v>
      </c>
      <c r="P32" s="13">
        <f>'Sabado AC'!O28</f>
        <v>3.1844454212142881</v>
      </c>
    </row>
    <row r="33" spans="1:16" x14ac:dyDescent="0.2">
      <c r="A33" s="14" t="s">
        <v>20</v>
      </c>
      <c r="B33" s="14" t="s">
        <v>14</v>
      </c>
      <c r="C33" s="15">
        <f>'Sabado MF'!B28</f>
        <v>0</v>
      </c>
      <c r="D33" s="16" t="e">
        <f>'Sabado MF'!C28</f>
        <v>#DIV/0!</v>
      </c>
      <c r="E33" s="16" t="e">
        <f>'Sabado MF'!D28</f>
        <v>#DIV/0!</v>
      </c>
      <c r="F33" s="16" t="e">
        <f>'Sabado MF'!E28</f>
        <v>#DIV/0!</v>
      </c>
      <c r="G33" s="16" t="e">
        <f>'Sabado MF'!F28</f>
        <v>#DIV/0!</v>
      </c>
      <c r="H33" s="16" t="e">
        <f>'Sabado MF'!G28</f>
        <v>#DIV/0!</v>
      </c>
      <c r="I33" s="16">
        <f>'Sabado MF'!H28</f>
        <v>0</v>
      </c>
      <c r="J33" s="16" t="e">
        <f>'Sabado MF'!I28</f>
        <v>#DIV/0!</v>
      </c>
      <c r="K33" s="16" t="e">
        <f>'Sabado MF'!J28</f>
        <v>#DIV/0!</v>
      </c>
      <c r="L33" s="16" t="e">
        <f>'Sabado MF'!K28</f>
        <v>#DIV/0!</v>
      </c>
      <c r="M33" s="16" t="e">
        <f>'Sabado MF'!L28</f>
        <v>#DIV/0!</v>
      </c>
      <c r="N33" s="16" t="e">
        <f>'Sabado MF'!M28</f>
        <v>#DIV/0!</v>
      </c>
      <c r="O33" s="16">
        <f>'Sabado MF'!N28</f>
        <v>0</v>
      </c>
      <c r="P33" s="16" t="e">
        <f>'Sabado MF'!O28</f>
        <v>#DIV/0!</v>
      </c>
    </row>
    <row r="34" spans="1:16" x14ac:dyDescent="0.2">
      <c r="A34" s="8" t="s">
        <v>20</v>
      </c>
      <c r="B34" s="8" t="s">
        <v>15</v>
      </c>
      <c r="C34" s="9">
        <f>'Sabado OP'!B28</f>
        <v>0</v>
      </c>
      <c r="D34" s="10" t="e">
        <f>'Sabado OP'!C28</f>
        <v>#DIV/0!</v>
      </c>
      <c r="E34" s="10" t="e">
        <f>'Sabado OP'!D28</f>
        <v>#DIV/0!</v>
      </c>
      <c r="F34" s="10" t="e">
        <f>'Sabado OP'!E28</f>
        <v>#DIV/0!</v>
      </c>
      <c r="G34" s="10" t="e">
        <f>'Sabado OP'!F28</f>
        <v>#DIV/0!</v>
      </c>
      <c r="H34" s="10" t="e">
        <f>'Sabado OP'!G28</f>
        <v>#DIV/0!</v>
      </c>
      <c r="I34" s="10">
        <f>'Sabado OP'!H28</f>
        <v>0</v>
      </c>
      <c r="J34" s="10" t="e">
        <f>'Sabado OP'!I28</f>
        <v>#DIV/0!</v>
      </c>
      <c r="K34" s="10" t="e">
        <f>'Sabado OP'!J28</f>
        <v>#DIV/0!</v>
      </c>
      <c r="L34" s="10" t="e">
        <f>'Sabado OP'!K28</f>
        <v>#DIV/0!</v>
      </c>
      <c r="M34" s="10" t="e">
        <f>'Sabado OP'!L28</f>
        <v>#DIV/0!</v>
      </c>
      <c r="N34" s="10" t="e">
        <f>'Sabado OP'!M28</f>
        <v>#DIV/0!</v>
      </c>
      <c r="O34" s="10">
        <f>'Sabado OP'!N28</f>
        <v>0</v>
      </c>
      <c r="P34" s="10" t="e">
        <f>'Sabado OP'!O28</f>
        <v>#DIV/0!</v>
      </c>
    </row>
    <row r="35" spans="1:16" x14ac:dyDescent="0.2">
      <c r="C35" s="6"/>
      <c r="D35" s="7" t="e">
        <f t="shared" ref="D35:P35" si="10">(D33-D32)/D32</f>
        <v>#DIV/0!</v>
      </c>
      <c r="E35" s="7" t="e">
        <f t="shared" si="10"/>
        <v>#DIV/0!</v>
      </c>
      <c r="F35" s="7" t="e">
        <f t="shared" si="10"/>
        <v>#DIV/0!</v>
      </c>
      <c r="G35" s="7" t="e">
        <f t="shared" si="10"/>
        <v>#DIV/0!</v>
      </c>
      <c r="H35" s="7" t="e">
        <f t="shared" si="10"/>
        <v>#DIV/0!</v>
      </c>
      <c r="I35" s="7">
        <f t="shared" si="10"/>
        <v>-1</v>
      </c>
      <c r="J35" s="7" t="e">
        <f t="shared" si="10"/>
        <v>#DIV/0!</v>
      </c>
      <c r="K35" s="7" t="e">
        <f t="shared" si="10"/>
        <v>#DIV/0!</v>
      </c>
      <c r="L35" s="7" t="e">
        <f t="shared" si="10"/>
        <v>#DIV/0!</v>
      </c>
      <c r="M35" s="7" t="e">
        <f t="shared" si="10"/>
        <v>#DIV/0!</v>
      </c>
      <c r="N35" s="7" t="e">
        <f t="shared" si="10"/>
        <v>#DIV/0!</v>
      </c>
      <c r="O35" s="7">
        <f t="shared" si="10"/>
        <v>-1</v>
      </c>
      <c r="P35" s="7" t="e">
        <f t="shared" si="10"/>
        <v>#DIV/0!</v>
      </c>
    </row>
    <row r="36" spans="1:16" x14ac:dyDescent="0.2">
      <c r="C36" s="6"/>
      <c r="D36" s="7" t="e">
        <f t="shared" ref="D36:P36" si="11">(D34-D32)/D32</f>
        <v>#DIV/0!</v>
      </c>
      <c r="E36" s="7" t="e">
        <f t="shared" si="11"/>
        <v>#DIV/0!</v>
      </c>
      <c r="F36" s="7" t="e">
        <f t="shared" si="11"/>
        <v>#DIV/0!</v>
      </c>
      <c r="G36" s="7" t="e">
        <f t="shared" si="11"/>
        <v>#DIV/0!</v>
      </c>
      <c r="H36" s="7" t="e">
        <f t="shared" si="11"/>
        <v>#DIV/0!</v>
      </c>
      <c r="I36" s="7">
        <f t="shared" si="11"/>
        <v>-1</v>
      </c>
      <c r="J36" s="7" t="e">
        <f t="shared" si="11"/>
        <v>#DIV/0!</v>
      </c>
      <c r="K36" s="7" t="e">
        <f t="shared" si="11"/>
        <v>#DIV/0!</v>
      </c>
      <c r="L36" s="7" t="e">
        <f t="shared" si="11"/>
        <v>#DIV/0!</v>
      </c>
      <c r="M36" s="7" t="e">
        <f t="shared" si="11"/>
        <v>#DIV/0!</v>
      </c>
      <c r="N36" s="7" t="e">
        <f t="shared" si="11"/>
        <v>#DIV/0!</v>
      </c>
      <c r="O36" s="7">
        <f t="shared" si="11"/>
        <v>-1</v>
      </c>
      <c r="P36" s="7" t="e">
        <f t="shared" si="11"/>
        <v>#DIV/0!</v>
      </c>
    </row>
    <row r="37" spans="1:16" x14ac:dyDescent="0.2">
      <c r="C37" s="6"/>
      <c r="D37" s="7"/>
      <c r="E37" s="7"/>
      <c r="F37" s="7"/>
      <c r="G37" s="7"/>
      <c r="H37" s="7"/>
    </row>
    <row r="38" spans="1:16" x14ac:dyDescent="0.2">
      <c r="A38" s="11" t="s">
        <v>21</v>
      </c>
      <c r="B38" s="11" t="s">
        <v>13</v>
      </c>
      <c r="C38" s="12">
        <f>'Domingo AC'!B28</f>
        <v>22</v>
      </c>
      <c r="D38" s="13">
        <f>'Domingo AC'!C28</f>
        <v>124.25316333183831</v>
      </c>
      <c r="E38" s="13">
        <f>'Domingo AC'!D28</f>
        <v>9.8636363636363633</v>
      </c>
      <c r="F38" s="13">
        <f>'Domingo AC'!E28</f>
        <v>340.79861787729283</v>
      </c>
      <c r="G38" s="13">
        <f>'Domingo AC'!F28</f>
        <v>280.23035240580833</v>
      </c>
      <c r="H38" s="13">
        <f>'Domingo AC'!G28</f>
        <v>1740.7727272727273</v>
      </c>
      <c r="I38" s="13">
        <f>'Domingo AC'!H28</f>
        <v>101</v>
      </c>
      <c r="J38" s="13">
        <f>'Domingo AC'!I28</f>
        <v>1199.590909090909</v>
      </c>
      <c r="K38" s="13">
        <f>'Domingo AC'!J28</f>
        <v>614.72727272727275</v>
      </c>
      <c r="L38" s="13">
        <f>'Domingo AC'!K28</f>
        <v>167.63636363636363</v>
      </c>
      <c r="M38" s="13">
        <f>'Domingo AC'!L28</f>
        <v>1.7696884087661808</v>
      </c>
      <c r="N38" s="13">
        <f>'Domingo AC'!M28</f>
        <v>176.27545535272807</v>
      </c>
      <c r="O38" s="13">
        <f>'Domingo AC'!N28</f>
        <v>217</v>
      </c>
      <c r="P38" s="13">
        <f>'Domingo AC'!O28</f>
        <v>2.6955952526731015</v>
      </c>
    </row>
    <row r="39" spans="1:16" x14ac:dyDescent="0.2">
      <c r="A39" s="14" t="s">
        <v>21</v>
      </c>
      <c r="B39" s="14" t="s">
        <v>14</v>
      </c>
      <c r="C39" s="15">
        <f>'Domingo MF'!B28</f>
        <v>0</v>
      </c>
      <c r="D39" s="16" t="e">
        <f>'Domingo MF'!C28</f>
        <v>#DIV/0!</v>
      </c>
      <c r="E39" s="16" t="e">
        <f>'Domingo MF'!D28</f>
        <v>#DIV/0!</v>
      </c>
      <c r="F39" s="16" t="e">
        <f>'Domingo MF'!E28</f>
        <v>#DIV/0!</v>
      </c>
      <c r="G39" s="16" t="e">
        <f>'Domingo MF'!F28</f>
        <v>#DIV/0!</v>
      </c>
      <c r="H39" s="16" t="e">
        <f>'Domingo MF'!G28</f>
        <v>#DIV/0!</v>
      </c>
      <c r="I39" s="16">
        <f>'Domingo MF'!H28</f>
        <v>0</v>
      </c>
      <c r="J39" s="16" t="e">
        <f>'Domingo MF'!I28</f>
        <v>#DIV/0!</v>
      </c>
      <c r="K39" s="16" t="e">
        <f>'Domingo MF'!J28</f>
        <v>#DIV/0!</v>
      </c>
      <c r="L39" s="16" t="e">
        <f>'Domingo MF'!K28</f>
        <v>#DIV/0!</v>
      </c>
      <c r="M39" s="16" t="e">
        <f>'Domingo MF'!L28</f>
        <v>#DIV/0!</v>
      </c>
      <c r="N39" s="16" t="e">
        <f>'Domingo MF'!M28</f>
        <v>#DIV/0!</v>
      </c>
      <c r="O39" s="16">
        <f>'Domingo MF'!N28</f>
        <v>0</v>
      </c>
      <c r="P39" s="16" t="e">
        <f>'Domingo MF'!O28</f>
        <v>#DIV/0!</v>
      </c>
    </row>
    <row r="40" spans="1:16" x14ac:dyDescent="0.2">
      <c r="A40" s="8" t="s">
        <v>21</v>
      </c>
      <c r="B40" s="8" t="s">
        <v>15</v>
      </c>
      <c r="C40" s="9">
        <f>'Domingo OP'!B28</f>
        <v>0</v>
      </c>
      <c r="D40" s="10" t="e">
        <f>'Domingo OP'!C28</f>
        <v>#DIV/0!</v>
      </c>
      <c r="E40" s="10" t="e">
        <f>'Domingo OP'!D28</f>
        <v>#DIV/0!</v>
      </c>
      <c r="F40" s="10" t="e">
        <f>'Domingo OP'!E28</f>
        <v>#DIV/0!</v>
      </c>
      <c r="G40" s="10" t="e">
        <f>'Domingo OP'!F28</f>
        <v>#DIV/0!</v>
      </c>
      <c r="H40" s="10" t="e">
        <f>'Domingo OP'!G28</f>
        <v>#DIV/0!</v>
      </c>
      <c r="I40" s="10">
        <f>'Domingo OP'!H28</f>
        <v>0</v>
      </c>
      <c r="J40" s="10" t="e">
        <f>'Domingo OP'!I28</f>
        <v>#DIV/0!</v>
      </c>
      <c r="K40" s="10" t="e">
        <f>'Domingo OP'!J28</f>
        <v>#DIV/0!</v>
      </c>
      <c r="L40" s="10" t="e">
        <f>'Domingo OP'!K28</f>
        <v>#DIV/0!</v>
      </c>
      <c r="M40" s="10" t="e">
        <f>'Domingo OP'!L28</f>
        <v>#DIV/0!</v>
      </c>
      <c r="N40" s="10" t="e">
        <f>'Domingo OP'!M28</f>
        <v>#DIV/0!</v>
      </c>
      <c r="O40" s="10">
        <f>'Domingo OP'!N28</f>
        <v>0</v>
      </c>
      <c r="P40" s="10" t="e">
        <f>'Domingo OP'!O28</f>
        <v>#DIV/0!</v>
      </c>
    </row>
    <row r="41" spans="1:16" x14ac:dyDescent="0.2">
      <c r="C41" s="6"/>
      <c r="D41" s="7" t="e">
        <f t="shared" ref="D41:P41" si="12">(D39-D38)/D38</f>
        <v>#DIV/0!</v>
      </c>
      <c r="E41" s="7" t="e">
        <f t="shared" si="12"/>
        <v>#DIV/0!</v>
      </c>
      <c r="F41" s="7" t="e">
        <f t="shared" si="12"/>
        <v>#DIV/0!</v>
      </c>
      <c r="G41" s="7" t="e">
        <f t="shared" si="12"/>
        <v>#DIV/0!</v>
      </c>
      <c r="H41" s="7" t="e">
        <f t="shared" si="12"/>
        <v>#DIV/0!</v>
      </c>
      <c r="I41" s="7">
        <f t="shared" si="12"/>
        <v>-1</v>
      </c>
      <c r="J41" s="7" t="e">
        <f t="shared" si="12"/>
        <v>#DIV/0!</v>
      </c>
      <c r="K41" s="7" t="e">
        <f t="shared" si="12"/>
        <v>#DIV/0!</v>
      </c>
      <c r="L41" s="7" t="e">
        <f t="shared" si="12"/>
        <v>#DIV/0!</v>
      </c>
      <c r="M41" s="7" t="e">
        <f t="shared" si="12"/>
        <v>#DIV/0!</v>
      </c>
      <c r="N41" s="7" t="e">
        <f t="shared" si="12"/>
        <v>#DIV/0!</v>
      </c>
      <c r="O41" s="7">
        <f t="shared" si="12"/>
        <v>-1</v>
      </c>
      <c r="P41" s="7" t="e">
        <f t="shared" si="12"/>
        <v>#DIV/0!</v>
      </c>
    </row>
    <row r="42" spans="1:16" x14ac:dyDescent="0.2">
      <c r="C42" s="6"/>
      <c r="D42" s="7" t="e">
        <f t="shared" ref="D42:P42" si="13">(D40-D38)/D38</f>
        <v>#DIV/0!</v>
      </c>
      <c r="E42" s="7" t="e">
        <f t="shared" si="13"/>
        <v>#DIV/0!</v>
      </c>
      <c r="F42" s="7" t="e">
        <f t="shared" si="13"/>
        <v>#DIV/0!</v>
      </c>
      <c r="G42" s="7" t="e">
        <f t="shared" si="13"/>
        <v>#DIV/0!</v>
      </c>
      <c r="H42" s="7" t="e">
        <f t="shared" si="13"/>
        <v>#DIV/0!</v>
      </c>
      <c r="I42" s="7">
        <f t="shared" si="13"/>
        <v>-1</v>
      </c>
      <c r="J42" s="7" t="e">
        <f t="shared" si="13"/>
        <v>#DIV/0!</v>
      </c>
      <c r="K42" s="7" t="e">
        <f t="shared" si="13"/>
        <v>#DIV/0!</v>
      </c>
      <c r="L42" s="7" t="e">
        <f t="shared" si="13"/>
        <v>#DIV/0!</v>
      </c>
      <c r="M42" s="7" t="e">
        <f t="shared" si="13"/>
        <v>#DIV/0!</v>
      </c>
      <c r="N42" s="7" t="e">
        <f t="shared" si="13"/>
        <v>#DIV/0!</v>
      </c>
      <c r="O42" s="7">
        <f t="shared" si="13"/>
        <v>-1</v>
      </c>
      <c r="P42" s="7" t="e">
        <f t="shared" si="13"/>
        <v>#DIV/0!</v>
      </c>
    </row>
    <row r="43" spans="1:16" x14ac:dyDescent="0.2">
      <c r="D43" s="6"/>
      <c r="E43" s="6"/>
      <c r="F43" s="6"/>
      <c r="G43" s="6"/>
      <c r="H43" s="6"/>
    </row>
    <row r="46" spans="1:16" x14ac:dyDescent="0.2"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</row>
    <row r="47" spans="1:16" x14ac:dyDescent="0.2"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</row>
    <row r="48" spans="1:16" x14ac:dyDescent="0.2"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</row>
    <row r="54" spans="4:10" x14ac:dyDescent="0.2">
      <c r="D54" s="26"/>
      <c r="E54" s="26"/>
      <c r="F54" s="26"/>
      <c r="G54" s="26"/>
      <c r="H54" s="26"/>
      <c r="I54" s="26"/>
      <c r="J54" s="26"/>
    </row>
    <row r="55" spans="4:10" x14ac:dyDescent="0.2">
      <c r="D55" s="26"/>
      <c r="E55" s="26"/>
      <c r="F55" s="26"/>
      <c r="G55" s="26"/>
      <c r="H55" s="26"/>
      <c r="I55" s="26"/>
      <c r="J55" s="26"/>
    </row>
    <row r="56" spans="4:10" x14ac:dyDescent="0.2">
      <c r="D56" s="26"/>
      <c r="E56" s="26"/>
      <c r="F56" s="26"/>
      <c r="G56" s="26"/>
      <c r="H56" s="26"/>
      <c r="I56" s="26"/>
      <c r="J56" s="26"/>
    </row>
    <row r="66" spans="4:8" x14ac:dyDescent="0.2">
      <c r="D66" s="26"/>
      <c r="E66" s="26"/>
      <c r="F66" s="26"/>
      <c r="G66" s="26"/>
      <c r="H66" s="26"/>
    </row>
    <row r="67" spans="4:8" x14ac:dyDescent="0.2">
      <c r="D67" s="26"/>
      <c r="E67" s="26"/>
      <c r="F67" s="26"/>
      <c r="G67" s="26"/>
      <c r="H67" s="26"/>
    </row>
    <row r="68" spans="4:8" x14ac:dyDescent="0.2">
      <c r="D68" s="26"/>
      <c r="E68" s="26"/>
      <c r="F68" s="26"/>
      <c r="G68" s="26"/>
      <c r="H68" s="26"/>
    </row>
  </sheetData>
  <conditionalFormatting sqref="E5:E6">
    <cfRule type="cellIs" dxfId="41" priority="41" operator="greaterThan">
      <formula>0</formula>
    </cfRule>
    <cfRule type="cellIs" dxfId="40" priority="42" operator="lessThan">
      <formula>0</formula>
    </cfRule>
  </conditionalFormatting>
  <conditionalFormatting sqref="G5:H6">
    <cfRule type="cellIs" dxfId="39" priority="39" operator="greaterThan">
      <formula>0</formula>
    </cfRule>
    <cfRule type="cellIs" dxfId="38" priority="40" operator="lessThan">
      <formula>0</formula>
    </cfRule>
  </conditionalFormatting>
  <conditionalFormatting sqref="J5:J6">
    <cfRule type="cellIs" dxfId="37" priority="37" operator="lessThan">
      <formula>0</formula>
    </cfRule>
    <cfRule type="cellIs" dxfId="36" priority="38" operator="greaterThan">
      <formula>0</formula>
    </cfRule>
  </conditionalFormatting>
  <conditionalFormatting sqref="E11:E12">
    <cfRule type="cellIs" dxfId="35" priority="35" operator="greaterThan">
      <formula>0</formula>
    </cfRule>
    <cfRule type="cellIs" dxfId="34" priority="36" operator="lessThan">
      <formula>0</formula>
    </cfRule>
  </conditionalFormatting>
  <conditionalFormatting sqref="G11:H12">
    <cfRule type="cellIs" dxfId="33" priority="33" operator="greaterThan">
      <formula>0</formula>
    </cfRule>
    <cfRule type="cellIs" dxfId="32" priority="34" operator="lessThan">
      <formula>0</formula>
    </cfRule>
  </conditionalFormatting>
  <conditionalFormatting sqref="J11:J12">
    <cfRule type="cellIs" dxfId="31" priority="31" operator="lessThan">
      <formula>0</formula>
    </cfRule>
    <cfRule type="cellIs" dxfId="30" priority="32" operator="greaterThan">
      <formula>0</formula>
    </cfRule>
  </conditionalFormatting>
  <conditionalFormatting sqref="E17:E18">
    <cfRule type="cellIs" dxfId="29" priority="29" operator="greaterThan">
      <formula>0</formula>
    </cfRule>
    <cfRule type="cellIs" dxfId="28" priority="30" operator="lessThan">
      <formula>0</formula>
    </cfRule>
  </conditionalFormatting>
  <conditionalFormatting sqref="G17:H18">
    <cfRule type="cellIs" dxfId="27" priority="27" operator="greaterThan">
      <formula>0</formula>
    </cfRule>
    <cfRule type="cellIs" dxfId="26" priority="28" operator="lessThan">
      <formula>0</formula>
    </cfRule>
  </conditionalFormatting>
  <conditionalFormatting sqref="J17:J18">
    <cfRule type="cellIs" dxfId="25" priority="25" operator="lessThan">
      <formula>0</formula>
    </cfRule>
    <cfRule type="cellIs" dxfId="24" priority="26" operator="greaterThan">
      <formula>0</formula>
    </cfRule>
  </conditionalFormatting>
  <conditionalFormatting sqref="E23:E24">
    <cfRule type="cellIs" dxfId="23" priority="23" operator="greaterThan">
      <formula>0</formula>
    </cfRule>
    <cfRule type="cellIs" dxfId="22" priority="24" operator="lessThan">
      <formula>0</formula>
    </cfRule>
  </conditionalFormatting>
  <conditionalFormatting sqref="G23:H24">
    <cfRule type="cellIs" dxfId="21" priority="21" operator="greaterThan">
      <formula>0</formula>
    </cfRule>
    <cfRule type="cellIs" dxfId="20" priority="22" operator="lessThan">
      <formula>0</formula>
    </cfRule>
  </conditionalFormatting>
  <conditionalFormatting sqref="J23:J24">
    <cfRule type="cellIs" dxfId="19" priority="19" operator="lessThan">
      <formula>0</formula>
    </cfRule>
    <cfRule type="cellIs" dxfId="18" priority="20" operator="greaterThan">
      <formula>0</formula>
    </cfRule>
  </conditionalFormatting>
  <conditionalFormatting sqref="E29:E30">
    <cfRule type="cellIs" dxfId="17" priority="17" operator="greaterThan">
      <formula>0</formula>
    </cfRule>
    <cfRule type="cellIs" dxfId="16" priority="18" operator="lessThan">
      <formula>0</formula>
    </cfRule>
  </conditionalFormatting>
  <conditionalFormatting sqref="G29:H30">
    <cfRule type="cellIs" dxfId="15" priority="15" operator="greaterThan">
      <formula>0</formula>
    </cfRule>
    <cfRule type="cellIs" dxfId="14" priority="16" operator="lessThan">
      <formula>0</formula>
    </cfRule>
  </conditionalFormatting>
  <conditionalFormatting sqref="J29:J30">
    <cfRule type="cellIs" dxfId="13" priority="13" operator="lessThan">
      <formula>0</formula>
    </cfRule>
    <cfRule type="cellIs" dxfId="12" priority="14" operator="greaterThan">
      <formula>0</formula>
    </cfRule>
  </conditionalFormatting>
  <conditionalFormatting sqref="E35:E36">
    <cfRule type="cellIs" dxfId="11" priority="11" operator="greaterThan">
      <formula>0</formula>
    </cfRule>
    <cfRule type="cellIs" dxfId="10" priority="12" operator="lessThan">
      <formula>0</formula>
    </cfRule>
  </conditionalFormatting>
  <conditionalFormatting sqref="G35:H36">
    <cfRule type="cellIs" dxfId="9" priority="9" operator="greaterThan">
      <formula>0</formula>
    </cfRule>
    <cfRule type="cellIs" dxfId="8" priority="10" operator="lessThan">
      <formula>0</formula>
    </cfRule>
  </conditionalFormatting>
  <conditionalFormatting sqref="J35:J36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E41:E42"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G41:H42">
    <cfRule type="cellIs" dxfId="3" priority="3" operator="greaterThan">
      <formula>0</formula>
    </cfRule>
    <cfRule type="cellIs" dxfId="2" priority="4" operator="lessThan">
      <formula>0</formula>
    </cfRule>
  </conditionalFormatting>
  <conditionalFormatting sqref="J41:J42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AA9B-41BF-6E4B-9A91-F705A127D79C}">
  <dimension ref="A1:CN39"/>
  <sheetViews>
    <sheetView showGridLines="0" topLeftCell="L1" zoomScale="73" zoomScaleNormal="57" workbookViewId="0">
      <selection activeCell="CQ17" sqref="CQ17"/>
    </sheetView>
  </sheetViews>
  <sheetFormatPr baseColWidth="10" defaultRowHeight="16" x14ac:dyDescent="0.2"/>
  <cols>
    <col min="1" max="1" width="23.6640625" bestFit="1" customWidth="1"/>
    <col min="10" max="10" width="15.6640625" bestFit="1" customWidth="1"/>
  </cols>
  <sheetData>
    <row r="1" spans="1:92" x14ac:dyDescent="0.2">
      <c r="B1" s="36" t="s">
        <v>32</v>
      </c>
      <c r="C1" s="37"/>
      <c r="D1" s="37"/>
      <c r="E1" s="37"/>
      <c r="F1" s="37"/>
      <c r="G1" s="37"/>
      <c r="H1" s="38"/>
      <c r="I1" s="36" t="str">
        <f>Resultados!E1</f>
        <v>Cantidad de solicitudes</v>
      </c>
      <c r="J1" s="37"/>
      <c r="K1" s="37"/>
      <c r="L1" s="37"/>
      <c r="M1" s="37"/>
      <c r="N1" s="37"/>
      <c r="O1" s="38"/>
      <c r="P1" s="36" t="s">
        <v>2</v>
      </c>
      <c r="Q1" s="37"/>
      <c r="R1" s="37"/>
      <c r="S1" s="37"/>
      <c r="T1" s="37"/>
      <c r="U1" s="37"/>
      <c r="V1" s="38"/>
      <c r="W1" s="36" t="s">
        <v>3</v>
      </c>
      <c r="X1" s="37"/>
      <c r="Y1" s="37"/>
      <c r="Z1" s="37"/>
      <c r="AA1" s="37"/>
      <c r="AB1" s="37"/>
      <c r="AC1" s="38"/>
      <c r="AD1" s="36" t="s">
        <v>4</v>
      </c>
      <c r="AE1" s="37"/>
      <c r="AF1" s="37"/>
      <c r="AG1" s="37"/>
      <c r="AH1" s="37"/>
      <c r="AI1" s="37"/>
      <c r="AJ1" s="38"/>
      <c r="AK1" s="36" t="s">
        <v>5</v>
      </c>
      <c r="AL1" s="37"/>
      <c r="AM1" s="37"/>
      <c r="AN1" s="37"/>
      <c r="AO1" s="37"/>
      <c r="AP1" s="37"/>
      <c r="AQ1" s="38"/>
      <c r="AR1" s="36" t="str">
        <f>Resultados!J1</f>
        <v>Tiempo de demora</v>
      </c>
      <c r="AS1" s="37"/>
      <c r="AT1" s="37"/>
      <c r="AU1" s="37"/>
      <c r="AV1" s="37"/>
      <c r="AW1" s="37"/>
      <c r="AX1" s="38"/>
      <c r="AY1" s="36" t="s">
        <v>7</v>
      </c>
      <c r="AZ1" s="37"/>
      <c r="BA1" s="37"/>
      <c r="BB1" s="37"/>
      <c r="BC1" s="37"/>
      <c r="BD1" s="37"/>
      <c r="BE1" s="38"/>
      <c r="BF1" s="36" t="s">
        <v>8</v>
      </c>
      <c r="BG1" s="37"/>
      <c r="BH1" s="37"/>
      <c r="BI1" s="37"/>
      <c r="BJ1" s="37"/>
      <c r="BK1" s="37"/>
      <c r="BL1" s="38"/>
      <c r="BM1" s="36" t="s">
        <v>9</v>
      </c>
      <c r="BN1" s="37"/>
      <c r="BO1" s="37"/>
      <c r="BP1" s="37"/>
      <c r="BQ1" s="37"/>
      <c r="BR1" s="37"/>
      <c r="BS1" s="38"/>
      <c r="BT1" s="36" t="s">
        <v>10</v>
      </c>
      <c r="BU1" s="37"/>
      <c r="BV1" s="37"/>
      <c r="BW1" s="37"/>
      <c r="BX1" s="37"/>
      <c r="BY1" s="37"/>
      <c r="BZ1" s="38"/>
      <c r="CA1" s="36" t="s">
        <v>11</v>
      </c>
      <c r="CB1" s="37"/>
      <c r="CC1" s="37"/>
      <c r="CD1" s="37"/>
      <c r="CE1" s="37"/>
      <c r="CF1" s="37"/>
      <c r="CG1" s="38"/>
      <c r="CH1" s="36" t="s">
        <v>31</v>
      </c>
      <c r="CI1" s="37"/>
      <c r="CJ1" s="37"/>
      <c r="CK1" s="37"/>
      <c r="CL1" s="37"/>
      <c r="CM1" s="37"/>
      <c r="CN1" s="38"/>
    </row>
    <row r="2" spans="1:92" x14ac:dyDescent="0.2">
      <c r="B2" s="30" t="s">
        <v>12</v>
      </c>
      <c r="C2" t="s">
        <v>16</v>
      </c>
      <c r="D2" t="s">
        <v>26</v>
      </c>
      <c r="E2" t="s">
        <v>18</v>
      </c>
      <c r="F2" t="s">
        <v>19</v>
      </c>
      <c r="G2" t="s">
        <v>27</v>
      </c>
      <c r="H2" s="27" t="s">
        <v>21</v>
      </c>
      <c r="I2" s="30" t="s">
        <v>12</v>
      </c>
      <c r="J2" t="s">
        <v>16</v>
      </c>
      <c r="K2" t="s">
        <v>26</v>
      </c>
      <c r="L2" t="s">
        <v>18</v>
      </c>
      <c r="M2" t="s">
        <v>19</v>
      </c>
      <c r="N2" t="s">
        <v>27</v>
      </c>
      <c r="O2" s="27" t="s">
        <v>21</v>
      </c>
      <c r="P2" s="30" t="s">
        <v>12</v>
      </c>
      <c r="Q2" t="s">
        <v>16</v>
      </c>
      <c r="R2" t="s">
        <v>26</v>
      </c>
      <c r="S2" t="s">
        <v>18</v>
      </c>
      <c r="T2" t="s">
        <v>19</v>
      </c>
      <c r="U2" t="s">
        <v>27</v>
      </c>
      <c r="V2" s="27" t="s">
        <v>21</v>
      </c>
      <c r="W2" s="30" t="s">
        <v>12</v>
      </c>
      <c r="X2" t="s">
        <v>16</v>
      </c>
      <c r="Y2" t="s">
        <v>26</v>
      </c>
      <c r="Z2" t="s">
        <v>18</v>
      </c>
      <c r="AA2" t="s">
        <v>19</v>
      </c>
      <c r="AB2" t="s">
        <v>27</v>
      </c>
      <c r="AC2" s="27" t="s">
        <v>21</v>
      </c>
      <c r="AD2" s="30" t="s">
        <v>12</v>
      </c>
      <c r="AE2" t="s">
        <v>16</v>
      </c>
      <c r="AF2" t="s">
        <v>26</v>
      </c>
      <c r="AG2" t="s">
        <v>18</v>
      </c>
      <c r="AH2" t="s">
        <v>19</v>
      </c>
      <c r="AI2" t="s">
        <v>27</v>
      </c>
      <c r="AJ2" s="27" t="s">
        <v>21</v>
      </c>
      <c r="AK2" s="30" t="s">
        <v>12</v>
      </c>
      <c r="AL2" t="s">
        <v>16</v>
      </c>
      <c r="AM2" t="s">
        <v>26</v>
      </c>
      <c r="AN2" t="s">
        <v>18</v>
      </c>
      <c r="AO2" t="s">
        <v>19</v>
      </c>
      <c r="AP2" t="s">
        <v>27</v>
      </c>
      <c r="AQ2" s="27" t="s">
        <v>21</v>
      </c>
      <c r="AR2" s="30" t="s">
        <v>12</v>
      </c>
      <c r="AS2" t="s">
        <v>16</v>
      </c>
      <c r="AT2" t="s">
        <v>26</v>
      </c>
      <c r="AU2" t="s">
        <v>18</v>
      </c>
      <c r="AV2" t="s">
        <v>19</v>
      </c>
      <c r="AW2" t="s">
        <v>27</v>
      </c>
      <c r="AX2" s="27" t="s">
        <v>21</v>
      </c>
      <c r="AY2" s="30" t="s">
        <v>12</v>
      </c>
      <c r="AZ2" t="s">
        <v>16</v>
      </c>
      <c r="BA2" t="s">
        <v>26</v>
      </c>
      <c r="BB2" t="s">
        <v>18</v>
      </c>
      <c r="BC2" t="s">
        <v>19</v>
      </c>
      <c r="BD2" t="s">
        <v>27</v>
      </c>
      <c r="BE2" s="27" t="s">
        <v>21</v>
      </c>
      <c r="BF2" s="30" t="s">
        <v>12</v>
      </c>
      <c r="BG2" t="s">
        <v>16</v>
      </c>
      <c r="BH2" t="s">
        <v>26</v>
      </c>
      <c r="BI2" t="s">
        <v>18</v>
      </c>
      <c r="BJ2" t="s">
        <v>19</v>
      </c>
      <c r="BK2" t="s">
        <v>27</v>
      </c>
      <c r="BL2" s="27" t="s">
        <v>21</v>
      </c>
      <c r="BM2" s="30" t="s">
        <v>12</v>
      </c>
      <c r="BN2" t="s">
        <v>16</v>
      </c>
      <c r="BO2" t="s">
        <v>26</v>
      </c>
      <c r="BP2" t="s">
        <v>18</v>
      </c>
      <c r="BQ2" t="s">
        <v>19</v>
      </c>
      <c r="BR2" t="s">
        <v>27</v>
      </c>
      <c r="BS2" s="27" t="s">
        <v>21</v>
      </c>
      <c r="BT2" s="30" t="s">
        <v>12</v>
      </c>
      <c r="BU2" t="s">
        <v>16</v>
      </c>
      <c r="BV2" t="s">
        <v>26</v>
      </c>
      <c r="BW2" t="s">
        <v>18</v>
      </c>
      <c r="BX2" t="s">
        <v>19</v>
      </c>
      <c r="BY2" t="s">
        <v>27</v>
      </c>
      <c r="BZ2" s="27" t="s">
        <v>21</v>
      </c>
      <c r="CA2" s="30" t="s">
        <v>12</v>
      </c>
      <c r="CB2" t="s">
        <v>16</v>
      </c>
      <c r="CC2" t="s">
        <v>26</v>
      </c>
      <c r="CD2" t="s">
        <v>18</v>
      </c>
      <c r="CE2" t="s">
        <v>19</v>
      </c>
      <c r="CF2" t="s">
        <v>27</v>
      </c>
      <c r="CG2" s="27" t="s">
        <v>21</v>
      </c>
      <c r="CH2" s="30" t="s">
        <v>12</v>
      </c>
      <c r="CI2" t="s">
        <v>16</v>
      </c>
      <c r="CJ2" t="s">
        <v>26</v>
      </c>
      <c r="CK2" t="s">
        <v>18</v>
      </c>
      <c r="CL2" t="s">
        <v>19</v>
      </c>
      <c r="CM2" t="s">
        <v>27</v>
      </c>
      <c r="CN2" s="27" t="s">
        <v>21</v>
      </c>
    </row>
    <row r="3" spans="1:92" x14ac:dyDescent="0.2">
      <c r="A3" s="32" t="s">
        <v>28</v>
      </c>
      <c r="B3" s="30">
        <f>Resultados!D2</f>
        <v>109.96764281037308</v>
      </c>
      <c r="C3" s="28">
        <f>Resultados!D8</f>
        <v>109.70886125378554</v>
      </c>
      <c r="D3" s="28">
        <f>Resultados!D14</f>
        <v>102.06981705283364</v>
      </c>
      <c r="E3" s="28">
        <f>Resultados!D20</f>
        <v>106.45130212699584</v>
      </c>
      <c r="F3" s="28">
        <f>Resultados!D26</f>
        <v>93.216934624969909</v>
      </c>
      <c r="G3" s="28">
        <f>Resultados!D32</f>
        <v>102.1467049830916</v>
      </c>
      <c r="H3" s="29">
        <f>Resultados!D38</f>
        <v>124.25316333183831</v>
      </c>
      <c r="I3" s="31">
        <f>Resultados!E2</f>
        <v>8.6</v>
      </c>
      <c r="J3" s="28">
        <f>Resultados!E8</f>
        <v>8.375</v>
      </c>
      <c r="K3" s="28">
        <f>Resultados!E14</f>
        <v>7.9024390243902438</v>
      </c>
      <c r="L3" s="28">
        <f>Resultados!E20</f>
        <v>7.8461538461538458</v>
      </c>
      <c r="M3" s="28">
        <f>Resultados!E26</f>
        <v>7.2051282051282053</v>
      </c>
      <c r="N3" s="28">
        <f>Resultados!E32</f>
        <v>8.045454545454545</v>
      </c>
      <c r="O3" s="29">
        <f>Resultados!E38</f>
        <v>9.8636363636363633</v>
      </c>
      <c r="P3" s="31">
        <f>Resultados!F2</f>
        <v>296.80764281037312</v>
      </c>
      <c r="Q3" s="28">
        <f>Resultados!F8</f>
        <v>290.13386125378554</v>
      </c>
      <c r="R3" s="28">
        <f>Resultados!F14</f>
        <v>267.94786583332143</v>
      </c>
      <c r="S3" s="28">
        <f>Resultados!F20</f>
        <v>276.52822520391896</v>
      </c>
      <c r="T3" s="28">
        <f>Resultados!F26</f>
        <v>263.88360129163658</v>
      </c>
      <c r="U3" s="28">
        <f>Resultados!F32</f>
        <v>291.28306861945515</v>
      </c>
      <c r="V3" s="29">
        <f>Resultados!F38</f>
        <v>340.79861787729283</v>
      </c>
      <c r="W3" s="31">
        <f>Resultados!G2</f>
        <v>111.1001332288629</v>
      </c>
      <c r="X3" s="28">
        <f>Resultados!G8</f>
        <v>98.704135712047076</v>
      </c>
      <c r="Y3" s="28">
        <f>Resultados!G14</f>
        <v>101.56912762021491</v>
      </c>
      <c r="Z3" s="28">
        <f>Resultados!G20</f>
        <v>101.59633125239509</v>
      </c>
      <c r="AA3" s="28">
        <f>Resultados!G26</f>
        <v>97.095705178445613</v>
      </c>
      <c r="AB3" s="28">
        <f>Resultados!G32</f>
        <v>236.40119610225335</v>
      </c>
      <c r="AC3" s="29">
        <f>Resultados!G38</f>
        <v>280.23035240580833</v>
      </c>
      <c r="AD3" s="31">
        <f>Resultados!H2</f>
        <v>1321.96</v>
      </c>
      <c r="AE3" s="28">
        <f>Resultados!H8</f>
        <v>1421.9749999999999</v>
      </c>
      <c r="AF3" s="28">
        <f>Resultados!H14</f>
        <v>1219.0487804878048</v>
      </c>
      <c r="AG3" s="28">
        <f>Resultados!H20</f>
        <v>938.87179487179492</v>
      </c>
      <c r="AH3" s="28">
        <f>Resultados!H26</f>
        <v>882.69230769230774</v>
      </c>
      <c r="AI3" s="28">
        <f>Resultados!H32</f>
        <v>1056.8181818181818</v>
      </c>
      <c r="AJ3" s="29">
        <f>Resultados!H38</f>
        <v>1740.7727272727273</v>
      </c>
      <c r="AK3" s="31">
        <f>Resultados!I2</f>
        <v>67</v>
      </c>
      <c r="AL3" s="28">
        <f>Resultados!I8</f>
        <v>140</v>
      </c>
      <c r="AM3" s="28">
        <f>Resultados!I14</f>
        <v>95</v>
      </c>
      <c r="AN3" s="28">
        <f>Resultados!I20</f>
        <v>64</v>
      </c>
      <c r="AO3" s="28">
        <f>Resultados!I26</f>
        <v>47</v>
      </c>
      <c r="AP3" s="28">
        <f>Resultados!I32</f>
        <v>41</v>
      </c>
      <c r="AQ3" s="29">
        <f>Resultados!I38</f>
        <v>101</v>
      </c>
      <c r="AR3" s="31">
        <f>Resultados!J2</f>
        <v>710.6</v>
      </c>
      <c r="AS3" s="28">
        <f>Resultados!J8</f>
        <v>898.55</v>
      </c>
      <c r="AT3" s="28">
        <f>Resultados!J14</f>
        <v>636.43902439024396</v>
      </c>
      <c r="AU3" s="28">
        <f>Resultados!J20</f>
        <v>418.97435897435895</v>
      </c>
      <c r="AV3" s="28">
        <f>Resultados!J26</f>
        <v>333.46153846153845</v>
      </c>
      <c r="AW3" s="28">
        <f>Resultados!J32</f>
        <v>482.04545454545456</v>
      </c>
      <c r="AX3" s="29">
        <f>Resultados!J38</f>
        <v>1199.590909090909</v>
      </c>
      <c r="AY3" s="31">
        <f>Resultados!K2</f>
        <v>407.08</v>
      </c>
      <c r="AZ3" s="28">
        <f>Resultados!K8</f>
        <v>379.75</v>
      </c>
      <c r="BA3" s="28">
        <f>Resultados!K14</f>
        <v>360.60975609756099</v>
      </c>
      <c r="BB3" s="28">
        <f>Resultados!K20</f>
        <v>366.20512820512823</v>
      </c>
      <c r="BC3" s="28">
        <f>Resultados!K26</f>
        <v>355.71794871794873</v>
      </c>
      <c r="BD3" s="28">
        <f>Resultados!K32</f>
        <v>515.90909090909088</v>
      </c>
      <c r="BE3" s="29">
        <f>Resultados!K38</f>
        <v>614.72727272727275</v>
      </c>
      <c r="BF3" s="31">
        <f>Resultados!L2</f>
        <v>20.2</v>
      </c>
      <c r="BG3" s="28">
        <f>Resultados!L8</f>
        <v>12.4</v>
      </c>
      <c r="BH3" s="28">
        <f>Resultados!L14</f>
        <v>3.0487804878048781</v>
      </c>
      <c r="BI3" s="28">
        <f>Resultados!L20</f>
        <v>7.6410256410256414</v>
      </c>
      <c r="BJ3" s="28">
        <f>Resultados!L26</f>
        <v>3.8717948717948718</v>
      </c>
      <c r="BK3" s="28">
        <f>Resultados!L32</f>
        <v>127.63636363636364</v>
      </c>
      <c r="BL3" s="29">
        <f>Resultados!L38</f>
        <v>167.63636363636363</v>
      </c>
      <c r="BM3" s="31">
        <f>Resultados!M2</f>
        <v>1.7839013362616793</v>
      </c>
      <c r="BN3" s="28">
        <f>Resultados!M8</f>
        <v>1.7980385538376609</v>
      </c>
      <c r="BO3" s="28">
        <f>Resultados!M14</f>
        <v>1.8207172014913346</v>
      </c>
      <c r="BP3" s="28">
        <f>Resultados!M20</f>
        <v>1.7819396896244679</v>
      </c>
      <c r="BQ3" s="28">
        <f>Resultados!M26</f>
        <v>1.7180289232824582</v>
      </c>
      <c r="BR3" s="28">
        <f>Resultados!M32</f>
        <v>1.7352445620826744</v>
      </c>
      <c r="BS3" s="29">
        <f>Resultados!M38</f>
        <v>1.7696884087661808</v>
      </c>
      <c r="BT3" s="31">
        <f>Resultados!N2</f>
        <v>158.92345454545452</v>
      </c>
      <c r="BU3" s="28">
        <f>Resultados!N8</f>
        <v>172.91984806859807</v>
      </c>
      <c r="BV3" s="28">
        <f>Resultados!N14</f>
        <v>152.95326347094635</v>
      </c>
      <c r="BW3" s="28">
        <f>Resultados!N20</f>
        <v>124.87661469584546</v>
      </c>
      <c r="BX3" s="28">
        <f>Resultados!N26</f>
        <v>126.65499315499316</v>
      </c>
      <c r="BY3" s="28">
        <f>Resultados!N32</f>
        <v>129.5788370720189</v>
      </c>
      <c r="BZ3" s="29">
        <f>Resultados!N38</f>
        <v>176.27545535272807</v>
      </c>
      <c r="CA3" s="31">
        <f>Resultados!O2</f>
        <v>215</v>
      </c>
      <c r="CB3" s="28">
        <f>Resultados!O8</f>
        <v>335</v>
      </c>
      <c r="CC3" s="28">
        <f>Resultados!O14</f>
        <v>324</v>
      </c>
      <c r="CD3" s="28">
        <f>Resultados!O20</f>
        <v>306</v>
      </c>
      <c r="CE3" s="28">
        <f>Resultados!O26</f>
        <v>281</v>
      </c>
      <c r="CF3" s="28">
        <f>Resultados!O32</f>
        <v>177</v>
      </c>
      <c r="CG3" s="29">
        <f>Resultados!O38</f>
        <v>217</v>
      </c>
      <c r="CH3" s="31">
        <f>Resultados!P2</f>
        <v>3.0276503540974917</v>
      </c>
      <c r="CI3" s="28">
        <f>Resultados!P8</f>
        <v>3.6210743553784543</v>
      </c>
      <c r="CJ3" s="28">
        <f>Resultados!P14</f>
        <v>3.1048742168466377</v>
      </c>
      <c r="CK3" s="28">
        <f>Resultados!P20</f>
        <v>2.9871519752227065</v>
      </c>
      <c r="CL3" s="28">
        <f>Resultados!P26</f>
        <v>2.706517350275337</v>
      </c>
      <c r="CM3" s="28">
        <f>Resultados!P32</f>
        <v>3.1844454212142881</v>
      </c>
      <c r="CN3" s="29">
        <f>Resultados!P38</f>
        <v>2.6955952526731015</v>
      </c>
    </row>
    <row r="4" spans="1:92" x14ac:dyDescent="0.2">
      <c r="A4" s="33" t="s">
        <v>29</v>
      </c>
      <c r="B4" s="30" t="e">
        <f>Resultados!D3</f>
        <v>#DIV/0!</v>
      </c>
      <c r="C4" s="28" t="e">
        <f>Resultados!D9</f>
        <v>#DIV/0!</v>
      </c>
      <c r="D4" s="28" t="e">
        <f>Resultados!D15</f>
        <v>#DIV/0!</v>
      </c>
      <c r="E4" s="28" t="e">
        <f>Resultados!D21</f>
        <v>#DIV/0!</v>
      </c>
      <c r="F4" s="28" t="e">
        <f>Resultados!D27</f>
        <v>#DIV/0!</v>
      </c>
      <c r="G4" s="28" t="e">
        <f>Resultados!D33</f>
        <v>#DIV/0!</v>
      </c>
      <c r="H4" s="29" t="e">
        <f>Resultados!D39</f>
        <v>#DIV/0!</v>
      </c>
      <c r="I4" s="31" t="e">
        <f>Resultados!E3</f>
        <v>#DIV/0!</v>
      </c>
      <c r="J4" s="28" t="e">
        <f>Resultados!E9</f>
        <v>#DIV/0!</v>
      </c>
      <c r="K4" s="28" t="e">
        <f>Resultados!E15</f>
        <v>#DIV/0!</v>
      </c>
      <c r="L4" s="28" t="e">
        <f>Resultados!E21</f>
        <v>#DIV/0!</v>
      </c>
      <c r="M4" s="28" t="e">
        <f>Resultados!E27</f>
        <v>#DIV/0!</v>
      </c>
      <c r="N4" s="28" t="e">
        <f>Resultados!E33</f>
        <v>#DIV/0!</v>
      </c>
      <c r="O4" s="29" t="e">
        <f>Resultados!E39</f>
        <v>#DIV/0!</v>
      </c>
      <c r="P4" s="31" t="e">
        <f>Resultados!F3</f>
        <v>#DIV/0!</v>
      </c>
      <c r="Q4" s="28" t="e">
        <f>Resultados!F9</f>
        <v>#DIV/0!</v>
      </c>
      <c r="R4" s="28" t="e">
        <f>Resultados!F15</f>
        <v>#DIV/0!</v>
      </c>
      <c r="S4" s="28" t="e">
        <f>Resultados!F21</f>
        <v>#DIV/0!</v>
      </c>
      <c r="T4" s="28" t="e">
        <f>Resultados!F27</f>
        <v>#DIV/0!</v>
      </c>
      <c r="U4" s="28" t="e">
        <f>Resultados!F33</f>
        <v>#DIV/0!</v>
      </c>
      <c r="V4" s="29" t="e">
        <f>Resultados!F39</f>
        <v>#DIV/0!</v>
      </c>
      <c r="W4" s="31" t="e">
        <f>Resultados!G3</f>
        <v>#DIV/0!</v>
      </c>
      <c r="X4" s="28" t="e">
        <f>Resultados!G9</f>
        <v>#DIV/0!</v>
      </c>
      <c r="Y4" s="28" t="e">
        <f>Resultados!G15</f>
        <v>#DIV/0!</v>
      </c>
      <c r="Z4" s="28" t="e">
        <f>Resultados!G21</f>
        <v>#DIV/0!</v>
      </c>
      <c r="AA4" s="28" t="e">
        <f>Resultados!G27</f>
        <v>#DIV/0!</v>
      </c>
      <c r="AB4" s="28" t="e">
        <f>Resultados!G33</f>
        <v>#DIV/0!</v>
      </c>
      <c r="AC4" s="29" t="e">
        <f>Resultados!G39</f>
        <v>#DIV/0!</v>
      </c>
      <c r="AD4" s="31" t="e">
        <f>Resultados!H3</f>
        <v>#DIV/0!</v>
      </c>
      <c r="AE4" s="28" t="e">
        <f>Resultados!H9</f>
        <v>#DIV/0!</v>
      </c>
      <c r="AF4" s="28" t="e">
        <f>Resultados!H15</f>
        <v>#DIV/0!</v>
      </c>
      <c r="AG4" s="28" t="e">
        <f>Resultados!H21</f>
        <v>#DIV/0!</v>
      </c>
      <c r="AH4" s="28" t="e">
        <f>Resultados!H27</f>
        <v>#DIV/0!</v>
      </c>
      <c r="AI4" s="28" t="e">
        <f>Resultados!H33</f>
        <v>#DIV/0!</v>
      </c>
      <c r="AJ4" s="29" t="e">
        <f>Resultados!H39</f>
        <v>#DIV/0!</v>
      </c>
      <c r="AK4" s="31">
        <f>Resultados!I3</f>
        <v>0</v>
      </c>
      <c r="AL4" s="28">
        <f>Resultados!I9</f>
        <v>0</v>
      </c>
      <c r="AM4" s="28">
        <f>Resultados!I15</f>
        <v>0</v>
      </c>
      <c r="AN4" s="28">
        <f>Resultados!I21</f>
        <v>0</v>
      </c>
      <c r="AO4" s="28">
        <f>Resultados!I27</f>
        <v>0</v>
      </c>
      <c r="AP4" s="28">
        <f>Resultados!I33</f>
        <v>0</v>
      </c>
      <c r="AQ4" s="29">
        <f>Resultados!I39</f>
        <v>0</v>
      </c>
      <c r="AR4" s="31" t="e">
        <f>Resultados!J3</f>
        <v>#DIV/0!</v>
      </c>
      <c r="AS4" s="28" t="e">
        <f>Resultados!J9</f>
        <v>#DIV/0!</v>
      </c>
      <c r="AT4" s="28" t="e">
        <f>Resultados!J15</f>
        <v>#DIV/0!</v>
      </c>
      <c r="AU4" s="28" t="e">
        <f>Resultados!J21</f>
        <v>#DIV/0!</v>
      </c>
      <c r="AV4" s="28" t="e">
        <f>Resultados!J27</f>
        <v>#DIV/0!</v>
      </c>
      <c r="AW4" s="28" t="e">
        <f>Resultados!J33</f>
        <v>#DIV/0!</v>
      </c>
      <c r="AX4" s="29" t="e">
        <f>Resultados!J39</f>
        <v>#DIV/0!</v>
      </c>
      <c r="AY4" s="31" t="e">
        <f>Resultados!K3</f>
        <v>#DIV/0!</v>
      </c>
      <c r="AZ4" s="28" t="e">
        <f>Resultados!K9</f>
        <v>#DIV/0!</v>
      </c>
      <c r="BA4" s="28" t="e">
        <f>Resultados!K15</f>
        <v>#DIV/0!</v>
      </c>
      <c r="BB4" s="28" t="e">
        <f>Resultados!K21</f>
        <v>#DIV/0!</v>
      </c>
      <c r="BC4" s="28" t="e">
        <f>Resultados!K27</f>
        <v>#DIV/0!</v>
      </c>
      <c r="BD4" s="28" t="e">
        <f>Resultados!K33</f>
        <v>#DIV/0!</v>
      </c>
      <c r="BE4" s="29" t="e">
        <f>Resultados!K39</f>
        <v>#DIV/0!</v>
      </c>
      <c r="BF4" s="31" t="e">
        <f>Resultados!L3</f>
        <v>#DIV/0!</v>
      </c>
      <c r="BG4" s="28" t="e">
        <f>Resultados!L9</f>
        <v>#DIV/0!</v>
      </c>
      <c r="BH4" s="28" t="e">
        <f>Resultados!L15</f>
        <v>#DIV/0!</v>
      </c>
      <c r="BI4" s="28" t="e">
        <f>Resultados!L21</f>
        <v>#DIV/0!</v>
      </c>
      <c r="BJ4" s="28" t="e">
        <f>Resultados!L27</f>
        <v>#DIV/0!</v>
      </c>
      <c r="BK4" s="28" t="e">
        <f>Resultados!L33</f>
        <v>#DIV/0!</v>
      </c>
      <c r="BL4" s="29" t="e">
        <f>Resultados!L39</f>
        <v>#DIV/0!</v>
      </c>
      <c r="BM4" s="31" t="e">
        <f>Resultados!M3</f>
        <v>#DIV/0!</v>
      </c>
      <c r="BN4" s="28" t="e">
        <f>Resultados!M9</f>
        <v>#DIV/0!</v>
      </c>
      <c r="BO4" s="28" t="e">
        <f>Resultados!M15</f>
        <v>#DIV/0!</v>
      </c>
      <c r="BP4" s="28" t="e">
        <f>Resultados!M21</f>
        <v>#DIV/0!</v>
      </c>
      <c r="BQ4" s="28" t="e">
        <f>Resultados!M27</f>
        <v>#DIV/0!</v>
      </c>
      <c r="BR4" s="28" t="e">
        <f>Resultados!M33</f>
        <v>#DIV/0!</v>
      </c>
      <c r="BS4" s="29" t="e">
        <f>Resultados!M39</f>
        <v>#DIV/0!</v>
      </c>
      <c r="BT4" s="31" t="e">
        <f>Resultados!N3</f>
        <v>#DIV/0!</v>
      </c>
      <c r="BU4" s="28" t="e">
        <f>Resultados!N9</f>
        <v>#DIV/0!</v>
      </c>
      <c r="BV4" s="28" t="e">
        <f>Resultados!N15</f>
        <v>#DIV/0!</v>
      </c>
      <c r="BW4" s="28" t="e">
        <f>Resultados!N21</f>
        <v>#DIV/0!</v>
      </c>
      <c r="BX4" s="28" t="e">
        <f>Resultados!N27</f>
        <v>#DIV/0!</v>
      </c>
      <c r="BY4" s="28" t="e">
        <f>Resultados!N33</f>
        <v>#DIV/0!</v>
      </c>
      <c r="BZ4" s="29" t="e">
        <f>Resultados!N39</f>
        <v>#DIV/0!</v>
      </c>
      <c r="CA4" s="31">
        <f>Resultados!O3</f>
        <v>0</v>
      </c>
      <c r="CB4" s="28">
        <f>Resultados!O9</f>
        <v>0</v>
      </c>
      <c r="CC4" s="28">
        <f>Resultados!O15</f>
        <v>0</v>
      </c>
      <c r="CD4" s="28">
        <f>Resultados!O21</f>
        <v>0</v>
      </c>
      <c r="CE4" s="28">
        <f>Resultados!O27</f>
        <v>0</v>
      </c>
      <c r="CF4" s="28">
        <f>Resultados!O33</f>
        <v>0</v>
      </c>
      <c r="CG4" s="29">
        <f>Resultados!O39</f>
        <v>0</v>
      </c>
      <c r="CH4" s="31" t="e">
        <f>Resultados!P3</f>
        <v>#DIV/0!</v>
      </c>
      <c r="CI4" s="28" t="e">
        <f>Resultados!P9</f>
        <v>#DIV/0!</v>
      </c>
      <c r="CJ4" s="28" t="e">
        <f>Resultados!P15</f>
        <v>#DIV/0!</v>
      </c>
      <c r="CK4" s="28" t="e">
        <f>Resultados!P21</f>
        <v>#DIV/0!</v>
      </c>
      <c r="CL4" s="28" t="e">
        <f>Resultados!P27</f>
        <v>#DIV/0!</v>
      </c>
      <c r="CM4" s="28" t="e">
        <f>Resultados!P33</f>
        <v>#DIV/0!</v>
      </c>
      <c r="CN4" s="29" t="e">
        <f>Resultados!P39</f>
        <v>#DIV/0!</v>
      </c>
    </row>
    <row r="5" spans="1:92" x14ac:dyDescent="0.2">
      <c r="A5" s="34" t="s">
        <v>30</v>
      </c>
      <c r="B5" s="30" t="e">
        <f>Resultados!D4</f>
        <v>#DIV/0!</v>
      </c>
      <c r="C5" s="28" t="e">
        <f>Resultados!D10</f>
        <v>#DIV/0!</v>
      </c>
      <c r="D5" s="28" t="e">
        <f>Resultados!D16</f>
        <v>#DIV/0!</v>
      </c>
      <c r="E5" s="28" t="e">
        <f>Resultados!D22</f>
        <v>#DIV/0!</v>
      </c>
      <c r="F5" s="28" t="e">
        <f>Resultados!D28</f>
        <v>#DIV/0!</v>
      </c>
      <c r="G5" s="28" t="e">
        <f>Resultados!D34</f>
        <v>#DIV/0!</v>
      </c>
      <c r="H5" s="29" t="e">
        <f>Resultados!D40</f>
        <v>#DIV/0!</v>
      </c>
      <c r="I5" s="31" t="e">
        <f>Resultados!E4</f>
        <v>#DIV/0!</v>
      </c>
      <c r="J5" s="28" t="e">
        <f>Resultados!E10</f>
        <v>#DIV/0!</v>
      </c>
      <c r="K5" s="28" t="e">
        <f>Resultados!E16</f>
        <v>#DIV/0!</v>
      </c>
      <c r="L5" s="28" t="e">
        <f>Resultados!E22</f>
        <v>#DIV/0!</v>
      </c>
      <c r="M5" s="28" t="e">
        <f>Resultados!E28</f>
        <v>#DIV/0!</v>
      </c>
      <c r="N5" s="28" t="e">
        <f>Resultados!E34</f>
        <v>#DIV/0!</v>
      </c>
      <c r="O5" s="29" t="e">
        <f>Resultados!E40</f>
        <v>#DIV/0!</v>
      </c>
      <c r="P5" s="31" t="e">
        <f>Resultados!F4</f>
        <v>#DIV/0!</v>
      </c>
      <c r="Q5" s="28" t="e">
        <f>Resultados!F10</f>
        <v>#DIV/0!</v>
      </c>
      <c r="R5" s="28" t="e">
        <f>Resultados!F16</f>
        <v>#DIV/0!</v>
      </c>
      <c r="S5" s="28" t="e">
        <f>Resultados!F22</f>
        <v>#DIV/0!</v>
      </c>
      <c r="T5" s="28" t="e">
        <f>Resultados!F28</f>
        <v>#DIV/0!</v>
      </c>
      <c r="U5" s="28" t="e">
        <f>Resultados!F34</f>
        <v>#DIV/0!</v>
      </c>
      <c r="V5" s="29" t="e">
        <f>Resultados!F40</f>
        <v>#DIV/0!</v>
      </c>
      <c r="W5" s="31" t="e">
        <f>Resultados!G4</f>
        <v>#DIV/0!</v>
      </c>
      <c r="X5" s="28" t="e">
        <f>Resultados!G10</f>
        <v>#DIV/0!</v>
      </c>
      <c r="Y5" s="28" t="e">
        <f>Resultados!G16</f>
        <v>#DIV/0!</v>
      </c>
      <c r="Z5" s="28" t="e">
        <f>Resultados!G22</f>
        <v>#DIV/0!</v>
      </c>
      <c r="AA5" s="28" t="e">
        <f>Resultados!G28</f>
        <v>#DIV/0!</v>
      </c>
      <c r="AB5" s="28" t="e">
        <f>Resultados!G34</f>
        <v>#DIV/0!</v>
      </c>
      <c r="AC5" s="29" t="e">
        <f>Resultados!G40</f>
        <v>#DIV/0!</v>
      </c>
      <c r="AD5" s="31" t="e">
        <f>Resultados!H4</f>
        <v>#DIV/0!</v>
      </c>
      <c r="AE5" s="28" t="e">
        <f>Resultados!H10</f>
        <v>#DIV/0!</v>
      </c>
      <c r="AF5" s="28" t="e">
        <f>Resultados!H16</f>
        <v>#DIV/0!</v>
      </c>
      <c r="AG5" s="28" t="e">
        <f>Resultados!H22</f>
        <v>#DIV/0!</v>
      </c>
      <c r="AH5" s="28" t="e">
        <f>Resultados!H28</f>
        <v>#DIV/0!</v>
      </c>
      <c r="AI5" s="28" t="e">
        <f>Resultados!H34</f>
        <v>#DIV/0!</v>
      </c>
      <c r="AJ5" s="29" t="e">
        <f>Resultados!H40</f>
        <v>#DIV/0!</v>
      </c>
      <c r="AK5" s="31">
        <f>Resultados!I4</f>
        <v>0</v>
      </c>
      <c r="AL5" s="28">
        <f>Resultados!I10</f>
        <v>0</v>
      </c>
      <c r="AM5" s="28">
        <f>Resultados!I16</f>
        <v>0</v>
      </c>
      <c r="AN5" s="28">
        <f>Resultados!I22</f>
        <v>0</v>
      </c>
      <c r="AO5" s="28">
        <f>Resultados!I28</f>
        <v>0</v>
      </c>
      <c r="AP5" s="28">
        <f>Resultados!I34</f>
        <v>0</v>
      </c>
      <c r="AQ5" s="29">
        <f>Resultados!I40</f>
        <v>0</v>
      </c>
      <c r="AR5" s="31" t="e">
        <f>Resultados!J4</f>
        <v>#DIV/0!</v>
      </c>
      <c r="AS5" s="28" t="e">
        <f>Resultados!J10</f>
        <v>#DIV/0!</v>
      </c>
      <c r="AT5" s="28" t="e">
        <f>Resultados!J16</f>
        <v>#DIV/0!</v>
      </c>
      <c r="AU5" s="28" t="e">
        <f>Resultados!J22</f>
        <v>#DIV/0!</v>
      </c>
      <c r="AV5" s="28" t="e">
        <f>Resultados!J28</f>
        <v>#DIV/0!</v>
      </c>
      <c r="AW5" s="28" t="e">
        <f>Resultados!J34</f>
        <v>#DIV/0!</v>
      </c>
      <c r="AX5" s="29" t="e">
        <f>Resultados!J40</f>
        <v>#DIV/0!</v>
      </c>
      <c r="AY5" s="31" t="e">
        <f>Resultados!K4</f>
        <v>#DIV/0!</v>
      </c>
      <c r="AZ5" s="28" t="e">
        <f>Resultados!K10</f>
        <v>#DIV/0!</v>
      </c>
      <c r="BA5" s="28" t="e">
        <f>Resultados!K16</f>
        <v>#DIV/0!</v>
      </c>
      <c r="BB5" s="28" t="e">
        <f>Resultados!K22</f>
        <v>#DIV/0!</v>
      </c>
      <c r="BC5" s="28" t="e">
        <f>Resultados!K28</f>
        <v>#DIV/0!</v>
      </c>
      <c r="BD5" s="28" t="e">
        <f>Resultados!K34</f>
        <v>#DIV/0!</v>
      </c>
      <c r="BE5" s="29" t="e">
        <f>Resultados!K40</f>
        <v>#DIV/0!</v>
      </c>
      <c r="BF5" s="31" t="e">
        <f>Resultados!L4</f>
        <v>#DIV/0!</v>
      </c>
      <c r="BG5" s="28" t="e">
        <f>Resultados!L10</f>
        <v>#DIV/0!</v>
      </c>
      <c r="BH5" s="28" t="e">
        <f>Resultados!L16</f>
        <v>#DIV/0!</v>
      </c>
      <c r="BI5" s="28" t="e">
        <f>Resultados!L22</f>
        <v>#DIV/0!</v>
      </c>
      <c r="BJ5" s="28" t="e">
        <f>Resultados!L28</f>
        <v>#DIV/0!</v>
      </c>
      <c r="BK5" s="28" t="e">
        <f>Resultados!L34</f>
        <v>#DIV/0!</v>
      </c>
      <c r="BL5" s="29" t="e">
        <f>Resultados!L40</f>
        <v>#DIV/0!</v>
      </c>
      <c r="BM5" s="31" t="e">
        <f>Resultados!M4</f>
        <v>#DIV/0!</v>
      </c>
      <c r="BN5" s="28" t="e">
        <f>Resultados!M10</f>
        <v>#DIV/0!</v>
      </c>
      <c r="BO5" s="28" t="e">
        <f>Resultados!M16</f>
        <v>#DIV/0!</v>
      </c>
      <c r="BP5" s="28" t="e">
        <f>Resultados!M22</f>
        <v>#DIV/0!</v>
      </c>
      <c r="BQ5" s="28" t="e">
        <f>Resultados!M28</f>
        <v>#DIV/0!</v>
      </c>
      <c r="BR5" s="28" t="e">
        <f>Resultados!M34</f>
        <v>#DIV/0!</v>
      </c>
      <c r="BS5" s="29" t="e">
        <f>Resultados!M40</f>
        <v>#DIV/0!</v>
      </c>
      <c r="BT5" s="31" t="e">
        <f>Resultados!N4</f>
        <v>#DIV/0!</v>
      </c>
      <c r="BU5" s="28" t="e">
        <f>Resultados!N10</f>
        <v>#DIV/0!</v>
      </c>
      <c r="BV5" s="28" t="e">
        <f>Resultados!N16</f>
        <v>#DIV/0!</v>
      </c>
      <c r="BW5" s="28" t="e">
        <f>Resultados!N22</f>
        <v>#DIV/0!</v>
      </c>
      <c r="BX5" s="28" t="e">
        <f>Resultados!N28</f>
        <v>#DIV/0!</v>
      </c>
      <c r="BY5" s="28" t="e">
        <f>Resultados!N34</f>
        <v>#DIV/0!</v>
      </c>
      <c r="BZ5" s="29" t="e">
        <f>Resultados!N40</f>
        <v>#DIV/0!</v>
      </c>
      <c r="CA5" s="31">
        <f>Resultados!O4</f>
        <v>0</v>
      </c>
      <c r="CB5" s="28">
        <f>Resultados!O10</f>
        <v>0</v>
      </c>
      <c r="CC5" s="28">
        <f>Resultados!O16</f>
        <v>0</v>
      </c>
      <c r="CD5" s="28">
        <f>Resultados!O22</f>
        <v>0</v>
      </c>
      <c r="CE5" s="28">
        <f>Resultados!O28</f>
        <v>0</v>
      </c>
      <c r="CF5" s="28">
        <f>Resultados!O34</f>
        <v>0</v>
      </c>
      <c r="CG5" s="29">
        <f>Resultados!O40</f>
        <v>0</v>
      </c>
      <c r="CH5" s="31" t="e">
        <f>Resultados!P4</f>
        <v>#DIV/0!</v>
      </c>
      <c r="CI5" s="28" t="e">
        <f>Resultados!P10</f>
        <v>#DIV/0!</v>
      </c>
      <c r="CJ5" s="28" t="e">
        <f>Resultados!P16</f>
        <v>#DIV/0!</v>
      </c>
      <c r="CK5" s="28" t="e">
        <f>Resultados!P22</f>
        <v>#DIV/0!</v>
      </c>
      <c r="CL5" s="28" t="e">
        <f>Resultados!P28</f>
        <v>#DIV/0!</v>
      </c>
      <c r="CM5" s="28" t="e">
        <f>Resultados!P34</f>
        <v>#DIV/0!</v>
      </c>
      <c r="CN5" s="29" t="e">
        <f>Resultados!P40</f>
        <v>#DIV/0!</v>
      </c>
    </row>
    <row r="34" spans="38:86" x14ac:dyDescent="0.2">
      <c r="CH34" s="28">
        <f>AVERAGE(CH3:CN3)</f>
        <v>3.0467584179582881</v>
      </c>
    </row>
    <row r="35" spans="38:86" x14ac:dyDescent="0.2">
      <c r="BN35" s="28"/>
      <c r="CH35" s="28" t="e">
        <f t="shared" ref="CH35:CH36" si="0">AVERAGE(CH4:CN4)</f>
        <v>#DIV/0!</v>
      </c>
    </row>
    <row r="36" spans="38:86" x14ac:dyDescent="0.2">
      <c r="BN36" s="28"/>
      <c r="CH36" s="28" t="e">
        <f t="shared" si="0"/>
        <v>#DIV/0!</v>
      </c>
    </row>
    <row r="37" spans="38:86" x14ac:dyDescent="0.2">
      <c r="AL37" s="26"/>
      <c r="BN37" s="28"/>
    </row>
    <row r="39" spans="38:86" x14ac:dyDescent="0.2">
      <c r="BR39" s="35"/>
    </row>
  </sheetData>
  <mergeCells count="13">
    <mergeCell ref="CH1:CN1"/>
    <mergeCell ref="AR1:AX1"/>
    <mergeCell ref="AY1:BE1"/>
    <mergeCell ref="BF1:BL1"/>
    <mergeCell ref="BM1:BS1"/>
    <mergeCell ref="BT1:BZ1"/>
    <mergeCell ref="CA1:CG1"/>
    <mergeCell ref="AK1:AQ1"/>
    <mergeCell ref="B1:H1"/>
    <mergeCell ref="I1:O1"/>
    <mergeCell ref="P1:V1"/>
    <mergeCell ref="W1:AC1"/>
    <mergeCell ref="AD1:AJ1"/>
  </mergeCells>
  <phoneticPr fontId="1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3"/>
  <sheetViews>
    <sheetView showGridLines="0" zoomScale="63" workbookViewId="0">
      <selection activeCell="M33" sqref="M33"/>
    </sheetView>
  </sheetViews>
  <sheetFormatPr baseColWidth="10" defaultColWidth="8.83203125" defaultRowHeight="16" x14ac:dyDescent="0.2"/>
  <cols>
    <col min="1" max="1" width="9" bestFit="1" customWidth="1"/>
    <col min="2" max="2" width="12.5" bestFit="1" customWidth="1"/>
    <col min="3" max="3" width="13.6640625" bestFit="1" customWidth="1"/>
    <col min="4" max="4" width="21.5" bestFit="1" customWidth="1"/>
    <col min="5" max="5" width="16.5" bestFit="1" customWidth="1"/>
    <col min="6" max="6" width="13.83203125" bestFit="1" customWidth="1"/>
    <col min="7" max="7" width="16.6640625" bestFit="1" customWidth="1"/>
    <col min="8" max="8" width="31.83203125" bestFit="1" customWidth="1"/>
    <col min="9" max="10" width="17.5" bestFit="1" customWidth="1"/>
    <col min="11" max="11" width="13.6640625" bestFit="1" customWidth="1"/>
    <col min="12" max="12" width="29.83203125" bestFit="1" customWidth="1"/>
  </cols>
  <sheetData>
    <row r="1" spans="1:13" x14ac:dyDescent="0.2">
      <c r="B1" s="20" t="s">
        <v>22</v>
      </c>
      <c r="C1" s="20" t="s">
        <v>23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24</v>
      </c>
      <c r="K1" s="20" t="s">
        <v>8</v>
      </c>
      <c r="L1" s="20" t="s">
        <v>9</v>
      </c>
      <c r="M1" s="20" t="s">
        <v>10</v>
      </c>
    </row>
    <row r="2" spans="1:13" x14ac:dyDescent="0.2">
      <c r="A2" s="20">
        <v>0</v>
      </c>
      <c r="B2">
        <v>80773090</v>
      </c>
      <c r="C2">
        <v>20.438250448196289</v>
      </c>
      <c r="D2">
        <v>3</v>
      </c>
      <c r="E2">
        <v>76.4382504481963</v>
      </c>
      <c r="F2">
        <v>185.5617495518037</v>
      </c>
      <c r="G2">
        <v>158</v>
      </c>
      <c r="H2">
        <v>0</v>
      </c>
      <c r="I2">
        <v>0</v>
      </c>
      <c r="J2">
        <v>262</v>
      </c>
      <c r="K2">
        <v>0</v>
      </c>
      <c r="L2">
        <v>2.354841966483646</v>
      </c>
      <c r="M2">
        <v>52.666666666666657</v>
      </c>
    </row>
    <row r="3" spans="1:13" x14ac:dyDescent="0.2">
      <c r="A3" s="20">
        <v>1</v>
      </c>
      <c r="B3">
        <v>1127250183</v>
      </c>
      <c r="C3">
        <v>141.79969393779879</v>
      </c>
      <c r="D3">
        <v>12</v>
      </c>
      <c r="E3">
        <v>415.79969393779879</v>
      </c>
      <c r="F3">
        <v>8.2003060622012072</v>
      </c>
      <c r="G3">
        <v>1820</v>
      </c>
      <c r="H3">
        <v>2</v>
      </c>
      <c r="I3">
        <v>776</v>
      </c>
      <c r="J3">
        <v>424</v>
      </c>
      <c r="K3">
        <v>0</v>
      </c>
      <c r="L3">
        <v>1.731603006200644</v>
      </c>
      <c r="M3">
        <v>151.66666666666671</v>
      </c>
    </row>
    <row r="4" spans="1:13" x14ac:dyDescent="0.2">
      <c r="A4" s="20">
        <v>2</v>
      </c>
      <c r="B4">
        <v>39779707</v>
      </c>
      <c r="C4">
        <v>137.18647921361949</v>
      </c>
      <c r="D4">
        <v>10</v>
      </c>
      <c r="E4">
        <v>366.18647921361958</v>
      </c>
      <c r="F4">
        <v>79.813520786380423</v>
      </c>
      <c r="G4">
        <v>1618</v>
      </c>
      <c r="H4">
        <v>3</v>
      </c>
      <c r="I4">
        <v>876</v>
      </c>
      <c r="J4">
        <v>446</v>
      </c>
      <c r="K4">
        <v>0</v>
      </c>
      <c r="L4">
        <v>1.6385094318296289</v>
      </c>
      <c r="M4">
        <v>161.80000000000001</v>
      </c>
    </row>
    <row r="5" spans="1:13" x14ac:dyDescent="0.2">
      <c r="A5" s="20">
        <v>3</v>
      </c>
      <c r="B5">
        <v>1012376546</v>
      </c>
      <c r="C5">
        <v>20.694400980899999</v>
      </c>
      <c r="D5">
        <v>1</v>
      </c>
      <c r="E5">
        <v>39.694400980899999</v>
      </c>
      <c r="F5">
        <v>0</v>
      </c>
      <c r="G5">
        <v>57</v>
      </c>
      <c r="H5">
        <v>0</v>
      </c>
      <c r="I5">
        <v>0</v>
      </c>
      <c r="J5">
        <v>19</v>
      </c>
      <c r="K5">
        <v>0</v>
      </c>
      <c r="L5">
        <v>1.5115481911131641</v>
      </c>
      <c r="M5">
        <v>57</v>
      </c>
    </row>
    <row r="6" spans="1:13" x14ac:dyDescent="0.2">
      <c r="A6" s="20">
        <v>4</v>
      </c>
      <c r="B6">
        <v>1121853934</v>
      </c>
      <c r="C6">
        <v>96.275447863810385</v>
      </c>
      <c r="D6">
        <v>10</v>
      </c>
      <c r="E6">
        <v>254.2754478638104</v>
      </c>
      <c r="F6">
        <v>169.7245521361896</v>
      </c>
      <c r="G6">
        <v>1590</v>
      </c>
      <c r="H6">
        <v>3</v>
      </c>
      <c r="I6">
        <v>810</v>
      </c>
      <c r="J6">
        <v>424</v>
      </c>
      <c r="K6">
        <v>0</v>
      </c>
      <c r="L6">
        <v>2.359645829122123</v>
      </c>
      <c r="M6">
        <v>159</v>
      </c>
    </row>
    <row r="7" spans="1:13" x14ac:dyDescent="0.2">
      <c r="A7" s="20">
        <v>5</v>
      </c>
      <c r="B7">
        <v>52997773</v>
      </c>
      <c r="C7">
        <v>68.65909625918114</v>
      </c>
      <c r="D7">
        <v>5</v>
      </c>
      <c r="E7">
        <v>192.6590962591811</v>
      </c>
      <c r="F7">
        <v>790.34090374081893</v>
      </c>
      <c r="G7">
        <v>1025</v>
      </c>
      <c r="H7">
        <v>4</v>
      </c>
      <c r="I7">
        <v>943</v>
      </c>
      <c r="J7">
        <v>983</v>
      </c>
      <c r="K7">
        <v>503</v>
      </c>
      <c r="L7">
        <v>1.5571546105272649</v>
      </c>
      <c r="M7">
        <v>205</v>
      </c>
    </row>
    <row r="8" spans="1:13" x14ac:dyDescent="0.2">
      <c r="A8" s="20">
        <v>6</v>
      </c>
      <c r="B8">
        <v>1020808271</v>
      </c>
      <c r="C8">
        <v>147.77055161612611</v>
      </c>
      <c r="D8">
        <v>11</v>
      </c>
      <c r="E8">
        <v>357.77055161612623</v>
      </c>
      <c r="F8">
        <v>90.22944838387383</v>
      </c>
      <c r="G8">
        <v>1719</v>
      </c>
      <c r="H8">
        <v>4</v>
      </c>
      <c r="I8">
        <v>906</v>
      </c>
      <c r="J8">
        <v>448</v>
      </c>
      <c r="K8">
        <v>0</v>
      </c>
      <c r="L8">
        <v>1.8447577561055231</v>
      </c>
      <c r="M8">
        <v>156.27272727272731</v>
      </c>
    </row>
    <row r="9" spans="1:13" x14ac:dyDescent="0.2">
      <c r="A9" s="20">
        <v>7</v>
      </c>
      <c r="B9">
        <v>52200795</v>
      </c>
      <c r="C9">
        <v>126.7971658647611</v>
      </c>
      <c r="D9">
        <v>8</v>
      </c>
      <c r="E9">
        <v>365.79716586476098</v>
      </c>
      <c r="F9">
        <v>15.202834135238961</v>
      </c>
      <c r="G9">
        <v>988</v>
      </c>
      <c r="H9">
        <v>2</v>
      </c>
      <c r="I9">
        <v>376</v>
      </c>
      <c r="J9">
        <v>381</v>
      </c>
      <c r="K9">
        <v>0</v>
      </c>
      <c r="L9">
        <v>1.3122026215409801</v>
      </c>
      <c r="M9">
        <v>123.5</v>
      </c>
    </row>
    <row r="10" spans="1:13" x14ac:dyDescent="0.2">
      <c r="A10" s="20">
        <v>8</v>
      </c>
      <c r="B10">
        <v>1098635342</v>
      </c>
      <c r="C10">
        <v>116.58750309645799</v>
      </c>
      <c r="D10">
        <v>11</v>
      </c>
      <c r="E10">
        <v>403.58750309645802</v>
      </c>
      <c r="F10">
        <v>67.412496903541978</v>
      </c>
      <c r="G10">
        <v>1212</v>
      </c>
      <c r="H10">
        <v>1</v>
      </c>
      <c r="I10">
        <v>194</v>
      </c>
      <c r="J10">
        <v>471</v>
      </c>
      <c r="K10">
        <v>0</v>
      </c>
      <c r="L10">
        <v>1.6353330936569139</v>
      </c>
      <c r="M10">
        <v>110.1818181818182</v>
      </c>
    </row>
    <row r="11" spans="1:13" x14ac:dyDescent="0.2">
      <c r="A11" s="20">
        <v>9</v>
      </c>
      <c r="B11">
        <v>80185764</v>
      </c>
      <c r="C11">
        <v>122.9142359539273</v>
      </c>
      <c r="D11">
        <v>9</v>
      </c>
      <c r="E11">
        <v>364.91423595392718</v>
      </c>
      <c r="F11">
        <v>75.085764046072768</v>
      </c>
      <c r="G11">
        <v>1009</v>
      </c>
      <c r="H11">
        <v>1</v>
      </c>
      <c r="I11">
        <v>185</v>
      </c>
      <c r="J11">
        <v>440</v>
      </c>
      <c r="K11">
        <v>0</v>
      </c>
      <c r="L11">
        <v>1.4797997633289881</v>
      </c>
      <c r="M11">
        <v>112.1111111111111</v>
      </c>
    </row>
    <row r="12" spans="1:13" x14ac:dyDescent="0.2">
      <c r="A12" s="20">
        <v>10</v>
      </c>
      <c r="B12">
        <v>1015414697</v>
      </c>
      <c r="C12">
        <v>122.0044351273574</v>
      </c>
      <c r="D12">
        <v>11</v>
      </c>
      <c r="E12">
        <v>325.0044351273574</v>
      </c>
      <c r="F12">
        <v>77.995564872642603</v>
      </c>
      <c r="G12">
        <v>951</v>
      </c>
      <c r="H12">
        <v>1</v>
      </c>
      <c r="I12">
        <v>202</v>
      </c>
      <c r="J12">
        <v>403</v>
      </c>
      <c r="K12">
        <v>0</v>
      </c>
      <c r="L12">
        <v>2.0307415181622681</v>
      </c>
      <c r="M12">
        <v>86.454545454545453</v>
      </c>
    </row>
    <row r="13" spans="1:13" x14ac:dyDescent="0.2">
      <c r="A13" s="20">
        <v>11</v>
      </c>
      <c r="B13">
        <v>1016039086</v>
      </c>
      <c r="C13">
        <v>183.07770074262521</v>
      </c>
      <c r="D13">
        <v>10</v>
      </c>
      <c r="E13">
        <v>387.07770074262532</v>
      </c>
      <c r="F13">
        <v>94.922299257374732</v>
      </c>
      <c r="G13">
        <v>1717</v>
      </c>
      <c r="H13">
        <v>5</v>
      </c>
      <c r="I13">
        <v>1144</v>
      </c>
      <c r="J13">
        <v>482</v>
      </c>
      <c r="K13">
        <v>2</v>
      </c>
      <c r="L13">
        <v>1.550076377039737</v>
      </c>
      <c r="M13">
        <v>171.7</v>
      </c>
    </row>
    <row r="14" spans="1:13" x14ac:dyDescent="0.2">
      <c r="A14" s="20">
        <v>12</v>
      </c>
      <c r="B14">
        <v>1085310672</v>
      </c>
      <c r="C14">
        <v>137.44382070037759</v>
      </c>
      <c r="D14">
        <v>12</v>
      </c>
      <c r="E14">
        <v>427.44382070037761</v>
      </c>
      <c r="F14">
        <v>21.556179299622439</v>
      </c>
      <c r="G14">
        <v>1197</v>
      </c>
      <c r="H14">
        <v>1</v>
      </c>
      <c r="I14">
        <v>215</v>
      </c>
      <c r="J14">
        <v>449</v>
      </c>
      <c r="K14">
        <v>0</v>
      </c>
      <c r="L14">
        <v>1.684431883516907</v>
      </c>
      <c r="M14">
        <v>99.75</v>
      </c>
    </row>
    <row r="15" spans="1:13" x14ac:dyDescent="0.2">
      <c r="A15" s="20">
        <v>13</v>
      </c>
      <c r="B15">
        <v>1032491705</v>
      </c>
      <c r="C15">
        <v>60.319295727485738</v>
      </c>
      <c r="D15">
        <v>10</v>
      </c>
      <c r="E15">
        <v>288.31929572748572</v>
      </c>
      <c r="F15">
        <v>158.6807042725143</v>
      </c>
      <c r="G15">
        <v>2968</v>
      </c>
      <c r="H15">
        <v>9</v>
      </c>
      <c r="I15">
        <v>2795</v>
      </c>
      <c r="J15">
        <v>447</v>
      </c>
      <c r="K15">
        <v>0</v>
      </c>
      <c r="L15">
        <v>2.081026170954265</v>
      </c>
      <c r="M15">
        <v>296.8</v>
      </c>
    </row>
    <row r="16" spans="1:13" x14ac:dyDescent="0.2">
      <c r="A16" s="20">
        <v>14</v>
      </c>
      <c r="B16">
        <v>80727764</v>
      </c>
      <c r="C16">
        <v>81.607893605918633</v>
      </c>
      <c r="D16">
        <v>9</v>
      </c>
      <c r="E16">
        <v>286.6078936059186</v>
      </c>
      <c r="F16">
        <v>136.3921063940814</v>
      </c>
      <c r="G16">
        <v>1278</v>
      </c>
      <c r="H16">
        <v>2</v>
      </c>
      <c r="I16">
        <v>540</v>
      </c>
      <c r="J16">
        <v>423</v>
      </c>
      <c r="K16">
        <v>0</v>
      </c>
      <c r="L16">
        <v>1.884107214236366</v>
      </c>
      <c r="M16">
        <v>142</v>
      </c>
    </row>
    <row r="17" spans="1:13" x14ac:dyDescent="0.2">
      <c r="A17" s="20">
        <v>15</v>
      </c>
      <c r="B17">
        <v>1098697055</v>
      </c>
      <c r="C17">
        <v>84.16589322457574</v>
      </c>
      <c r="D17">
        <v>10</v>
      </c>
      <c r="E17">
        <v>286.16589322457571</v>
      </c>
      <c r="F17">
        <v>172.83410677542429</v>
      </c>
      <c r="G17">
        <v>2341</v>
      </c>
      <c r="H17">
        <v>8</v>
      </c>
      <c r="I17">
        <v>2115</v>
      </c>
      <c r="J17">
        <v>459</v>
      </c>
      <c r="K17">
        <v>0</v>
      </c>
      <c r="L17">
        <v>2.096685923116405</v>
      </c>
      <c r="M17">
        <v>234.1</v>
      </c>
    </row>
    <row r="18" spans="1:13" x14ac:dyDescent="0.2">
      <c r="A18" s="20">
        <v>16</v>
      </c>
      <c r="B18">
        <v>1014266018</v>
      </c>
      <c r="C18">
        <v>193.83237653883521</v>
      </c>
      <c r="D18">
        <v>9</v>
      </c>
      <c r="E18">
        <v>364.83237653883521</v>
      </c>
      <c r="F18">
        <v>70.167623461164794</v>
      </c>
      <c r="G18">
        <v>1143</v>
      </c>
      <c r="H18">
        <v>2</v>
      </c>
      <c r="I18">
        <v>451</v>
      </c>
      <c r="J18">
        <v>435</v>
      </c>
      <c r="K18">
        <v>0</v>
      </c>
      <c r="L18">
        <v>1.48013179401176</v>
      </c>
      <c r="M18">
        <v>127</v>
      </c>
    </row>
    <row r="19" spans="1:13" x14ac:dyDescent="0.2">
      <c r="A19" s="20">
        <v>17</v>
      </c>
      <c r="B19">
        <v>1053327980</v>
      </c>
      <c r="C19">
        <v>87.229161772296123</v>
      </c>
      <c r="D19">
        <v>11</v>
      </c>
      <c r="E19">
        <v>254.2291617722961</v>
      </c>
      <c r="F19">
        <v>146.7708382277039</v>
      </c>
      <c r="G19">
        <v>1581</v>
      </c>
      <c r="H19">
        <v>3</v>
      </c>
      <c r="I19">
        <v>593</v>
      </c>
      <c r="J19">
        <v>401</v>
      </c>
      <c r="K19">
        <v>0</v>
      </c>
      <c r="L19">
        <v>2.59608298040623</v>
      </c>
      <c r="M19">
        <v>143.72727272727269</v>
      </c>
    </row>
    <row r="20" spans="1:13" x14ac:dyDescent="0.2">
      <c r="A20" s="20">
        <v>18</v>
      </c>
      <c r="B20">
        <v>80075437</v>
      </c>
      <c r="C20">
        <v>129.2623648557819</v>
      </c>
      <c r="D20">
        <v>10</v>
      </c>
      <c r="E20">
        <v>298.26236485578193</v>
      </c>
      <c r="F20">
        <v>108.7376351442181</v>
      </c>
      <c r="G20">
        <v>1032</v>
      </c>
      <c r="H20">
        <v>0</v>
      </c>
      <c r="I20">
        <v>0</v>
      </c>
      <c r="J20">
        <v>407</v>
      </c>
      <c r="K20">
        <v>0</v>
      </c>
      <c r="L20">
        <v>2.011651722436107</v>
      </c>
      <c r="M20">
        <v>103.2</v>
      </c>
    </row>
    <row r="21" spans="1:13" x14ac:dyDescent="0.2">
      <c r="A21" s="20">
        <v>19</v>
      </c>
      <c r="B21">
        <v>1015437933</v>
      </c>
      <c r="C21">
        <v>68.119674526400487</v>
      </c>
      <c r="D21">
        <v>3</v>
      </c>
      <c r="E21">
        <v>141.1196745264005</v>
      </c>
      <c r="F21">
        <v>32.880325473599498</v>
      </c>
      <c r="G21">
        <v>1319</v>
      </c>
      <c r="H21">
        <v>3</v>
      </c>
      <c r="I21">
        <v>1319</v>
      </c>
      <c r="J21">
        <v>174</v>
      </c>
      <c r="K21">
        <v>0</v>
      </c>
      <c r="L21">
        <v>1.275513145874821</v>
      </c>
      <c r="M21">
        <v>439.66666666666669</v>
      </c>
    </row>
    <row r="22" spans="1:13" x14ac:dyDescent="0.2">
      <c r="A22" s="20">
        <v>20</v>
      </c>
      <c r="B22">
        <v>85488148</v>
      </c>
      <c r="C22">
        <v>122.1425267022146</v>
      </c>
      <c r="D22">
        <v>7</v>
      </c>
      <c r="E22">
        <v>391.14252670221458</v>
      </c>
      <c r="F22">
        <v>28.857473297785361</v>
      </c>
      <c r="G22">
        <v>1862</v>
      </c>
      <c r="H22">
        <v>5</v>
      </c>
      <c r="I22">
        <v>1569</v>
      </c>
      <c r="J22">
        <v>420</v>
      </c>
      <c r="K22">
        <v>0</v>
      </c>
      <c r="L22">
        <v>1.073777386317686</v>
      </c>
      <c r="M22">
        <v>266</v>
      </c>
    </row>
    <row r="23" spans="1:13" x14ac:dyDescent="0.2">
      <c r="A23" s="20">
        <v>21</v>
      </c>
      <c r="B23">
        <v>1018440480</v>
      </c>
      <c r="C23">
        <v>160.2751658321956</v>
      </c>
      <c r="D23">
        <v>10</v>
      </c>
      <c r="E23">
        <v>370.27516583219551</v>
      </c>
      <c r="F23">
        <v>60.724834167804488</v>
      </c>
      <c r="G23">
        <v>1445</v>
      </c>
      <c r="H23">
        <v>3</v>
      </c>
      <c r="I23">
        <v>632</v>
      </c>
      <c r="J23">
        <v>431</v>
      </c>
      <c r="K23">
        <v>0</v>
      </c>
      <c r="L23">
        <v>1.620416531720394</v>
      </c>
      <c r="M23">
        <v>144.5</v>
      </c>
    </row>
    <row r="24" spans="1:13" x14ac:dyDescent="0.2">
      <c r="A24" s="20">
        <v>22</v>
      </c>
      <c r="B24">
        <v>1019074166</v>
      </c>
      <c r="C24">
        <v>84.240693359559046</v>
      </c>
      <c r="D24">
        <v>9</v>
      </c>
      <c r="E24">
        <v>252.24069335955909</v>
      </c>
      <c r="F24">
        <v>147.75930664044091</v>
      </c>
      <c r="G24">
        <v>1043</v>
      </c>
      <c r="H24">
        <v>2</v>
      </c>
      <c r="I24">
        <v>391</v>
      </c>
      <c r="J24">
        <v>400</v>
      </c>
      <c r="K24">
        <v>0</v>
      </c>
      <c r="L24">
        <v>2.1408123836317379</v>
      </c>
      <c r="M24">
        <v>115.8888888888889</v>
      </c>
    </row>
    <row r="25" spans="1:13" x14ac:dyDescent="0.2">
      <c r="A25" s="20">
        <v>23</v>
      </c>
      <c r="B25">
        <v>1020837402</v>
      </c>
      <c r="C25">
        <v>184.19070964621369</v>
      </c>
      <c r="D25">
        <v>10</v>
      </c>
      <c r="E25">
        <v>398.19070964621358</v>
      </c>
      <c r="F25">
        <v>2.8092903537863658</v>
      </c>
      <c r="G25">
        <v>1206</v>
      </c>
      <c r="H25">
        <v>1</v>
      </c>
      <c r="I25">
        <v>255</v>
      </c>
      <c r="J25">
        <v>401</v>
      </c>
      <c r="K25">
        <v>0</v>
      </c>
      <c r="L25">
        <v>1.506815667630947</v>
      </c>
      <c r="M25">
        <v>120.6</v>
      </c>
    </row>
    <row r="26" spans="1:13" x14ac:dyDescent="0.2">
      <c r="A26" s="20">
        <v>24</v>
      </c>
      <c r="B26">
        <v>1018472151</v>
      </c>
      <c r="C26">
        <v>52.156532662712152</v>
      </c>
      <c r="D26">
        <v>4</v>
      </c>
      <c r="E26">
        <v>112.15653266271219</v>
      </c>
      <c r="F26">
        <v>34.843467337287848</v>
      </c>
      <c r="G26">
        <v>770</v>
      </c>
      <c r="H26">
        <v>2</v>
      </c>
      <c r="I26">
        <v>478</v>
      </c>
      <c r="J26">
        <v>147</v>
      </c>
      <c r="K26">
        <v>0</v>
      </c>
      <c r="L26">
        <v>2.1398664375774792</v>
      </c>
      <c r="M26">
        <v>192.5</v>
      </c>
    </row>
    <row r="27" spans="1:13" x14ac:dyDescent="0.2">
      <c r="A27" s="1"/>
    </row>
    <row r="28" spans="1:13" x14ac:dyDescent="0.2">
      <c r="A28" s="1"/>
    </row>
    <row r="29" spans="1:13" x14ac:dyDescent="0.2">
      <c r="A29" s="1"/>
    </row>
    <row r="30" spans="1:13" x14ac:dyDescent="0.2">
      <c r="A30" s="1"/>
    </row>
    <row r="31" spans="1:13" x14ac:dyDescent="0.2">
      <c r="A31" s="1"/>
    </row>
    <row r="33" spans="1:15" x14ac:dyDescent="0.2">
      <c r="A33" s="3" t="s">
        <v>25</v>
      </c>
      <c r="B33">
        <f>COUNT(B2:B31)</f>
        <v>25</v>
      </c>
      <c r="C33">
        <f>AVERAGE(C2:C31)</f>
        <v>109.96764281037308</v>
      </c>
      <c r="D33">
        <f>AVERAGE(D2:D31)</f>
        <v>8.6</v>
      </c>
      <c r="E33">
        <f>AVERAGE(E2:E31)</f>
        <v>296.80764281037312</v>
      </c>
      <c r="F33">
        <f>AVERAGE(F2:F26)</f>
        <v>111.1001332288629</v>
      </c>
      <c r="G33">
        <f>AVERAGE(G2:G31)</f>
        <v>1321.96</v>
      </c>
      <c r="H33">
        <f>SUM(H2:H26)</f>
        <v>67</v>
      </c>
      <c r="I33">
        <f>AVERAGE(I2:I26)</f>
        <v>710.6</v>
      </c>
      <c r="J33">
        <f>AVERAGE(J2:J26)</f>
        <v>407.08</v>
      </c>
      <c r="K33">
        <f>AVERAGE(K2:K26)</f>
        <v>20.2</v>
      </c>
      <c r="L33">
        <f>AVERAGE(L2:L28)</f>
        <v>1.7839013362616793</v>
      </c>
      <c r="M33">
        <f>AVERAGE(M2:M26)</f>
        <v>158.92345454545452</v>
      </c>
      <c r="N33">
        <f>SUM(D2:D26)</f>
        <v>215</v>
      </c>
      <c r="O33">
        <f>STDEV(D2:D26)</f>
        <v>3.0276503540974917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0"/>
  <sheetViews>
    <sheetView showGridLines="0" zoomScale="62" workbookViewId="0">
      <selection activeCell="M51" sqref="M51"/>
    </sheetView>
  </sheetViews>
  <sheetFormatPr baseColWidth="10" defaultColWidth="8.83203125" defaultRowHeight="16" x14ac:dyDescent="0.2"/>
  <cols>
    <col min="1" max="1" width="9" bestFit="1" customWidth="1"/>
    <col min="2" max="2" width="11.1640625" bestFit="1" customWidth="1"/>
    <col min="3" max="3" width="13.1640625" bestFit="1" customWidth="1"/>
    <col min="4" max="4" width="20.1640625" bestFit="1" customWidth="1"/>
    <col min="5" max="5" width="15.6640625" bestFit="1" customWidth="1"/>
    <col min="6" max="6" width="13" bestFit="1" customWidth="1"/>
    <col min="7" max="7" width="15.83203125" bestFit="1" customWidth="1"/>
    <col min="8" max="8" width="37.33203125" bestFit="1" customWidth="1"/>
  </cols>
  <sheetData>
    <row r="1" spans="1:13" x14ac:dyDescent="0.2">
      <c r="B1" s="20" t="s">
        <v>22</v>
      </c>
      <c r="C1" s="20" t="s">
        <v>23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24</v>
      </c>
      <c r="K1" s="20" t="s">
        <v>8</v>
      </c>
      <c r="L1" s="20" t="s">
        <v>9</v>
      </c>
      <c r="M1" s="20" t="s">
        <v>10</v>
      </c>
    </row>
    <row r="2" spans="1:13" x14ac:dyDescent="0.2">
      <c r="A2" s="20">
        <v>0</v>
      </c>
      <c r="B2">
        <v>1018472151</v>
      </c>
      <c r="C2">
        <v>46.485391371344633</v>
      </c>
      <c r="D2">
        <v>3</v>
      </c>
      <c r="E2">
        <v>104.4853913713446</v>
      </c>
      <c r="F2">
        <v>18.51460862865537</v>
      </c>
      <c r="G2">
        <v>298</v>
      </c>
      <c r="H2">
        <v>0</v>
      </c>
      <c r="I2">
        <v>0</v>
      </c>
      <c r="J2">
        <v>123</v>
      </c>
      <c r="K2">
        <v>0</v>
      </c>
      <c r="L2">
        <v>1.7227288680029329</v>
      </c>
      <c r="M2">
        <v>99.333333333333329</v>
      </c>
    </row>
    <row r="3" spans="1:13" x14ac:dyDescent="0.2">
      <c r="A3" s="20">
        <v>1</v>
      </c>
      <c r="B3">
        <v>1015437933</v>
      </c>
      <c r="C3">
        <v>81.965791287069436</v>
      </c>
      <c r="D3">
        <v>2</v>
      </c>
      <c r="E3">
        <v>144.96579128706941</v>
      </c>
      <c r="F3">
        <v>0</v>
      </c>
      <c r="G3">
        <v>79</v>
      </c>
      <c r="H3">
        <v>0</v>
      </c>
      <c r="I3">
        <v>0</v>
      </c>
      <c r="J3">
        <v>92</v>
      </c>
      <c r="K3">
        <v>0</v>
      </c>
      <c r="L3">
        <v>0.8277814988942408</v>
      </c>
      <c r="M3">
        <v>39.5</v>
      </c>
    </row>
    <row r="4" spans="1:13" x14ac:dyDescent="0.2">
      <c r="A4" s="20">
        <v>2</v>
      </c>
      <c r="B4">
        <v>52997773</v>
      </c>
      <c r="C4">
        <v>16.139220112687379</v>
      </c>
      <c r="D4">
        <v>1</v>
      </c>
      <c r="E4">
        <v>36.139220112687383</v>
      </c>
      <c r="F4">
        <v>0</v>
      </c>
      <c r="G4">
        <v>275</v>
      </c>
      <c r="H4">
        <v>1</v>
      </c>
      <c r="I4">
        <v>275</v>
      </c>
      <c r="J4">
        <v>20</v>
      </c>
      <c r="K4">
        <v>0</v>
      </c>
      <c r="L4">
        <v>1.660246120777128</v>
      </c>
      <c r="M4">
        <v>275</v>
      </c>
    </row>
    <row r="5" spans="1:13" x14ac:dyDescent="0.2">
      <c r="A5" s="20">
        <v>3</v>
      </c>
      <c r="B5">
        <v>39779707</v>
      </c>
      <c r="C5">
        <v>121.4910386666928</v>
      </c>
      <c r="D5">
        <v>9</v>
      </c>
      <c r="E5">
        <v>334.49103866669282</v>
      </c>
      <c r="F5">
        <v>85.508961333307241</v>
      </c>
      <c r="G5">
        <v>1710</v>
      </c>
      <c r="H5">
        <v>4</v>
      </c>
      <c r="I5">
        <v>1039</v>
      </c>
      <c r="J5">
        <v>420</v>
      </c>
      <c r="K5">
        <v>0</v>
      </c>
      <c r="L5">
        <v>1.614393025751846</v>
      </c>
      <c r="M5">
        <v>190</v>
      </c>
    </row>
    <row r="6" spans="1:13" x14ac:dyDescent="0.2">
      <c r="A6" s="20">
        <v>4</v>
      </c>
      <c r="B6">
        <v>1024468225</v>
      </c>
      <c r="C6">
        <v>201.08092870502321</v>
      </c>
      <c r="D6">
        <v>12</v>
      </c>
      <c r="E6">
        <v>401.0809287050231</v>
      </c>
      <c r="F6">
        <v>31.919071294976899</v>
      </c>
      <c r="G6">
        <v>1647</v>
      </c>
      <c r="H6">
        <v>4</v>
      </c>
      <c r="I6">
        <v>878</v>
      </c>
      <c r="J6">
        <v>433</v>
      </c>
      <c r="K6">
        <v>0</v>
      </c>
      <c r="L6">
        <v>1.7951489299794841</v>
      </c>
      <c r="M6">
        <v>137.25</v>
      </c>
    </row>
    <row r="7" spans="1:13" x14ac:dyDescent="0.2">
      <c r="A7" s="20">
        <v>5</v>
      </c>
      <c r="B7">
        <v>1121853934</v>
      </c>
      <c r="C7">
        <v>64.919764551468518</v>
      </c>
      <c r="D7">
        <v>10</v>
      </c>
      <c r="E7">
        <v>250.91976455146849</v>
      </c>
      <c r="F7">
        <v>220.08023544853151</v>
      </c>
      <c r="G7">
        <v>1910</v>
      </c>
      <c r="H7">
        <v>6</v>
      </c>
      <c r="I7">
        <v>1351</v>
      </c>
      <c r="J7">
        <v>471</v>
      </c>
      <c r="K7">
        <v>0</v>
      </c>
      <c r="L7">
        <v>2.3912026263555992</v>
      </c>
      <c r="M7">
        <v>191</v>
      </c>
    </row>
    <row r="8" spans="1:13" x14ac:dyDescent="0.2">
      <c r="A8" s="20">
        <v>6</v>
      </c>
      <c r="B8">
        <v>1015414697</v>
      </c>
      <c r="C8">
        <v>73.191285323134267</v>
      </c>
      <c r="D8">
        <v>9</v>
      </c>
      <c r="E8">
        <v>215.19128532313431</v>
      </c>
      <c r="F8">
        <v>175.80871467686569</v>
      </c>
      <c r="G8">
        <v>949</v>
      </c>
      <c r="H8">
        <v>1</v>
      </c>
      <c r="I8">
        <v>285</v>
      </c>
      <c r="J8">
        <v>391</v>
      </c>
      <c r="K8">
        <v>0</v>
      </c>
      <c r="L8">
        <v>2.5093953000426041</v>
      </c>
      <c r="M8">
        <v>105.4444444444444</v>
      </c>
    </row>
    <row r="9" spans="1:13" x14ac:dyDescent="0.2">
      <c r="A9" s="20">
        <v>7</v>
      </c>
      <c r="B9">
        <v>1020777651</v>
      </c>
      <c r="C9">
        <v>52.953344193024392</v>
      </c>
      <c r="D9">
        <v>8</v>
      </c>
      <c r="E9">
        <v>193.95334419302441</v>
      </c>
      <c r="F9">
        <v>214.04665580697559</v>
      </c>
      <c r="G9">
        <v>1015</v>
      </c>
      <c r="H9">
        <v>2</v>
      </c>
      <c r="I9">
        <v>459</v>
      </c>
      <c r="J9">
        <v>408</v>
      </c>
      <c r="K9">
        <v>0</v>
      </c>
      <c r="L9">
        <v>2.4748219835915739</v>
      </c>
      <c r="M9">
        <v>126.875</v>
      </c>
    </row>
    <row r="10" spans="1:13" x14ac:dyDescent="0.2">
      <c r="A10" s="20">
        <v>8</v>
      </c>
      <c r="B10">
        <v>79955886</v>
      </c>
      <c r="C10">
        <v>125.6438807082008</v>
      </c>
      <c r="D10">
        <v>6</v>
      </c>
      <c r="E10">
        <v>237.64388070820081</v>
      </c>
      <c r="F10">
        <v>143.35611929179919</v>
      </c>
      <c r="G10">
        <v>1172</v>
      </c>
      <c r="H10">
        <v>3</v>
      </c>
      <c r="I10">
        <v>884</v>
      </c>
      <c r="J10">
        <v>381</v>
      </c>
      <c r="K10">
        <v>0</v>
      </c>
      <c r="L10">
        <v>1.5148717439185331</v>
      </c>
      <c r="M10">
        <v>195.33333333333329</v>
      </c>
    </row>
    <row r="11" spans="1:13" x14ac:dyDescent="0.2">
      <c r="A11" s="20">
        <v>9</v>
      </c>
      <c r="B11">
        <v>80185764</v>
      </c>
      <c r="C11">
        <v>194.97583819335719</v>
      </c>
      <c r="D11">
        <v>7</v>
      </c>
      <c r="E11">
        <v>359.97583819335722</v>
      </c>
      <c r="F11">
        <v>0</v>
      </c>
      <c r="G11">
        <v>1209</v>
      </c>
      <c r="H11">
        <v>2</v>
      </c>
      <c r="I11">
        <v>406</v>
      </c>
      <c r="J11">
        <v>358</v>
      </c>
      <c r="K11">
        <v>0</v>
      </c>
      <c r="L11">
        <v>1.1667449740735141</v>
      </c>
      <c r="M11">
        <v>172.71428571428569</v>
      </c>
    </row>
    <row r="12" spans="1:13" x14ac:dyDescent="0.2">
      <c r="A12" s="20">
        <v>10</v>
      </c>
      <c r="B12">
        <v>1127250183</v>
      </c>
      <c r="C12">
        <v>144.65583950685661</v>
      </c>
      <c r="D12">
        <v>7</v>
      </c>
      <c r="E12">
        <v>288.65583950685658</v>
      </c>
      <c r="F12">
        <v>26.34416049314336</v>
      </c>
      <c r="G12">
        <v>558</v>
      </c>
      <c r="H12">
        <v>0</v>
      </c>
      <c r="I12">
        <v>0</v>
      </c>
      <c r="J12">
        <v>315</v>
      </c>
      <c r="K12">
        <v>0</v>
      </c>
      <c r="L12">
        <v>1.4550199321016111</v>
      </c>
      <c r="M12">
        <v>79.714285714285708</v>
      </c>
    </row>
    <row r="13" spans="1:13" x14ac:dyDescent="0.2">
      <c r="A13" s="20">
        <v>11</v>
      </c>
      <c r="B13">
        <v>52200795</v>
      </c>
      <c r="C13">
        <v>76.4679041217031</v>
      </c>
      <c r="D13">
        <v>11</v>
      </c>
      <c r="E13">
        <v>378.46790412170299</v>
      </c>
      <c r="F13">
        <v>91.532095878296957</v>
      </c>
      <c r="G13">
        <v>1454</v>
      </c>
      <c r="H13">
        <v>2</v>
      </c>
      <c r="I13">
        <v>377</v>
      </c>
      <c r="J13">
        <v>470</v>
      </c>
      <c r="K13">
        <v>0</v>
      </c>
      <c r="L13">
        <v>1.743873107368612</v>
      </c>
      <c r="M13">
        <v>132.18181818181819</v>
      </c>
    </row>
    <row r="14" spans="1:13" x14ac:dyDescent="0.2">
      <c r="A14" s="20">
        <v>12</v>
      </c>
      <c r="B14">
        <v>1019088914</v>
      </c>
      <c r="C14">
        <v>65.923182984589374</v>
      </c>
      <c r="D14">
        <v>10</v>
      </c>
      <c r="E14">
        <v>219.92318298458929</v>
      </c>
      <c r="F14">
        <v>185.07681701541071</v>
      </c>
      <c r="G14">
        <v>1221</v>
      </c>
      <c r="H14">
        <v>1</v>
      </c>
      <c r="I14">
        <v>181</v>
      </c>
      <c r="J14">
        <v>405</v>
      </c>
      <c r="K14">
        <v>0</v>
      </c>
      <c r="L14">
        <v>2.7282253369443259</v>
      </c>
      <c r="M14">
        <v>122.1</v>
      </c>
    </row>
    <row r="15" spans="1:13" x14ac:dyDescent="0.2">
      <c r="A15" s="20">
        <v>13</v>
      </c>
      <c r="B15">
        <v>1098635342</v>
      </c>
      <c r="C15">
        <v>162.88542919568059</v>
      </c>
      <c r="D15">
        <v>13</v>
      </c>
      <c r="E15">
        <v>465.8854291956805</v>
      </c>
      <c r="F15">
        <v>3.1145708043194991</v>
      </c>
      <c r="G15">
        <v>1385</v>
      </c>
      <c r="H15">
        <v>1</v>
      </c>
      <c r="I15">
        <v>246</v>
      </c>
      <c r="J15">
        <v>469</v>
      </c>
      <c r="K15">
        <v>0</v>
      </c>
      <c r="L15">
        <v>1.6742313691729249</v>
      </c>
      <c r="M15">
        <v>106.5384615384615</v>
      </c>
    </row>
    <row r="16" spans="1:13" x14ac:dyDescent="0.2">
      <c r="A16" s="20">
        <v>14</v>
      </c>
      <c r="B16">
        <v>80383487</v>
      </c>
      <c r="C16">
        <v>75.947718306851229</v>
      </c>
      <c r="D16">
        <v>4</v>
      </c>
      <c r="E16">
        <v>194.94771830685119</v>
      </c>
      <c r="F16">
        <v>168.05228169314881</v>
      </c>
      <c r="G16">
        <v>915</v>
      </c>
      <c r="H16">
        <v>2</v>
      </c>
      <c r="I16">
        <v>654</v>
      </c>
      <c r="J16">
        <v>363</v>
      </c>
      <c r="K16">
        <v>0</v>
      </c>
      <c r="L16">
        <v>1.231099302338259</v>
      </c>
      <c r="M16">
        <v>228.75</v>
      </c>
    </row>
    <row r="17" spans="1:13" x14ac:dyDescent="0.2">
      <c r="A17" s="20">
        <v>15</v>
      </c>
      <c r="B17">
        <v>1020808271</v>
      </c>
      <c r="C17">
        <v>163.50114050333571</v>
      </c>
      <c r="D17">
        <v>15</v>
      </c>
      <c r="E17">
        <v>429.50114050333559</v>
      </c>
      <c r="F17">
        <v>63.498859496664352</v>
      </c>
      <c r="G17">
        <v>1488</v>
      </c>
      <c r="H17">
        <v>0</v>
      </c>
      <c r="I17">
        <v>0</v>
      </c>
      <c r="J17">
        <v>493</v>
      </c>
      <c r="K17">
        <v>13</v>
      </c>
      <c r="L17">
        <v>2.0954542727064309</v>
      </c>
      <c r="M17">
        <v>99.2</v>
      </c>
    </row>
    <row r="18" spans="1:13" x14ac:dyDescent="0.2">
      <c r="A18" s="20">
        <v>16</v>
      </c>
      <c r="B18">
        <v>80727764</v>
      </c>
      <c r="C18">
        <v>52.659052389349498</v>
      </c>
      <c r="D18">
        <v>7</v>
      </c>
      <c r="E18">
        <v>210.65905238934951</v>
      </c>
      <c r="F18">
        <v>135.34094761065049</v>
      </c>
      <c r="G18">
        <v>1214</v>
      </c>
      <c r="H18">
        <v>3</v>
      </c>
      <c r="I18">
        <v>737</v>
      </c>
      <c r="J18">
        <v>346</v>
      </c>
      <c r="K18">
        <v>0</v>
      </c>
      <c r="L18">
        <v>1.9937429473656669</v>
      </c>
      <c r="M18">
        <v>173.42857142857139</v>
      </c>
    </row>
    <row r="19" spans="1:13" x14ac:dyDescent="0.2">
      <c r="A19" s="20">
        <v>17</v>
      </c>
      <c r="B19">
        <v>1018446151</v>
      </c>
      <c r="C19">
        <v>219.36200752548649</v>
      </c>
      <c r="D19">
        <v>9</v>
      </c>
      <c r="E19">
        <v>348.36200752548649</v>
      </c>
      <c r="F19">
        <v>140.63799247451351</v>
      </c>
      <c r="G19">
        <v>1092</v>
      </c>
      <c r="H19">
        <v>3</v>
      </c>
      <c r="I19">
        <v>634</v>
      </c>
      <c r="J19">
        <v>489</v>
      </c>
      <c r="K19">
        <v>9</v>
      </c>
      <c r="L19">
        <v>1.5501116319651851</v>
      </c>
      <c r="M19">
        <v>121.3333333333333</v>
      </c>
    </row>
    <row r="20" spans="1:13" x14ac:dyDescent="0.2">
      <c r="A20" s="20">
        <v>18</v>
      </c>
      <c r="B20">
        <v>1020803066</v>
      </c>
      <c r="C20">
        <v>82.190927166852802</v>
      </c>
      <c r="D20">
        <v>13</v>
      </c>
      <c r="E20">
        <v>337.19092716685282</v>
      </c>
      <c r="F20">
        <v>319.80907283314718</v>
      </c>
      <c r="G20">
        <v>2923</v>
      </c>
      <c r="H20">
        <v>7</v>
      </c>
      <c r="I20">
        <v>2056</v>
      </c>
      <c r="J20">
        <v>657</v>
      </c>
      <c r="K20">
        <v>177</v>
      </c>
      <c r="L20">
        <v>2.3132295004308681</v>
      </c>
      <c r="M20">
        <v>224.84615384615381</v>
      </c>
    </row>
    <row r="21" spans="1:13" x14ac:dyDescent="0.2">
      <c r="A21" s="20">
        <v>19</v>
      </c>
      <c r="B21">
        <v>1016039086</v>
      </c>
      <c r="C21">
        <v>215.13609945985371</v>
      </c>
      <c r="D21">
        <v>14</v>
      </c>
      <c r="E21">
        <v>568.13609945985365</v>
      </c>
      <c r="F21">
        <v>155.86390054014629</v>
      </c>
      <c r="G21">
        <v>3262</v>
      </c>
      <c r="H21">
        <v>10</v>
      </c>
      <c r="I21">
        <v>2663</v>
      </c>
      <c r="J21">
        <v>724</v>
      </c>
      <c r="K21">
        <v>244</v>
      </c>
      <c r="L21">
        <v>1.4785189689558831</v>
      </c>
      <c r="M21">
        <v>233</v>
      </c>
    </row>
    <row r="22" spans="1:13" x14ac:dyDescent="0.2">
      <c r="A22" s="20">
        <v>20</v>
      </c>
      <c r="B22">
        <v>1085310672</v>
      </c>
      <c r="C22">
        <v>114.5925236005359</v>
      </c>
      <c r="D22">
        <v>6</v>
      </c>
      <c r="E22">
        <v>275.59252360053591</v>
      </c>
      <c r="F22">
        <v>74.407476399464088</v>
      </c>
      <c r="G22">
        <v>975</v>
      </c>
      <c r="H22">
        <v>1</v>
      </c>
      <c r="I22">
        <v>200</v>
      </c>
      <c r="J22">
        <v>350</v>
      </c>
      <c r="K22">
        <v>0</v>
      </c>
      <c r="L22">
        <v>1.30627636518112</v>
      </c>
      <c r="M22">
        <v>162.5</v>
      </c>
    </row>
    <row r="23" spans="1:13" x14ac:dyDescent="0.2">
      <c r="A23" s="20">
        <v>21</v>
      </c>
      <c r="B23">
        <v>1014217039</v>
      </c>
      <c r="C23">
        <v>62.281513373992382</v>
      </c>
      <c r="D23">
        <v>9</v>
      </c>
      <c r="E23">
        <v>198.2815133739924</v>
      </c>
      <c r="F23">
        <v>234.7184866260076</v>
      </c>
      <c r="G23">
        <v>1557</v>
      </c>
      <c r="H23">
        <v>4</v>
      </c>
      <c r="I23">
        <v>906</v>
      </c>
      <c r="J23">
        <v>433</v>
      </c>
      <c r="K23">
        <v>0</v>
      </c>
      <c r="L23">
        <v>2.7234006378671771</v>
      </c>
      <c r="M23">
        <v>173</v>
      </c>
    </row>
    <row r="24" spans="1:13" x14ac:dyDescent="0.2">
      <c r="A24" s="20">
        <v>22</v>
      </c>
      <c r="B24">
        <v>1014266018</v>
      </c>
      <c r="C24">
        <v>141.75494541345321</v>
      </c>
      <c r="D24">
        <v>11</v>
      </c>
      <c r="E24">
        <v>348.75494541345307</v>
      </c>
      <c r="F24">
        <v>117.2450545865469</v>
      </c>
      <c r="G24">
        <v>1503</v>
      </c>
      <c r="H24">
        <v>5</v>
      </c>
      <c r="I24">
        <v>1024</v>
      </c>
      <c r="J24">
        <v>466</v>
      </c>
      <c r="K24">
        <v>0</v>
      </c>
      <c r="L24">
        <v>1.8924462826399839</v>
      </c>
      <c r="M24">
        <v>136.6363636363636</v>
      </c>
    </row>
    <row r="25" spans="1:13" x14ac:dyDescent="0.2">
      <c r="A25" s="20">
        <v>23</v>
      </c>
      <c r="B25">
        <v>85488148</v>
      </c>
      <c r="C25">
        <v>69.743846358270986</v>
      </c>
      <c r="D25">
        <v>8</v>
      </c>
      <c r="E25">
        <v>313.74384635827101</v>
      </c>
      <c r="F25">
        <v>98.256153641728986</v>
      </c>
      <c r="G25">
        <v>2051</v>
      </c>
      <c r="H25">
        <v>5</v>
      </c>
      <c r="I25">
        <v>1638</v>
      </c>
      <c r="J25">
        <v>412</v>
      </c>
      <c r="K25">
        <v>0</v>
      </c>
      <c r="L25">
        <v>1.529910484529081</v>
      </c>
      <c r="M25">
        <v>256.375</v>
      </c>
    </row>
    <row r="26" spans="1:13" x14ac:dyDescent="0.2">
      <c r="A26" s="20">
        <v>24</v>
      </c>
      <c r="B26">
        <v>1032491705</v>
      </c>
      <c r="C26">
        <v>153.78550027067209</v>
      </c>
      <c r="D26">
        <v>9</v>
      </c>
      <c r="E26">
        <v>559.78550027067206</v>
      </c>
      <c r="F26">
        <v>0</v>
      </c>
      <c r="G26">
        <v>1997</v>
      </c>
      <c r="H26">
        <v>7</v>
      </c>
      <c r="I26">
        <v>1819</v>
      </c>
      <c r="J26">
        <v>487</v>
      </c>
      <c r="K26">
        <v>7</v>
      </c>
      <c r="L26">
        <v>0.96465521121732301</v>
      </c>
      <c r="M26">
        <v>221.88888888888891</v>
      </c>
    </row>
    <row r="27" spans="1:13" x14ac:dyDescent="0.2">
      <c r="A27" s="20">
        <v>25</v>
      </c>
      <c r="B27">
        <v>57293715</v>
      </c>
      <c r="C27">
        <v>101.6098830635719</v>
      </c>
      <c r="D27">
        <v>8</v>
      </c>
      <c r="E27">
        <v>260.60988306357189</v>
      </c>
      <c r="F27">
        <v>150.39011693642809</v>
      </c>
      <c r="G27">
        <v>1385</v>
      </c>
      <c r="H27">
        <v>3</v>
      </c>
      <c r="I27">
        <v>610</v>
      </c>
      <c r="J27">
        <v>411</v>
      </c>
      <c r="K27">
        <v>0</v>
      </c>
      <c r="L27">
        <v>1.8418334498961091</v>
      </c>
      <c r="M27">
        <v>173.125</v>
      </c>
    </row>
    <row r="28" spans="1:13" x14ac:dyDescent="0.2">
      <c r="A28" s="20">
        <v>26</v>
      </c>
      <c r="B28">
        <v>1083012532</v>
      </c>
      <c r="C28">
        <v>211.7222916740991</v>
      </c>
      <c r="D28">
        <v>18</v>
      </c>
      <c r="E28">
        <v>743.72229167409921</v>
      </c>
      <c r="F28">
        <v>0</v>
      </c>
      <c r="G28">
        <v>2933</v>
      </c>
      <c r="H28">
        <v>8</v>
      </c>
      <c r="I28">
        <v>2460</v>
      </c>
      <c r="J28">
        <v>526</v>
      </c>
      <c r="K28">
        <v>46</v>
      </c>
      <c r="L28">
        <v>1.4521549402115519</v>
      </c>
      <c r="M28">
        <v>162.94444444444451</v>
      </c>
    </row>
    <row r="29" spans="1:13" x14ac:dyDescent="0.2">
      <c r="A29" s="20">
        <v>27</v>
      </c>
      <c r="B29">
        <v>80075437</v>
      </c>
      <c r="C29">
        <v>100.8581256627385</v>
      </c>
      <c r="D29">
        <v>11</v>
      </c>
      <c r="E29">
        <v>284.85812566273842</v>
      </c>
      <c r="F29">
        <v>122.1418743372616</v>
      </c>
      <c r="G29">
        <v>2273</v>
      </c>
      <c r="H29">
        <v>8</v>
      </c>
      <c r="I29">
        <v>2100</v>
      </c>
      <c r="J29">
        <v>407</v>
      </c>
      <c r="K29">
        <v>0</v>
      </c>
      <c r="L29">
        <v>2.316942858710711</v>
      </c>
      <c r="M29">
        <v>206.6363636363636</v>
      </c>
    </row>
    <row r="30" spans="1:13" x14ac:dyDescent="0.2">
      <c r="A30" s="20">
        <v>28</v>
      </c>
      <c r="B30">
        <v>1117504115</v>
      </c>
      <c r="C30">
        <v>118.59375712412491</v>
      </c>
      <c r="D30">
        <v>7</v>
      </c>
      <c r="E30">
        <v>312.59375712412492</v>
      </c>
      <c r="F30">
        <v>25.40624287587514</v>
      </c>
      <c r="G30">
        <v>1806</v>
      </c>
      <c r="H30">
        <v>7</v>
      </c>
      <c r="I30">
        <v>1806</v>
      </c>
      <c r="J30">
        <v>338</v>
      </c>
      <c r="K30">
        <v>0</v>
      </c>
      <c r="L30">
        <v>1.3435968903026629</v>
      </c>
      <c r="M30">
        <v>258</v>
      </c>
    </row>
    <row r="31" spans="1:13" x14ac:dyDescent="0.2">
      <c r="A31" s="20">
        <v>29</v>
      </c>
      <c r="B31">
        <v>1095825225</v>
      </c>
      <c r="C31">
        <v>155.9614408408589</v>
      </c>
      <c r="D31">
        <v>9</v>
      </c>
      <c r="E31">
        <v>319.96144084085881</v>
      </c>
      <c r="F31">
        <v>86.038559159141187</v>
      </c>
      <c r="G31">
        <v>1358</v>
      </c>
      <c r="H31">
        <v>3</v>
      </c>
      <c r="I31">
        <v>679</v>
      </c>
      <c r="J31">
        <v>406</v>
      </c>
      <c r="K31">
        <v>0</v>
      </c>
      <c r="L31">
        <v>1.6877033638205901</v>
      </c>
      <c r="M31">
        <v>150.88888888888891</v>
      </c>
    </row>
    <row r="32" spans="1:13" x14ac:dyDescent="0.2">
      <c r="A32" s="20">
        <v>30</v>
      </c>
      <c r="B32">
        <v>1018440480</v>
      </c>
      <c r="C32">
        <v>91.558003625780231</v>
      </c>
      <c r="D32">
        <v>8</v>
      </c>
      <c r="E32">
        <v>267.5580036257802</v>
      </c>
      <c r="F32">
        <v>136.4419963742198</v>
      </c>
      <c r="G32">
        <v>1683</v>
      </c>
      <c r="H32">
        <v>5</v>
      </c>
      <c r="I32">
        <v>1411</v>
      </c>
      <c r="J32">
        <v>404</v>
      </c>
      <c r="K32">
        <v>0</v>
      </c>
      <c r="L32">
        <v>1.7940035188457739</v>
      </c>
      <c r="M32">
        <v>210.375</v>
      </c>
    </row>
    <row r="33" spans="1:13" x14ac:dyDescent="0.2">
      <c r="A33" s="20">
        <v>31</v>
      </c>
      <c r="B33">
        <v>1082996581</v>
      </c>
      <c r="C33">
        <v>141.87123192232511</v>
      </c>
      <c r="D33">
        <v>10</v>
      </c>
      <c r="E33">
        <v>329.87123192232508</v>
      </c>
      <c r="F33">
        <v>69.128768077674863</v>
      </c>
      <c r="G33">
        <v>1608</v>
      </c>
      <c r="H33">
        <v>5</v>
      </c>
      <c r="I33">
        <v>987</v>
      </c>
      <c r="J33">
        <v>399</v>
      </c>
      <c r="K33">
        <v>0</v>
      </c>
      <c r="L33">
        <v>1.8188915611206811</v>
      </c>
      <c r="M33">
        <v>160.80000000000001</v>
      </c>
    </row>
    <row r="34" spans="1:13" x14ac:dyDescent="0.2">
      <c r="A34" s="20">
        <v>32</v>
      </c>
      <c r="B34">
        <v>1053327980</v>
      </c>
      <c r="C34">
        <v>191.62608119534261</v>
      </c>
      <c r="D34">
        <v>10</v>
      </c>
      <c r="E34">
        <v>337.62608119534258</v>
      </c>
      <c r="F34">
        <v>79.373918804657421</v>
      </c>
      <c r="G34">
        <v>1612</v>
      </c>
      <c r="H34">
        <v>3</v>
      </c>
      <c r="I34">
        <v>811</v>
      </c>
      <c r="J34">
        <v>417</v>
      </c>
      <c r="K34">
        <v>0</v>
      </c>
      <c r="L34">
        <v>1.777113894387957</v>
      </c>
      <c r="M34">
        <v>161.19999999999999</v>
      </c>
    </row>
    <row r="35" spans="1:13" x14ac:dyDescent="0.2">
      <c r="A35" s="20">
        <v>33</v>
      </c>
      <c r="B35">
        <v>1098697055</v>
      </c>
      <c r="C35">
        <v>119.201014549107</v>
      </c>
      <c r="D35">
        <v>10</v>
      </c>
      <c r="E35">
        <v>324.20101454910701</v>
      </c>
      <c r="F35">
        <v>147.79898545089301</v>
      </c>
      <c r="G35">
        <v>2150</v>
      </c>
      <c r="H35">
        <v>6</v>
      </c>
      <c r="I35">
        <v>1566</v>
      </c>
      <c r="J35">
        <v>472</v>
      </c>
      <c r="K35">
        <v>0</v>
      </c>
      <c r="L35">
        <v>1.85070364703969</v>
      </c>
      <c r="M35">
        <v>215</v>
      </c>
    </row>
    <row r="36" spans="1:13" x14ac:dyDescent="0.2">
      <c r="A36" s="20">
        <v>34</v>
      </c>
      <c r="B36">
        <v>1083026203</v>
      </c>
      <c r="C36">
        <v>119.4659707236933</v>
      </c>
      <c r="D36">
        <v>6</v>
      </c>
      <c r="E36">
        <v>264.46597072369332</v>
      </c>
      <c r="F36">
        <v>92.534029276306683</v>
      </c>
      <c r="G36">
        <v>1053</v>
      </c>
      <c r="H36">
        <v>2</v>
      </c>
      <c r="I36">
        <v>431</v>
      </c>
      <c r="J36">
        <v>357</v>
      </c>
      <c r="K36">
        <v>0</v>
      </c>
      <c r="L36">
        <v>1.3612337308081039</v>
      </c>
      <c r="M36">
        <v>175.5</v>
      </c>
    </row>
    <row r="37" spans="1:13" x14ac:dyDescent="0.2">
      <c r="A37" s="20">
        <v>35</v>
      </c>
      <c r="B37">
        <v>1020837402</v>
      </c>
      <c r="C37">
        <v>24.14824294463034</v>
      </c>
      <c r="D37">
        <v>7</v>
      </c>
      <c r="E37">
        <v>169.1482429446304</v>
      </c>
      <c r="F37">
        <v>190.8517570553696</v>
      </c>
      <c r="G37">
        <v>2077</v>
      </c>
      <c r="H37">
        <v>7</v>
      </c>
      <c r="I37">
        <v>2077</v>
      </c>
      <c r="J37">
        <v>360</v>
      </c>
      <c r="K37">
        <v>0</v>
      </c>
      <c r="L37">
        <v>2.4830290441591192</v>
      </c>
      <c r="M37">
        <v>296.71428571428572</v>
      </c>
    </row>
    <row r="38" spans="1:13" x14ac:dyDescent="0.2">
      <c r="A38" s="20">
        <v>36</v>
      </c>
      <c r="B38">
        <v>1019074166</v>
      </c>
      <c r="C38">
        <v>98.670911171700766</v>
      </c>
      <c r="D38">
        <v>8</v>
      </c>
      <c r="E38">
        <v>266.67091117170082</v>
      </c>
      <c r="F38">
        <v>125.32908882829921</v>
      </c>
      <c r="G38">
        <v>920</v>
      </c>
      <c r="H38">
        <v>1</v>
      </c>
      <c r="I38">
        <v>272</v>
      </c>
      <c r="J38">
        <v>392</v>
      </c>
      <c r="K38">
        <v>0</v>
      </c>
      <c r="L38">
        <v>1.799971350047038</v>
      </c>
      <c r="M38">
        <v>115</v>
      </c>
    </row>
    <row r="39" spans="1:13" x14ac:dyDescent="0.2">
      <c r="A39" s="20">
        <v>37</v>
      </c>
      <c r="B39">
        <v>80773090</v>
      </c>
      <c r="C39">
        <v>66.5840376030757</v>
      </c>
      <c r="D39">
        <v>5</v>
      </c>
      <c r="E39">
        <v>154.5840376030757</v>
      </c>
      <c r="F39">
        <v>8.4159623969243</v>
      </c>
      <c r="G39">
        <v>1170</v>
      </c>
      <c r="H39">
        <v>4</v>
      </c>
      <c r="I39">
        <v>1128</v>
      </c>
      <c r="J39">
        <v>163</v>
      </c>
      <c r="K39">
        <v>0</v>
      </c>
      <c r="L39">
        <v>1.940691966982437</v>
      </c>
      <c r="M39">
        <v>234</v>
      </c>
    </row>
    <row r="40" spans="1:13" x14ac:dyDescent="0.2">
      <c r="A40" s="20">
        <v>38</v>
      </c>
      <c r="B40">
        <v>1012376546</v>
      </c>
      <c r="C40">
        <v>42.818107665467778</v>
      </c>
      <c r="D40">
        <v>3</v>
      </c>
      <c r="E40">
        <v>100.81810766546781</v>
      </c>
      <c r="F40">
        <v>11.18189233453222</v>
      </c>
      <c r="G40">
        <v>620</v>
      </c>
      <c r="H40">
        <v>3</v>
      </c>
      <c r="I40">
        <v>620</v>
      </c>
      <c r="J40">
        <v>112</v>
      </c>
      <c r="K40">
        <v>0</v>
      </c>
      <c r="L40">
        <v>1.785393558439637</v>
      </c>
      <c r="M40">
        <v>206.66666666666671</v>
      </c>
    </row>
    <row r="41" spans="1:13" x14ac:dyDescent="0.2">
      <c r="A41" s="20">
        <v>39</v>
      </c>
      <c r="B41">
        <v>1015405667</v>
      </c>
      <c r="C41">
        <v>23.931237095418819</v>
      </c>
      <c r="D41">
        <v>2</v>
      </c>
      <c r="E41">
        <v>51.931237095418808</v>
      </c>
      <c r="F41">
        <v>0</v>
      </c>
      <c r="G41">
        <v>372</v>
      </c>
      <c r="H41">
        <v>1</v>
      </c>
      <c r="I41">
        <v>272</v>
      </c>
      <c r="J41">
        <v>50</v>
      </c>
      <c r="K41">
        <v>0</v>
      </c>
      <c r="L41">
        <v>2.3107479565624671</v>
      </c>
      <c r="M41">
        <v>186</v>
      </c>
    </row>
    <row r="42" spans="1:13" x14ac:dyDescent="0.2">
      <c r="A42" s="1"/>
    </row>
    <row r="43" spans="1:13" x14ac:dyDescent="0.2">
      <c r="A43" s="1"/>
    </row>
    <row r="44" spans="1:13" x14ac:dyDescent="0.2">
      <c r="A44" s="1"/>
    </row>
    <row r="45" spans="1:13" x14ac:dyDescent="0.2">
      <c r="A45" s="1"/>
    </row>
    <row r="46" spans="1:13" x14ac:dyDescent="0.2">
      <c r="A46" s="1"/>
    </row>
    <row r="47" spans="1:13" x14ac:dyDescent="0.2">
      <c r="A47" s="1"/>
    </row>
    <row r="48" spans="1:13" x14ac:dyDescent="0.2">
      <c r="A48" s="1"/>
    </row>
    <row r="50" spans="1:15" x14ac:dyDescent="0.2">
      <c r="A50" s="3" t="s">
        <v>25</v>
      </c>
      <c r="B50">
        <f>COUNT(B2:B41)</f>
        <v>40</v>
      </c>
      <c r="C50">
        <f>AVERAGE(C2:C41)</f>
        <v>109.70886125378554</v>
      </c>
      <c r="D50">
        <f>AVERAGE(D2:D41)</f>
        <v>8.375</v>
      </c>
      <c r="E50">
        <f>AVERAGE(E2:E41)</f>
        <v>290.13386125378554</v>
      </c>
      <c r="F50">
        <f>AVERAGE(F2:F41)</f>
        <v>98.704135712047076</v>
      </c>
      <c r="G50">
        <f>AVERAGE(G2:G41)</f>
        <v>1421.9749999999999</v>
      </c>
      <c r="H50">
        <f>SUM(H2:H41)</f>
        <v>140</v>
      </c>
      <c r="I50">
        <f>AVERAGE(I2:I41)</f>
        <v>898.55</v>
      </c>
      <c r="J50">
        <f>AVERAGE(J2:J41)</f>
        <v>379.75</v>
      </c>
      <c r="K50">
        <f>AVERAGE(K2:K41)</f>
        <v>12.4</v>
      </c>
      <c r="L50">
        <f>AVERAGE(L2:L41)</f>
        <v>1.7980385538376609</v>
      </c>
      <c r="M50">
        <f>AVERAGE(M2:M41)</f>
        <v>172.91984806859807</v>
      </c>
      <c r="N50">
        <f>SUM(D2:D41)</f>
        <v>335</v>
      </c>
      <c r="O50">
        <f>STDEV(D2:D41)</f>
        <v>3.6210743553784543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0"/>
  <sheetViews>
    <sheetView showGridLines="0" topLeftCell="F2" zoomScale="66" workbookViewId="0">
      <selection activeCell="M51" sqref="M51"/>
    </sheetView>
  </sheetViews>
  <sheetFormatPr baseColWidth="10" defaultColWidth="8.83203125" defaultRowHeight="16" x14ac:dyDescent="0.2"/>
  <cols>
    <col min="1" max="1" width="9" bestFit="1" customWidth="1"/>
    <col min="2" max="2" width="11.1640625" bestFit="1" customWidth="1"/>
    <col min="3" max="3" width="13.1640625" bestFit="1" customWidth="1"/>
    <col min="4" max="4" width="20.1640625" bestFit="1" customWidth="1"/>
    <col min="5" max="5" width="15.6640625" bestFit="1" customWidth="1"/>
    <col min="6" max="6" width="13" bestFit="1" customWidth="1"/>
    <col min="7" max="7" width="15.83203125" bestFit="1" customWidth="1"/>
    <col min="8" max="8" width="38.33203125" bestFit="1" customWidth="1"/>
  </cols>
  <sheetData>
    <row r="1" spans="1:13" x14ac:dyDescent="0.2">
      <c r="B1" s="20" t="s">
        <v>22</v>
      </c>
      <c r="C1" s="20" t="s">
        <v>23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24</v>
      </c>
      <c r="K1" s="20" t="s">
        <v>8</v>
      </c>
      <c r="L1" s="20" t="s">
        <v>9</v>
      </c>
      <c r="M1" s="20" t="s">
        <v>10</v>
      </c>
    </row>
    <row r="2" spans="1:13" x14ac:dyDescent="0.2">
      <c r="A2" s="20">
        <v>0</v>
      </c>
      <c r="B2">
        <v>1015405667</v>
      </c>
      <c r="C2">
        <v>40.794170816080403</v>
      </c>
      <c r="D2">
        <v>4</v>
      </c>
      <c r="E2">
        <v>107.7941708160804</v>
      </c>
      <c r="F2">
        <v>125.2058291839196</v>
      </c>
      <c r="G2">
        <v>371</v>
      </c>
      <c r="H2">
        <v>0</v>
      </c>
      <c r="I2">
        <v>0</v>
      </c>
      <c r="J2">
        <v>233</v>
      </c>
      <c r="K2">
        <v>0</v>
      </c>
      <c r="L2">
        <v>2.2264654775209571</v>
      </c>
      <c r="M2">
        <v>92.75</v>
      </c>
    </row>
    <row r="3" spans="1:13" x14ac:dyDescent="0.2">
      <c r="A3" s="20">
        <v>1</v>
      </c>
      <c r="B3">
        <v>80773090</v>
      </c>
      <c r="C3">
        <v>39.017306181786523</v>
      </c>
      <c r="D3">
        <v>2</v>
      </c>
      <c r="E3">
        <v>81.017306181786523</v>
      </c>
      <c r="F3">
        <v>102.98269381821351</v>
      </c>
      <c r="G3">
        <v>71</v>
      </c>
      <c r="H3">
        <v>0</v>
      </c>
      <c r="I3">
        <v>0</v>
      </c>
      <c r="J3">
        <v>184</v>
      </c>
      <c r="K3">
        <v>0</v>
      </c>
      <c r="L3">
        <v>1.4811650208505349</v>
      </c>
      <c r="M3">
        <v>35.5</v>
      </c>
    </row>
    <row r="4" spans="1:13" x14ac:dyDescent="0.2">
      <c r="A4" s="20">
        <v>2</v>
      </c>
      <c r="B4">
        <v>52200795</v>
      </c>
      <c r="C4">
        <v>279.63806853867533</v>
      </c>
      <c r="D4">
        <v>9</v>
      </c>
      <c r="E4">
        <v>543.63806853867527</v>
      </c>
      <c r="F4">
        <v>0</v>
      </c>
      <c r="G4">
        <v>1961</v>
      </c>
      <c r="H4">
        <v>6</v>
      </c>
      <c r="I4">
        <v>1472</v>
      </c>
      <c r="J4">
        <v>351</v>
      </c>
      <c r="K4">
        <v>0</v>
      </c>
      <c r="L4">
        <v>0.99330792166844661</v>
      </c>
      <c r="M4">
        <v>217.88888888888891</v>
      </c>
    </row>
    <row r="5" spans="1:13" x14ac:dyDescent="0.2">
      <c r="A5" s="20">
        <v>3</v>
      </c>
      <c r="B5">
        <v>1127250183</v>
      </c>
      <c r="C5">
        <v>209.90126871122649</v>
      </c>
      <c r="D5">
        <v>8</v>
      </c>
      <c r="E5">
        <v>395.90126871122652</v>
      </c>
      <c r="F5">
        <v>0</v>
      </c>
      <c r="G5">
        <v>1623</v>
      </c>
      <c r="H5">
        <v>5</v>
      </c>
      <c r="I5">
        <v>1340</v>
      </c>
      <c r="J5">
        <v>374</v>
      </c>
      <c r="K5">
        <v>0</v>
      </c>
      <c r="L5">
        <v>1.2124234952884581</v>
      </c>
      <c r="M5">
        <v>202.875</v>
      </c>
    </row>
    <row r="6" spans="1:13" x14ac:dyDescent="0.2">
      <c r="A6" s="20">
        <v>4</v>
      </c>
      <c r="B6">
        <v>1012376546</v>
      </c>
      <c r="C6">
        <v>29.48259176395127</v>
      </c>
      <c r="D6">
        <v>2</v>
      </c>
      <c r="E6">
        <v>73.482591763951277</v>
      </c>
      <c r="F6">
        <v>1.5174082360487231</v>
      </c>
      <c r="G6">
        <v>64</v>
      </c>
      <c r="H6">
        <v>0</v>
      </c>
      <c r="I6">
        <v>0</v>
      </c>
      <c r="J6">
        <v>75</v>
      </c>
      <c r="K6">
        <v>0</v>
      </c>
      <c r="L6">
        <v>1.6330398414018521</v>
      </c>
      <c r="M6">
        <v>32</v>
      </c>
    </row>
    <row r="7" spans="1:13" x14ac:dyDescent="0.2">
      <c r="A7" s="20">
        <v>5</v>
      </c>
      <c r="B7">
        <v>39779707</v>
      </c>
      <c r="C7">
        <v>89.559570312131058</v>
      </c>
      <c r="D7">
        <v>8</v>
      </c>
      <c r="E7">
        <v>286.55957031213109</v>
      </c>
      <c r="F7">
        <v>134.44042968786891</v>
      </c>
      <c r="G7">
        <v>1342</v>
      </c>
      <c r="H7">
        <v>3</v>
      </c>
      <c r="I7">
        <v>753</v>
      </c>
      <c r="J7">
        <v>421</v>
      </c>
      <c r="K7">
        <v>0</v>
      </c>
      <c r="L7">
        <v>1.6750443877242229</v>
      </c>
      <c r="M7">
        <v>167.75</v>
      </c>
    </row>
    <row r="8" spans="1:13" x14ac:dyDescent="0.2">
      <c r="A8" s="20">
        <v>6</v>
      </c>
      <c r="B8">
        <v>80185764</v>
      </c>
      <c r="C8">
        <v>161.6337045419267</v>
      </c>
      <c r="D8">
        <v>8</v>
      </c>
      <c r="E8">
        <v>336.6337045419267</v>
      </c>
      <c r="F8">
        <v>61.366295458073303</v>
      </c>
      <c r="G8">
        <v>2128</v>
      </c>
      <c r="H8">
        <v>6</v>
      </c>
      <c r="I8">
        <v>1881</v>
      </c>
      <c r="J8">
        <v>398</v>
      </c>
      <c r="K8">
        <v>0</v>
      </c>
      <c r="L8">
        <v>1.425882178533366</v>
      </c>
      <c r="M8">
        <v>266</v>
      </c>
    </row>
    <row r="9" spans="1:13" x14ac:dyDescent="0.2">
      <c r="A9" s="20">
        <v>7</v>
      </c>
      <c r="B9">
        <v>1024468225</v>
      </c>
      <c r="C9">
        <v>90.647992650194936</v>
      </c>
      <c r="D9">
        <v>10</v>
      </c>
      <c r="E9">
        <v>283.64799265019502</v>
      </c>
      <c r="F9">
        <v>139.35200734980501</v>
      </c>
      <c r="G9">
        <v>1457</v>
      </c>
      <c r="H9">
        <v>3</v>
      </c>
      <c r="I9">
        <v>772</v>
      </c>
      <c r="J9">
        <v>423</v>
      </c>
      <c r="K9">
        <v>0</v>
      </c>
      <c r="L9">
        <v>2.1152978887460061</v>
      </c>
      <c r="M9">
        <v>145.69999999999999</v>
      </c>
    </row>
    <row r="10" spans="1:13" x14ac:dyDescent="0.2">
      <c r="A10" s="20">
        <v>8</v>
      </c>
      <c r="B10">
        <v>1018446151</v>
      </c>
      <c r="C10">
        <v>82.100290784477053</v>
      </c>
      <c r="D10">
        <v>11</v>
      </c>
      <c r="E10">
        <v>252.1002907844771</v>
      </c>
      <c r="F10">
        <v>149.8997092155229</v>
      </c>
      <c r="G10">
        <v>1086</v>
      </c>
      <c r="H10">
        <v>1</v>
      </c>
      <c r="I10">
        <v>185</v>
      </c>
      <c r="J10">
        <v>402</v>
      </c>
      <c r="K10">
        <v>0</v>
      </c>
      <c r="L10">
        <v>2.6180057069598561</v>
      </c>
      <c r="M10">
        <v>98.727272727272734</v>
      </c>
    </row>
    <row r="11" spans="1:13" x14ac:dyDescent="0.2">
      <c r="A11" s="20">
        <v>9</v>
      </c>
      <c r="B11">
        <v>1121853934</v>
      </c>
      <c r="C11">
        <v>139.77634902328941</v>
      </c>
      <c r="D11">
        <v>10</v>
      </c>
      <c r="E11">
        <v>305.77634902328941</v>
      </c>
      <c r="F11">
        <v>140.22365097671059</v>
      </c>
      <c r="G11">
        <v>1791</v>
      </c>
      <c r="H11">
        <v>5</v>
      </c>
      <c r="I11">
        <v>1198</v>
      </c>
      <c r="J11">
        <v>446</v>
      </c>
      <c r="K11">
        <v>0</v>
      </c>
      <c r="L11">
        <v>1.9622184708415791</v>
      </c>
      <c r="M11">
        <v>179.1</v>
      </c>
    </row>
    <row r="12" spans="1:13" x14ac:dyDescent="0.2">
      <c r="A12" s="20">
        <v>10</v>
      </c>
      <c r="B12">
        <v>1015414697</v>
      </c>
      <c r="C12">
        <v>157.3942848961749</v>
      </c>
      <c r="D12">
        <v>12</v>
      </c>
      <c r="E12">
        <v>343.3942848961749</v>
      </c>
      <c r="F12">
        <v>64.605715103825105</v>
      </c>
      <c r="G12">
        <v>1492</v>
      </c>
      <c r="H12">
        <v>2</v>
      </c>
      <c r="I12">
        <v>393</v>
      </c>
      <c r="J12">
        <v>408</v>
      </c>
      <c r="K12">
        <v>0</v>
      </c>
      <c r="L12">
        <v>2.0967151512661069</v>
      </c>
      <c r="M12">
        <v>124.3333333333333</v>
      </c>
    </row>
    <row r="13" spans="1:13" x14ac:dyDescent="0.2">
      <c r="A13" s="20">
        <v>11</v>
      </c>
      <c r="B13">
        <v>1019088914</v>
      </c>
      <c r="C13">
        <v>89.212811607934199</v>
      </c>
      <c r="D13">
        <v>10</v>
      </c>
      <c r="E13">
        <v>267.21281160793421</v>
      </c>
      <c r="F13">
        <v>163.78718839206579</v>
      </c>
      <c r="G13">
        <v>1531</v>
      </c>
      <c r="H13">
        <v>1</v>
      </c>
      <c r="I13">
        <v>181</v>
      </c>
      <c r="J13">
        <v>431</v>
      </c>
      <c r="K13">
        <v>0</v>
      </c>
      <c r="L13">
        <v>2.2454013203541492</v>
      </c>
      <c r="M13">
        <v>153.1</v>
      </c>
    </row>
    <row r="14" spans="1:13" x14ac:dyDescent="0.2">
      <c r="A14" s="20">
        <v>12</v>
      </c>
      <c r="B14">
        <v>1098635342</v>
      </c>
      <c r="C14">
        <v>124.0599762720375</v>
      </c>
      <c r="D14">
        <v>11</v>
      </c>
      <c r="E14">
        <v>363.05997627203749</v>
      </c>
      <c r="F14">
        <v>110.9400237279625</v>
      </c>
      <c r="G14">
        <v>1387</v>
      </c>
      <c r="H14">
        <v>2</v>
      </c>
      <c r="I14">
        <v>396</v>
      </c>
      <c r="J14">
        <v>474</v>
      </c>
      <c r="K14">
        <v>0</v>
      </c>
      <c r="L14">
        <v>1.817881460735479</v>
      </c>
      <c r="M14">
        <v>126.09090909090909</v>
      </c>
    </row>
    <row r="15" spans="1:13" x14ac:dyDescent="0.2">
      <c r="A15" s="20">
        <v>13</v>
      </c>
      <c r="B15">
        <v>79955886</v>
      </c>
      <c r="C15">
        <v>124.54170110346899</v>
      </c>
      <c r="D15">
        <v>8</v>
      </c>
      <c r="E15">
        <v>284.54170110346899</v>
      </c>
      <c r="F15">
        <v>95.458298896531005</v>
      </c>
      <c r="G15">
        <v>1015</v>
      </c>
      <c r="H15">
        <v>0</v>
      </c>
      <c r="I15">
        <v>0</v>
      </c>
      <c r="J15">
        <v>380</v>
      </c>
      <c r="K15">
        <v>0</v>
      </c>
      <c r="L15">
        <v>1.686923210687687</v>
      </c>
      <c r="M15">
        <v>126.875</v>
      </c>
    </row>
    <row r="16" spans="1:13" x14ac:dyDescent="0.2">
      <c r="A16" s="20">
        <v>14</v>
      </c>
      <c r="B16">
        <v>1020777651</v>
      </c>
      <c r="C16">
        <v>81.524800493456226</v>
      </c>
      <c r="D16">
        <v>9</v>
      </c>
      <c r="E16">
        <v>255.52480049345621</v>
      </c>
      <c r="F16">
        <v>186.47519950654379</v>
      </c>
      <c r="G16">
        <v>1341</v>
      </c>
      <c r="H16">
        <v>2</v>
      </c>
      <c r="I16">
        <v>568</v>
      </c>
      <c r="J16">
        <v>442</v>
      </c>
      <c r="K16">
        <v>0</v>
      </c>
      <c r="L16">
        <v>2.1132978049769728</v>
      </c>
      <c r="M16">
        <v>149</v>
      </c>
    </row>
    <row r="17" spans="1:13" x14ac:dyDescent="0.2">
      <c r="A17" s="20">
        <v>15</v>
      </c>
      <c r="B17">
        <v>1020808271</v>
      </c>
      <c r="C17">
        <v>175.2408808569638</v>
      </c>
      <c r="D17">
        <v>14</v>
      </c>
      <c r="E17">
        <v>442.24088085696383</v>
      </c>
      <c r="F17">
        <v>129.7591191430362</v>
      </c>
      <c r="G17">
        <v>2110</v>
      </c>
      <c r="H17">
        <v>4</v>
      </c>
      <c r="I17">
        <v>937</v>
      </c>
      <c r="J17">
        <v>572</v>
      </c>
      <c r="K17">
        <v>92</v>
      </c>
      <c r="L17">
        <v>1.899417345525064</v>
      </c>
      <c r="M17">
        <v>150.71428571428569</v>
      </c>
    </row>
    <row r="18" spans="1:13" x14ac:dyDescent="0.2">
      <c r="A18" s="20">
        <v>16</v>
      </c>
      <c r="B18">
        <v>80383487</v>
      </c>
      <c r="C18">
        <v>47.568765261641843</v>
      </c>
      <c r="D18">
        <v>10</v>
      </c>
      <c r="E18">
        <v>354.56876526164177</v>
      </c>
      <c r="F18">
        <v>150.4312347383582</v>
      </c>
      <c r="G18">
        <v>2215</v>
      </c>
      <c r="H18">
        <v>5</v>
      </c>
      <c r="I18">
        <v>1585</v>
      </c>
      <c r="J18">
        <v>505</v>
      </c>
      <c r="K18">
        <v>25</v>
      </c>
      <c r="L18">
        <v>1.692196433482376</v>
      </c>
      <c r="M18">
        <v>221.5</v>
      </c>
    </row>
    <row r="19" spans="1:13" x14ac:dyDescent="0.2">
      <c r="A19" s="20">
        <v>17</v>
      </c>
      <c r="B19">
        <v>1020803066</v>
      </c>
      <c r="C19">
        <v>93.37595637047005</v>
      </c>
      <c r="D19">
        <v>5</v>
      </c>
      <c r="E19">
        <v>173.37595637046999</v>
      </c>
      <c r="F19">
        <v>96.62404362952995</v>
      </c>
      <c r="G19">
        <v>896</v>
      </c>
      <c r="H19">
        <v>3</v>
      </c>
      <c r="I19">
        <v>760</v>
      </c>
      <c r="J19">
        <v>270</v>
      </c>
      <c r="K19">
        <v>0</v>
      </c>
      <c r="L19">
        <v>1.7303437355463489</v>
      </c>
      <c r="M19">
        <v>179.2</v>
      </c>
    </row>
    <row r="20" spans="1:13" x14ac:dyDescent="0.2">
      <c r="A20" s="20">
        <v>18</v>
      </c>
      <c r="B20">
        <v>1016039086</v>
      </c>
      <c r="C20">
        <v>44.520047191283872</v>
      </c>
      <c r="D20">
        <v>8</v>
      </c>
      <c r="E20">
        <v>203.52004719128391</v>
      </c>
      <c r="F20">
        <v>183.47995280871609</v>
      </c>
      <c r="G20">
        <v>1179</v>
      </c>
      <c r="H20">
        <v>3</v>
      </c>
      <c r="I20">
        <v>667</v>
      </c>
      <c r="J20">
        <v>387</v>
      </c>
      <c r="K20">
        <v>0</v>
      </c>
      <c r="L20">
        <v>2.3584900191618901</v>
      </c>
      <c r="M20">
        <v>147.375</v>
      </c>
    </row>
    <row r="21" spans="1:13" x14ac:dyDescent="0.2">
      <c r="A21" s="20">
        <v>19</v>
      </c>
      <c r="B21">
        <v>1085310672</v>
      </c>
      <c r="C21">
        <v>135.68397614830329</v>
      </c>
      <c r="D21">
        <v>9</v>
      </c>
      <c r="E21">
        <v>320.68397614830332</v>
      </c>
      <c r="F21">
        <v>90.316023851696741</v>
      </c>
      <c r="G21">
        <v>1320</v>
      </c>
      <c r="H21">
        <v>2</v>
      </c>
      <c r="I21">
        <v>401</v>
      </c>
      <c r="J21">
        <v>411</v>
      </c>
      <c r="K21">
        <v>0</v>
      </c>
      <c r="L21">
        <v>1.68390078757871</v>
      </c>
      <c r="M21">
        <v>146.66666666666671</v>
      </c>
    </row>
    <row r="22" spans="1:13" x14ac:dyDescent="0.2">
      <c r="A22" s="20">
        <v>20</v>
      </c>
      <c r="B22">
        <v>57293715</v>
      </c>
      <c r="C22">
        <v>92.80670497887624</v>
      </c>
      <c r="D22">
        <v>9</v>
      </c>
      <c r="E22">
        <v>248.80670497887621</v>
      </c>
      <c r="F22">
        <v>151.19329502112379</v>
      </c>
      <c r="G22">
        <v>3321</v>
      </c>
      <c r="H22">
        <v>7</v>
      </c>
      <c r="I22">
        <v>2980</v>
      </c>
      <c r="J22">
        <v>400</v>
      </c>
      <c r="K22">
        <v>0</v>
      </c>
      <c r="L22">
        <v>2.1703595168218879</v>
      </c>
      <c r="M22">
        <v>369</v>
      </c>
    </row>
    <row r="23" spans="1:13" x14ac:dyDescent="0.2">
      <c r="A23" s="20">
        <v>21</v>
      </c>
      <c r="B23">
        <v>1053327980</v>
      </c>
      <c r="C23">
        <v>80.000632129355367</v>
      </c>
      <c r="D23">
        <v>9</v>
      </c>
      <c r="E23">
        <v>221.00063212935541</v>
      </c>
      <c r="F23">
        <v>188.99936787064459</v>
      </c>
      <c r="G23">
        <v>1739</v>
      </c>
      <c r="H23">
        <v>3</v>
      </c>
      <c r="I23">
        <v>1026</v>
      </c>
      <c r="J23">
        <v>410</v>
      </c>
      <c r="K23">
        <v>0</v>
      </c>
      <c r="L23">
        <v>2.4434319250450329</v>
      </c>
      <c r="M23">
        <v>193.2222222222222</v>
      </c>
    </row>
    <row r="24" spans="1:13" x14ac:dyDescent="0.2">
      <c r="A24" s="20">
        <v>22</v>
      </c>
      <c r="B24">
        <v>1015437933</v>
      </c>
      <c r="C24">
        <v>38.960853042392067</v>
      </c>
      <c r="D24">
        <v>3</v>
      </c>
      <c r="E24">
        <v>108.9608530423921</v>
      </c>
      <c r="F24">
        <v>9.039146957607926</v>
      </c>
      <c r="G24">
        <v>782</v>
      </c>
      <c r="H24">
        <v>1</v>
      </c>
      <c r="I24">
        <v>660</v>
      </c>
      <c r="J24">
        <v>118</v>
      </c>
      <c r="K24">
        <v>0</v>
      </c>
      <c r="L24">
        <v>1.6519694456684331</v>
      </c>
      <c r="M24">
        <v>260.66666666666669</v>
      </c>
    </row>
    <row r="25" spans="1:13" x14ac:dyDescent="0.2">
      <c r="A25" s="20">
        <v>23</v>
      </c>
      <c r="B25">
        <v>80727764</v>
      </c>
      <c r="C25">
        <v>109.0782090214359</v>
      </c>
      <c r="D25">
        <v>6</v>
      </c>
      <c r="E25">
        <v>306.07820902143578</v>
      </c>
      <c r="F25">
        <v>65.921790978564161</v>
      </c>
      <c r="G25">
        <v>876</v>
      </c>
      <c r="H25">
        <v>2</v>
      </c>
      <c r="I25">
        <v>510</v>
      </c>
      <c r="J25">
        <v>372</v>
      </c>
      <c r="K25">
        <v>0</v>
      </c>
      <c r="L25">
        <v>1.1761699767878211</v>
      </c>
      <c r="M25">
        <v>146</v>
      </c>
    </row>
    <row r="26" spans="1:13" x14ac:dyDescent="0.2">
      <c r="A26" s="20">
        <v>24</v>
      </c>
      <c r="B26">
        <v>1014217039</v>
      </c>
      <c r="C26">
        <v>96.23684087543964</v>
      </c>
      <c r="D26">
        <v>8</v>
      </c>
      <c r="E26">
        <v>217.2368408754397</v>
      </c>
      <c r="F26">
        <v>152.7631591245603</v>
      </c>
      <c r="G26">
        <v>869</v>
      </c>
      <c r="H26">
        <v>1</v>
      </c>
      <c r="I26">
        <v>190</v>
      </c>
      <c r="J26">
        <v>370</v>
      </c>
      <c r="K26">
        <v>0</v>
      </c>
      <c r="L26">
        <v>2.209569970110294</v>
      </c>
      <c r="M26">
        <v>108.625</v>
      </c>
    </row>
    <row r="27" spans="1:13" x14ac:dyDescent="0.2">
      <c r="A27" s="20">
        <v>25</v>
      </c>
      <c r="B27">
        <v>1019074166</v>
      </c>
      <c r="C27">
        <v>174.1821384704574</v>
      </c>
      <c r="D27">
        <v>10</v>
      </c>
      <c r="E27">
        <v>334.1821384704574</v>
      </c>
      <c r="F27">
        <v>70.817861529542597</v>
      </c>
      <c r="G27">
        <v>1775</v>
      </c>
      <c r="H27">
        <v>2</v>
      </c>
      <c r="I27">
        <v>800</v>
      </c>
      <c r="J27">
        <v>405</v>
      </c>
      <c r="K27">
        <v>0</v>
      </c>
      <c r="L27">
        <v>1.79542809423084</v>
      </c>
      <c r="M27">
        <v>177.5</v>
      </c>
    </row>
    <row r="28" spans="1:13" x14ac:dyDescent="0.2">
      <c r="A28" s="20">
        <v>26</v>
      </c>
      <c r="B28">
        <v>1083012532</v>
      </c>
      <c r="C28">
        <v>168.10998396685179</v>
      </c>
      <c r="D28">
        <v>15</v>
      </c>
      <c r="E28">
        <v>549.1099839668517</v>
      </c>
      <c r="F28">
        <v>0</v>
      </c>
      <c r="G28">
        <v>2303</v>
      </c>
      <c r="H28">
        <v>6</v>
      </c>
      <c r="I28">
        <v>1607</v>
      </c>
      <c r="J28">
        <v>435</v>
      </c>
      <c r="K28">
        <v>0</v>
      </c>
      <c r="L28">
        <v>1.639015909887974</v>
      </c>
      <c r="M28">
        <v>153.5333333333333</v>
      </c>
    </row>
    <row r="29" spans="1:13" x14ac:dyDescent="0.2">
      <c r="A29" s="20">
        <v>27</v>
      </c>
      <c r="B29">
        <v>1014266018</v>
      </c>
      <c r="C29">
        <v>152.05878139890081</v>
      </c>
      <c r="D29">
        <v>8</v>
      </c>
      <c r="E29">
        <v>312.05878139890069</v>
      </c>
      <c r="F29">
        <v>111.94121860109929</v>
      </c>
      <c r="G29">
        <v>878</v>
      </c>
      <c r="H29">
        <v>0</v>
      </c>
      <c r="I29">
        <v>0</v>
      </c>
      <c r="J29">
        <v>424</v>
      </c>
      <c r="K29">
        <v>0</v>
      </c>
      <c r="L29">
        <v>1.538171743952375</v>
      </c>
      <c r="M29">
        <v>109.75</v>
      </c>
    </row>
    <row r="30" spans="1:13" x14ac:dyDescent="0.2">
      <c r="A30" s="20">
        <v>28</v>
      </c>
      <c r="B30">
        <v>1082996581</v>
      </c>
      <c r="C30">
        <v>67.339034397341152</v>
      </c>
      <c r="D30">
        <v>10</v>
      </c>
      <c r="E30">
        <v>301.33903439734109</v>
      </c>
      <c r="F30">
        <v>148.66096560265891</v>
      </c>
      <c r="G30">
        <v>1216</v>
      </c>
      <c r="H30">
        <v>2</v>
      </c>
      <c r="I30">
        <v>417</v>
      </c>
      <c r="J30">
        <v>450</v>
      </c>
      <c r="K30">
        <v>0</v>
      </c>
      <c r="L30">
        <v>1.9911127716990329</v>
      </c>
      <c r="M30">
        <v>121.6</v>
      </c>
    </row>
    <row r="31" spans="1:13" x14ac:dyDescent="0.2">
      <c r="A31" s="20">
        <v>29</v>
      </c>
      <c r="B31">
        <v>85488148</v>
      </c>
      <c r="C31">
        <v>47.530231768931522</v>
      </c>
      <c r="D31">
        <v>6</v>
      </c>
      <c r="E31">
        <v>288.53023176893151</v>
      </c>
      <c r="F31">
        <v>85.469768231068485</v>
      </c>
      <c r="G31">
        <v>1224</v>
      </c>
      <c r="H31">
        <v>5</v>
      </c>
      <c r="I31">
        <v>1106</v>
      </c>
      <c r="J31">
        <v>374</v>
      </c>
      <c r="K31">
        <v>0</v>
      </c>
      <c r="L31">
        <v>1.247702876031046</v>
      </c>
      <c r="M31">
        <v>204</v>
      </c>
    </row>
    <row r="32" spans="1:13" x14ac:dyDescent="0.2">
      <c r="A32" s="20">
        <v>30</v>
      </c>
      <c r="B32">
        <v>1117504115</v>
      </c>
      <c r="C32">
        <v>69.736140077266839</v>
      </c>
      <c r="D32">
        <v>9</v>
      </c>
      <c r="E32">
        <v>275.73614007726678</v>
      </c>
      <c r="F32">
        <v>152.26385992273319</v>
      </c>
      <c r="G32">
        <v>1020</v>
      </c>
      <c r="H32">
        <v>1</v>
      </c>
      <c r="I32">
        <v>300</v>
      </c>
      <c r="J32">
        <v>428</v>
      </c>
      <c r="K32">
        <v>0</v>
      </c>
      <c r="L32">
        <v>1.9583939916206889</v>
      </c>
      <c r="M32">
        <v>113.3333333333333</v>
      </c>
    </row>
    <row r="33" spans="1:13" x14ac:dyDescent="0.2">
      <c r="A33" s="20">
        <v>31</v>
      </c>
      <c r="B33">
        <v>1018440480</v>
      </c>
      <c r="C33">
        <v>185.5489001502973</v>
      </c>
      <c r="D33">
        <v>11</v>
      </c>
      <c r="E33">
        <v>414.5489001502973</v>
      </c>
      <c r="F33">
        <v>73.4510998497027</v>
      </c>
      <c r="G33">
        <v>1522</v>
      </c>
      <c r="H33">
        <v>2</v>
      </c>
      <c r="I33">
        <v>442</v>
      </c>
      <c r="J33">
        <v>488</v>
      </c>
      <c r="K33">
        <v>8</v>
      </c>
      <c r="L33">
        <v>1.5920920300613819</v>
      </c>
      <c r="M33">
        <v>138.3636363636364</v>
      </c>
    </row>
    <row r="34" spans="1:13" x14ac:dyDescent="0.2">
      <c r="A34" s="20">
        <v>32</v>
      </c>
      <c r="B34">
        <v>80075437</v>
      </c>
      <c r="C34">
        <v>194.86836628612659</v>
      </c>
      <c r="D34">
        <v>9</v>
      </c>
      <c r="E34">
        <v>348.86836628612662</v>
      </c>
      <c r="F34">
        <v>72.131633713873384</v>
      </c>
      <c r="G34">
        <v>853</v>
      </c>
      <c r="H34">
        <v>0</v>
      </c>
      <c r="I34">
        <v>0</v>
      </c>
      <c r="J34">
        <v>421</v>
      </c>
      <c r="K34">
        <v>0</v>
      </c>
      <c r="L34">
        <v>1.547861750116706</v>
      </c>
      <c r="M34">
        <v>94.777777777777771</v>
      </c>
    </row>
    <row r="35" spans="1:13" x14ac:dyDescent="0.2">
      <c r="A35" s="20">
        <v>33</v>
      </c>
      <c r="B35">
        <v>1098697055</v>
      </c>
      <c r="C35">
        <v>38.283100454696168</v>
      </c>
      <c r="D35">
        <v>8</v>
      </c>
      <c r="E35">
        <v>205.28310045469621</v>
      </c>
      <c r="F35">
        <v>176.71689954530379</v>
      </c>
      <c r="G35">
        <v>989</v>
      </c>
      <c r="H35">
        <v>2</v>
      </c>
      <c r="I35">
        <v>404</v>
      </c>
      <c r="J35">
        <v>382</v>
      </c>
      <c r="K35">
        <v>0</v>
      </c>
      <c r="L35">
        <v>2.338234364820162</v>
      </c>
      <c r="M35">
        <v>123.625</v>
      </c>
    </row>
    <row r="36" spans="1:13" x14ac:dyDescent="0.2">
      <c r="A36" s="20">
        <v>34</v>
      </c>
      <c r="B36">
        <v>1140888504</v>
      </c>
      <c r="C36">
        <v>36.936298220113343</v>
      </c>
      <c r="D36">
        <v>6</v>
      </c>
      <c r="E36">
        <v>131.93629822011329</v>
      </c>
      <c r="F36">
        <v>108.0637017798867</v>
      </c>
      <c r="G36">
        <v>878</v>
      </c>
      <c r="H36">
        <v>1</v>
      </c>
      <c r="I36">
        <v>388</v>
      </c>
      <c r="J36">
        <v>240</v>
      </c>
      <c r="K36">
        <v>0</v>
      </c>
      <c r="L36">
        <v>2.7285895152174202</v>
      </c>
      <c r="M36">
        <v>146.33333333333329</v>
      </c>
    </row>
    <row r="37" spans="1:13" x14ac:dyDescent="0.2">
      <c r="A37" s="20">
        <v>35</v>
      </c>
      <c r="B37">
        <v>1032491705</v>
      </c>
      <c r="C37">
        <v>84.282428280517465</v>
      </c>
      <c r="D37">
        <v>6</v>
      </c>
      <c r="E37">
        <v>263.28242828051748</v>
      </c>
      <c r="F37">
        <v>80.717571719482521</v>
      </c>
      <c r="G37">
        <v>957</v>
      </c>
      <c r="H37">
        <v>4</v>
      </c>
      <c r="I37">
        <v>808</v>
      </c>
      <c r="J37">
        <v>344</v>
      </c>
      <c r="K37">
        <v>0</v>
      </c>
      <c r="L37">
        <v>1.367352931037364</v>
      </c>
      <c r="M37">
        <v>159.5</v>
      </c>
    </row>
    <row r="38" spans="1:13" x14ac:dyDescent="0.2">
      <c r="A38" s="20">
        <v>36</v>
      </c>
      <c r="B38">
        <v>1083026203</v>
      </c>
      <c r="C38">
        <v>62.071440936801302</v>
      </c>
      <c r="D38">
        <v>7</v>
      </c>
      <c r="E38">
        <v>191.07144093680131</v>
      </c>
      <c r="F38">
        <v>234.92855906319869</v>
      </c>
      <c r="G38">
        <v>531</v>
      </c>
      <c r="H38">
        <v>0</v>
      </c>
      <c r="I38">
        <v>0</v>
      </c>
      <c r="J38">
        <v>426</v>
      </c>
      <c r="K38">
        <v>0</v>
      </c>
      <c r="L38">
        <v>2.1981306988673359</v>
      </c>
      <c r="M38">
        <v>75.857142857142861</v>
      </c>
    </row>
    <row r="39" spans="1:13" x14ac:dyDescent="0.2">
      <c r="A39" s="20">
        <v>37</v>
      </c>
      <c r="B39">
        <v>1095825225</v>
      </c>
      <c r="C39">
        <v>124.7416606233088</v>
      </c>
      <c r="D39">
        <v>8</v>
      </c>
      <c r="E39">
        <v>262.7416606233088</v>
      </c>
      <c r="F39">
        <v>69.258339376691197</v>
      </c>
      <c r="G39">
        <v>454</v>
      </c>
      <c r="H39">
        <v>0</v>
      </c>
      <c r="I39">
        <v>0</v>
      </c>
      <c r="J39">
        <v>332</v>
      </c>
      <c r="K39">
        <v>0</v>
      </c>
      <c r="L39">
        <v>1.8268895722942591</v>
      </c>
      <c r="M39">
        <v>56.75</v>
      </c>
    </row>
    <row r="40" spans="1:13" x14ac:dyDescent="0.2">
      <c r="A40" s="20">
        <v>38</v>
      </c>
      <c r="B40">
        <v>1018472151</v>
      </c>
      <c r="C40">
        <v>33.307122733716618</v>
      </c>
      <c r="D40">
        <v>4</v>
      </c>
      <c r="E40">
        <v>100.3071227337166</v>
      </c>
      <c r="F40">
        <v>61.692877266283382</v>
      </c>
      <c r="G40">
        <v>606</v>
      </c>
      <c r="H40">
        <v>1</v>
      </c>
      <c r="I40">
        <v>350</v>
      </c>
      <c r="J40">
        <v>162</v>
      </c>
      <c r="K40">
        <v>0</v>
      </c>
      <c r="L40">
        <v>2.39265162292735</v>
      </c>
      <c r="M40">
        <v>151.5</v>
      </c>
    </row>
    <row r="41" spans="1:13" x14ac:dyDescent="0.2">
      <c r="A41" s="20">
        <v>39</v>
      </c>
      <c r="B41">
        <v>52997773</v>
      </c>
      <c r="C41">
        <v>72.547410378236705</v>
      </c>
      <c r="D41">
        <v>2</v>
      </c>
      <c r="E41">
        <v>137.54741037823669</v>
      </c>
      <c r="F41">
        <v>0</v>
      </c>
      <c r="G41">
        <v>617</v>
      </c>
      <c r="H41">
        <v>2</v>
      </c>
      <c r="I41">
        <v>617</v>
      </c>
      <c r="J41">
        <v>101</v>
      </c>
      <c r="K41">
        <v>0</v>
      </c>
      <c r="L41">
        <v>0.87242645768478166</v>
      </c>
      <c r="M41">
        <v>308.5</v>
      </c>
    </row>
    <row r="42" spans="1:13" x14ac:dyDescent="0.2">
      <c r="A42" s="20">
        <v>40</v>
      </c>
      <c r="B42">
        <v>80073352</v>
      </c>
      <c r="C42">
        <v>20.56170744964205</v>
      </c>
      <c r="D42">
        <v>2</v>
      </c>
      <c r="E42">
        <v>92.561707449642057</v>
      </c>
      <c r="F42">
        <v>23.438292550357939</v>
      </c>
      <c r="G42">
        <v>191</v>
      </c>
      <c r="H42">
        <v>0</v>
      </c>
      <c r="I42">
        <v>0</v>
      </c>
      <c r="J42">
        <v>116</v>
      </c>
      <c r="K42">
        <v>0</v>
      </c>
      <c r="L42">
        <v>1.296432437412476</v>
      </c>
      <c r="M42">
        <v>95.5</v>
      </c>
    </row>
    <row r="43" spans="1:13" x14ac:dyDescent="0.2">
      <c r="A43" s="1"/>
    </row>
    <row r="44" spans="1:13" x14ac:dyDescent="0.2">
      <c r="A44" s="1"/>
    </row>
    <row r="45" spans="1:13" x14ac:dyDescent="0.2">
      <c r="A45" s="1"/>
    </row>
    <row r="46" spans="1:13" x14ac:dyDescent="0.2">
      <c r="A46" s="1"/>
    </row>
    <row r="47" spans="1:13" x14ac:dyDescent="0.2">
      <c r="A47" s="1"/>
    </row>
    <row r="48" spans="1:13" x14ac:dyDescent="0.2">
      <c r="A48" s="1"/>
    </row>
    <row r="50" spans="1:15" x14ac:dyDescent="0.2">
      <c r="A50" s="3" t="s">
        <v>25</v>
      </c>
      <c r="B50">
        <f>COUNT(B2:B42)</f>
        <v>41</v>
      </c>
      <c r="C50">
        <f>AVERAGE(C2:C42)</f>
        <v>102.06981705283364</v>
      </c>
      <c r="D50">
        <f>AVERAGE(D2:D42)</f>
        <v>7.9024390243902438</v>
      </c>
      <c r="E50">
        <f>AVERAGE(E2:E42)</f>
        <v>267.94786583332143</v>
      </c>
      <c r="F50">
        <f>AVERAGE(F2:F42)</f>
        <v>101.56912762021491</v>
      </c>
      <c r="G50">
        <f>AVERAGE(G2:G42)</f>
        <v>1219.0487804878048</v>
      </c>
      <c r="H50">
        <f>SUM(H2:H42)</f>
        <v>95</v>
      </c>
      <c r="I50">
        <f>AVERAGE(I2:I42)</f>
        <v>636.43902439024396</v>
      </c>
      <c r="J50">
        <f>AVERAGE(J2:J42)</f>
        <v>360.60975609756099</v>
      </c>
      <c r="K50">
        <f>AVERAGE(K2:K42)</f>
        <v>3.0487804878048781</v>
      </c>
      <c r="L50">
        <f>AVERAGE(L2:L42)</f>
        <v>1.8207172014913346</v>
      </c>
      <c r="M50">
        <f>AVERAGE(M2:M42)</f>
        <v>152.95326347094635</v>
      </c>
      <c r="N50">
        <f>SUM(D2:D42)</f>
        <v>324</v>
      </c>
      <c r="O50">
        <f>STDEV(D2:D42)</f>
        <v>3.1048742168466377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72"/>
  <sheetViews>
    <sheetView showGridLines="0" topLeftCell="B1" zoomScale="67" workbookViewId="0">
      <selection activeCell="M49" sqref="M49"/>
    </sheetView>
  </sheetViews>
  <sheetFormatPr baseColWidth="10" defaultColWidth="8.83203125" defaultRowHeight="16" x14ac:dyDescent="0.2"/>
  <cols>
    <col min="1" max="1" width="9" bestFit="1" customWidth="1"/>
    <col min="2" max="2" width="11.1640625" bestFit="1" customWidth="1"/>
    <col min="3" max="3" width="13.1640625" bestFit="1" customWidth="1"/>
    <col min="4" max="4" width="20.1640625" bestFit="1" customWidth="1"/>
    <col min="5" max="5" width="15.6640625" bestFit="1" customWidth="1"/>
    <col min="6" max="6" width="13" bestFit="1" customWidth="1"/>
    <col min="7" max="7" width="15.83203125" bestFit="1" customWidth="1"/>
  </cols>
  <sheetData>
    <row r="1" spans="1:13" x14ac:dyDescent="0.2">
      <c r="B1" s="20" t="s">
        <v>22</v>
      </c>
      <c r="C1" s="20" t="s">
        <v>23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24</v>
      </c>
      <c r="K1" s="20" t="s">
        <v>8</v>
      </c>
      <c r="L1" s="20" t="s">
        <v>9</v>
      </c>
      <c r="M1" s="20" t="s">
        <v>10</v>
      </c>
    </row>
    <row r="2" spans="1:13" x14ac:dyDescent="0.2">
      <c r="A2" s="20">
        <v>0</v>
      </c>
      <c r="B2">
        <v>1018472151</v>
      </c>
      <c r="C2">
        <v>73.179529026549247</v>
      </c>
      <c r="D2">
        <v>3</v>
      </c>
      <c r="E2">
        <v>130.1795290265492</v>
      </c>
      <c r="F2">
        <v>15.820470973450769</v>
      </c>
      <c r="G2">
        <v>414</v>
      </c>
      <c r="H2">
        <v>1</v>
      </c>
      <c r="I2">
        <v>218</v>
      </c>
      <c r="J2">
        <v>146</v>
      </c>
      <c r="K2">
        <v>0</v>
      </c>
      <c r="L2">
        <v>1.3827058781514741</v>
      </c>
      <c r="M2">
        <v>138</v>
      </c>
    </row>
    <row r="3" spans="1:13" x14ac:dyDescent="0.2">
      <c r="A3" s="20">
        <v>1</v>
      </c>
      <c r="B3">
        <v>1015437933</v>
      </c>
      <c r="C3">
        <v>45.439535771598798</v>
      </c>
      <c r="D3">
        <v>2</v>
      </c>
      <c r="E3">
        <v>113.4395357715988</v>
      </c>
      <c r="F3">
        <v>0</v>
      </c>
      <c r="G3">
        <v>318</v>
      </c>
      <c r="H3">
        <v>1</v>
      </c>
      <c r="I3">
        <v>198</v>
      </c>
      <c r="J3">
        <v>104</v>
      </c>
      <c r="K3">
        <v>0</v>
      </c>
      <c r="L3">
        <v>1.0578322556045201</v>
      </c>
      <c r="M3">
        <v>159</v>
      </c>
    </row>
    <row r="4" spans="1:13" x14ac:dyDescent="0.2">
      <c r="A4" s="20">
        <v>2</v>
      </c>
      <c r="B4">
        <v>80073352</v>
      </c>
      <c r="C4">
        <v>37.08302808119506</v>
      </c>
      <c r="D4">
        <v>3</v>
      </c>
      <c r="E4">
        <v>141.0830280811951</v>
      </c>
      <c r="F4">
        <v>41.916971918804933</v>
      </c>
      <c r="G4">
        <v>165</v>
      </c>
      <c r="H4">
        <v>0</v>
      </c>
      <c r="I4">
        <v>0</v>
      </c>
      <c r="J4">
        <v>183</v>
      </c>
      <c r="K4">
        <v>0</v>
      </c>
      <c r="L4">
        <v>1.275844461577673</v>
      </c>
      <c r="M4">
        <v>55</v>
      </c>
    </row>
    <row r="5" spans="1:13" x14ac:dyDescent="0.2">
      <c r="A5" s="20">
        <v>3</v>
      </c>
      <c r="B5">
        <v>52997773</v>
      </c>
      <c r="C5">
        <v>69.154182666465985</v>
      </c>
      <c r="D5">
        <v>2</v>
      </c>
      <c r="E5">
        <v>143.154182666466</v>
      </c>
      <c r="F5">
        <v>0</v>
      </c>
      <c r="G5">
        <v>56</v>
      </c>
      <c r="H5">
        <v>0</v>
      </c>
      <c r="I5">
        <v>0</v>
      </c>
      <c r="J5">
        <v>132</v>
      </c>
      <c r="K5">
        <v>0</v>
      </c>
      <c r="L5">
        <v>0.83825703004142893</v>
      </c>
      <c r="M5">
        <v>28</v>
      </c>
    </row>
    <row r="6" spans="1:13" x14ac:dyDescent="0.2">
      <c r="A6" s="20">
        <v>4</v>
      </c>
      <c r="B6">
        <v>79955886</v>
      </c>
      <c r="C6">
        <v>138.3639647648684</v>
      </c>
      <c r="D6">
        <v>8</v>
      </c>
      <c r="E6">
        <v>289.3639647648684</v>
      </c>
      <c r="F6">
        <v>146.6360352351316</v>
      </c>
      <c r="G6">
        <v>951</v>
      </c>
      <c r="H6">
        <v>3</v>
      </c>
      <c r="I6">
        <v>686</v>
      </c>
      <c r="J6">
        <v>436</v>
      </c>
      <c r="K6">
        <v>0</v>
      </c>
      <c r="L6">
        <v>1.6588105584952111</v>
      </c>
      <c r="M6">
        <v>118.875</v>
      </c>
    </row>
    <row r="7" spans="1:13" x14ac:dyDescent="0.2">
      <c r="A7" s="20">
        <v>5</v>
      </c>
      <c r="B7">
        <v>1015414697</v>
      </c>
      <c r="C7">
        <v>467.92127522699218</v>
      </c>
      <c r="D7">
        <v>6</v>
      </c>
      <c r="E7">
        <v>628.92127522699218</v>
      </c>
      <c r="F7">
        <v>0</v>
      </c>
      <c r="G7">
        <v>729</v>
      </c>
      <c r="H7">
        <v>1</v>
      </c>
      <c r="I7">
        <v>199</v>
      </c>
      <c r="J7">
        <v>333</v>
      </c>
      <c r="K7">
        <v>0</v>
      </c>
      <c r="L7">
        <v>0.57240868480728002</v>
      </c>
      <c r="M7">
        <v>121.5</v>
      </c>
    </row>
    <row r="8" spans="1:13" x14ac:dyDescent="0.2">
      <c r="A8" s="20">
        <v>6</v>
      </c>
      <c r="B8">
        <v>1019088914</v>
      </c>
      <c r="C8">
        <v>64.79045826063043</v>
      </c>
      <c r="D8">
        <v>6</v>
      </c>
      <c r="E8">
        <v>172.7904582606304</v>
      </c>
      <c r="F8">
        <v>156.2095417393696</v>
      </c>
      <c r="G8">
        <v>1644</v>
      </c>
      <c r="H8">
        <v>6</v>
      </c>
      <c r="I8">
        <v>1644</v>
      </c>
      <c r="J8">
        <v>329</v>
      </c>
      <c r="K8">
        <v>0</v>
      </c>
      <c r="L8">
        <v>2.0834483780174362</v>
      </c>
      <c r="M8">
        <v>274</v>
      </c>
    </row>
    <row r="9" spans="1:13" x14ac:dyDescent="0.2">
      <c r="A9" s="20">
        <v>7</v>
      </c>
      <c r="B9">
        <v>1020777651</v>
      </c>
      <c r="C9">
        <v>132.8667901554613</v>
      </c>
      <c r="D9">
        <v>10</v>
      </c>
      <c r="E9">
        <v>322.86679015546127</v>
      </c>
      <c r="F9">
        <v>109.1332098445387</v>
      </c>
      <c r="G9">
        <v>1257</v>
      </c>
      <c r="H9">
        <v>2</v>
      </c>
      <c r="I9">
        <v>421</v>
      </c>
      <c r="J9">
        <v>432</v>
      </c>
      <c r="K9">
        <v>0</v>
      </c>
      <c r="L9">
        <v>1.858351550220134</v>
      </c>
      <c r="M9">
        <v>125.7</v>
      </c>
    </row>
    <row r="10" spans="1:13" x14ac:dyDescent="0.2">
      <c r="A10" s="20">
        <v>8</v>
      </c>
      <c r="B10">
        <v>1018446151</v>
      </c>
      <c r="C10">
        <v>67.967027408976662</v>
      </c>
      <c r="D10">
        <v>11</v>
      </c>
      <c r="E10">
        <v>244.96702740897669</v>
      </c>
      <c r="F10">
        <v>143.03297259102331</v>
      </c>
      <c r="G10">
        <v>1010</v>
      </c>
      <c r="H10">
        <v>0</v>
      </c>
      <c r="I10">
        <v>0</v>
      </c>
      <c r="J10">
        <v>388</v>
      </c>
      <c r="K10">
        <v>0</v>
      </c>
      <c r="L10">
        <v>2.6942401472591602</v>
      </c>
      <c r="M10">
        <v>91.818181818181813</v>
      </c>
    </row>
    <row r="11" spans="1:13" x14ac:dyDescent="0.2">
      <c r="A11" s="20">
        <v>9</v>
      </c>
      <c r="B11">
        <v>80185764</v>
      </c>
      <c r="C11">
        <v>264.64872654878559</v>
      </c>
      <c r="D11">
        <v>8</v>
      </c>
      <c r="E11">
        <v>465.64872654878559</v>
      </c>
      <c r="F11">
        <v>0</v>
      </c>
      <c r="G11">
        <v>1450</v>
      </c>
      <c r="H11">
        <v>4</v>
      </c>
      <c r="I11">
        <v>938</v>
      </c>
      <c r="J11">
        <v>450</v>
      </c>
      <c r="K11">
        <v>0</v>
      </c>
      <c r="L11">
        <v>1.030819956402717</v>
      </c>
      <c r="M11">
        <v>181.25</v>
      </c>
    </row>
    <row r="12" spans="1:13" x14ac:dyDescent="0.2">
      <c r="A12" s="20">
        <v>10</v>
      </c>
      <c r="B12">
        <v>39779707</v>
      </c>
      <c r="C12">
        <v>62.168609807609741</v>
      </c>
      <c r="D12">
        <v>6</v>
      </c>
      <c r="E12">
        <v>225.16860980760981</v>
      </c>
      <c r="F12">
        <v>138.83139019239019</v>
      </c>
      <c r="G12">
        <v>863</v>
      </c>
      <c r="H12">
        <v>2</v>
      </c>
      <c r="I12">
        <v>496</v>
      </c>
      <c r="J12">
        <v>364</v>
      </c>
      <c r="K12">
        <v>0</v>
      </c>
      <c r="L12">
        <v>1.5988018947560849</v>
      </c>
      <c r="M12">
        <v>143.83333333333329</v>
      </c>
    </row>
    <row r="13" spans="1:13" x14ac:dyDescent="0.2">
      <c r="A13" s="20">
        <v>11</v>
      </c>
      <c r="B13">
        <v>1127250183</v>
      </c>
      <c r="C13">
        <v>46.3877658082273</v>
      </c>
      <c r="D13">
        <v>8</v>
      </c>
      <c r="E13">
        <v>205.3877658082273</v>
      </c>
      <c r="F13">
        <v>197.6122341917727</v>
      </c>
      <c r="G13">
        <v>596</v>
      </c>
      <c r="H13">
        <v>0</v>
      </c>
      <c r="I13">
        <v>0</v>
      </c>
      <c r="J13">
        <v>403</v>
      </c>
      <c r="K13">
        <v>0</v>
      </c>
      <c r="L13">
        <v>2.337042803455883</v>
      </c>
      <c r="M13">
        <v>74.5</v>
      </c>
    </row>
    <row r="14" spans="1:13" x14ac:dyDescent="0.2">
      <c r="A14" s="20">
        <v>12</v>
      </c>
      <c r="B14">
        <v>52200795</v>
      </c>
      <c r="C14">
        <v>96.24254180302583</v>
      </c>
      <c r="D14">
        <v>10</v>
      </c>
      <c r="E14">
        <v>433.24254180302592</v>
      </c>
      <c r="F14">
        <v>33.757458196974142</v>
      </c>
      <c r="G14">
        <v>1264</v>
      </c>
      <c r="H14">
        <v>2</v>
      </c>
      <c r="I14">
        <v>402</v>
      </c>
      <c r="J14">
        <v>467</v>
      </c>
      <c r="K14">
        <v>0</v>
      </c>
      <c r="L14">
        <v>1.3849055485248041</v>
      </c>
      <c r="M14">
        <v>126.4</v>
      </c>
    </row>
    <row r="15" spans="1:13" x14ac:dyDescent="0.2">
      <c r="A15" s="20">
        <v>13</v>
      </c>
      <c r="B15">
        <v>1024468225</v>
      </c>
      <c r="C15">
        <v>60.996499067602862</v>
      </c>
      <c r="D15">
        <v>6</v>
      </c>
      <c r="E15">
        <v>158.99649906760291</v>
      </c>
      <c r="F15">
        <v>76.003500932397145</v>
      </c>
      <c r="G15">
        <v>771</v>
      </c>
      <c r="H15">
        <v>2</v>
      </c>
      <c r="I15">
        <v>422</v>
      </c>
      <c r="J15">
        <v>235</v>
      </c>
      <c r="K15">
        <v>0</v>
      </c>
      <c r="L15">
        <v>2.2642007975718612</v>
      </c>
      <c r="M15">
        <v>128.5</v>
      </c>
    </row>
    <row r="16" spans="1:13" x14ac:dyDescent="0.2">
      <c r="A16" s="20">
        <v>14</v>
      </c>
      <c r="B16">
        <v>1121853934</v>
      </c>
      <c r="C16">
        <v>81.769307398010795</v>
      </c>
      <c r="D16">
        <v>9</v>
      </c>
      <c r="E16">
        <v>259.76930739801082</v>
      </c>
      <c r="F16">
        <v>125.2306926019892</v>
      </c>
      <c r="G16">
        <v>896</v>
      </c>
      <c r="H16">
        <v>1</v>
      </c>
      <c r="I16">
        <v>198</v>
      </c>
      <c r="J16">
        <v>385</v>
      </c>
      <c r="K16">
        <v>0</v>
      </c>
      <c r="L16">
        <v>2.078767524188792</v>
      </c>
      <c r="M16">
        <v>99.555555555555557</v>
      </c>
    </row>
    <row r="17" spans="1:13" x14ac:dyDescent="0.2">
      <c r="A17" s="20">
        <v>15</v>
      </c>
      <c r="B17">
        <v>1016039086</v>
      </c>
      <c r="C17">
        <v>110.1157623491646</v>
      </c>
      <c r="D17">
        <v>7</v>
      </c>
      <c r="E17">
        <v>247.1157623491645</v>
      </c>
      <c r="F17">
        <v>148.8842376508355</v>
      </c>
      <c r="G17">
        <v>1141</v>
      </c>
      <c r="H17">
        <v>4</v>
      </c>
      <c r="I17">
        <v>856</v>
      </c>
      <c r="J17">
        <v>396</v>
      </c>
      <c r="K17">
        <v>0</v>
      </c>
      <c r="L17">
        <v>1.69960829696714</v>
      </c>
      <c r="M17">
        <v>163</v>
      </c>
    </row>
    <row r="18" spans="1:13" x14ac:dyDescent="0.2">
      <c r="A18" s="20">
        <v>16</v>
      </c>
      <c r="B18">
        <v>80383487</v>
      </c>
      <c r="C18">
        <v>83.362985690960258</v>
      </c>
      <c r="D18">
        <v>8</v>
      </c>
      <c r="E18">
        <v>367.36298569096027</v>
      </c>
      <c r="F18">
        <v>156.6370143090397</v>
      </c>
      <c r="G18">
        <v>2046</v>
      </c>
      <c r="H18">
        <v>3</v>
      </c>
      <c r="I18">
        <v>1490</v>
      </c>
      <c r="J18">
        <v>524</v>
      </c>
      <c r="K18">
        <v>44</v>
      </c>
      <c r="L18">
        <v>1.3066095896873899</v>
      </c>
      <c r="M18">
        <v>255.75</v>
      </c>
    </row>
    <row r="19" spans="1:13" x14ac:dyDescent="0.2">
      <c r="A19" s="20">
        <v>17</v>
      </c>
      <c r="B19">
        <v>1020803066</v>
      </c>
      <c r="C19">
        <v>115.5655586519015</v>
      </c>
      <c r="D19">
        <v>9</v>
      </c>
      <c r="E19">
        <v>260.56555865190148</v>
      </c>
      <c r="F19">
        <v>163.43444134809849</v>
      </c>
      <c r="G19">
        <v>1059</v>
      </c>
      <c r="H19">
        <v>0</v>
      </c>
      <c r="I19">
        <v>0</v>
      </c>
      <c r="J19">
        <v>424</v>
      </c>
      <c r="K19">
        <v>0</v>
      </c>
      <c r="L19">
        <v>2.0724151065621239</v>
      </c>
      <c r="M19">
        <v>117.6666666666667</v>
      </c>
    </row>
    <row r="20" spans="1:13" x14ac:dyDescent="0.2">
      <c r="A20" s="20">
        <v>18</v>
      </c>
      <c r="B20">
        <v>57293715</v>
      </c>
      <c r="C20">
        <v>43.285234904370142</v>
      </c>
      <c r="D20">
        <v>6</v>
      </c>
      <c r="E20">
        <v>158.2852349043701</v>
      </c>
      <c r="F20">
        <v>144.7147650956299</v>
      </c>
      <c r="G20">
        <v>1954</v>
      </c>
      <c r="H20">
        <v>4</v>
      </c>
      <c r="I20">
        <v>1784</v>
      </c>
      <c r="J20">
        <v>303</v>
      </c>
      <c r="K20">
        <v>0</v>
      </c>
      <c r="L20">
        <v>2.2743751191796142</v>
      </c>
      <c r="M20">
        <v>325.66666666666669</v>
      </c>
    </row>
    <row r="21" spans="1:13" x14ac:dyDescent="0.2">
      <c r="A21" s="20">
        <v>19</v>
      </c>
      <c r="B21">
        <v>1020808271</v>
      </c>
      <c r="C21">
        <v>64.129836245530313</v>
      </c>
      <c r="D21">
        <v>9</v>
      </c>
      <c r="E21">
        <v>245.1298362455303</v>
      </c>
      <c r="F21">
        <v>174.8701637544697</v>
      </c>
      <c r="G21">
        <v>547</v>
      </c>
      <c r="H21">
        <v>0</v>
      </c>
      <c r="I21">
        <v>0</v>
      </c>
      <c r="J21">
        <v>420</v>
      </c>
      <c r="K21">
        <v>0</v>
      </c>
      <c r="L21">
        <v>2.20291421179394</v>
      </c>
      <c r="M21">
        <v>60.777777777777779</v>
      </c>
    </row>
    <row r="22" spans="1:13" x14ac:dyDescent="0.2">
      <c r="A22" s="20">
        <v>20</v>
      </c>
      <c r="B22">
        <v>80727764</v>
      </c>
      <c r="C22">
        <v>90.894061835962546</v>
      </c>
      <c r="D22">
        <v>7</v>
      </c>
      <c r="E22">
        <v>234.89406183596259</v>
      </c>
      <c r="F22">
        <v>142.10593816403741</v>
      </c>
      <c r="G22">
        <v>1166</v>
      </c>
      <c r="H22">
        <v>4</v>
      </c>
      <c r="I22">
        <v>1036</v>
      </c>
      <c r="J22">
        <v>377</v>
      </c>
      <c r="K22">
        <v>0</v>
      </c>
      <c r="L22">
        <v>1.788040092274898</v>
      </c>
      <c r="M22">
        <v>166.57142857142861</v>
      </c>
    </row>
    <row r="23" spans="1:13" x14ac:dyDescent="0.2">
      <c r="A23" s="20">
        <v>21</v>
      </c>
      <c r="B23">
        <v>1098635342</v>
      </c>
      <c r="C23">
        <v>60.882815901200388</v>
      </c>
      <c r="D23">
        <v>5</v>
      </c>
      <c r="E23">
        <v>165.88281590120039</v>
      </c>
      <c r="F23">
        <v>0</v>
      </c>
      <c r="G23">
        <v>449</v>
      </c>
      <c r="H23">
        <v>1</v>
      </c>
      <c r="I23">
        <v>195</v>
      </c>
      <c r="J23">
        <v>152</v>
      </c>
      <c r="K23">
        <v>0</v>
      </c>
      <c r="L23">
        <v>1.808505590950902</v>
      </c>
      <c r="M23">
        <v>89.8</v>
      </c>
    </row>
    <row r="24" spans="1:13" x14ac:dyDescent="0.2">
      <c r="A24" s="20">
        <v>22</v>
      </c>
      <c r="B24">
        <v>1082996581</v>
      </c>
      <c r="C24">
        <v>195.52429652299469</v>
      </c>
      <c r="D24">
        <v>13</v>
      </c>
      <c r="E24">
        <v>473.52429652299458</v>
      </c>
      <c r="F24">
        <v>56.475703477005368</v>
      </c>
      <c r="G24">
        <v>1289</v>
      </c>
      <c r="H24">
        <v>3</v>
      </c>
      <c r="I24">
        <v>593</v>
      </c>
      <c r="J24">
        <v>530</v>
      </c>
      <c r="K24">
        <v>50</v>
      </c>
      <c r="L24">
        <v>1.6472227628601159</v>
      </c>
      <c r="M24">
        <v>99.15384615384616</v>
      </c>
    </row>
    <row r="25" spans="1:13" x14ac:dyDescent="0.2">
      <c r="A25" s="20">
        <v>23</v>
      </c>
      <c r="B25">
        <v>1117504115</v>
      </c>
      <c r="C25">
        <v>195.32489320569371</v>
      </c>
      <c r="D25">
        <v>8</v>
      </c>
      <c r="E25">
        <v>394.32489320569368</v>
      </c>
      <c r="F25">
        <v>15.67510679430632</v>
      </c>
      <c r="G25">
        <v>1096</v>
      </c>
      <c r="H25">
        <v>2</v>
      </c>
      <c r="I25">
        <v>675</v>
      </c>
      <c r="J25">
        <v>410</v>
      </c>
      <c r="K25">
        <v>0</v>
      </c>
      <c r="L25">
        <v>1.2172703480569129</v>
      </c>
      <c r="M25">
        <v>137</v>
      </c>
    </row>
    <row r="26" spans="1:13" x14ac:dyDescent="0.2">
      <c r="A26" s="20">
        <v>24</v>
      </c>
      <c r="B26">
        <v>1085310672</v>
      </c>
      <c r="C26">
        <v>48.051208113030619</v>
      </c>
      <c r="D26">
        <v>9</v>
      </c>
      <c r="E26">
        <v>282.05120811303061</v>
      </c>
      <c r="F26">
        <v>141.94879188696939</v>
      </c>
      <c r="G26">
        <v>796</v>
      </c>
      <c r="H26">
        <v>1</v>
      </c>
      <c r="I26">
        <v>181</v>
      </c>
      <c r="J26">
        <v>424</v>
      </c>
      <c r="K26">
        <v>0</v>
      </c>
      <c r="L26">
        <v>1.914545956433549</v>
      </c>
      <c r="M26">
        <v>88.444444444444443</v>
      </c>
    </row>
    <row r="27" spans="1:13" x14ac:dyDescent="0.2">
      <c r="A27" s="20">
        <v>25</v>
      </c>
      <c r="B27">
        <v>1095825225</v>
      </c>
      <c r="C27">
        <v>102.7181738088581</v>
      </c>
      <c r="D27">
        <v>14</v>
      </c>
      <c r="E27">
        <v>333.71817380885801</v>
      </c>
      <c r="F27">
        <v>255.28182619114199</v>
      </c>
      <c r="G27">
        <v>1551</v>
      </c>
      <c r="H27">
        <v>1</v>
      </c>
      <c r="I27">
        <v>203</v>
      </c>
      <c r="J27">
        <v>589</v>
      </c>
      <c r="K27">
        <v>109</v>
      </c>
      <c r="L27">
        <v>2.517093961089222</v>
      </c>
      <c r="M27">
        <v>110.78571428571431</v>
      </c>
    </row>
    <row r="28" spans="1:13" x14ac:dyDescent="0.2">
      <c r="A28" s="20">
        <v>26</v>
      </c>
      <c r="B28">
        <v>1014217039</v>
      </c>
      <c r="C28">
        <v>64.941361716656957</v>
      </c>
      <c r="D28">
        <v>8</v>
      </c>
      <c r="E28">
        <v>176.94136171665701</v>
      </c>
      <c r="F28">
        <v>238.05863828334299</v>
      </c>
      <c r="G28">
        <v>695</v>
      </c>
      <c r="H28">
        <v>1</v>
      </c>
      <c r="I28">
        <v>197</v>
      </c>
      <c r="J28">
        <v>415</v>
      </c>
      <c r="K28">
        <v>0</v>
      </c>
      <c r="L28">
        <v>2.71276311735773</v>
      </c>
      <c r="M28">
        <v>86.875</v>
      </c>
    </row>
    <row r="29" spans="1:13" x14ac:dyDescent="0.2">
      <c r="A29" s="20">
        <v>27</v>
      </c>
      <c r="B29">
        <v>1014266018</v>
      </c>
      <c r="C29">
        <v>119.3521795853863</v>
      </c>
      <c r="D29">
        <v>9</v>
      </c>
      <c r="E29">
        <v>299.35217958538641</v>
      </c>
      <c r="F29">
        <v>92.647820414613648</v>
      </c>
      <c r="G29">
        <v>1054</v>
      </c>
      <c r="H29">
        <v>3</v>
      </c>
      <c r="I29">
        <v>574</v>
      </c>
      <c r="J29">
        <v>392</v>
      </c>
      <c r="K29">
        <v>0</v>
      </c>
      <c r="L29">
        <v>1.8038953340774719</v>
      </c>
      <c r="M29">
        <v>117.1111111111111</v>
      </c>
    </row>
    <row r="30" spans="1:13" x14ac:dyDescent="0.2">
      <c r="A30" s="20">
        <v>28</v>
      </c>
      <c r="B30">
        <v>1098697055</v>
      </c>
      <c r="C30">
        <v>92.376395192312046</v>
      </c>
      <c r="D30">
        <v>12</v>
      </c>
      <c r="E30">
        <v>335.37639519231209</v>
      </c>
      <c r="F30">
        <v>239.62360480768791</v>
      </c>
      <c r="G30">
        <v>953</v>
      </c>
      <c r="H30">
        <v>0</v>
      </c>
      <c r="I30">
        <v>0</v>
      </c>
      <c r="J30">
        <v>575</v>
      </c>
      <c r="K30">
        <v>95</v>
      </c>
      <c r="L30">
        <v>2.146841609371871</v>
      </c>
      <c r="M30">
        <v>79.416666666666671</v>
      </c>
    </row>
    <row r="31" spans="1:13" x14ac:dyDescent="0.2">
      <c r="A31" s="20">
        <v>29</v>
      </c>
      <c r="B31">
        <v>85488148</v>
      </c>
      <c r="C31">
        <v>116.2291138365083</v>
      </c>
      <c r="D31">
        <v>6</v>
      </c>
      <c r="E31">
        <v>330.2291138365083</v>
      </c>
      <c r="F31">
        <v>34.770886163491703</v>
      </c>
      <c r="G31">
        <v>790</v>
      </c>
      <c r="H31">
        <v>1</v>
      </c>
      <c r="I31">
        <v>265</v>
      </c>
      <c r="J31">
        <v>365</v>
      </c>
      <c r="K31">
        <v>0</v>
      </c>
      <c r="L31">
        <v>1.090152215283571</v>
      </c>
      <c r="M31">
        <v>131.66666666666671</v>
      </c>
    </row>
    <row r="32" spans="1:13" x14ac:dyDescent="0.2">
      <c r="A32" s="20">
        <v>30</v>
      </c>
      <c r="B32">
        <v>80075437</v>
      </c>
      <c r="C32">
        <v>107.66329430345461</v>
      </c>
      <c r="D32">
        <v>11</v>
      </c>
      <c r="E32">
        <v>274.66329430345462</v>
      </c>
      <c r="F32">
        <v>109.33670569654539</v>
      </c>
      <c r="G32">
        <v>497</v>
      </c>
      <c r="H32">
        <v>0</v>
      </c>
      <c r="I32">
        <v>0</v>
      </c>
      <c r="J32">
        <v>384</v>
      </c>
      <c r="K32">
        <v>0</v>
      </c>
      <c r="L32">
        <v>2.4029421247340612</v>
      </c>
      <c r="M32">
        <v>45.18181818181818</v>
      </c>
    </row>
    <row r="33" spans="1:15" x14ac:dyDescent="0.2">
      <c r="A33" s="20">
        <v>31</v>
      </c>
      <c r="B33">
        <v>1053327980</v>
      </c>
      <c r="C33">
        <v>68.150623509989941</v>
      </c>
      <c r="D33">
        <v>10</v>
      </c>
      <c r="E33">
        <v>225.15062350998991</v>
      </c>
      <c r="F33">
        <v>199.84937649001009</v>
      </c>
      <c r="G33">
        <v>1024</v>
      </c>
      <c r="H33">
        <v>1</v>
      </c>
      <c r="I33">
        <v>196</v>
      </c>
      <c r="J33">
        <v>425</v>
      </c>
      <c r="K33">
        <v>0</v>
      </c>
      <c r="L33">
        <v>2.6648826934000391</v>
      </c>
      <c r="M33">
        <v>102.4</v>
      </c>
    </row>
    <row r="34" spans="1:15" x14ac:dyDescent="0.2">
      <c r="A34" s="20">
        <v>32</v>
      </c>
      <c r="B34">
        <v>1083026203</v>
      </c>
      <c r="C34">
        <v>78.701928964790923</v>
      </c>
      <c r="D34">
        <v>8</v>
      </c>
      <c r="E34">
        <v>223.70192896479091</v>
      </c>
      <c r="F34">
        <v>173.29807103520909</v>
      </c>
      <c r="G34">
        <v>753</v>
      </c>
      <c r="H34">
        <v>0</v>
      </c>
      <c r="I34">
        <v>0</v>
      </c>
      <c r="J34">
        <v>397</v>
      </c>
      <c r="K34">
        <v>0</v>
      </c>
      <c r="L34">
        <v>2.1457123871093149</v>
      </c>
      <c r="M34">
        <v>94.125</v>
      </c>
    </row>
    <row r="35" spans="1:15" x14ac:dyDescent="0.2">
      <c r="A35" s="20">
        <v>33</v>
      </c>
      <c r="B35">
        <v>1083012532</v>
      </c>
      <c r="C35">
        <v>180.69516698788999</v>
      </c>
      <c r="D35">
        <v>15</v>
      </c>
      <c r="E35">
        <v>569.69516698789005</v>
      </c>
      <c r="F35">
        <v>0</v>
      </c>
      <c r="G35">
        <v>850</v>
      </c>
      <c r="H35">
        <v>1</v>
      </c>
      <c r="I35">
        <v>204</v>
      </c>
      <c r="J35">
        <v>452</v>
      </c>
      <c r="K35">
        <v>0</v>
      </c>
      <c r="L35">
        <v>1.579792233026142</v>
      </c>
      <c r="M35">
        <v>56.666666666666657</v>
      </c>
    </row>
    <row r="36" spans="1:15" x14ac:dyDescent="0.2">
      <c r="A36" s="20">
        <v>34</v>
      </c>
      <c r="B36">
        <v>1018440480</v>
      </c>
      <c r="C36">
        <v>75.384186696937689</v>
      </c>
      <c r="D36">
        <v>6</v>
      </c>
      <c r="E36">
        <v>281.38418669693772</v>
      </c>
      <c r="F36">
        <v>96.615813303062282</v>
      </c>
      <c r="G36">
        <v>652</v>
      </c>
      <c r="H36">
        <v>1</v>
      </c>
      <c r="I36">
        <v>272</v>
      </c>
      <c r="J36">
        <v>378</v>
      </c>
      <c r="K36">
        <v>0</v>
      </c>
      <c r="L36">
        <v>1.279389592662983</v>
      </c>
      <c r="M36">
        <v>108.6666666666667</v>
      </c>
    </row>
    <row r="37" spans="1:15" x14ac:dyDescent="0.2">
      <c r="A37" s="20">
        <v>35</v>
      </c>
      <c r="B37">
        <v>1019074166</v>
      </c>
      <c r="C37">
        <v>118.573119524676</v>
      </c>
      <c r="D37">
        <v>8</v>
      </c>
      <c r="E37">
        <v>268.57311952467597</v>
      </c>
      <c r="F37">
        <v>50.426880475323969</v>
      </c>
      <c r="G37">
        <v>1167</v>
      </c>
      <c r="H37">
        <v>2</v>
      </c>
      <c r="I37">
        <v>429</v>
      </c>
      <c r="J37">
        <v>319</v>
      </c>
      <c r="K37">
        <v>0</v>
      </c>
      <c r="L37">
        <v>1.7872227900152851</v>
      </c>
      <c r="M37">
        <v>145.875</v>
      </c>
    </row>
    <row r="38" spans="1:15" x14ac:dyDescent="0.2">
      <c r="A38" s="20">
        <v>36</v>
      </c>
      <c r="B38">
        <v>1140888504</v>
      </c>
      <c r="C38">
        <v>69.824332218813709</v>
      </c>
      <c r="D38">
        <v>9</v>
      </c>
      <c r="E38">
        <v>227.82433221881371</v>
      </c>
      <c r="F38">
        <v>118.17566778118631</v>
      </c>
      <c r="G38">
        <v>876</v>
      </c>
      <c r="H38">
        <v>1</v>
      </c>
      <c r="I38">
        <v>215</v>
      </c>
      <c r="J38">
        <v>346</v>
      </c>
      <c r="K38">
        <v>0</v>
      </c>
      <c r="L38">
        <v>2.370247263498428</v>
      </c>
      <c r="M38">
        <v>97.333333333333329</v>
      </c>
    </row>
    <row r="39" spans="1:15" x14ac:dyDescent="0.2">
      <c r="A39" s="20">
        <v>37</v>
      </c>
      <c r="B39">
        <v>1032491705</v>
      </c>
      <c r="C39">
        <v>188.75901269644089</v>
      </c>
      <c r="D39">
        <v>7</v>
      </c>
      <c r="E39">
        <v>330.75901269644089</v>
      </c>
      <c r="F39">
        <v>25.240987303559109</v>
      </c>
      <c r="G39">
        <v>1236</v>
      </c>
      <c r="H39">
        <v>3</v>
      </c>
      <c r="I39">
        <v>750</v>
      </c>
      <c r="J39">
        <v>356</v>
      </c>
      <c r="K39">
        <v>0</v>
      </c>
      <c r="L39">
        <v>1.26980666853502</v>
      </c>
      <c r="M39">
        <v>176.57142857142861</v>
      </c>
    </row>
    <row r="40" spans="1:15" x14ac:dyDescent="0.2">
      <c r="A40" s="20">
        <v>38</v>
      </c>
      <c r="B40">
        <v>1015405667</v>
      </c>
      <c r="C40">
        <v>52.1159986933135</v>
      </c>
      <c r="D40">
        <v>4</v>
      </c>
      <c r="E40">
        <v>143.11599869331349</v>
      </c>
      <c r="F40">
        <v>0</v>
      </c>
      <c r="G40">
        <v>591</v>
      </c>
      <c r="H40">
        <v>2</v>
      </c>
      <c r="I40">
        <v>403</v>
      </c>
      <c r="J40">
        <v>142</v>
      </c>
      <c r="K40">
        <v>0</v>
      </c>
      <c r="L40">
        <v>1.67696136135207</v>
      </c>
      <c r="M40">
        <v>147.75</v>
      </c>
    </row>
    <row r="41" spans="1:15" x14ac:dyDescent="0.2">
      <c r="A41" s="18"/>
    </row>
    <row r="42" spans="1:15" x14ac:dyDescent="0.2">
      <c r="A42" s="18"/>
    </row>
    <row r="43" spans="1:15" x14ac:dyDescent="0.2">
      <c r="A43" s="18"/>
    </row>
    <row r="44" spans="1:15" x14ac:dyDescent="0.2">
      <c r="A44" s="18"/>
    </row>
    <row r="45" spans="1:15" x14ac:dyDescent="0.2">
      <c r="A45" s="18"/>
    </row>
    <row r="46" spans="1:15" x14ac:dyDescent="0.2">
      <c r="A46" s="18"/>
    </row>
    <row r="47" spans="1:15" x14ac:dyDescent="0.2">
      <c r="A47" s="18"/>
    </row>
    <row r="48" spans="1:15" x14ac:dyDescent="0.2">
      <c r="A48" s="3" t="s">
        <v>25</v>
      </c>
      <c r="B48">
        <f>COUNT(B2:B40)</f>
        <v>39</v>
      </c>
      <c r="C48">
        <f>AVERAGE(C2:C40)</f>
        <v>106.45130212699584</v>
      </c>
      <c r="D48">
        <f>AVERAGE(D2:D40)</f>
        <v>7.8461538461538458</v>
      </c>
      <c r="E48">
        <f>AVERAGE(E2:E40)</f>
        <v>276.52822520391896</v>
      </c>
      <c r="F48">
        <f>AVERAGE(F2:F40)</f>
        <v>101.59633125239509</v>
      </c>
      <c r="G48">
        <f>AVERAGE(G2:G40)</f>
        <v>938.87179487179492</v>
      </c>
      <c r="H48">
        <f>SUM(H2:H40)</f>
        <v>64</v>
      </c>
      <c r="I48">
        <f>AVERAGE(I2:I40)</f>
        <v>418.97435897435895</v>
      </c>
      <c r="J48">
        <f>AVERAGE(J2:J40)</f>
        <v>366.20512820512823</v>
      </c>
      <c r="K48">
        <f>AVERAGE(K2:K40)</f>
        <v>7.6410256410256414</v>
      </c>
      <c r="L48">
        <f>AVERAGE(L2:L40)</f>
        <v>1.7819396896244679</v>
      </c>
      <c r="M48">
        <f>AVERAGE(M2:M40)</f>
        <v>124.87661469584546</v>
      </c>
      <c r="N48">
        <f>SUM(D2:D40)</f>
        <v>306</v>
      </c>
      <c r="O48">
        <f>STDEV(D2:D40)</f>
        <v>2.9871519752227065</v>
      </c>
    </row>
    <row r="49" spans="1:1" x14ac:dyDescent="0.2">
      <c r="A49" s="18"/>
    </row>
    <row r="50" spans="1:1" x14ac:dyDescent="0.2">
      <c r="A50" s="18"/>
    </row>
    <row r="51" spans="1:1" x14ac:dyDescent="0.2">
      <c r="A51" s="18"/>
    </row>
    <row r="52" spans="1:1" x14ac:dyDescent="0.2">
      <c r="A52" s="18"/>
    </row>
    <row r="53" spans="1:1" x14ac:dyDescent="0.2">
      <c r="A53" s="18"/>
    </row>
    <row r="54" spans="1:1" x14ac:dyDescent="0.2">
      <c r="A54" s="18"/>
    </row>
    <row r="55" spans="1:1" x14ac:dyDescent="0.2">
      <c r="A55" s="18"/>
    </row>
    <row r="56" spans="1:1" x14ac:dyDescent="0.2">
      <c r="A56" s="18"/>
    </row>
    <row r="57" spans="1:1" x14ac:dyDescent="0.2">
      <c r="A57" s="18"/>
    </row>
    <row r="58" spans="1:1" x14ac:dyDescent="0.2">
      <c r="A58" s="18"/>
    </row>
    <row r="59" spans="1:1" x14ac:dyDescent="0.2">
      <c r="A59" s="3"/>
    </row>
    <row r="60" spans="1:1" x14ac:dyDescent="0.2">
      <c r="A60" s="18"/>
    </row>
    <row r="61" spans="1:1" x14ac:dyDescent="0.2">
      <c r="A61" s="18"/>
    </row>
    <row r="62" spans="1:1" x14ac:dyDescent="0.2">
      <c r="A62" s="18"/>
    </row>
    <row r="63" spans="1:1" x14ac:dyDescent="0.2">
      <c r="A63" s="18"/>
    </row>
    <row r="64" spans="1:1" x14ac:dyDescent="0.2">
      <c r="A64" s="18"/>
    </row>
    <row r="65" spans="1:1" x14ac:dyDescent="0.2">
      <c r="A65" s="18"/>
    </row>
    <row r="66" spans="1:1" x14ac:dyDescent="0.2">
      <c r="A66" s="18"/>
    </row>
    <row r="67" spans="1:1" x14ac:dyDescent="0.2">
      <c r="A67" s="18"/>
    </row>
    <row r="68" spans="1:1" x14ac:dyDescent="0.2">
      <c r="A68" s="18"/>
    </row>
    <row r="69" spans="1:1" x14ac:dyDescent="0.2">
      <c r="A69" s="18"/>
    </row>
    <row r="70" spans="1:1" x14ac:dyDescent="0.2">
      <c r="A70" s="18"/>
    </row>
    <row r="71" spans="1:1" x14ac:dyDescent="0.2">
      <c r="A71" s="18"/>
    </row>
    <row r="72" spans="1:1" x14ac:dyDescent="0.2">
      <c r="A72" s="18"/>
    </row>
    <row r="73" spans="1:1" x14ac:dyDescent="0.2">
      <c r="A73" s="18"/>
    </row>
    <row r="74" spans="1:1" x14ac:dyDescent="0.2">
      <c r="A74" s="18"/>
    </row>
    <row r="75" spans="1:1" x14ac:dyDescent="0.2">
      <c r="A75" s="18"/>
    </row>
    <row r="76" spans="1:1" x14ac:dyDescent="0.2">
      <c r="A76" s="18"/>
    </row>
    <row r="77" spans="1:1" x14ac:dyDescent="0.2">
      <c r="A77" s="18"/>
    </row>
    <row r="78" spans="1:1" x14ac:dyDescent="0.2">
      <c r="A78" s="18"/>
    </row>
    <row r="79" spans="1:1" x14ac:dyDescent="0.2">
      <c r="A79" s="18"/>
    </row>
    <row r="80" spans="1:1" x14ac:dyDescent="0.2">
      <c r="A80" s="18"/>
    </row>
    <row r="81" spans="1:1" x14ac:dyDescent="0.2">
      <c r="A81" s="18"/>
    </row>
    <row r="82" spans="1:1" x14ac:dyDescent="0.2">
      <c r="A82" s="18"/>
    </row>
    <row r="83" spans="1:1" x14ac:dyDescent="0.2">
      <c r="A83" s="18"/>
    </row>
    <row r="84" spans="1:1" x14ac:dyDescent="0.2">
      <c r="A84" s="18"/>
    </row>
    <row r="85" spans="1:1" x14ac:dyDescent="0.2">
      <c r="A85" s="18"/>
    </row>
    <row r="86" spans="1:1" x14ac:dyDescent="0.2">
      <c r="A86" s="18"/>
    </row>
    <row r="87" spans="1:1" x14ac:dyDescent="0.2">
      <c r="A87" s="18"/>
    </row>
    <row r="88" spans="1:1" x14ac:dyDescent="0.2">
      <c r="A88" s="18"/>
    </row>
    <row r="89" spans="1:1" x14ac:dyDescent="0.2">
      <c r="A89" s="18"/>
    </row>
    <row r="90" spans="1:1" x14ac:dyDescent="0.2">
      <c r="A90" s="18"/>
    </row>
    <row r="91" spans="1:1" x14ac:dyDescent="0.2">
      <c r="A91" s="18"/>
    </row>
    <row r="92" spans="1:1" x14ac:dyDescent="0.2">
      <c r="A92" s="18"/>
    </row>
    <row r="93" spans="1:1" x14ac:dyDescent="0.2">
      <c r="A93" s="18"/>
    </row>
    <row r="94" spans="1:1" x14ac:dyDescent="0.2">
      <c r="A94" s="18"/>
    </row>
    <row r="95" spans="1:1" x14ac:dyDescent="0.2">
      <c r="A95" s="18"/>
    </row>
    <row r="96" spans="1:1" x14ac:dyDescent="0.2">
      <c r="A96" s="18"/>
    </row>
    <row r="97" spans="1:1" x14ac:dyDescent="0.2">
      <c r="A97" s="18"/>
    </row>
    <row r="98" spans="1:1" x14ac:dyDescent="0.2">
      <c r="A98" s="18"/>
    </row>
    <row r="99" spans="1:1" x14ac:dyDescent="0.2">
      <c r="A99" s="18"/>
    </row>
    <row r="100" spans="1:1" x14ac:dyDescent="0.2">
      <c r="A100" s="18"/>
    </row>
    <row r="101" spans="1:1" x14ac:dyDescent="0.2">
      <c r="A101" s="18"/>
    </row>
    <row r="102" spans="1:1" x14ac:dyDescent="0.2">
      <c r="A102" s="18"/>
    </row>
    <row r="103" spans="1:1" x14ac:dyDescent="0.2">
      <c r="A103" s="18"/>
    </row>
    <row r="104" spans="1:1" x14ac:dyDescent="0.2">
      <c r="A104" s="18"/>
    </row>
    <row r="105" spans="1:1" x14ac:dyDescent="0.2">
      <c r="A105" s="18"/>
    </row>
    <row r="106" spans="1:1" x14ac:dyDescent="0.2">
      <c r="A106" s="18"/>
    </row>
    <row r="107" spans="1:1" x14ac:dyDescent="0.2">
      <c r="A107" s="18"/>
    </row>
    <row r="108" spans="1:1" x14ac:dyDescent="0.2">
      <c r="A108" s="18"/>
    </row>
    <row r="109" spans="1:1" x14ac:dyDescent="0.2">
      <c r="A109" s="18"/>
    </row>
    <row r="110" spans="1:1" x14ac:dyDescent="0.2">
      <c r="A110" s="18"/>
    </row>
    <row r="111" spans="1:1" x14ac:dyDescent="0.2">
      <c r="A111" s="18"/>
    </row>
    <row r="112" spans="1:1" x14ac:dyDescent="0.2">
      <c r="A112" s="18"/>
    </row>
    <row r="113" spans="1:1" x14ac:dyDescent="0.2">
      <c r="A113" s="18"/>
    </row>
    <row r="114" spans="1:1" x14ac:dyDescent="0.2">
      <c r="A114" s="18"/>
    </row>
    <row r="115" spans="1:1" x14ac:dyDescent="0.2">
      <c r="A115" s="18"/>
    </row>
    <row r="116" spans="1:1" x14ac:dyDescent="0.2">
      <c r="A116" s="18"/>
    </row>
    <row r="117" spans="1:1" x14ac:dyDescent="0.2">
      <c r="A117" s="18"/>
    </row>
    <row r="118" spans="1:1" x14ac:dyDescent="0.2">
      <c r="A118" s="18"/>
    </row>
    <row r="119" spans="1:1" x14ac:dyDescent="0.2">
      <c r="A119" s="18"/>
    </row>
    <row r="120" spans="1:1" x14ac:dyDescent="0.2">
      <c r="A120" s="18"/>
    </row>
    <row r="121" spans="1:1" x14ac:dyDescent="0.2">
      <c r="A121" s="18"/>
    </row>
    <row r="122" spans="1:1" x14ac:dyDescent="0.2">
      <c r="A122" s="18"/>
    </row>
    <row r="123" spans="1:1" x14ac:dyDescent="0.2">
      <c r="A123" s="18"/>
    </row>
    <row r="124" spans="1:1" x14ac:dyDescent="0.2">
      <c r="A124" s="18"/>
    </row>
    <row r="125" spans="1:1" x14ac:dyDescent="0.2">
      <c r="A125" s="18"/>
    </row>
    <row r="126" spans="1:1" x14ac:dyDescent="0.2">
      <c r="A126" s="18"/>
    </row>
    <row r="127" spans="1:1" x14ac:dyDescent="0.2">
      <c r="A127" s="18"/>
    </row>
    <row r="128" spans="1:1" x14ac:dyDescent="0.2">
      <c r="A128" s="18"/>
    </row>
    <row r="129" spans="1:1" x14ac:dyDescent="0.2">
      <c r="A129" s="18"/>
    </row>
    <row r="130" spans="1:1" x14ac:dyDescent="0.2">
      <c r="A130" s="18"/>
    </row>
    <row r="131" spans="1:1" x14ac:dyDescent="0.2">
      <c r="A131" s="18"/>
    </row>
    <row r="132" spans="1:1" x14ac:dyDescent="0.2">
      <c r="A132" s="18"/>
    </row>
    <row r="133" spans="1:1" x14ac:dyDescent="0.2">
      <c r="A133" s="18"/>
    </row>
    <row r="134" spans="1:1" x14ac:dyDescent="0.2">
      <c r="A134" s="18"/>
    </row>
    <row r="135" spans="1:1" x14ac:dyDescent="0.2">
      <c r="A135" s="18"/>
    </row>
    <row r="136" spans="1:1" x14ac:dyDescent="0.2">
      <c r="A136" s="18"/>
    </row>
    <row r="137" spans="1:1" x14ac:dyDescent="0.2">
      <c r="A137" s="18"/>
    </row>
    <row r="138" spans="1:1" x14ac:dyDescent="0.2">
      <c r="A138" s="18"/>
    </row>
    <row r="139" spans="1:1" x14ac:dyDescent="0.2">
      <c r="A139" s="18"/>
    </row>
    <row r="140" spans="1:1" x14ac:dyDescent="0.2">
      <c r="A140" s="18"/>
    </row>
    <row r="141" spans="1:1" x14ac:dyDescent="0.2">
      <c r="A141" s="18"/>
    </row>
    <row r="142" spans="1:1" x14ac:dyDescent="0.2">
      <c r="A142" s="18"/>
    </row>
    <row r="143" spans="1:1" x14ac:dyDescent="0.2">
      <c r="A143" s="18"/>
    </row>
    <row r="144" spans="1:1" x14ac:dyDescent="0.2">
      <c r="A144" s="18"/>
    </row>
    <row r="145" spans="1:1" x14ac:dyDescent="0.2">
      <c r="A145" s="18"/>
    </row>
    <row r="146" spans="1:1" x14ac:dyDescent="0.2">
      <c r="A146" s="18"/>
    </row>
    <row r="147" spans="1:1" x14ac:dyDescent="0.2">
      <c r="A147" s="18"/>
    </row>
    <row r="148" spans="1:1" x14ac:dyDescent="0.2">
      <c r="A148" s="18"/>
    </row>
    <row r="149" spans="1:1" x14ac:dyDescent="0.2">
      <c r="A149" s="18"/>
    </row>
    <row r="150" spans="1:1" x14ac:dyDescent="0.2">
      <c r="A150" s="18"/>
    </row>
    <row r="151" spans="1:1" x14ac:dyDescent="0.2">
      <c r="A151" s="18"/>
    </row>
    <row r="152" spans="1:1" x14ac:dyDescent="0.2">
      <c r="A152" s="18"/>
    </row>
    <row r="153" spans="1:1" x14ac:dyDescent="0.2">
      <c r="A153" s="18"/>
    </row>
    <row r="154" spans="1:1" x14ac:dyDescent="0.2">
      <c r="A154" s="18"/>
    </row>
    <row r="155" spans="1:1" x14ac:dyDescent="0.2">
      <c r="A155" s="18"/>
    </row>
    <row r="156" spans="1:1" x14ac:dyDescent="0.2">
      <c r="A156" s="18"/>
    </row>
    <row r="157" spans="1:1" x14ac:dyDescent="0.2">
      <c r="A157" s="18"/>
    </row>
    <row r="158" spans="1:1" x14ac:dyDescent="0.2">
      <c r="A158" s="18"/>
    </row>
    <row r="159" spans="1:1" x14ac:dyDescent="0.2">
      <c r="A159" s="18"/>
    </row>
    <row r="160" spans="1:1" x14ac:dyDescent="0.2">
      <c r="A160" s="18"/>
    </row>
    <row r="161" spans="1:1" x14ac:dyDescent="0.2">
      <c r="A161" s="18"/>
    </row>
    <row r="162" spans="1:1" x14ac:dyDescent="0.2">
      <c r="A162" s="18"/>
    </row>
    <row r="163" spans="1:1" x14ac:dyDescent="0.2">
      <c r="A163" s="18"/>
    </row>
    <row r="164" spans="1:1" x14ac:dyDescent="0.2">
      <c r="A164" s="18"/>
    </row>
    <row r="165" spans="1:1" x14ac:dyDescent="0.2">
      <c r="A165" s="18"/>
    </row>
    <row r="166" spans="1:1" x14ac:dyDescent="0.2">
      <c r="A166" s="18"/>
    </row>
    <row r="167" spans="1:1" x14ac:dyDescent="0.2">
      <c r="A167" s="18"/>
    </row>
    <row r="168" spans="1:1" x14ac:dyDescent="0.2">
      <c r="A168" s="18"/>
    </row>
    <row r="169" spans="1:1" x14ac:dyDescent="0.2">
      <c r="A169" s="18"/>
    </row>
    <row r="170" spans="1:1" x14ac:dyDescent="0.2">
      <c r="A170" s="18"/>
    </row>
    <row r="171" spans="1:1" x14ac:dyDescent="0.2">
      <c r="A171" s="18"/>
    </row>
    <row r="172" spans="1:1" x14ac:dyDescent="0.2">
      <c r="A172" s="18"/>
    </row>
    <row r="173" spans="1:1" x14ac:dyDescent="0.2">
      <c r="A173" s="18"/>
    </row>
    <row r="174" spans="1:1" x14ac:dyDescent="0.2">
      <c r="A174" s="18"/>
    </row>
    <row r="175" spans="1:1" x14ac:dyDescent="0.2">
      <c r="A175" s="18"/>
    </row>
    <row r="176" spans="1:1" x14ac:dyDescent="0.2">
      <c r="A176" s="18"/>
    </row>
    <row r="177" spans="1:1" x14ac:dyDescent="0.2">
      <c r="A177" s="18"/>
    </row>
    <row r="178" spans="1:1" x14ac:dyDescent="0.2">
      <c r="A178" s="18"/>
    </row>
    <row r="179" spans="1:1" x14ac:dyDescent="0.2">
      <c r="A179" s="18"/>
    </row>
    <row r="180" spans="1:1" x14ac:dyDescent="0.2">
      <c r="A180" s="18"/>
    </row>
    <row r="181" spans="1:1" x14ac:dyDescent="0.2">
      <c r="A181" s="18"/>
    </row>
    <row r="182" spans="1:1" x14ac:dyDescent="0.2">
      <c r="A182" s="18"/>
    </row>
    <row r="183" spans="1:1" x14ac:dyDescent="0.2">
      <c r="A183" s="18"/>
    </row>
    <row r="184" spans="1:1" x14ac:dyDescent="0.2">
      <c r="A184" s="18"/>
    </row>
    <row r="185" spans="1:1" x14ac:dyDescent="0.2">
      <c r="A185" s="18"/>
    </row>
    <row r="186" spans="1:1" x14ac:dyDescent="0.2">
      <c r="A186" s="18"/>
    </row>
    <row r="187" spans="1:1" x14ac:dyDescent="0.2">
      <c r="A187" s="18"/>
    </row>
    <row r="188" spans="1:1" x14ac:dyDescent="0.2">
      <c r="A188" s="18"/>
    </row>
    <row r="189" spans="1:1" x14ac:dyDescent="0.2">
      <c r="A189" s="18"/>
    </row>
    <row r="190" spans="1:1" x14ac:dyDescent="0.2">
      <c r="A190" s="18"/>
    </row>
    <row r="191" spans="1:1" x14ac:dyDescent="0.2">
      <c r="A191" s="18"/>
    </row>
    <row r="192" spans="1:1" x14ac:dyDescent="0.2">
      <c r="A192" s="18"/>
    </row>
    <row r="193" spans="1:1" x14ac:dyDescent="0.2">
      <c r="A193" s="18"/>
    </row>
    <row r="194" spans="1:1" x14ac:dyDescent="0.2">
      <c r="A194" s="18"/>
    </row>
    <row r="195" spans="1:1" x14ac:dyDescent="0.2">
      <c r="A195" s="18"/>
    </row>
    <row r="196" spans="1:1" x14ac:dyDescent="0.2">
      <c r="A196" s="18"/>
    </row>
    <row r="197" spans="1:1" x14ac:dyDescent="0.2">
      <c r="A197" s="18"/>
    </row>
    <row r="198" spans="1:1" x14ac:dyDescent="0.2">
      <c r="A198" s="18"/>
    </row>
    <row r="199" spans="1:1" x14ac:dyDescent="0.2">
      <c r="A199" s="18"/>
    </row>
    <row r="200" spans="1:1" x14ac:dyDescent="0.2">
      <c r="A200" s="18"/>
    </row>
    <row r="201" spans="1:1" x14ac:dyDescent="0.2">
      <c r="A201" s="18"/>
    </row>
    <row r="202" spans="1:1" x14ac:dyDescent="0.2">
      <c r="A202" s="18"/>
    </row>
    <row r="203" spans="1:1" x14ac:dyDescent="0.2">
      <c r="A203" s="18"/>
    </row>
    <row r="204" spans="1:1" x14ac:dyDescent="0.2">
      <c r="A204" s="18"/>
    </row>
    <row r="205" spans="1:1" x14ac:dyDescent="0.2">
      <c r="A205" s="18"/>
    </row>
    <row r="206" spans="1:1" x14ac:dyDescent="0.2">
      <c r="A206" s="18"/>
    </row>
    <row r="207" spans="1:1" x14ac:dyDescent="0.2">
      <c r="A207" s="18"/>
    </row>
    <row r="208" spans="1:1" x14ac:dyDescent="0.2">
      <c r="A208" s="18"/>
    </row>
    <row r="209" spans="1:1" x14ac:dyDescent="0.2">
      <c r="A209" s="18"/>
    </row>
    <row r="210" spans="1:1" x14ac:dyDescent="0.2">
      <c r="A210" s="18"/>
    </row>
    <row r="211" spans="1:1" x14ac:dyDescent="0.2">
      <c r="A211" s="18"/>
    </row>
    <row r="212" spans="1:1" x14ac:dyDescent="0.2">
      <c r="A212" s="18"/>
    </row>
    <row r="213" spans="1:1" x14ac:dyDescent="0.2">
      <c r="A213" s="18"/>
    </row>
    <row r="214" spans="1:1" x14ac:dyDescent="0.2">
      <c r="A214" s="18"/>
    </row>
    <row r="215" spans="1:1" x14ac:dyDescent="0.2">
      <c r="A215" s="18"/>
    </row>
    <row r="216" spans="1:1" x14ac:dyDescent="0.2">
      <c r="A216" s="18"/>
    </row>
    <row r="217" spans="1:1" x14ac:dyDescent="0.2">
      <c r="A217" s="18"/>
    </row>
    <row r="218" spans="1:1" x14ac:dyDescent="0.2">
      <c r="A218" s="18"/>
    </row>
    <row r="219" spans="1:1" x14ac:dyDescent="0.2">
      <c r="A219" s="18"/>
    </row>
    <row r="220" spans="1:1" x14ac:dyDescent="0.2">
      <c r="A220" s="18"/>
    </row>
    <row r="221" spans="1:1" x14ac:dyDescent="0.2">
      <c r="A221" s="18"/>
    </row>
    <row r="222" spans="1:1" x14ac:dyDescent="0.2">
      <c r="A222" s="18"/>
    </row>
    <row r="223" spans="1:1" x14ac:dyDescent="0.2">
      <c r="A223" s="18"/>
    </row>
    <row r="224" spans="1:1" x14ac:dyDescent="0.2">
      <c r="A224" s="18"/>
    </row>
    <row r="225" spans="1:1" x14ac:dyDescent="0.2">
      <c r="A225" s="18"/>
    </row>
    <row r="226" spans="1:1" x14ac:dyDescent="0.2">
      <c r="A226" s="18"/>
    </row>
    <row r="227" spans="1:1" x14ac:dyDescent="0.2">
      <c r="A227" s="18"/>
    </row>
    <row r="228" spans="1:1" x14ac:dyDescent="0.2">
      <c r="A228" s="18"/>
    </row>
    <row r="229" spans="1:1" x14ac:dyDescent="0.2">
      <c r="A229" s="18"/>
    </row>
    <row r="230" spans="1:1" x14ac:dyDescent="0.2">
      <c r="A230" s="18"/>
    </row>
    <row r="231" spans="1:1" x14ac:dyDescent="0.2">
      <c r="A231" s="18"/>
    </row>
    <row r="232" spans="1:1" x14ac:dyDescent="0.2">
      <c r="A232" s="18"/>
    </row>
    <row r="233" spans="1:1" x14ac:dyDescent="0.2">
      <c r="A233" s="18"/>
    </row>
    <row r="234" spans="1:1" x14ac:dyDescent="0.2">
      <c r="A234" s="18"/>
    </row>
    <row r="235" spans="1:1" x14ac:dyDescent="0.2">
      <c r="A235" s="18"/>
    </row>
    <row r="236" spans="1:1" x14ac:dyDescent="0.2">
      <c r="A236" s="18"/>
    </row>
    <row r="237" spans="1:1" x14ac:dyDescent="0.2">
      <c r="A237" s="18"/>
    </row>
    <row r="238" spans="1:1" x14ac:dyDescent="0.2">
      <c r="A238" s="18"/>
    </row>
    <row r="239" spans="1:1" x14ac:dyDescent="0.2">
      <c r="A239" s="18"/>
    </row>
    <row r="240" spans="1:1" x14ac:dyDescent="0.2">
      <c r="A240" s="18"/>
    </row>
    <row r="241" spans="1:1" x14ac:dyDescent="0.2">
      <c r="A241" s="18"/>
    </row>
    <row r="242" spans="1:1" x14ac:dyDescent="0.2">
      <c r="A242" s="18"/>
    </row>
    <row r="243" spans="1:1" x14ac:dyDescent="0.2">
      <c r="A243" s="18"/>
    </row>
    <row r="244" spans="1:1" x14ac:dyDescent="0.2">
      <c r="A244" s="18"/>
    </row>
    <row r="245" spans="1:1" x14ac:dyDescent="0.2">
      <c r="A245" s="18"/>
    </row>
    <row r="246" spans="1:1" x14ac:dyDescent="0.2">
      <c r="A246" s="18"/>
    </row>
    <row r="247" spans="1:1" x14ac:dyDescent="0.2">
      <c r="A247" s="18"/>
    </row>
    <row r="248" spans="1:1" x14ac:dyDescent="0.2">
      <c r="A248" s="18"/>
    </row>
    <row r="249" spans="1:1" x14ac:dyDescent="0.2">
      <c r="A249" s="18"/>
    </row>
    <row r="250" spans="1:1" x14ac:dyDescent="0.2">
      <c r="A250" s="18"/>
    </row>
    <row r="251" spans="1:1" x14ac:dyDescent="0.2">
      <c r="A251" s="18"/>
    </row>
    <row r="252" spans="1:1" x14ac:dyDescent="0.2">
      <c r="A252" s="18"/>
    </row>
    <row r="253" spans="1:1" x14ac:dyDescent="0.2">
      <c r="A253" s="18"/>
    </row>
    <row r="254" spans="1:1" x14ac:dyDescent="0.2">
      <c r="A254" s="18"/>
    </row>
    <row r="255" spans="1:1" x14ac:dyDescent="0.2">
      <c r="A255" s="18"/>
    </row>
    <row r="256" spans="1:1" x14ac:dyDescent="0.2">
      <c r="A256" s="18"/>
    </row>
    <row r="257" spans="1:1" x14ac:dyDescent="0.2">
      <c r="A257" s="18"/>
    </row>
    <row r="258" spans="1:1" x14ac:dyDescent="0.2">
      <c r="A258" s="18"/>
    </row>
    <row r="259" spans="1:1" x14ac:dyDescent="0.2">
      <c r="A259" s="18"/>
    </row>
    <row r="260" spans="1:1" x14ac:dyDescent="0.2">
      <c r="A260" s="18"/>
    </row>
    <row r="261" spans="1:1" x14ac:dyDescent="0.2">
      <c r="A261" s="18"/>
    </row>
    <row r="262" spans="1:1" x14ac:dyDescent="0.2">
      <c r="A262" s="18"/>
    </row>
    <row r="263" spans="1:1" x14ac:dyDescent="0.2">
      <c r="A263" s="18"/>
    </row>
    <row r="264" spans="1:1" x14ac:dyDescent="0.2">
      <c r="A264" s="18"/>
    </row>
    <row r="265" spans="1:1" x14ac:dyDescent="0.2">
      <c r="A265" s="18"/>
    </row>
    <row r="266" spans="1:1" x14ac:dyDescent="0.2">
      <c r="A266" s="18"/>
    </row>
    <row r="267" spans="1:1" x14ac:dyDescent="0.2">
      <c r="A267" s="18"/>
    </row>
    <row r="268" spans="1:1" x14ac:dyDescent="0.2">
      <c r="A268" s="18"/>
    </row>
    <row r="269" spans="1:1" x14ac:dyDescent="0.2">
      <c r="A269" s="18"/>
    </row>
    <row r="270" spans="1:1" x14ac:dyDescent="0.2">
      <c r="A270" s="18"/>
    </row>
    <row r="271" spans="1:1" x14ac:dyDescent="0.2">
      <c r="A271" s="18"/>
    </row>
    <row r="272" spans="1:1" x14ac:dyDescent="0.2">
      <c r="A272" s="18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8"/>
  <sheetViews>
    <sheetView showGridLines="0" topLeftCell="H1" zoomScale="65" workbookViewId="0">
      <selection activeCell="M49" sqref="M49"/>
    </sheetView>
  </sheetViews>
  <sheetFormatPr baseColWidth="10" defaultColWidth="8.83203125" defaultRowHeight="16" x14ac:dyDescent="0.2"/>
  <cols>
    <col min="1" max="1" width="9" bestFit="1" customWidth="1"/>
    <col min="2" max="2" width="12.6640625" bestFit="1" customWidth="1"/>
    <col min="3" max="3" width="13.6640625" bestFit="1" customWidth="1"/>
    <col min="4" max="4" width="21.33203125" bestFit="1" customWidth="1"/>
    <col min="5" max="5" width="16" bestFit="1" customWidth="1"/>
    <col min="6" max="6" width="13.6640625" bestFit="1" customWidth="1"/>
    <col min="7" max="7" width="16.6640625" bestFit="1" customWidth="1"/>
    <col min="8" max="8" width="31.5" bestFit="1" customWidth="1"/>
    <col min="9" max="10" width="17.33203125" bestFit="1" customWidth="1"/>
    <col min="11" max="11" width="13.6640625" bestFit="1" customWidth="1"/>
  </cols>
  <sheetData>
    <row r="1" spans="1:13" x14ac:dyDescent="0.2">
      <c r="B1" s="20" t="s">
        <v>22</v>
      </c>
      <c r="C1" s="20" t="s">
        <v>23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24</v>
      </c>
      <c r="K1" s="20" t="s">
        <v>8</v>
      </c>
      <c r="L1" s="20" t="s">
        <v>9</v>
      </c>
      <c r="M1" s="20" t="s">
        <v>10</v>
      </c>
    </row>
    <row r="2" spans="1:13" x14ac:dyDescent="0.2">
      <c r="A2" s="20">
        <v>0</v>
      </c>
      <c r="B2">
        <v>1085295550</v>
      </c>
      <c r="C2">
        <v>42.815984681875648</v>
      </c>
      <c r="D2">
        <v>8</v>
      </c>
      <c r="E2">
        <v>250.81598468187559</v>
      </c>
      <c r="F2">
        <v>86.184015318124352</v>
      </c>
      <c r="G2">
        <v>908</v>
      </c>
      <c r="H2">
        <v>1</v>
      </c>
      <c r="I2">
        <v>387</v>
      </c>
      <c r="J2">
        <v>337</v>
      </c>
      <c r="K2">
        <v>0</v>
      </c>
      <c r="L2">
        <v>1.9137536254270699</v>
      </c>
      <c r="M2">
        <v>113.5</v>
      </c>
    </row>
    <row r="3" spans="1:13" x14ac:dyDescent="0.2">
      <c r="A3" s="20">
        <v>1</v>
      </c>
      <c r="B3">
        <v>1015405667</v>
      </c>
      <c r="C3">
        <v>63.091153842930503</v>
      </c>
      <c r="D3">
        <v>3</v>
      </c>
      <c r="E3">
        <v>140.09115384293051</v>
      </c>
      <c r="F3">
        <v>15.90884615706949</v>
      </c>
      <c r="G3">
        <v>383</v>
      </c>
      <c r="H3">
        <v>0</v>
      </c>
      <c r="I3">
        <v>0</v>
      </c>
      <c r="J3">
        <v>156</v>
      </c>
      <c r="K3">
        <v>0</v>
      </c>
      <c r="L3">
        <v>1.2848777032832139</v>
      </c>
      <c r="M3">
        <v>127.6666666666667</v>
      </c>
    </row>
    <row r="4" spans="1:13" x14ac:dyDescent="0.2">
      <c r="A4" s="20">
        <v>2</v>
      </c>
      <c r="B4">
        <v>1024468225</v>
      </c>
      <c r="C4">
        <v>139.4845412562828</v>
      </c>
      <c r="D4">
        <v>11</v>
      </c>
      <c r="E4">
        <v>304.48454125628291</v>
      </c>
      <c r="F4">
        <v>186.51545874371709</v>
      </c>
      <c r="G4">
        <v>2468</v>
      </c>
      <c r="H4">
        <v>6</v>
      </c>
      <c r="I4">
        <v>1986</v>
      </c>
      <c r="J4">
        <v>491</v>
      </c>
      <c r="K4">
        <v>11</v>
      </c>
      <c r="L4">
        <v>2.1675977285312551</v>
      </c>
      <c r="M4">
        <v>224.3636363636364</v>
      </c>
    </row>
    <row r="5" spans="1:13" x14ac:dyDescent="0.2">
      <c r="A5" s="20">
        <v>3</v>
      </c>
      <c r="B5">
        <v>80185764</v>
      </c>
      <c r="C5">
        <v>91.573754887850711</v>
      </c>
      <c r="D5">
        <v>9</v>
      </c>
      <c r="E5">
        <v>299.57375488785073</v>
      </c>
      <c r="F5">
        <v>147.4262451121493</v>
      </c>
      <c r="G5">
        <v>1518</v>
      </c>
      <c r="H5">
        <v>2</v>
      </c>
      <c r="I5">
        <v>630</v>
      </c>
      <c r="J5">
        <v>447</v>
      </c>
      <c r="K5">
        <v>0</v>
      </c>
      <c r="L5">
        <v>1.8025611095409739</v>
      </c>
      <c r="M5">
        <v>168.66666666666671</v>
      </c>
    </row>
    <row r="6" spans="1:13" x14ac:dyDescent="0.2">
      <c r="A6" s="20">
        <v>4</v>
      </c>
      <c r="B6">
        <v>1127250183</v>
      </c>
      <c r="C6">
        <v>45.025688591460522</v>
      </c>
      <c r="D6">
        <v>8</v>
      </c>
      <c r="E6">
        <v>248.02568859146049</v>
      </c>
      <c r="F6">
        <v>141.97431140853951</v>
      </c>
      <c r="G6">
        <v>1041</v>
      </c>
      <c r="H6">
        <v>2</v>
      </c>
      <c r="I6">
        <v>627</v>
      </c>
      <c r="J6">
        <v>390</v>
      </c>
      <c r="K6">
        <v>0</v>
      </c>
      <c r="L6">
        <v>1.935283408448226</v>
      </c>
      <c r="M6">
        <v>130.125</v>
      </c>
    </row>
    <row r="7" spans="1:13" x14ac:dyDescent="0.2">
      <c r="A7" s="20">
        <v>5</v>
      </c>
      <c r="B7">
        <v>1121853934</v>
      </c>
      <c r="C7">
        <v>52.824679548211307</v>
      </c>
      <c r="D7">
        <v>7</v>
      </c>
      <c r="E7">
        <v>198.82467954821129</v>
      </c>
      <c r="F7">
        <v>197.17532045178871</v>
      </c>
      <c r="G7">
        <v>1133</v>
      </c>
      <c r="H7">
        <v>1</v>
      </c>
      <c r="I7">
        <v>372</v>
      </c>
      <c r="J7">
        <v>396</v>
      </c>
      <c r="K7">
        <v>0</v>
      </c>
      <c r="L7">
        <v>2.112413815801764</v>
      </c>
      <c r="M7">
        <v>161.85714285714289</v>
      </c>
    </row>
    <row r="8" spans="1:13" x14ac:dyDescent="0.2">
      <c r="A8" s="20">
        <v>6</v>
      </c>
      <c r="B8">
        <v>1098635342</v>
      </c>
      <c r="C8">
        <v>215.68951280340951</v>
      </c>
      <c r="D8">
        <v>9</v>
      </c>
      <c r="E8">
        <v>441.68951280340963</v>
      </c>
      <c r="F8">
        <v>0</v>
      </c>
      <c r="G8">
        <v>1662</v>
      </c>
      <c r="H8">
        <v>4</v>
      </c>
      <c r="I8">
        <v>967</v>
      </c>
      <c r="J8">
        <v>382</v>
      </c>
      <c r="K8">
        <v>0</v>
      </c>
      <c r="L8">
        <v>1.222578269003066</v>
      </c>
      <c r="M8">
        <v>184.66666666666671</v>
      </c>
    </row>
    <row r="9" spans="1:13" x14ac:dyDescent="0.2">
      <c r="A9" s="20">
        <v>7</v>
      </c>
      <c r="B9">
        <v>1018446151</v>
      </c>
      <c r="C9">
        <v>127.99502730235309</v>
      </c>
      <c r="D9">
        <v>10</v>
      </c>
      <c r="E9">
        <v>313.99502730235298</v>
      </c>
      <c r="F9">
        <v>99.004972697646963</v>
      </c>
      <c r="G9">
        <v>1271</v>
      </c>
      <c r="H9">
        <v>1</v>
      </c>
      <c r="I9">
        <v>277</v>
      </c>
      <c r="J9">
        <v>413</v>
      </c>
      <c r="K9">
        <v>0</v>
      </c>
      <c r="L9">
        <v>1.910858287007986</v>
      </c>
      <c r="M9">
        <v>127.1</v>
      </c>
    </row>
    <row r="10" spans="1:13" x14ac:dyDescent="0.2">
      <c r="A10" s="20">
        <v>8</v>
      </c>
      <c r="B10">
        <v>39779707</v>
      </c>
      <c r="C10">
        <v>40.157288090042947</v>
      </c>
      <c r="D10">
        <v>10</v>
      </c>
      <c r="E10">
        <v>309.15728809004298</v>
      </c>
      <c r="F10">
        <v>130.84271190995699</v>
      </c>
      <c r="G10">
        <v>986</v>
      </c>
      <c r="H10">
        <v>1</v>
      </c>
      <c r="I10">
        <v>188</v>
      </c>
      <c r="J10">
        <v>440</v>
      </c>
      <c r="K10">
        <v>0</v>
      </c>
      <c r="L10">
        <v>1.940759681606627</v>
      </c>
      <c r="M10">
        <v>98.6</v>
      </c>
    </row>
    <row r="11" spans="1:13" x14ac:dyDescent="0.2">
      <c r="A11" s="20">
        <v>9</v>
      </c>
      <c r="B11">
        <v>1020808271</v>
      </c>
      <c r="C11">
        <v>58.294613443069878</v>
      </c>
      <c r="D11">
        <v>9</v>
      </c>
      <c r="E11">
        <v>251.29461344306989</v>
      </c>
      <c r="F11">
        <v>213.70538655693011</v>
      </c>
      <c r="G11">
        <v>876</v>
      </c>
      <c r="H11">
        <v>1</v>
      </c>
      <c r="I11">
        <v>196</v>
      </c>
      <c r="J11">
        <v>465</v>
      </c>
      <c r="K11">
        <v>0</v>
      </c>
      <c r="L11">
        <v>2.14887216483188</v>
      </c>
      <c r="M11">
        <v>97.333333333333329</v>
      </c>
    </row>
    <row r="12" spans="1:13" x14ac:dyDescent="0.2">
      <c r="A12" s="20">
        <v>10</v>
      </c>
      <c r="B12">
        <v>1032437108</v>
      </c>
      <c r="C12">
        <v>84.822602278389411</v>
      </c>
      <c r="D12">
        <v>10</v>
      </c>
      <c r="E12">
        <v>396.82260227838941</v>
      </c>
      <c r="F12">
        <v>41.177397721610589</v>
      </c>
      <c r="G12">
        <v>1040</v>
      </c>
      <c r="H12">
        <v>1</v>
      </c>
      <c r="I12">
        <v>237</v>
      </c>
      <c r="J12">
        <v>438</v>
      </c>
      <c r="K12">
        <v>0</v>
      </c>
      <c r="L12">
        <v>1.512010647969775</v>
      </c>
      <c r="M12">
        <v>104</v>
      </c>
    </row>
    <row r="13" spans="1:13" x14ac:dyDescent="0.2">
      <c r="A13" s="20">
        <v>11</v>
      </c>
      <c r="B13">
        <v>1020777651</v>
      </c>
      <c r="C13">
        <v>72.27287714769416</v>
      </c>
      <c r="D13">
        <v>3</v>
      </c>
      <c r="E13">
        <v>143.27287714769409</v>
      </c>
      <c r="F13">
        <v>51.727122852305847</v>
      </c>
      <c r="G13">
        <v>402</v>
      </c>
      <c r="H13">
        <v>1</v>
      </c>
      <c r="I13">
        <v>233</v>
      </c>
      <c r="J13">
        <v>195</v>
      </c>
      <c r="K13">
        <v>0</v>
      </c>
      <c r="L13">
        <v>1.256343863426749</v>
      </c>
      <c r="M13">
        <v>134</v>
      </c>
    </row>
    <row r="14" spans="1:13" x14ac:dyDescent="0.2">
      <c r="A14" s="20">
        <v>12</v>
      </c>
      <c r="B14">
        <v>52200795</v>
      </c>
      <c r="C14">
        <v>90.901339426097508</v>
      </c>
      <c r="D14">
        <v>10</v>
      </c>
      <c r="E14">
        <v>397.90133942609748</v>
      </c>
      <c r="F14">
        <v>41.098660573902457</v>
      </c>
      <c r="G14">
        <v>998</v>
      </c>
      <c r="H14">
        <v>0</v>
      </c>
      <c r="I14">
        <v>0</v>
      </c>
      <c r="J14">
        <v>439</v>
      </c>
      <c r="K14">
        <v>0</v>
      </c>
      <c r="L14">
        <v>1.5079114859613041</v>
      </c>
      <c r="M14">
        <v>99.8</v>
      </c>
    </row>
    <row r="15" spans="1:13" x14ac:dyDescent="0.2">
      <c r="A15" s="20">
        <v>13</v>
      </c>
      <c r="B15">
        <v>1015414697</v>
      </c>
      <c r="C15">
        <v>151.85856061023901</v>
      </c>
      <c r="D15">
        <v>11</v>
      </c>
      <c r="E15">
        <v>352.85856061023912</v>
      </c>
      <c r="F15">
        <v>19.141439389760929</v>
      </c>
      <c r="G15">
        <v>455</v>
      </c>
      <c r="H15">
        <v>0</v>
      </c>
      <c r="I15">
        <v>0</v>
      </c>
      <c r="J15">
        <v>372</v>
      </c>
      <c r="K15">
        <v>0</v>
      </c>
      <c r="L15">
        <v>1.8704378288529711</v>
      </c>
      <c r="M15">
        <v>41.363636363636367</v>
      </c>
    </row>
    <row r="16" spans="1:13" x14ac:dyDescent="0.2">
      <c r="A16" s="20">
        <v>14</v>
      </c>
      <c r="B16">
        <v>1016039086</v>
      </c>
      <c r="C16">
        <v>79.556194881768448</v>
      </c>
      <c r="D16">
        <v>7</v>
      </c>
      <c r="E16">
        <v>226.55619488176839</v>
      </c>
      <c r="F16">
        <v>147.44380511823161</v>
      </c>
      <c r="G16">
        <v>1451</v>
      </c>
      <c r="H16">
        <v>3</v>
      </c>
      <c r="I16">
        <v>926</v>
      </c>
      <c r="J16">
        <v>374</v>
      </c>
      <c r="K16">
        <v>0</v>
      </c>
      <c r="L16">
        <v>1.853844694995795</v>
      </c>
      <c r="M16">
        <v>207.28571428571431</v>
      </c>
    </row>
    <row r="17" spans="1:13" x14ac:dyDescent="0.2">
      <c r="A17" s="20">
        <v>15</v>
      </c>
      <c r="B17">
        <v>1019088914</v>
      </c>
      <c r="C17">
        <v>25.267022476634921</v>
      </c>
      <c r="D17">
        <v>6</v>
      </c>
      <c r="E17">
        <v>136.26702247663491</v>
      </c>
      <c r="F17">
        <v>206.73297752336509</v>
      </c>
      <c r="G17">
        <v>623</v>
      </c>
      <c r="H17">
        <v>0</v>
      </c>
      <c r="I17">
        <v>0</v>
      </c>
      <c r="J17">
        <v>343</v>
      </c>
      <c r="K17">
        <v>0</v>
      </c>
      <c r="L17">
        <v>2.6418717710055462</v>
      </c>
      <c r="M17">
        <v>103.8333333333333</v>
      </c>
    </row>
    <row r="18" spans="1:13" x14ac:dyDescent="0.2">
      <c r="A18" s="20">
        <v>16</v>
      </c>
      <c r="B18">
        <v>85488148</v>
      </c>
      <c r="C18">
        <v>141.759605608822</v>
      </c>
      <c r="D18">
        <v>5</v>
      </c>
      <c r="E18">
        <v>300.75960560882203</v>
      </c>
      <c r="F18">
        <v>73.240394391178029</v>
      </c>
      <c r="G18">
        <v>868</v>
      </c>
      <c r="H18">
        <v>1</v>
      </c>
      <c r="I18">
        <v>497</v>
      </c>
      <c r="J18">
        <v>374</v>
      </c>
      <c r="K18">
        <v>0</v>
      </c>
      <c r="L18">
        <v>0.99747437623053037</v>
      </c>
      <c r="M18">
        <v>173.6</v>
      </c>
    </row>
    <row r="19" spans="1:13" x14ac:dyDescent="0.2">
      <c r="A19" s="20">
        <v>17</v>
      </c>
      <c r="B19">
        <v>1020803066</v>
      </c>
      <c r="C19">
        <v>80.556388596775037</v>
      </c>
      <c r="D19">
        <v>8</v>
      </c>
      <c r="E19">
        <v>258.55638859677498</v>
      </c>
      <c r="F19">
        <v>161.44361140322499</v>
      </c>
      <c r="G19">
        <v>567</v>
      </c>
      <c r="H19">
        <v>1</v>
      </c>
      <c r="I19">
        <v>196</v>
      </c>
      <c r="J19">
        <v>420</v>
      </c>
      <c r="K19">
        <v>0</v>
      </c>
      <c r="L19">
        <v>1.8564615734503149</v>
      </c>
      <c r="M19">
        <v>70.875</v>
      </c>
    </row>
    <row r="20" spans="1:13" x14ac:dyDescent="0.2">
      <c r="A20" s="20">
        <v>18</v>
      </c>
      <c r="B20">
        <v>79955886</v>
      </c>
      <c r="C20">
        <v>63.855226067176261</v>
      </c>
      <c r="D20">
        <v>4</v>
      </c>
      <c r="E20">
        <v>143.85522606717629</v>
      </c>
      <c r="F20">
        <v>189.14477393282371</v>
      </c>
      <c r="G20">
        <v>586</v>
      </c>
      <c r="H20">
        <v>2</v>
      </c>
      <c r="I20">
        <v>464</v>
      </c>
      <c r="J20">
        <v>333</v>
      </c>
      <c r="K20">
        <v>0</v>
      </c>
      <c r="L20">
        <v>1.668343977214473</v>
      </c>
      <c r="M20">
        <v>146.5</v>
      </c>
    </row>
    <row r="21" spans="1:13" x14ac:dyDescent="0.2">
      <c r="A21" s="20">
        <v>19</v>
      </c>
      <c r="B21">
        <v>80075437</v>
      </c>
      <c r="C21">
        <v>117.03896746376761</v>
      </c>
      <c r="D21">
        <v>10</v>
      </c>
      <c r="E21">
        <v>293.03896746376762</v>
      </c>
      <c r="F21">
        <v>88.961032536232381</v>
      </c>
      <c r="G21">
        <v>1053</v>
      </c>
      <c r="H21">
        <v>1</v>
      </c>
      <c r="I21">
        <v>536</v>
      </c>
      <c r="J21">
        <v>382</v>
      </c>
      <c r="K21">
        <v>0</v>
      </c>
      <c r="L21">
        <v>2.0475092619693531</v>
      </c>
      <c r="M21">
        <v>105.3</v>
      </c>
    </row>
    <row r="22" spans="1:13" x14ac:dyDescent="0.2">
      <c r="A22" s="20">
        <v>20</v>
      </c>
      <c r="B22">
        <v>80383487</v>
      </c>
      <c r="C22">
        <v>47.227552505529871</v>
      </c>
      <c r="D22">
        <v>3</v>
      </c>
      <c r="E22">
        <v>356.22755250552979</v>
      </c>
      <c r="F22">
        <v>132.77244749447021</v>
      </c>
      <c r="G22">
        <v>267</v>
      </c>
      <c r="H22">
        <v>0</v>
      </c>
      <c r="I22">
        <v>0</v>
      </c>
      <c r="J22">
        <v>489</v>
      </c>
      <c r="K22">
        <v>9</v>
      </c>
      <c r="L22">
        <v>0.50529499679058598</v>
      </c>
      <c r="M22">
        <v>89</v>
      </c>
    </row>
    <row r="23" spans="1:13" x14ac:dyDescent="0.2">
      <c r="A23" s="20">
        <v>21</v>
      </c>
      <c r="B23">
        <v>1014217039</v>
      </c>
      <c r="C23">
        <v>10.432493548799201</v>
      </c>
      <c r="D23">
        <v>1</v>
      </c>
      <c r="E23">
        <v>30.432493548799201</v>
      </c>
      <c r="F23">
        <v>0</v>
      </c>
      <c r="G23">
        <v>190</v>
      </c>
      <c r="H23">
        <v>1</v>
      </c>
      <c r="I23">
        <v>190</v>
      </c>
      <c r="J23">
        <v>20</v>
      </c>
      <c r="K23">
        <v>0</v>
      </c>
      <c r="L23">
        <v>1.971576857604147</v>
      </c>
      <c r="M23">
        <v>190</v>
      </c>
    </row>
    <row r="24" spans="1:13" x14ac:dyDescent="0.2">
      <c r="A24" s="20">
        <v>22</v>
      </c>
      <c r="B24">
        <v>1117504115</v>
      </c>
      <c r="C24">
        <v>105.0858033457387</v>
      </c>
      <c r="D24">
        <v>10</v>
      </c>
      <c r="E24">
        <v>367.08580334573873</v>
      </c>
      <c r="F24">
        <v>159.9141966542613</v>
      </c>
      <c r="G24">
        <v>1351</v>
      </c>
      <c r="H24">
        <v>1</v>
      </c>
      <c r="I24">
        <v>436</v>
      </c>
      <c r="J24">
        <v>527</v>
      </c>
      <c r="K24">
        <v>47</v>
      </c>
      <c r="L24">
        <v>1.6344952447940131</v>
      </c>
      <c r="M24">
        <v>135.1</v>
      </c>
    </row>
    <row r="25" spans="1:13" x14ac:dyDescent="0.2">
      <c r="A25" s="20">
        <v>23</v>
      </c>
      <c r="B25">
        <v>80727764</v>
      </c>
      <c r="C25">
        <v>84.602720428161646</v>
      </c>
      <c r="D25">
        <v>8</v>
      </c>
      <c r="E25">
        <v>245.60272042816169</v>
      </c>
      <c r="F25">
        <v>113.3972795718383</v>
      </c>
      <c r="G25">
        <v>1112</v>
      </c>
      <c r="H25">
        <v>2</v>
      </c>
      <c r="I25">
        <v>421</v>
      </c>
      <c r="J25">
        <v>359</v>
      </c>
      <c r="K25">
        <v>0</v>
      </c>
      <c r="L25">
        <v>1.95437574617745</v>
      </c>
      <c r="M25">
        <v>139</v>
      </c>
    </row>
    <row r="26" spans="1:13" x14ac:dyDescent="0.2">
      <c r="A26" s="20">
        <v>24</v>
      </c>
      <c r="B26">
        <v>1098697055</v>
      </c>
      <c r="C26">
        <v>311.2960432603976</v>
      </c>
      <c r="D26">
        <v>8</v>
      </c>
      <c r="E26">
        <v>484.29604326039771</v>
      </c>
      <c r="F26">
        <v>0</v>
      </c>
      <c r="G26">
        <v>1539</v>
      </c>
      <c r="H26">
        <v>4</v>
      </c>
      <c r="I26">
        <v>1048</v>
      </c>
      <c r="J26">
        <v>471</v>
      </c>
      <c r="K26">
        <v>0</v>
      </c>
      <c r="L26">
        <v>0.99112930340814753</v>
      </c>
      <c r="M26">
        <v>192.375</v>
      </c>
    </row>
    <row r="27" spans="1:13" x14ac:dyDescent="0.2">
      <c r="A27" s="20">
        <v>25</v>
      </c>
      <c r="B27">
        <v>1053327980</v>
      </c>
      <c r="C27">
        <v>83.955600730655675</v>
      </c>
      <c r="D27">
        <v>7</v>
      </c>
      <c r="E27">
        <v>207.95560073065559</v>
      </c>
      <c r="F27">
        <v>194.04439926934441</v>
      </c>
      <c r="G27">
        <v>938</v>
      </c>
      <c r="H27">
        <v>2</v>
      </c>
      <c r="I27">
        <v>430</v>
      </c>
      <c r="J27">
        <v>402</v>
      </c>
      <c r="K27">
        <v>0</v>
      </c>
      <c r="L27">
        <v>2.019661882268728</v>
      </c>
      <c r="M27">
        <v>134</v>
      </c>
    </row>
    <row r="28" spans="1:13" x14ac:dyDescent="0.2">
      <c r="A28" s="20">
        <v>26</v>
      </c>
      <c r="B28">
        <v>1085310672</v>
      </c>
      <c r="C28">
        <v>73.40415677710763</v>
      </c>
      <c r="D28">
        <v>8</v>
      </c>
      <c r="E28">
        <v>252.40415677710769</v>
      </c>
      <c r="F28">
        <v>73.595843222892341</v>
      </c>
      <c r="G28">
        <v>539</v>
      </c>
      <c r="H28">
        <v>0</v>
      </c>
      <c r="I28">
        <v>0</v>
      </c>
      <c r="J28">
        <v>326</v>
      </c>
      <c r="K28">
        <v>0</v>
      </c>
      <c r="L28">
        <v>1.901711945353884</v>
      </c>
      <c r="M28">
        <v>67.375</v>
      </c>
    </row>
    <row r="29" spans="1:13" x14ac:dyDescent="0.2">
      <c r="A29" s="20">
        <v>27</v>
      </c>
      <c r="B29">
        <v>1095825225</v>
      </c>
      <c r="C29">
        <v>80.113572046247882</v>
      </c>
      <c r="D29">
        <v>10</v>
      </c>
      <c r="E29">
        <v>267.1135720462479</v>
      </c>
      <c r="F29">
        <v>296.8864279537521</v>
      </c>
      <c r="G29">
        <v>562</v>
      </c>
      <c r="H29">
        <v>0</v>
      </c>
      <c r="I29">
        <v>0</v>
      </c>
      <c r="J29">
        <v>564</v>
      </c>
      <c r="K29">
        <v>84</v>
      </c>
      <c r="L29">
        <v>2.2462355446922642</v>
      </c>
      <c r="M29">
        <v>56.2</v>
      </c>
    </row>
    <row r="30" spans="1:13" x14ac:dyDescent="0.2">
      <c r="A30" s="20">
        <v>28</v>
      </c>
      <c r="B30">
        <v>57293715</v>
      </c>
      <c r="C30">
        <v>177.4334972941756</v>
      </c>
      <c r="D30">
        <v>8</v>
      </c>
      <c r="E30">
        <v>328.43349729417571</v>
      </c>
      <c r="F30">
        <v>55.566502705824348</v>
      </c>
      <c r="G30">
        <v>709</v>
      </c>
      <c r="H30">
        <v>0</v>
      </c>
      <c r="I30">
        <v>0</v>
      </c>
      <c r="J30">
        <v>384</v>
      </c>
      <c r="K30">
        <v>0</v>
      </c>
      <c r="L30">
        <v>1.461483082433785</v>
      </c>
      <c r="M30">
        <v>88.625</v>
      </c>
    </row>
    <row r="31" spans="1:13" x14ac:dyDescent="0.2">
      <c r="A31" s="20">
        <v>29</v>
      </c>
      <c r="B31">
        <v>1014266018</v>
      </c>
      <c r="C31">
        <v>141.17041474994321</v>
      </c>
      <c r="D31">
        <v>9</v>
      </c>
      <c r="E31">
        <v>314.17041474994318</v>
      </c>
      <c r="F31">
        <v>73.829585250056766</v>
      </c>
      <c r="G31">
        <v>1139</v>
      </c>
      <c r="H31">
        <v>3</v>
      </c>
      <c r="I31">
        <v>680</v>
      </c>
      <c r="J31">
        <v>388</v>
      </c>
      <c r="K31">
        <v>0</v>
      </c>
      <c r="L31">
        <v>1.71881238540491</v>
      </c>
      <c r="M31">
        <v>126.5555555555556</v>
      </c>
    </row>
    <row r="32" spans="1:13" x14ac:dyDescent="0.2">
      <c r="A32" s="20">
        <v>30</v>
      </c>
      <c r="B32">
        <v>1083012532</v>
      </c>
      <c r="C32">
        <v>156.71902570066459</v>
      </c>
      <c r="D32">
        <v>7</v>
      </c>
      <c r="E32">
        <v>486.71902570066459</v>
      </c>
      <c r="F32">
        <v>0</v>
      </c>
      <c r="G32">
        <v>821</v>
      </c>
      <c r="H32">
        <v>1</v>
      </c>
      <c r="I32">
        <v>206</v>
      </c>
      <c r="J32">
        <v>379</v>
      </c>
      <c r="K32">
        <v>0</v>
      </c>
      <c r="L32">
        <v>0.86292085951516251</v>
      </c>
      <c r="M32">
        <v>117.28571428571431</v>
      </c>
    </row>
    <row r="33" spans="1:15" x14ac:dyDescent="0.2">
      <c r="A33" s="20">
        <v>31</v>
      </c>
      <c r="B33">
        <v>1082996581</v>
      </c>
      <c r="C33">
        <v>127.1314802622458</v>
      </c>
      <c r="D33">
        <v>10</v>
      </c>
      <c r="E33">
        <v>328.13148026224582</v>
      </c>
      <c r="F33">
        <v>59.868519737754241</v>
      </c>
      <c r="G33">
        <v>872</v>
      </c>
      <c r="H33">
        <v>0</v>
      </c>
      <c r="I33">
        <v>0</v>
      </c>
      <c r="J33">
        <v>388</v>
      </c>
      <c r="K33">
        <v>0</v>
      </c>
      <c r="L33">
        <v>1.8285353161497171</v>
      </c>
      <c r="M33">
        <v>87.2</v>
      </c>
    </row>
    <row r="34" spans="1:15" x14ac:dyDescent="0.2">
      <c r="A34" s="20">
        <v>32</v>
      </c>
      <c r="B34">
        <v>1140888504</v>
      </c>
      <c r="C34">
        <v>34.040304489134023</v>
      </c>
      <c r="D34">
        <v>6</v>
      </c>
      <c r="E34">
        <v>147.040304489134</v>
      </c>
      <c r="F34">
        <v>182.959695510866</v>
      </c>
      <c r="G34">
        <v>421</v>
      </c>
      <c r="H34">
        <v>0</v>
      </c>
      <c r="I34">
        <v>0</v>
      </c>
      <c r="J34">
        <v>330</v>
      </c>
      <c r="K34">
        <v>0</v>
      </c>
      <c r="L34">
        <v>2.4483083141779218</v>
      </c>
      <c r="M34">
        <v>70.166666666666671</v>
      </c>
    </row>
    <row r="35" spans="1:15" x14ac:dyDescent="0.2">
      <c r="A35" s="20">
        <v>33</v>
      </c>
      <c r="B35">
        <v>1032491705</v>
      </c>
      <c r="C35">
        <v>141.23975406960611</v>
      </c>
      <c r="D35">
        <v>8</v>
      </c>
      <c r="E35">
        <v>371.23975406960608</v>
      </c>
      <c r="F35">
        <v>15.760245930393859</v>
      </c>
      <c r="G35">
        <v>1033</v>
      </c>
      <c r="H35">
        <v>2</v>
      </c>
      <c r="I35">
        <v>375</v>
      </c>
      <c r="J35">
        <v>387</v>
      </c>
      <c r="K35">
        <v>0</v>
      </c>
      <c r="L35">
        <v>1.2929649767788649</v>
      </c>
      <c r="M35">
        <v>129.125</v>
      </c>
    </row>
    <row r="36" spans="1:15" x14ac:dyDescent="0.2">
      <c r="A36" s="20">
        <v>34</v>
      </c>
      <c r="B36">
        <v>1019074166</v>
      </c>
      <c r="C36">
        <v>112.1507629760174</v>
      </c>
      <c r="D36">
        <v>5</v>
      </c>
      <c r="E36">
        <v>186.1507629760174</v>
      </c>
      <c r="F36">
        <v>113.8492370239826</v>
      </c>
      <c r="G36">
        <v>692</v>
      </c>
      <c r="H36">
        <v>0</v>
      </c>
      <c r="I36">
        <v>0</v>
      </c>
      <c r="J36">
        <v>300</v>
      </c>
      <c r="K36">
        <v>0</v>
      </c>
      <c r="L36">
        <v>1.611596940049342</v>
      </c>
      <c r="M36">
        <v>138.4</v>
      </c>
    </row>
    <row r="37" spans="1:15" x14ac:dyDescent="0.2">
      <c r="A37" s="20">
        <v>35</v>
      </c>
      <c r="B37">
        <v>52997773</v>
      </c>
      <c r="C37">
        <v>42.286263121366559</v>
      </c>
      <c r="D37">
        <v>3</v>
      </c>
      <c r="E37">
        <v>121.2862631213666</v>
      </c>
      <c r="F37">
        <v>11.71373687863343</v>
      </c>
      <c r="G37">
        <v>564</v>
      </c>
      <c r="H37">
        <v>1</v>
      </c>
      <c r="I37">
        <v>249</v>
      </c>
      <c r="J37">
        <v>133</v>
      </c>
      <c r="K37">
        <v>0</v>
      </c>
      <c r="L37">
        <v>1.4840922241942669</v>
      </c>
      <c r="M37">
        <v>188</v>
      </c>
    </row>
    <row r="38" spans="1:15" x14ac:dyDescent="0.2">
      <c r="A38" s="20">
        <v>36</v>
      </c>
      <c r="B38">
        <v>1018472151</v>
      </c>
      <c r="C38">
        <v>36.926204824336573</v>
      </c>
      <c r="D38">
        <v>5</v>
      </c>
      <c r="E38">
        <v>136.92620482433659</v>
      </c>
      <c r="F38">
        <v>29.07379517566341</v>
      </c>
      <c r="G38">
        <v>443</v>
      </c>
      <c r="H38">
        <v>0</v>
      </c>
      <c r="I38">
        <v>0</v>
      </c>
      <c r="J38">
        <v>166</v>
      </c>
      <c r="K38">
        <v>0</v>
      </c>
      <c r="L38">
        <v>2.1909611851498529</v>
      </c>
      <c r="M38">
        <v>88.6</v>
      </c>
    </row>
    <row r="39" spans="1:15" x14ac:dyDescent="0.2">
      <c r="A39" s="20">
        <v>37</v>
      </c>
      <c r="B39">
        <v>1015437933</v>
      </c>
      <c r="C39">
        <v>41.347894218912607</v>
      </c>
      <c r="D39">
        <v>5</v>
      </c>
      <c r="E39">
        <v>137.34789421891259</v>
      </c>
      <c r="F39">
        <v>34.652105781087393</v>
      </c>
      <c r="G39">
        <v>633</v>
      </c>
      <c r="H39">
        <v>1</v>
      </c>
      <c r="I39">
        <v>251</v>
      </c>
      <c r="J39">
        <v>172</v>
      </c>
      <c r="K39">
        <v>0</v>
      </c>
      <c r="L39">
        <v>2.1842344340703428</v>
      </c>
      <c r="M39">
        <v>126.6</v>
      </c>
    </row>
    <row r="40" spans="1:15" x14ac:dyDescent="0.2">
      <c r="A40" s="20">
        <v>38</v>
      </c>
      <c r="B40">
        <v>80073352</v>
      </c>
      <c r="C40">
        <v>44.055877019934051</v>
      </c>
      <c r="D40">
        <v>2</v>
      </c>
      <c r="E40">
        <v>115.0558770199341</v>
      </c>
      <c r="F40">
        <v>0</v>
      </c>
      <c r="G40">
        <v>311</v>
      </c>
      <c r="H40">
        <v>0</v>
      </c>
      <c r="I40">
        <v>0</v>
      </c>
      <c r="J40">
        <v>101</v>
      </c>
      <c r="K40">
        <v>0</v>
      </c>
      <c r="L40">
        <v>1.042971494443603</v>
      </c>
      <c r="M40">
        <v>155.5</v>
      </c>
    </row>
    <row r="41" spans="1:15" x14ac:dyDescent="0.2">
      <c r="A41" s="1"/>
    </row>
    <row r="42" spans="1:15" x14ac:dyDescent="0.2">
      <c r="A42" s="1"/>
    </row>
    <row r="43" spans="1:15" x14ac:dyDescent="0.2">
      <c r="A43" s="1"/>
    </row>
    <row r="44" spans="1:15" x14ac:dyDescent="0.2">
      <c r="A44" s="1"/>
    </row>
    <row r="45" spans="1:15" x14ac:dyDescent="0.2">
      <c r="A45" s="1"/>
    </row>
    <row r="46" spans="1:15" x14ac:dyDescent="0.2">
      <c r="A46" s="1"/>
    </row>
    <row r="48" spans="1:15" x14ac:dyDescent="0.2">
      <c r="A48" s="3" t="s">
        <v>25</v>
      </c>
      <c r="B48">
        <f>COUNT(B2:B40)</f>
        <v>39</v>
      </c>
      <c r="C48">
        <f>AVERAGE(C2:C40)</f>
        <v>93.216934624969909</v>
      </c>
      <c r="D48">
        <f>AVERAGE(D2:D40)</f>
        <v>7.2051282051282053</v>
      </c>
      <c r="E48">
        <f>AVERAGE(E2:E40)</f>
        <v>263.88360129163658</v>
      </c>
      <c r="F48">
        <f>AVERAGE(F2:F40)</f>
        <v>97.095705178445613</v>
      </c>
      <c r="G48">
        <f>AVERAGE(G2:G40)</f>
        <v>882.69230769230774</v>
      </c>
      <c r="H48">
        <f>SUM(H2:H40)</f>
        <v>47</v>
      </c>
      <c r="I48">
        <f>AVERAGE(I2:I40)</f>
        <v>333.46153846153845</v>
      </c>
      <c r="J48">
        <f>AVERAGE(J2:J40)</f>
        <v>355.71794871794873</v>
      </c>
      <c r="K48">
        <f>AVERAGE(K2:K40)</f>
        <v>3.8717948717948718</v>
      </c>
      <c r="L48">
        <f>AVERAGE(L2:L40)</f>
        <v>1.7180289232824582</v>
      </c>
      <c r="M48">
        <f>AVERAGE(M2:M40)</f>
        <v>126.65499315499316</v>
      </c>
      <c r="N48">
        <f>SUM(D2:D40)</f>
        <v>281</v>
      </c>
      <c r="O48">
        <f>STDEV(D2:D40)</f>
        <v>2.706517350275337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1"/>
  <sheetViews>
    <sheetView showGridLines="0" topLeftCell="D1" zoomScale="66" workbookViewId="0">
      <selection activeCell="M29" sqref="M29"/>
    </sheetView>
  </sheetViews>
  <sheetFormatPr baseColWidth="10" defaultColWidth="8.83203125" defaultRowHeight="16" x14ac:dyDescent="0.2"/>
  <cols>
    <col min="1" max="1" width="9" bestFit="1" customWidth="1"/>
    <col min="2" max="2" width="11.1640625" bestFit="1" customWidth="1"/>
    <col min="3" max="3" width="13.1640625" bestFit="1" customWidth="1"/>
    <col min="4" max="4" width="20.1640625" bestFit="1" customWidth="1"/>
    <col min="5" max="5" width="15.6640625" bestFit="1" customWidth="1"/>
    <col min="6" max="6" width="13" bestFit="1" customWidth="1"/>
    <col min="7" max="7" width="15.83203125" bestFit="1" customWidth="1"/>
  </cols>
  <sheetData>
    <row r="1" spans="1:13" x14ac:dyDescent="0.2">
      <c r="B1" s="20" t="s">
        <v>22</v>
      </c>
      <c r="C1" s="20" t="s">
        <v>23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24</v>
      </c>
      <c r="K1" s="20" t="s">
        <v>8</v>
      </c>
      <c r="L1" s="20" t="s">
        <v>9</v>
      </c>
      <c r="M1" s="20" t="s">
        <v>10</v>
      </c>
    </row>
    <row r="2" spans="1:13" x14ac:dyDescent="0.2">
      <c r="A2" s="20">
        <v>0</v>
      </c>
      <c r="B2">
        <v>1015437933</v>
      </c>
      <c r="C2">
        <v>147.90252403797581</v>
      </c>
      <c r="D2">
        <v>6</v>
      </c>
      <c r="E2">
        <v>320.90252403797581</v>
      </c>
      <c r="F2">
        <v>1002.097475962024</v>
      </c>
      <c r="G2">
        <v>365</v>
      </c>
      <c r="H2">
        <v>0</v>
      </c>
      <c r="I2">
        <v>0</v>
      </c>
      <c r="J2">
        <v>1323</v>
      </c>
      <c r="K2">
        <v>843</v>
      </c>
      <c r="L2">
        <v>1.121835987670192</v>
      </c>
      <c r="M2">
        <v>60.833333333333343</v>
      </c>
    </row>
    <row r="3" spans="1:13" x14ac:dyDescent="0.2">
      <c r="A3" s="20">
        <v>1</v>
      </c>
      <c r="B3">
        <v>1018472151</v>
      </c>
      <c r="C3">
        <v>74.923712897840446</v>
      </c>
      <c r="D3">
        <v>6</v>
      </c>
      <c r="E3">
        <v>187.9237128978404</v>
      </c>
      <c r="F3">
        <v>1131.07628710216</v>
      </c>
      <c r="G3">
        <v>793</v>
      </c>
      <c r="H3">
        <v>2</v>
      </c>
      <c r="I3">
        <v>442</v>
      </c>
      <c r="J3">
        <v>1319</v>
      </c>
      <c r="K3">
        <v>839</v>
      </c>
      <c r="L3">
        <v>1.915670962693804</v>
      </c>
      <c r="M3">
        <v>132.16666666666671</v>
      </c>
    </row>
    <row r="4" spans="1:13" x14ac:dyDescent="0.2">
      <c r="A4" s="20">
        <v>2</v>
      </c>
      <c r="B4">
        <v>80073352</v>
      </c>
      <c r="C4">
        <v>60.985765329419792</v>
      </c>
      <c r="D4">
        <v>4</v>
      </c>
      <c r="E4">
        <v>191.98576532941979</v>
      </c>
      <c r="F4">
        <v>1129.01423467058</v>
      </c>
      <c r="G4">
        <v>727</v>
      </c>
      <c r="H4">
        <v>2</v>
      </c>
      <c r="I4">
        <v>538</v>
      </c>
      <c r="J4">
        <v>1321</v>
      </c>
      <c r="K4">
        <v>841</v>
      </c>
      <c r="L4">
        <v>1.250092680507821</v>
      </c>
      <c r="M4">
        <v>181.75</v>
      </c>
    </row>
    <row r="5" spans="1:13" x14ac:dyDescent="0.2">
      <c r="A5" s="20">
        <v>3</v>
      </c>
      <c r="B5">
        <v>52997773</v>
      </c>
      <c r="C5">
        <v>17.688913746318711</v>
      </c>
      <c r="D5">
        <v>1</v>
      </c>
      <c r="E5">
        <v>64.688913746318718</v>
      </c>
      <c r="F5">
        <v>0</v>
      </c>
      <c r="G5">
        <v>99</v>
      </c>
      <c r="H5">
        <v>0</v>
      </c>
      <c r="I5">
        <v>0</v>
      </c>
      <c r="J5">
        <v>47</v>
      </c>
      <c r="K5">
        <v>0</v>
      </c>
      <c r="L5">
        <v>0.92751596100830258</v>
      </c>
      <c r="M5">
        <v>99</v>
      </c>
    </row>
    <row r="6" spans="1:13" x14ac:dyDescent="0.2">
      <c r="A6" s="20">
        <v>4</v>
      </c>
      <c r="B6">
        <v>1024468225</v>
      </c>
      <c r="C6">
        <v>231.37713072651769</v>
      </c>
      <c r="D6">
        <v>8</v>
      </c>
      <c r="E6">
        <v>406.37713072651769</v>
      </c>
      <c r="F6">
        <v>106.62286927348229</v>
      </c>
      <c r="G6">
        <v>1326</v>
      </c>
      <c r="H6">
        <v>2</v>
      </c>
      <c r="I6">
        <v>457</v>
      </c>
      <c r="J6">
        <v>513</v>
      </c>
      <c r="K6">
        <v>33</v>
      </c>
      <c r="L6">
        <v>1.181168829904035</v>
      </c>
      <c r="M6">
        <v>165.75</v>
      </c>
    </row>
    <row r="7" spans="1:13" x14ac:dyDescent="0.2">
      <c r="A7" s="20">
        <v>5</v>
      </c>
      <c r="B7">
        <v>1020777651</v>
      </c>
      <c r="C7">
        <v>69.799669424394949</v>
      </c>
      <c r="D7">
        <v>9</v>
      </c>
      <c r="E7">
        <v>246.79966942439489</v>
      </c>
      <c r="F7">
        <v>150.20033057560511</v>
      </c>
      <c r="G7">
        <v>523</v>
      </c>
      <c r="H7">
        <v>0</v>
      </c>
      <c r="I7">
        <v>0</v>
      </c>
      <c r="J7">
        <v>397</v>
      </c>
      <c r="K7">
        <v>0</v>
      </c>
      <c r="L7">
        <v>2.1880094137055739</v>
      </c>
      <c r="M7">
        <v>58.111111111111107</v>
      </c>
    </row>
    <row r="8" spans="1:13" x14ac:dyDescent="0.2">
      <c r="A8" s="20">
        <v>6</v>
      </c>
      <c r="B8">
        <v>79955886</v>
      </c>
      <c r="C8">
        <v>41.53460602086006</v>
      </c>
      <c r="D8">
        <v>7</v>
      </c>
      <c r="E8">
        <v>183.53460602086011</v>
      </c>
      <c r="F8">
        <v>210.46539397913989</v>
      </c>
      <c r="G8">
        <v>1049</v>
      </c>
      <c r="H8">
        <v>3</v>
      </c>
      <c r="I8">
        <v>627</v>
      </c>
      <c r="J8">
        <v>394</v>
      </c>
      <c r="K8">
        <v>0</v>
      </c>
      <c r="L8">
        <v>2.288396772172022</v>
      </c>
      <c r="M8">
        <v>149.85714285714289</v>
      </c>
    </row>
    <row r="9" spans="1:13" x14ac:dyDescent="0.2">
      <c r="A9" s="20">
        <v>7</v>
      </c>
      <c r="B9">
        <v>1018446151</v>
      </c>
      <c r="C9">
        <v>65.738169737755484</v>
      </c>
      <c r="D9">
        <v>8</v>
      </c>
      <c r="E9">
        <v>246.7381697377555</v>
      </c>
      <c r="F9">
        <v>113.2618302622445</v>
      </c>
      <c r="G9">
        <v>566</v>
      </c>
      <c r="H9">
        <v>0</v>
      </c>
      <c r="I9">
        <v>0</v>
      </c>
      <c r="J9">
        <v>360</v>
      </c>
      <c r="K9">
        <v>0</v>
      </c>
      <c r="L9">
        <v>1.9453820238277919</v>
      </c>
      <c r="M9">
        <v>70.75</v>
      </c>
    </row>
    <row r="10" spans="1:13" x14ac:dyDescent="0.2">
      <c r="A10" s="20">
        <v>8</v>
      </c>
      <c r="B10">
        <v>1121853934</v>
      </c>
      <c r="C10">
        <v>56.805131687330061</v>
      </c>
      <c r="D10">
        <v>9</v>
      </c>
      <c r="E10">
        <v>235.80513168733009</v>
      </c>
      <c r="F10">
        <v>158.19486831266991</v>
      </c>
      <c r="G10">
        <v>896</v>
      </c>
      <c r="H10">
        <v>0</v>
      </c>
      <c r="I10">
        <v>0</v>
      </c>
      <c r="J10">
        <v>394</v>
      </c>
      <c r="K10">
        <v>0</v>
      </c>
      <c r="L10">
        <v>2.2900264983037868</v>
      </c>
      <c r="M10">
        <v>99.555555555555557</v>
      </c>
    </row>
    <row r="11" spans="1:13" x14ac:dyDescent="0.2">
      <c r="A11" s="20">
        <v>9</v>
      </c>
      <c r="B11">
        <v>1085295550</v>
      </c>
      <c r="C11">
        <v>157.67887836232811</v>
      </c>
      <c r="D11">
        <v>10</v>
      </c>
      <c r="E11">
        <v>493.67887836232808</v>
      </c>
      <c r="F11">
        <v>107.32112163767189</v>
      </c>
      <c r="G11">
        <v>1941</v>
      </c>
      <c r="H11">
        <v>5</v>
      </c>
      <c r="I11">
        <v>1414</v>
      </c>
      <c r="J11">
        <v>601</v>
      </c>
      <c r="K11">
        <v>121</v>
      </c>
      <c r="L11">
        <v>1.2153649392300701</v>
      </c>
      <c r="M11">
        <v>194.1</v>
      </c>
    </row>
    <row r="12" spans="1:13" x14ac:dyDescent="0.2">
      <c r="A12" s="20">
        <v>10</v>
      </c>
      <c r="B12">
        <v>1019088914</v>
      </c>
      <c r="C12">
        <v>35.888063443397101</v>
      </c>
      <c r="D12">
        <v>5</v>
      </c>
      <c r="E12">
        <v>140.8880634433971</v>
      </c>
      <c r="F12">
        <v>117.1119365566029</v>
      </c>
      <c r="G12">
        <v>490</v>
      </c>
      <c r="H12">
        <v>1</v>
      </c>
      <c r="I12">
        <v>183</v>
      </c>
      <c r="J12">
        <v>258</v>
      </c>
      <c r="K12">
        <v>0</v>
      </c>
      <c r="L12">
        <v>2.1293500149537321</v>
      </c>
      <c r="M12">
        <v>98</v>
      </c>
    </row>
    <row r="13" spans="1:13" x14ac:dyDescent="0.2">
      <c r="A13" s="20">
        <v>11</v>
      </c>
      <c r="B13">
        <v>1020803066</v>
      </c>
      <c r="C13">
        <v>70.620185408585456</v>
      </c>
      <c r="D13">
        <v>9</v>
      </c>
      <c r="E13">
        <v>221.62018540858551</v>
      </c>
      <c r="F13">
        <v>84.379814591414515</v>
      </c>
      <c r="G13">
        <v>932</v>
      </c>
      <c r="H13">
        <v>1</v>
      </c>
      <c r="I13">
        <v>189</v>
      </c>
      <c r="J13">
        <v>306</v>
      </c>
      <c r="K13">
        <v>0</v>
      </c>
      <c r="L13">
        <v>2.436601156182773</v>
      </c>
      <c r="M13">
        <v>103.5555555555556</v>
      </c>
    </row>
    <row r="14" spans="1:13" x14ac:dyDescent="0.2">
      <c r="A14" s="20">
        <v>12</v>
      </c>
      <c r="B14">
        <v>1032437108</v>
      </c>
      <c r="C14">
        <v>170.7819422636434</v>
      </c>
      <c r="D14">
        <v>10</v>
      </c>
      <c r="E14">
        <v>538.78194226364337</v>
      </c>
      <c r="F14">
        <v>0</v>
      </c>
      <c r="G14">
        <v>1147</v>
      </c>
      <c r="H14">
        <v>2</v>
      </c>
      <c r="I14">
        <v>657</v>
      </c>
      <c r="J14">
        <v>458</v>
      </c>
      <c r="K14">
        <v>0</v>
      </c>
      <c r="L14">
        <v>1.1136230688785791</v>
      </c>
      <c r="M14">
        <v>114.7</v>
      </c>
    </row>
    <row r="15" spans="1:13" x14ac:dyDescent="0.2">
      <c r="A15" s="20">
        <v>13</v>
      </c>
      <c r="B15">
        <v>1018443338</v>
      </c>
      <c r="C15">
        <v>63.347420187006918</v>
      </c>
      <c r="D15">
        <v>9</v>
      </c>
      <c r="E15">
        <v>253.34742018700689</v>
      </c>
      <c r="F15">
        <v>116.6525798129931</v>
      </c>
      <c r="G15">
        <v>1873</v>
      </c>
      <c r="H15">
        <v>4</v>
      </c>
      <c r="I15">
        <v>1148</v>
      </c>
      <c r="J15">
        <v>370</v>
      </c>
      <c r="K15">
        <v>0</v>
      </c>
      <c r="L15">
        <v>2.1314604253771452</v>
      </c>
      <c r="M15">
        <v>208.11111111111109</v>
      </c>
    </row>
    <row r="16" spans="1:13" x14ac:dyDescent="0.2">
      <c r="A16" s="20">
        <v>14</v>
      </c>
      <c r="B16">
        <v>80383487</v>
      </c>
      <c r="C16">
        <v>77.935785893178121</v>
      </c>
      <c r="D16">
        <v>8</v>
      </c>
      <c r="E16">
        <v>283.93578589317809</v>
      </c>
      <c r="F16">
        <v>76.064214106821851</v>
      </c>
      <c r="G16">
        <v>601</v>
      </c>
      <c r="H16">
        <v>0</v>
      </c>
      <c r="I16">
        <v>0</v>
      </c>
      <c r="J16">
        <v>360</v>
      </c>
      <c r="K16">
        <v>0</v>
      </c>
      <c r="L16">
        <v>1.6905230824993109</v>
      </c>
      <c r="M16">
        <v>75.125</v>
      </c>
    </row>
    <row r="17" spans="1:15" x14ac:dyDescent="0.2">
      <c r="A17" s="20">
        <v>15</v>
      </c>
      <c r="B17">
        <v>1095825225</v>
      </c>
      <c r="C17">
        <v>202.00816358826319</v>
      </c>
      <c r="D17">
        <v>10</v>
      </c>
      <c r="E17">
        <v>390.00816358826307</v>
      </c>
      <c r="F17">
        <v>205.9918364117369</v>
      </c>
      <c r="G17">
        <v>1441</v>
      </c>
      <c r="H17">
        <v>1</v>
      </c>
      <c r="I17">
        <v>453</v>
      </c>
      <c r="J17">
        <v>596</v>
      </c>
      <c r="K17">
        <v>116</v>
      </c>
      <c r="L17">
        <v>1.5384293356316201</v>
      </c>
      <c r="M17">
        <v>144.1</v>
      </c>
    </row>
    <row r="18" spans="1:15" x14ac:dyDescent="0.2">
      <c r="A18" s="20">
        <v>16</v>
      </c>
      <c r="B18">
        <v>1082996581</v>
      </c>
      <c r="C18">
        <v>106.5649343235004</v>
      </c>
      <c r="D18">
        <v>11</v>
      </c>
      <c r="E18">
        <v>318.56493432350038</v>
      </c>
      <c r="F18">
        <v>175.43506567649959</v>
      </c>
      <c r="G18">
        <v>1339</v>
      </c>
      <c r="H18">
        <v>1</v>
      </c>
      <c r="I18">
        <v>196</v>
      </c>
      <c r="J18">
        <v>494</v>
      </c>
      <c r="K18">
        <v>14</v>
      </c>
      <c r="L18">
        <v>2.0717911134870071</v>
      </c>
      <c r="M18">
        <v>121.72727272727271</v>
      </c>
    </row>
    <row r="19" spans="1:15" x14ac:dyDescent="0.2">
      <c r="A19" s="20">
        <v>17</v>
      </c>
      <c r="B19">
        <v>57293715</v>
      </c>
      <c r="C19">
        <v>214.07274611665551</v>
      </c>
      <c r="D19">
        <v>12</v>
      </c>
      <c r="E19">
        <v>422.07274611665571</v>
      </c>
      <c r="F19">
        <v>16.927253883344349</v>
      </c>
      <c r="G19">
        <v>2365</v>
      </c>
      <c r="H19">
        <v>7</v>
      </c>
      <c r="I19">
        <v>1859</v>
      </c>
      <c r="J19">
        <v>439</v>
      </c>
      <c r="K19">
        <v>0</v>
      </c>
      <c r="L19">
        <v>1.7058670729737211</v>
      </c>
      <c r="M19">
        <v>197.08333333333329</v>
      </c>
    </row>
    <row r="20" spans="1:15" x14ac:dyDescent="0.2">
      <c r="A20" s="20">
        <v>18</v>
      </c>
      <c r="B20">
        <v>1117504115</v>
      </c>
      <c r="C20">
        <v>129.80289576037231</v>
      </c>
      <c r="D20">
        <v>8</v>
      </c>
      <c r="E20">
        <v>296.80289576037228</v>
      </c>
      <c r="F20">
        <v>71.197104239627663</v>
      </c>
      <c r="G20">
        <v>1954</v>
      </c>
      <c r="H20">
        <v>8</v>
      </c>
      <c r="I20">
        <v>1954</v>
      </c>
      <c r="J20">
        <v>368</v>
      </c>
      <c r="K20">
        <v>0</v>
      </c>
      <c r="L20">
        <v>1.6172348951323381</v>
      </c>
      <c r="M20">
        <v>244.25</v>
      </c>
    </row>
    <row r="21" spans="1:15" x14ac:dyDescent="0.2">
      <c r="A21" s="20">
        <v>19</v>
      </c>
      <c r="B21">
        <v>1140888504</v>
      </c>
      <c r="C21">
        <v>81.588130778140425</v>
      </c>
      <c r="D21">
        <v>8</v>
      </c>
      <c r="E21">
        <v>216.5881307781404</v>
      </c>
      <c r="F21">
        <v>176.4118692218596</v>
      </c>
      <c r="G21">
        <v>967</v>
      </c>
      <c r="H21">
        <v>1</v>
      </c>
      <c r="I21">
        <v>257</v>
      </c>
      <c r="J21">
        <v>393</v>
      </c>
      <c r="K21">
        <v>0</v>
      </c>
      <c r="L21">
        <v>2.2161879244051592</v>
      </c>
      <c r="M21">
        <v>120.875</v>
      </c>
    </row>
    <row r="22" spans="1:15" x14ac:dyDescent="0.2">
      <c r="A22" s="20">
        <v>20</v>
      </c>
      <c r="B22">
        <v>1083012532</v>
      </c>
      <c r="C22">
        <v>148.5829678676258</v>
      </c>
      <c r="D22">
        <v>16</v>
      </c>
      <c r="E22">
        <v>641.58296786762571</v>
      </c>
      <c r="F22">
        <v>0</v>
      </c>
      <c r="G22">
        <v>1504</v>
      </c>
      <c r="H22">
        <v>1</v>
      </c>
      <c r="I22">
        <v>231</v>
      </c>
      <c r="J22">
        <v>481</v>
      </c>
      <c r="K22">
        <v>1</v>
      </c>
      <c r="L22">
        <v>1.4962990728863479</v>
      </c>
      <c r="M22">
        <v>94</v>
      </c>
    </row>
    <row r="23" spans="1:15" x14ac:dyDescent="0.2">
      <c r="A23" s="20">
        <v>21</v>
      </c>
      <c r="B23">
        <v>1015405667</v>
      </c>
      <c r="C23">
        <v>21.59977202690494</v>
      </c>
      <c r="D23">
        <v>3</v>
      </c>
      <c r="E23">
        <v>105.5997720269049</v>
      </c>
      <c r="F23">
        <v>52.400227973095063</v>
      </c>
      <c r="G23">
        <v>352</v>
      </c>
      <c r="H23">
        <v>0</v>
      </c>
      <c r="I23">
        <v>0</v>
      </c>
      <c r="J23">
        <v>158</v>
      </c>
      <c r="K23">
        <v>0</v>
      </c>
      <c r="L23">
        <v>1.7045491343877071</v>
      </c>
      <c r="M23">
        <v>117.3333333333333</v>
      </c>
    </row>
    <row r="24" spans="1:15" x14ac:dyDescent="0.2">
      <c r="A24" s="1"/>
    </row>
    <row r="25" spans="1:15" x14ac:dyDescent="0.2">
      <c r="A25" s="1"/>
    </row>
    <row r="26" spans="1:15" x14ac:dyDescent="0.2">
      <c r="A26" s="1"/>
    </row>
    <row r="28" spans="1:15" x14ac:dyDescent="0.2">
      <c r="A28" s="3" t="s">
        <v>25</v>
      </c>
      <c r="B28">
        <f>COUNT(B2:B23)</f>
        <v>22</v>
      </c>
      <c r="C28">
        <f>AVERAGE(C2:C23)</f>
        <v>102.1467049830916</v>
      </c>
      <c r="D28">
        <f>AVERAGE(D2:D23)</f>
        <v>8.045454545454545</v>
      </c>
      <c r="E28">
        <f>AVERAGE(E2:E23)</f>
        <v>291.28306861945515</v>
      </c>
      <c r="F28">
        <f>AVERAGE(F2:F23)</f>
        <v>236.40119610225335</v>
      </c>
      <c r="G28">
        <f>AVERAGE(G2:G23)</f>
        <v>1056.8181818181818</v>
      </c>
      <c r="H28">
        <f>SUM(H2:H23)</f>
        <v>41</v>
      </c>
      <c r="I28">
        <f>AVERAGE(I2:I23)</f>
        <v>482.04545454545456</v>
      </c>
      <c r="J28">
        <f>AVERAGE(J2:J23)</f>
        <v>515.90909090909088</v>
      </c>
      <c r="K28">
        <f>AVERAGE(K2:K23)</f>
        <v>127.63636363636364</v>
      </c>
      <c r="L28">
        <f>AVERAGE(L2:L23)</f>
        <v>1.7352445620826744</v>
      </c>
      <c r="M28">
        <f>AVERAGE(M2:M23)</f>
        <v>129.5788370720189</v>
      </c>
      <c r="N28">
        <f>SUM(D2:D23)</f>
        <v>177</v>
      </c>
      <c r="O28">
        <f>STDEV(D2:D23)</f>
        <v>3.1844454212142881</v>
      </c>
    </row>
    <row r="31" spans="1:15" x14ac:dyDescent="0.2">
      <c r="A31" s="4"/>
      <c r="B31" s="5"/>
      <c r="C31" s="5"/>
      <c r="D31" s="5"/>
      <c r="E31" s="5"/>
      <c r="F31" s="5"/>
      <c r="G31" s="5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8"/>
  <sheetViews>
    <sheetView showGridLines="0" topLeftCell="G1" zoomScale="75" workbookViewId="0">
      <selection activeCell="M29" sqref="M29"/>
    </sheetView>
  </sheetViews>
  <sheetFormatPr baseColWidth="10" defaultColWidth="8.83203125" defaultRowHeight="16" x14ac:dyDescent="0.2"/>
  <cols>
    <col min="1" max="1" width="9" bestFit="1" customWidth="1"/>
    <col min="2" max="2" width="11.1640625" bestFit="1" customWidth="1"/>
    <col min="3" max="3" width="13.1640625" bestFit="1" customWidth="1"/>
    <col min="4" max="4" width="20.1640625" bestFit="1" customWidth="1"/>
    <col min="5" max="5" width="15.6640625" bestFit="1" customWidth="1"/>
    <col min="6" max="6" width="13" bestFit="1" customWidth="1"/>
    <col min="7" max="7" width="15.83203125" bestFit="1" customWidth="1"/>
    <col min="8" max="8" width="30.1640625" bestFit="1" customWidth="1"/>
    <col min="9" max="10" width="16.83203125" bestFit="1" customWidth="1"/>
    <col min="11" max="11" width="12.1640625" bestFit="1" customWidth="1"/>
  </cols>
  <sheetData>
    <row r="1" spans="1:13" x14ac:dyDescent="0.2">
      <c r="B1" s="20" t="s">
        <v>22</v>
      </c>
      <c r="C1" s="20" t="s">
        <v>23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24</v>
      </c>
      <c r="K1" s="20" t="s">
        <v>8</v>
      </c>
      <c r="L1" s="20" t="s">
        <v>9</v>
      </c>
      <c r="M1" s="20" t="s">
        <v>10</v>
      </c>
    </row>
    <row r="2" spans="1:13" x14ac:dyDescent="0.2">
      <c r="A2" s="20">
        <v>0</v>
      </c>
      <c r="B2">
        <v>1018472151</v>
      </c>
      <c r="C2">
        <v>63.095187735963208</v>
      </c>
      <c r="D2">
        <v>9</v>
      </c>
      <c r="E2">
        <v>245.09518773596321</v>
      </c>
      <c r="F2">
        <v>1145.904812264037</v>
      </c>
      <c r="G2">
        <v>1589</v>
      </c>
      <c r="H2">
        <v>5</v>
      </c>
      <c r="I2">
        <v>1273</v>
      </c>
      <c r="J2">
        <v>1391</v>
      </c>
      <c r="K2">
        <v>911</v>
      </c>
      <c r="L2">
        <v>2.2032256324091222</v>
      </c>
      <c r="M2">
        <v>176.55555555555549</v>
      </c>
    </row>
    <row r="3" spans="1:13" x14ac:dyDescent="0.2">
      <c r="A3" s="20">
        <v>1</v>
      </c>
      <c r="B3">
        <v>1015437933</v>
      </c>
      <c r="C3">
        <v>91.670702933952469</v>
      </c>
      <c r="D3">
        <v>6</v>
      </c>
      <c r="E3">
        <v>266.67070293395238</v>
      </c>
      <c r="F3">
        <v>1009.329297066048</v>
      </c>
      <c r="G3">
        <v>1007</v>
      </c>
      <c r="H3">
        <v>3</v>
      </c>
      <c r="I3">
        <v>692</v>
      </c>
      <c r="J3">
        <v>1276</v>
      </c>
      <c r="K3">
        <v>796</v>
      </c>
      <c r="L3">
        <v>1.3499795667061441</v>
      </c>
      <c r="M3">
        <v>167.83333333333329</v>
      </c>
    </row>
    <row r="4" spans="1:13" x14ac:dyDescent="0.2">
      <c r="A4" s="20">
        <v>2</v>
      </c>
      <c r="B4">
        <v>1015405667</v>
      </c>
      <c r="C4">
        <v>89.604187042805393</v>
      </c>
      <c r="D4">
        <v>8</v>
      </c>
      <c r="E4">
        <v>276.60418704280539</v>
      </c>
      <c r="F4">
        <v>1104.3958129571949</v>
      </c>
      <c r="G4">
        <v>1029</v>
      </c>
      <c r="H4">
        <v>3</v>
      </c>
      <c r="I4">
        <v>793</v>
      </c>
      <c r="J4">
        <v>1381</v>
      </c>
      <c r="K4">
        <v>901</v>
      </c>
      <c r="L4">
        <v>1.73533164892301</v>
      </c>
      <c r="M4">
        <v>128.625</v>
      </c>
    </row>
    <row r="5" spans="1:13" x14ac:dyDescent="0.2">
      <c r="A5" s="20">
        <v>3</v>
      </c>
      <c r="B5">
        <v>1020803066</v>
      </c>
      <c r="C5">
        <v>162.06973513859819</v>
      </c>
      <c r="D5">
        <v>8</v>
      </c>
      <c r="E5">
        <v>303.06973513859822</v>
      </c>
      <c r="F5">
        <v>100.9302648614018</v>
      </c>
      <c r="G5">
        <v>2311</v>
      </c>
      <c r="H5">
        <v>6</v>
      </c>
      <c r="I5">
        <v>2027</v>
      </c>
      <c r="J5">
        <v>404</v>
      </c>
      <c r="K5">
        <v>0</v>
      </c>
      <c r="L5">
        <v>1.583793907301529</v>
      </c>
      <c r="M5">
        <v>288.875</v>
      </c>
    </row>
    <row r="6" spans="1:13" x14ac:dyDescent="0.2">
      <c r="A6" s="20">
        <v>4</v>
      </c>
      <c r="B6">
        <v>79955886</v>
      </c>
      <c r="C6">
        <v>171.49547904265441</v>
      </c>
      <c r="D6">
        <v>7</v>
      </c>
      <c r="E6">
        <v>290.49547904265438</v>
      </c>
      <c r="F6">
        <v>101.5045209573456</v>
      </c>
      <c r="G6">
        <v>1724</v>
      </c>
      <c r="H6">
        <v>6</v>
      </c>
      <c r="I6">
        <v>1608</v>
      </c>
      <c r="J6">
        <v>392</v>
      </c>
      <c r="K6">
        <v>0</v>
      </c>
      <c r="L6">
        <v>1.4458056331345861</v>
      </c>
      <c r="M6">
        <v>246.28571428571431</v>
      </c>
    </row>
    <row r="7" spans="1:13" x14ac:dyDescent="0.2">
      <c r="A7" s="20">
        <v>5</v>
      </c>
      <c r="B7">
        <v>1018446151</v>
      </c>
      <c r="C7">
        <v>92.569751577171459</v>
      </c>
      <c r="D7">
        <v>11</v>
      </c>
      <c r="E7">
        <v>331.56975157717142</v>
      </c>
      <c r="F7">
        <v>97.430248422828583</v>
      </c>
      <c r="G7">
        <v>1731</v>
      </c>
      <c r="H7">
        <v>5</v>
      </c>
      <c r="I7">
        <v>1150</v>
      </c>
      <c r="J7">
        <v>429</v>
      </c>
      <c r="K7">
        <v>0</v>
      </c>
      <c r="L7">
        <v>1.990531394557528</v>
      </c>
      <c r="M7">
        <v>157.3636363636364</v>
      </c>
    </row>
    <row r="8" spans="1:13" x14ac:dyDescent="0.2">
      <c r="A8" s="20">
        <v>6</v>
      </c>
      <c r="B8">
        <v>80073352</v>
      </c>
      <c r="C8">
        <v>85.591136045338914</v>
      </c>
      <c r="D8">
        <v>4</v>
      </c>
      <c r="E8">
        <v>211.59113604533891</v>
      </c>
      <c r="F8">
        <v>924.40886395466111</v>
      </c>
      <c r="G8">
        <v>591</v>
      </c>
      <c r="H8">
        <v>2</v>
      </c>
      <c r="I8">
        <v>426</v>
      </c>
      <c r="J8">
        <v>1136</v>
      </c>
      <c r="K8">
        <v>656</v>
      </c>
      <c r="L8">
        <v>1.1342630153872499</v>
      </c>
      <c r="M8">
        <v>147.75</v>
      </c>
    </row>
    <row r="9" spans="1:13" x14ac:dyDescent="0.2">
      <c r="A9" s="20">
        <v>7</v>
      </c>
      <c r="B9">
        <v>1020777651</v>
      </c>
      <c r="C9">
        <v>121.5891035279068</v>
      </c>
      <c r="D9">
        <v>9</v>
      </c>
      <c r="E9">
        <v>320.58910352790667</v>
      </c>
      <c r="F9">
        <v>84.41089647209327</v>
      </c>
      <c r="G9">
        <v>1182</v>
      </c>
      <c r="H9">
        <v>1</v>
      </c>
      <c r="I9">
        <v>193</v>
      </c>
      <c r="J9">
        <v>405</v>
      </c>
      <c r="K9">
        <v>0</v>
      </c>
      <c r="L9">
        <v>1.684399107947204</v>
      </c>
      <c r="M9">
        <v>131.33333333333329</v>
      </c>
    </row>
    <row r="10" spans="1:13" x14ac:dyDescent="0.2">
      <c r="A10" s="20">
        <v>8</v>
      </c>
      <c r="B10">
        <v>1121853934</v>
      </c>
      <c r="C10">
        <v>75.488874467817354</v>
      </c>
      <c r="D10">
        <v>9</v>
      </c>
      <c r="E10">
        <v>225.4888744678174</v>
      </c>
      <c r="F10">
        <v>232.5111255321826</v>
      </c>
      <c r="G10">
        <v>1111</v>
      </c>
      <c r="H10">
        <v>1</v>
      </c>
      <c r="I10">
        <v>240</v>
      </c>
      <c r="J10">
        <v>458</v>
      </c>
      <c r="K10">
        <v>0</v>
      </c>
      <c r="L10">
        <v>2.3947966447323359</v>
      </c>
      <c r="M10">
        <v>123.4444444444444</v>
      </c>
    </row>
    <row r="11" spans="1:13" x14ac:dyDescent="0.2">
      <c r="A11" s="20">
        <v>9</v>
      </c>
      <c r="B11">
        <v>1024468225</v>
      </c>
      <c r="C11">
        <v>171.49249020220941</v>
      </c>
      <c r="D11">
        <v>12</v>
      </c>
      <c r="E11">
        <v>370.49249020220941</v>
      </c>
      <c r="F11">
        <v>89.50750979779059</v>
      </c>
      <c r="G11">
        <v>2056</v>
      </c>
      <c r="H11">
        <v>4</v>
      </c>
      <c r="I11">
        <v>1243</v>
      </c>
      <c r="J11">
        <v>460</v>
      </c>
      <c r="K11">
        <v>0</v>
      </c>
      <c r="L11">
        <v>1.9433592287040271</v>
      </c>
      <c r="M11">
        <v>171.33333333333329</v>
      </c>
    </row>
    <row r="12" spans="1:13" x14ac:dyDescent="0.2">
      <c r="A12" s="20">
        <v>10</v>
      </c>
      <c r="B12">
        <v>1085295550</v>
      </c>
      <c r="C12">
        <v>131.86028862480069</v>
      </c>
      <c r="D12">
        <v>11</v>
      </c>
      <c r="E12">
        <v>422.86028862480072</v>
      </c>
      <c r="F12">
        <v>76.13971137519934</v>
      </c>
      <c r="G12">
        <v>2598</v>
      </c>
      <c r="H12">
        <v>8</v>
      </c>
      <c r="I12">
        <v>2210</v>
      </c>
      <c r="J12">
        <v>499</v>
      </c>
      <c r="K12">
        <v>19</v>
      </c>
      <c r="L12">
        <v>1.5607991995332779</v>
      </c>
      <c r="M12">
        <v>236.18181818181819</v>
      </c>
    </row>
    <row r="13" spans="1:13" x14ac:dyDescent="0.2">
      <c r="A13" s="20">
        <v>11</v>
      </c>
      <c r="B13">
        <v>1032437108</v>
      </c>
      <c r="C13">
        <v>193.21787417957191</v>
      </c>
      <c r="D13">
        <v>13</v>
      </c>
      <c r="E13">
        <v>564.21787417957182</v>
      </c>
      <c r="F13">
        <v>100.78212582042821</v>
      </c>
      <c r="G13">
        <v>3631</v>
      </c>
      <c r="H13">
        <v>13</v>
      </c>
      <c r="I13">
        <v>3631</v>
      </c>
      <c r="J13">
        <v>665</v>
      </c>
      <c r="K13">
        <v>185</v>
      </c>
      <c r="L13">
        <v>1.382444682622288</v>
      </c>
      <c r="M13">
        <v>279.30769230769232</v>
      </c>
    </row>
    <row r="14" spans="1:13" x14ac:dyDescent="0.2">
      <c r="A14" s="20">
        <v>12</v>
      </c>
      <c r="B14">
        <v>1019088914</v>
      </c>
      <c r="C14">
        <v>71.450869234046422</v>
      </c>
      <c r="D14">
        <v>7</v>
      </c>
      <c r="E14">
        <v>222.45086923404639</v>
      </c>
      <c r="F14">
        <v>183.54913076595361</v>
      </c>
      <c r="G14">
        <v>859</v>
      </c>
      <c r="H14">
        <v>1</v>
      </c>
      <c r="I14">
        <v>250</v>
      </c>
      <c r="J14">
        <v>406</v>
      </c>
      <c r="K14">
        <v>0</v>
      </c>
      <c r="L14">
        <v>1.888057355973318</v>
      </c>
      <c r="M14">
        <v>122.71428571428569</v>
      </c>
    </row>
    <row r="15" spans="1:13" x14ac:dyDescent="0.2">
      <c r="A15" s="20">
        <v>13</v>
      </c>
      <c r="B15">
        <v>80383487</v>
      </c>
      <c r="C15">
        <v>100.2337894682052</v>
      </c>
      <c r="D15">
        <v>9</v>
      </c>
      <c r="E15">
        <v>361.2337894682052</v>
      </c>
      <c r="F15">
        <v>141.7662105317948</v>
      </c>
      <c r="G15">
        <v>1766</v>
      </c>
      <c r="H15">
        <v>5</v>
      </c>
      <c r="I15">
        <v>1147</v>
      </c>
      <c r="J15">
        <v>503</v>
      </c>
      <c r="K15">
        <v>23</v>
      </c>
      <c r="L15">
        <v>1.494876768850909</v>
      </c>
      <c r="M15">
        <v>196.2222222222222</v>
      </c>
    </row>
    <row r="16" spans="1:13" x14ac:dyDescent="0.2">
      <c r="A16" s="20">
        <v>14</v>
      </c>
      <c r="B16">
        <v>1082996581</v>
      </c>
      <c r="C16">
        <v>209.75185036955619</v>
      </c>
      <c r="D16">
        <v>12</v>
      </c>
      <c r="E16">
        <v>455.75185036955622</v>
      </c>
      <c r="F16">
        <v>82.248149630443777</v>
      </c>
      <c r="G16">
        <v>1813</v>
      </c>
      <c r="H16">
        <v>4</v>
      </c>
      <c r="I16">
        <v>908</v>
      </c>
      <c r="J16">
        <v>538</v>
      </c>
      <c r="K16">
        <v>58</v>
      </c>
      <c r="L16">
        <v>1.579807080138397</v>
      </c>
      <c r="M16">
        <v>151.08333333333329</v>
      </c>
    </row>
    <row r="17" spans="1:15" x14ac:dyDescent="0.2">
      <c r="A17" s="20">
        <v>15</v>
      </c>
      <c r="B17">
        <v>1014217039</v>
      </c>
      <c r="C17">
        <v>166.8065074374808</v>
      </c>
      <c r="D17">
        <v>9</v>
      </c>
      <c r="E17">
        <v>307.80650743748078</v>
      </c>
      <c r="F17">
        <v>150.1934925625192</v>
      </c>
      <c r="G17">
        <v>1644</v>
      </c>
      <c r="H17">
        <v>4</v>
      </c>
      <c r="I17">
        <v>1028</v>
      </c>
      <c r="J17">
        <v>458</v>
      </c>
      <c r="K17">
        <v>0</v>
      </c>
      <c r="L17">
        <v>1.754348874868022</v>
      </c>
      <c r="M17">
        <v>182.66666666666671</v>
      </c>
    </row>
    <row r="18" spans="1:15" x14ac:dyDescent="0.2">
      <c r="A18" s="20">
        <v>16</v>
      </c>
      <c r="B18">
        <v>1095825225</v>
      </c>
      <c r="C18">
        <v>90.147370927468131</v>
      </c>
      <c r="D18">
        <v>15</v>
      </c>
      <c r="E18">
        <v>343.1473709274681</v>
      </c>
      <c r="F18">
        <v>275.8526290725319</v>
      </c>
      <c r="G18">
        <v>2602</v>
      </c>
      <c r="H18">
        <v>6</v>
      </c>
      <c r="I18">
        <v>1469</v>
      </c>
      <c r="J18">
        <v>619</v>
      </c>
      <c r="K18">
        <v>139</v>
      </c>
      <c r="L18">
        <v>2.6227798207150919</v>
      </c>
      <c r="M18">
        <v>173.4666666666667</v>
      </c>
    </row>
    <row r="19" spans="1:15" x14ac:dyDescent="0.2">
      <c r="A19" s="20">
        <v>17</v>
      </c>
      <c r="B19">
        <v>1083012532</v>
      </c>
      <c r="C19">
        <v>140.75037666214331</v>
      </c>
      <c r="D19">
        <v>14</v>
      </c>
      <c r="E19">
        <v>596.75037666214314</v>
      </c>
      <c r="F19">
        <v>0</v>
      </c>
      <c r="G19">
        <v>2014</v>
      </c>
      <c r="H19">
        <v>6</v>
      </c>
      <c r="I19">
        <v>1780</v>
      </c>
      <c r="J19">
        <v>473</v>
      </c>
      <c r="K19">
        <v>0</v>
      </c>
      <c r="L19">
        <v>1.4076237449542079</v>
      </c>
      <c r="M19">
        <v>143.85714285714289</v>
      </c>
    </row>
    <row r="20" spans="1:15" x14ac:dyDescent="0.2">
      <c r="A20" s="20">
        <v>18</v>
      </c>
      <c r="B20">
        <v>1018443338</v>
      </c>
      <c r="C20">
        <v>69.350393403889001</v>
      </c>
      <c r="D20">
        <v>10</v>
      </c>
      <c r="E20">
        <v>276.35039340388897</v>
      </c>
      <c r="F20">
        <v>150.649606596111</v>
      </c>
      <c r="G20">
        <v>2446</v>
      </c>
      <c r="H20">
        <v>10</v>
      </c>
      <c r="I20">
        <v>2446</v>
      </c>
      <c r="J20">
        <v>427</v>
      </c>
      <c r="K20">
        <v>0</v>
      </c>
      <c r="L20">
        <v>2.1711566703764151</v>
      </c>
      <c r="M20">
        <v>244.6</v>
      </c>
    </row>
    <row r="21" spans="1:15" x14ac:dyDescent="0.2">
      <c r="A21" s="20">
        <v>19</v>
      </c>
      <c r="B21">
        <v>1140888504</v>
      </c>
      <c r="C21">
        <v>112.26198158253921</v>
      </c>
      <c r="D21">
        <v>10</v>
      </c>
      <c r="E21">
        <v>288.26198158253931</v>
      </c>
      <c r="F21">
        <v>92.738018417460694</v>
      </c>
      <c r="G21">
        <v>1424</v>
      </c>
      <c r="H21">
        <v>3</v>
      </c>
      <c r="I21">
        <v>808</v>
      </c>
      <c r="J21">
        <v>381</v>
      </c>
      <c r="K21">
        <v>0</v>
      </c>
      <c r="L21">
        <v>2.0814399342779768</v>
      </c>
      <c r="M21">
        <v>142.4</v>
      </c>
    </row>
    <row r="22" spans="1:15" x14ac:dyDescent="0.2">
      <c r="A22" s="20">
        <v>20</v>
      </c>
      <c r="B22">
        <v>1117504115</v>
      </c>
      <c r="C22">
        <v>118.1846741302429</v>
      </c>
      <c r="D22">
        <v>13</v>
      </c>
      <c r="E22">
        <v>409.18467413024291</v>
      </c>
      <c r="F22">
        <v>20.815325869757089</v>
      </c>
      <c r="G22">
        <v>1568</v>
      </c>
      <c r="H22">
        <v>2</v>
      </c>
      <c r="I22">
        <v>415</v>
      </c>
      <c r="J22">
        <v>430</v>
      </c>
      <c r="K22">
        <v>0</v>
      </c>
      <c r="L22">
        <v>1.906229752270064</v>
      </c>
      <c r="M22">
        <v>120.6153846153846</v>
      </c>
    </row>
    <row r="23" spans="1:15" x14ac:dyDescent="0.2">
      <c r="A23" s="20">
        <v>21</v>
      </c>
      <c r="B23">
        <v>57293715</v>
      </c>
      <c r="C23">
        <v>204.88696956608109</v>
      </c>
      <c r="D23">
        <v>11</v>
      </c>
      <c r="E23">
        <v>407.88696956608101</v>
      </c>
      <c r="F23">
        <v>0</v>
      </c>
      <c r="G23">
        <v>1601</v>
      </c>
      <c r="H23">
        <v>3</v>
      </c>
      <c r="I23">
        <v>654</v>
      </c>
      <c r="J23">
        <v>393</v>
      </c>
      <c r="K23">
        <v>0</v>
      </c>
      <c r="L23">
        <v>1.6180953284732831</v>
      </c>
      <c r="M23">
        <v>145.5454545454545</v>
      </c>
    </row>
    <row r="24" spans="1:15" x14ac:dyDescent="0.2">
      <c r="A24" s="1"/>
    </row>
    <row r="25" spans="1:15" x14ac:dyDescent="0.2">
      <c r="A25" s="1"/>
    </row>
    <row r="26" spans="1:15" x14ac:dyDescent="0.2">
      <c r="A26" s="1"/>
    </row>
    <row r="28" spans="1:15" x14ac:dyDescent="0.2">
      <c r="A28" s="3" t="s">
        <v>25</v>
      </c>
      <c r="B28">
        <f>COUNT(B2:B23)</f>
        <v>22</v>
      </c>
      <c r="C28">
        <f>AVERAGE(C2:C23)</f>
        <v>124.25316333183831</v>
      </c>
      <c r="D28">
        <f>AVERAGE(D2:D23)</f>
        <v>9.8636363636363633</v>
      </c>
      <c r="E28">
        <f>AVERAGE(E2:E23)</f>
        <v>340.79861787729283</v>
      </c>
      <c r="F28">
        <f>AVERAGE(F2:F23)</f>
        <v>280.23035240580833</v>
      </c>
      <c r="G28">
        <f>AVERAGE(G2:G23)</f>
        <v>1740.7727272727273</v>
      </c>
      <c r="H28">
        <f>SUM(H2:H23)</f>
        <v>101</v>
      </c>
      <c r="I28">
        <f>AVERAGE(I2:I23)</f>
        <v>1199.590909090909</v>
      </c>
      <c r="J28">
        <f>AVERAGE(J2:J23)</f>
        <v>614.72727272727275</v>
      </c>
      <c r="K28">
        <f>AVERAGE(K2:K23)</f>
        <v>167.63636363636363</v>
      </c>
      <c r="L28">
        <f>AVERAGE(L2:L23)</f>
        <v>1.7696884087661808</v>
      </c>
      <c r="M28">
        <f>AVERAGE(M2:M23)</f>
        <v>176.27545535272807</v>
      </c>
      <c r="N28">
        <f>SUM(D2:D23)</f>
        <v>217</v>
      </c>
      <c r="O28">
        <f>STDEV(D2:D23)</f>
        <v>2.6955952526731015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3"/>
  <sheetViews>
    <sheetView showGridLines="0" zoomScale="87" workbookViewId="0">
      <selection activeCell="M26" sqref="A2:M26"/>
    </sheetView>
  </sheetViews>
  <sheetFormatPr baseColWidth="10" defaultColWidth="8.83203125" defaultRowHeight="16" x14ac:dyDescent="0.2"/>
  <cols>
    <col min="1" max="1" width="9" bestFit="1" customWidth="1"/>
    <col min="2" max="2" width="11.1640625" bestFit="1" customWidth="1"/>
    <col min="3" max="3" width="13.1640625" bestFit="1" customWidth="1"/>
    <col min="4" max="4" width="20.1640625" bestFit="1" customWidth="1"/>
    <col min="5" max="5" width="15.6640625" bestFit="1" customWidth="1"/>
    <col min="6" max="6" width="13" bestFit="1" customWidth="1"/>
    <col min="7" max="7" width="15.83203125" bestFit="1" customWidth="1"/>
  </cols>
  <sheetData>
    <row r="1" spans="1:13" x14ac:dyDescent="0.2">
      <c r="B1" s="21" t="s">
        <v>22</v>
      </c>
      <c r="C1" s="21" t="s">
        <v>23</v>
      </c>
      <c r="D1" s="21" t="s">
        <v>1</v>
      </c>
      <c r="E1" s="21" t="s">
        <v>2</v>
      </c>
      <c r="F1" s="21" t="s">
        <v>3</v>
      </c>
      <c r="G1" s="21" t="s">
        <v>4</v>
      </c>
      <c r="H1" s="21" t="s">
        <v>5</v>
      </c>
      <c r="I1" s="21" t="s">
        <v>6</v>
      </c>
      <c r="J1" s="21" t="s">
        <v>24</v>
      </c>
      <c r="K1" s="21" t="s">
        <v>8</v>
      </c>
      <c r="L1" s="21" t="s">
        <v>9</v>
      </c>
      <c r="M1" s="21" t="s">
        <v>10</v>
      </c>
    </row>
    <row r="2" spans="1:13" x14ac:dyDescent="0.2">
      <c r="A2" s="21"/>
    </row>
    <row r="3" spans="1:13" x14ac:dyDescent="0.2">
      <c r="A3" s="21"/>
    </row>
    <row r="4" spans="1:13" x14ac:dyDescent="0.2">
      <c r="A4" s="21"/>
    </row>
    <row r="5" spans="1:13" x14ac:dyDescent="0.2">
      <c r="A5" s="21"/>
    </row>
    <row r="6" spans="1:13" x14ac:dyDescent="0.2">
      <c r="A6" s="21"/>
    </row>
    <row r="7" spans="1:13" x14ac:dyDescent="0.2">
      <c r="A7" s="21"/>
    </row>
    <row r="8" spans="1:13" x14ac:dyDescent="0.2">
      <c r="A8" s="21"/>
    </row>
    <row r="9" spans="1:13" x14ac:dyDescent="0.2">
      <c r="A9" s="21"/>
    </row>
    <row r="10" spans="1:13" x14ac:dyDescent="0.2">
      <c r="A10" s="21"/>
    </row>
    <row r="11" spans="1:13" x14ac:dyDescent="0.2">
      <c r="A11" s="21"/>
    </row>
    <row r="12" spans="1:13" x14ac:dyDescent="0.2">
      <c r="A12" s="21"/>
    </row>
    <row r="13" spans="1:13" x14ac:dyDescent="0.2">
      <c r="A13" s="21"/>
    </row>
    <row r="14" spans="1:13" x14ac:dyDescent="0.2">
      <c r="A14" s="21"/>
    </row>
    <row r="15" spans="1:13" x14ac:dyDescent="0.2">
      <c r="A15" s="21"/>
    </row>
    <row r="16" spans="1:13" x14ac:dyDescent="0.2">
      <c r="A16" s="21"/>
    </row>
    <row r="17" spans="1:1" x14ac:dyDescent="0.2">
      <c r="A17" s="21"/>
    </row>
    <row r="18" spans="1:1" x14ac:dyDescent="0.2">
      <c r="A18" s="21"/>
    </row>
    <row r="19" spans="1:1" x14ac:dyDescent="0.2">
      <c r="A19" s="21"/>
    </row>
    <row r="20" spans="1:1" x14ac:dyDescent="0.2">
      <c r="A20" s="21"/>
    </row>
    <row r="21" spans="1:1" x14ac:dyDescent="0.2">
      <c r="A21" s="21"/>
    </row>
    <row r="22" spans="1:1" x14ac:dyDescent="0.2">
      <c r="A22" s="21"/>
    </row>
    <row r="23" spans="1:1" x14ac:dyDescent="0.2">
      <c r="A23" s="21"/>
    </row>
    <row r="24" spans="1:1" x14ac:dyDescent="0.2">
      <c r="A24" s="21"/>
    </row>
    <row r="25" spans="1:1" x14ac:dyDescent="0.2">
      <c r="A25" s="21"/>
    </row>
    <row r="26" spans="1:1" x14ac:dyDescent="0.2">
      <c r="A26" s="2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3" spans="1:15" x14ac:dyDescent="0.2">
      <c r="A33" s="3" t="s">
        <v>25</v>
      </c>
      <c r="B33">
        <f>COUNT(B2:B31)</f>
        <v>0</v>
      </c>
      <c r="C33" t="e">
        <f>AVERAGE(C2:C31)</f>
        <v>#DIV/0!</v>
      </c>
      <c r="D33" t="e">
        <f>AVERAGE(D2:D31)</f>
        <v>#DIV/0!</v>
      </c>
      <c r="E33" t="e">
        <f>AVERAGE(E2:E31)</f>
        <v>#DIV/0!</v>
      </c>
      <c r="F33" t="e">
        <f>AVERAGE(F2:F31)</f>
        <v>#DIV/0!</v>
      </c>
      <c r="G33" t="e">
        <f>AVERAGE(G2:G31)</f>
        <v>#DIV/0!</v>
      </c>
      <c r="H33">
        <f>SUM(H2:H26)</f>
        <v>0</v>
      </c>
      <c r="I33" t="e">
        <f>AVERAGE(I2:I26)</f>
        <v>#DIV/0!</v>
      </c>
      <c r="J33" t="e">
        <f>AVERAGE(J2:J26)</f>
        <v>#DIV/0!</v>
      </c>
      <c r="K33" t="e">
        <f>AVERAGE(K2:K26)</f>
        <v>#DIV/0!</v>
      </c>
      <c r="L33" t="e">
        <f>AVERAGE(L2:L28)</f>
        <v>#DIV/0!</v>
      </c>
      <c r="M33" t="e">
        <f>AVERAGE(M2:M26)</f>
        <v>#DIV/0!</v>
      </c>
      <c r="N33">
        <f>SUM(D2:D26)</f>
        <v>0</v>
      </c>
      <c r="O33" t="e">
        <f>STDEV(D2:D26)</f>
        <v>#DIV/0!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50"/>
  <sheetViews>
    <sheetView showGridLines="0" zoomScale="75" workbookViewId="0">
      <selection activeCell="M41" sqref="A2:M41"/>
    </sheetView>
  </sheetViews>
  <sheetFormatPr baseColWidth="10" defaultColWidth="8.83203125" defaultRowHeight="16" x14ac:dyDescent="0.2"/>
  <cols>
    <col min="1" max="1" width="9" bestFit="1" customWidth="1"/>
    <col min="2" max="2" width="12.6640625" bestFit="1" customWidth="1"/>
    <col min="3" max="3" width="13.1640625" bestFit="1" customWidth="1"/>
    <col min="4" max="4" width="20.1640625" bestFit="1" customWidth="1"/>
    <col min="5" max="5" width="15.6640625" bestFit="1" customWidth="1"/>
    <col min="6" max="6" width="13" bestFit="1" customWidth="1"/>
    <col min="7" max="7" width="15.83203125" bestFit="1" customWidth="1"/>
  </cols>
  <sheetData>
    <row r="1" spans="1:13" x14ac:dyDescent="0.2">
      <c r="B1" s="21" t="s">
        <v>22</v>
      </c>
      <c r="C1" s="21" t="s">
        <v>23</v>
      </c>
      <c r="D1" s="21" t="s">
        <v>1</v>
      </c>
      <c r="E1" s="21" t="s">
        <v>2</v>
      </c>
      <c r="F1" s="21" t="s">
        <v>3</v>
      </c>
      <c r="G1" s="21" t="s">
        <v>4</v>
      </c>
      <c r="H1" s="21" t="s">
        <v>5</v>
      </c>
      <c r="I1" s="21" t="s">
        <v>6</v>
      </c>
      <c r="J1" s="21" t="s">
        <v>24</v>
      </c>
      <c r="K1" s="21" t="s">
        <v>8</v>
      </c>
      <c r="L1" s="21" t="s">
        <v>9</v>
      </c>
      <c r="M1" s="21" t="s">
        <v>10</v>
      </c>
    </row>
    <row r="2" spans="1:13" x14ac:dyDescent="0.2">
      <c r="A2" s="21"/>
    </row>
    <row r="3" spans="1:13" x14ac:dyDescent="0.2">
      <c r="A3" s="21"/>
    </row>
    <row r="4" spans="1:13" x14ac:dyDescent="0.2">
      <c r="A4" s="21"/>
    </row>
    <row r="5" spans="1:13" x14ac:dyDescent="0.2">
      <c r="A5" s="21"/>
    </row>
    <row r="6" spans="1:13" x14ac:dyDescent="0.2">
      <c r="A6" s="21"/>
    </row>
    <row r="7" spans="1:13" x14ac:dyDescent="0.2">
      <c r="A7" s="21"/>
    </row>
    <row r="8" spans="1:13" x14ac:dyDescent="0.2">
      <c r="A8" s="21"/>
    </row>
    <row r="9" spans="1:13" x14ac:dyDescent="0.2">
      <c r="A9" s="21"/>
    </row>
    <row r="10" spans="1:13" x14ac:dyDescent="0.2">
      <c r="A10" s="21"/>
    </row>
    <row r="11" spans="1:13" x14ac:dyDescent="0.2">
      <c r="A11" s="21"/>
    </row>
    <row r="12" spans="1:13" x14ac:dyDescent="0.2">
      <c r="A12" s="21"/>
    </row>
    <row r="13" spans="1:13" x14ac:dyDescent="0.2">
      <c r="A13" s="21"/>
    </row>
    <row r="14" spans="1:13" x14ac:dyDescent="0.2">
      <c r="A14" s="21"/>
    </row>
    <row r="15" spans="1:13" x14ac:dyDescent="0.2">
      <c r="A15" s="21"/>
    </row>
    <row r="16" spans="1:13" x14ac:dyDescent="0.2">
      <c r="A16" s="21"/>
    </row>
    <row r="17" spans="1:1" x14ac:dyDescent="0.2">
      <c r="A17" s="21"/>
    </row>
    <row r="18" spans="1:1" x14ac:dyDescent="0.2">
      <c r="A18" s="21"/>
    </row>
    <row r="19" spans="1:1" x14ac:dyDescent="0.2">
      <c r="A19" s="21"/>
    </row>
    <row r="20" spans="1:1" x14ac:dyDescent="0.2">
      <c r="A20" s="21"/>
    </row>
    <row r="21" spans="1:1" x14ac:dyDescent="0.2">
      <c r="A21" s="21"/>
    </row>
    <row r="22" spans="1:1" x14ac:dyDescent="0.2">
      <c r="A22" s="21"/>
    </row>
    <row r="23" spans="1:1" x14ac:dyDescent="0.2">
      <c r="A23" s="21"/>
    </row>
    <row r="24" spans="1:1" x14ac:dyDescent="0.2">
      <c r="A24" s="21"/>
    </row>
    <row r="25" spans="1:1" x14ac:dyDescent="0.2">
      <c r="A25" s="21"/>
    </row>
    <row r="26" spans="1:1" x14ac:dyDescent="0.2">
      <c r="A26" s="21"/>
    </row>
    <row r="27" spans="1:1" x14ac:dyDescent="0.2">
      <c r="A27" s="21"/>
    </row>
    <row r="28" spans="1:1" x14ac:dyDescent="0.2">
      <c r="A28" s="21"/>
    </row>
    <row r="29" spans="1:1" x14ac:dyDescent="0.2">
      <c r="A29" s="21"/>
    </row>
    <row r="30" spans="1:1" x14ac:dyDescent="0.2">
      <c r="A30" s="21"/>
    </row>
    <row r="31" spans="1:1" x14ac:dyDescent="0.2">
      <c r="A31" s="21"/>
    </row>
    <row r="32" spans="1:1" x14ac:dyDescent="0.2">
      <c r="A32" s="21"/>
    </row>
    <row r="33" spans="1:1" x14ac:dyDescent="0.2">
      <c r="A33" s="21"/>
    </row>
    <row r="34" spans="1:1" x14ac:dyDescent="0.2">
      <c r="A34" s="21"/>
    </row>
    <row r="35" spans="1:1" x14ac:dyDescent="0.2">
      <c r="A35" s="21"/>
    </row>
    <row r="36" spans="1:1" x14ac:dyDescent="0.2">
      <c r="A36" s="21"/>
    </row>
    <row r="37" spans="1:1" x14ac:dyDescent="0.2">
      <c r="A37" s="21"/>
    </row>
    <row r="38" spans="1:1" x14ac:dyDescent="0.2">
      <c r="A38" s="21"/>
    </row>
    <row r="39" spans="1:1" x14ac:dyDescent="0.2">
      <c r="A39" s="21"/>
    </row>
    <row r="40" spans="1:1" x14ac:dyDescent="0.2">
      <c r="A40" s="21"/>
    </row>
    <row r="41" spans="1:1" x14ac:dyDescent="0.2">
      <c r="A41" s="21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50" spans="1:15" x14ac:dyDescent="0.2">
      <c r="A50" s="3" t="s">
        <v>25</v>
      </c>
      <c r="B50">
        <f>COUNT(B2:B41)</f>
        <v>0</v>
      </c>
      <c r="C50" t="e">
        <f>AVERAGE(C2:C41)</f>
        <v>#DIV/0!</v>
      </c>
      <c r="D50" t="e">
        <f>AVERAGE(D2:D41)</f>
        <v>#DIV/0!</v>
      </c>
      <c r="E50" t="e">
        <f>AVERAGE(E2:E41)</f>
        <v>#DIV/0!</v>
      </c>
      <c r="F50" t="e">
        <f>AVERAGE(F2:F41)</f>
        <v>#DIV/0!</v>
      </c>
      <c r="G50" t="e">
        <f>AVERAGE(G2:G41)</f>
        <v>#DIV/0!</v>
      </c>
      <c r="H50">
        <f>SUM(H2:H41)</f>
        <v>0</v>
      </c>
      <c r="I50" t="e">
        <f>AVERAGE(I2:I41)</f>
        <v>#DIV/0!</v>
      </c>
      <c r="J50" t="e">
        <f>AVERAGE(J2:J41)</f>
        <v>#DIV/0!</v>
      </c>
      <c r="K50" t="e">
        <f>AVERAGE(K2:K41)</f>
        <v>#DIV/0!</v>
      </c>
      <c r="L50" t="e">
        <f>AVERAGE(L2:L41)</f>
        <v>#DIV/0!</v>
      </c>
      <c r="M50" t="e">
        <f>AVERAGE(M2:M41)</f>
        <v>#DIV/0!</v>
      </c>
      <c r="N50">
        <f>SUM(D2:D41)</f>
        <v>0</v>
      </c>
      <c r="O50" t="e">
        <f>STDEV(D2:D41)</f>
        <v>#DIV/0!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50"/>
  <sheetViews>
    <sheetView showGridLines="0" zoomScale="68" workbookViewId="0">
      <selection activeCell="M42" sqref="A2:M42"/>
    </sheetView>
  </sheetViews>
  <sheetFormatPr baseColWidth="10" defaultColWidth="8.83203125" defaultRowHeight="16" x14ac:dyDescent="0.2"/>
  <cols>
    <col min="1" max="1" width="9" bestFit="1" customWidth="1"/>
    <col min="2" max="2" width="11.1640625" bestFit="1" customWidth="1"/>
    <col min="3" max="3" width="13.1640625" bestFit="1" customWidth="1"/>
    <col min="4" max="4" width="20.1640625" bestFit="1" customWidth="1"/>
    <col min="5" max="5" width="15.6640625" bestFit="1" customWidth="1"/>
    <col min="6" max="6" width="13" bestFit="1" customWidth="1"/>
    <col min="7" max="7" width="15.83203125" bestFit="1" customWidth="1"/>
    <col min="10" max="10" width="10.83203125" bestFit="1" customWidth="1"/>
  </cols>
  <sheetData>
    <row r="1" spans="1:13" x14ac:dyDescent="0.2">
      <c r="B1" s="21" t="s">
        <v>22</v>
      </c>
      <c r="C1" s="21" t="s">
        <v>23</v>
      </c>
      <c r="D1" s="21" t="s">
        <v>1</v>
      </c>
      <c r="E1" s="21" t="s">
        <v>2</v>
      </c>
      <c r="F1" s="21" t="s">
        <v>3</v>
      </c>
      <c r="G1" s="21" t="s">
        <v>4</v>
      </c>
      <c r="H1" s="21" t="s">
        <v>5</v>
      </c>
      <c r="I1" s="21" t="s">
        <v>6</v>
      </c>
      <c r="J1" s="21" t="s">
        <v>24</v>
      </c>
      <c r="K1" s="21" t="s">
        <v>8</v>
      </c>
      <c r="L1" s="21" t="s">
        <v>9</v>
      </c>
      <c r="M1" s="21" t="s">
        <v>10</v>
      </c>
    </row>
    <row r="2" spans="1:13" x14ac:dyDescent="0.2">
      <c r="A2" s="21"/>
    </row>
    <row r="3" spans="1:13" x14ac:dyDescent="0.2">
      <c r="A3" s="21"/>
    </row>
    <row r="4" spans="1:13" x14ac:dyDescent="0.2">
      <c r="A4" s="21"/>
    </row>
    <row r="5" spans="1:13" x14ac:dyDescent="0.2">
      <c r="A5" s="21"/>
    </row>
    <row r="6" spans="1:13" x14ac:dyDescent="0.2">
      <c r="A6" s="21"/>
    </row>
    <row r="7" spans="1:13" x14ac:dyDescent="0.2">
      <c r="A7" s="21"/>
    </row>
    <row r="8" spans="1:13" x14ac:dyDescent="0.2">
      <c r="A8" s="21"/>
    </row>
    <row r="9" spans="1:13" x14ac:dyDescent="0.2">
      <c r="A9" s="21"/>
    </row>
    <row r="10" spans="1:13" x14ac:dyDescent="0.2">
      <c r="A10" s="21"/>
    </row>
    <row r="11" spans="1:13" x14ac:dyDescent="0.2">
      <c r="A11" s="21"/>
    </row>
    <row r="12" spans="1:13" x14ac:dyDescent="0.2">
      <c r="A12" s="21"/>
    </row>
    <row r="13" spans="1:13" x14ac:dyDescent="0.2">
      <c r="A13" s="21"/>
    </row>
    <row r="14" spans="1:13" x14ac:dyDescent="0.2">
      <c r="A14" s="21"/>
    </row>
    <row r="15" spans="1:13" x14ac:dyDescent="0.2">
      <c r="A15" s="21"/>
    </row>
    <row r="16" spans="1:13" x14ac:dyDescent="0.2">
      <c r="A16" s="21"/>
    </row>
    <row r="17" spans="1:1" x14ac:dyDescent="0.2">
      <c r="A17" s="21"/>
    </row>
    <row r="18" spans="1:1" x14ac:dyDescent="0.2">
      <c r="A18" s="21"/>
    </row>
    <row r="19" spans="1:1" x14ac:dyDescent="0.2">
      <c r="A19" s="21"/>
    </row>
    <row r="20" spans="1:1" x14ac:dyDescent="0.2">
      <c r="A20" s="21"/>
    </row>
    <row r="21" spans="1:1" x14ac:dyDescent="0.2">
      <c r="A21" s="21"/>
    </row>
    <row r="22" spans="1:1" x14ac:dyDescent="0.2">
      <c r="A22" s="21"/>
    </row>
    <row r="23" spans="1:1" x14ac:dyDescent="0.2">
      <c r="A23" s="21"/>
    </row>
    <row r="24" spans="1:1" x14ac:dyDescent="0.2">
      <c r="A24" s="21"/>
    </row>
    <row r="25" spans="1:1" x14ac:dyDescent="0.2">
      <c r="A25" s="21"/>
    </row>
    <row r="26" spans="1:1" x14ac:dyDescent="0.2">
      <c r="A26" s="21"/>
    </row>
    <row r="27" spans="1:1" x14ac:dyDescent="0.2">
      <c r="A27" s="21"/>
    </row>
    <row r="28" spans="1:1" x14ac:dyDescent="0.2">
      <c r="A28" s="21"/>
    </row>
    <row r="29" spans="1:1" x14ac:dyDescent="0.2">
      <c r="A29" s="21"/>
    </row>
    <row r="30" spans="1:1" x14ac:dyDescent="0.2">
      <c r="A30" s="21"/>
    </row>
    <row r="31" spans="1:1" x14ac:dyDescent="0.2">
      <c r="A31" s="21"/>
    </row>
    <row r="32" spans="1:1" x14ac:dyDescent="0.2">
      <c r="A32" s="21"/>
    </row>
    <row r="33" spans="1:1" x14ac:dyDescent="0.2">
      <c r="A33" s="21"/>
    </row>
    <row r="34" spans="1:1" x14ac:dyDescent="0.2">
      <c r="A34" s="21"/>
    </row>
    <row r="35" spans="1:1" x14ac:dyDescent="0.2">
      <c r="A35" s="21"/>
    </row>
    <row r="36" spans="1:1" x14ac:dyDescent="0.2">
      <c r="A36" s="21"/>
    </row>
    <row r="37" spans="1:1" x14ac:dyDescent="0.2">
      <c r="A37" s="21"/>
    </row>
    <row r="38" spans="1:1" x14ac:dyDescent="0.2">
      <c r="A38" s="21"/>
    </row>
    <row r="39" spans="1:1" x14ac:dyDescent="0.2">
      <c r="A39" s="21"/>
    </row>
    <row r="40" spans="1:1" x14ac:dyDescent="0.2">
      <c r="A40" s="21"/>
    </row>
    <row r="41" spans="1:1" x14ac:dyDescent="0.2">
      <c r="A41" s="21"/>
    </row>
    <row r="42" spans="1:1" x14ac:dyDescent="0.2">
      <c r="A42" s="21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50" spans="1:15" x14ac:dyDescent="0.2">
      <c r="A50" s="3" t="s">
        <v>25</v>
      </c>
      <c r="B50">
        <f>COUNT(B2:B42)</f>
        <v>0</v>
      </c>
      <c r="C50" t="e">
        <f>AVERAGE(C2:C42)</f>
        <v>#DIV/0!</v>
      </c>
      <c r="D50" t="e">
        <f>AVERAGE(D2:D42)</f>
        <v>#DIV/0!</v>
      </c>
      <c r="E50" t="e">
        <f>AVERAGE(E2:E42)</f>
        <v>#DIV/0!</v>
      </c>
      <c r="F50" t="e">
        <f>AVERAGE(F2:F42)</f>
        <v>#DIV/0!</v>
      </c>
      <c r="G50" t="e">
        <f>AVERAGE(G2:G42)</f>
        <v>#DIV/0!</v>
      </c>
      <c r="H50">
        <f>SUM(H2:H42)</f>
        <v>0</v>
      </c>
      <c r="I50" t="e">
        <f>AVERAGE(I2:I42)</f>
        <v>#DIV/0!</v>
      </c>
      <c r="J50" t="e">
        <f>AVERAGE(J2:J42)</f>
        <v>#DIV/0!</v>
      </c>
      <c r="K50" t="e">
        <f>AVERAGE(K2:K42)</f>
        <v>#DIV/0!</v>
      </c>
      <c r="L50" t="e">
        <f>AVERAGE(L2:L42)</f>
        <v>#DIV/0!</v>
      </c>
      <c r="M50" t="e">
        <f>AVERAGE(M2:M42)</f>
        <v>#DIV/0!</v>
      </c>
      <c r="N50">
        <f>SUM(D2:D42)</f>
        <v>0</v>
      </c>
      <c r="O50" t="e">
        <f>STDEV(D2:D42)</f>
        <v>#DIV/0!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48"/>
  <sheetViews>
    <sheetView showGridLines="0" zoomScale="64" workbookViewId="0">
      <selection activeCell="M40" sqref="A2:M40"/>
    </sheetView>
  </sheetViews>
  <sheetFormatPr baseColWidth="10" defaultColWidth="8.83203125" defaultRowHeight="16" x14ac:dyDescent="0.2"/>
  <cols>
    <col min="1" max="1" width="9" bestFit="1" customWidth="1"/>
    <col min="2" max="2" width="11.1640625" bestFit="1" customWidth="1"/>
    <col min="3" max="3" width="13.1640625" bestFit="1" customWidth="1"/>
    <col min="4" max="4" width="20.1640625" bestFit="1" customWidth="1"/>
    <col min="5" max="5" width="15.6640625" bestFit="1" customWidth="1"/>
    <col min="6" max="6" width="13" bestFit="1" customWidth="1"/>
    <col min="7" max="7" width="15.83203125" bestFit="1" customWidth="1"/>
    <col min="8" max="8" width="10.83203125" bestFit="1" customWidth="1"/>
    <col min="10" max="10" width="10.83203125" bestFit="1" customWidth="1"/>
  </cols>
  <sheetData>
    <row r="1" spans="1:13" x14ac:dyDescent="0.2">
      <c r="B1" s="21" t="s">
        <v>22</v>
      </c>
      <c r="C1" s="21" t="s">
        <v>23</v>
      </c>
      <c r="D1" s="21" t="s">
        <v>1</v>
      </c>
      <c r="E1" s="21" t="s">
        <v>2</v>
      </c>
      <c r="F1" s="21" t="s">
        <v>3</v>
      </c>
      <c r="G1" s="21" t="s">
        <v>4</v>
      </c>
      <c r="H1" s="21" t="s">
        <v>5</v>
      </c>
      <c r="I1" s="21" t="s">
        <v>6</v>
      </c>
      <c r="J1" s="21" t="s">
        <v>24</v>
      </c>
      <c r="K1" s="21" t="s">
        <v>8</v>
      </c>
      <c r="L1" s="21" t="s">
        <v>9</v>
      </c>
      <c r="M1" s="21" t="s">
        <v>10</v>
      </c>
    </row>
    <row r="2" spans="1:13" x14ac:dyDescent="0.2">
      <c r="A2" s="21"/>
    </row>
    <row r="3" spans="1:13" x14ac:dyDescent="0.2">
      <c r="A3" s="21"/>
    </row>
    <row r="4" spans="1:13" x14ac:dyDescent="0.2">
      <c r="A4" s="21"/>
    </row>
    <row r="5" spans="1:13" x14ac:dyDescent="0.2">
      <c r="A5" s="21"/>
    </row>
    <row r="6" spans="1:13" x14ac:dyDescent="0.2">
      <c r="A6" s="21"/>
    </row>
    <row r="7" spans="1:13" x14ac:dyDescent="0.2">
      <c r="A7" s="21"/>
    </row>
    <row r="8" spans="1:13" x14ac:dyDescent="0.2">
      <c r="A8" s="21"/>
    </row>
    <row r="9" spans="1:13" x14ac:dyDescent="0.2">
      <c r="A9" s="21"/>
    </row>
    <row r="10" spans="1:13" x14ac:dyDescent="0.2">
      <c r="A10" s="21"/>
    </row>
    <row r="11" spans="1:13" x14ac:dyDescent="0.2">
      <c r="A11" s="21"/>
    </row>
    <row r="12" spans="1:13" x14ac:dyDescent="0.2">
      <c r="A12" s="21"/>
    </row>
    <row r="13" spans="1:13" x14ac:dyDescent="0.2">
      <c r="A13" s="21"/>
    </row>
    <row r="14" spans="1:13" x14ac:dyDescent="0.2">
      <c r="A14" s="21"/>
    </row>
    <row r="15" spans="1:13" x14ac:dyDescent="0.2">
      <c r="A15" s="21"/>
    </row>
    <row r="16" spans="1:13" x14ac:dyDescent="0.2">
      <c r="A16" s="21"/>
    </row>
    <row r="17" spans="1:1" x14ac:dyDescent="0.2">
      <c r="A17" s="21"/>
    </row>
    <row r="18" spans="1:1" x14ac:dyDescent="0.2">
      <c r="A18" s="21"/>
    </row>
    <row r="19" spans="1:1" x14ac:dyDescent="0.2">
      <c r="A19" s="21"/>
    </row>
    <row r="20" spans="1:1" x14ac:dyDescent="0.2">
      <c r="A20" s="21"/>
    </row>
    <row r="21" spans="1:1" x14ac:dyDescent="0.2">
      <c r="A21" s="21"/>
    </row>
    <row r="22" spans="1:1" x14ac:dyDescent="0.2">
      <c r="A22" s="21"/>
    </row>
    <row r="23" spans="1:1" x14ac:dyDescent="0.2">
      <c r="A23" s="21"/>
    </row>
    <row r="24" spans="1:1" x14ac:dyDescent="0.2">
      <c r="A24" s="21"/>
    </row>
    <row r="25" spans="1:1" x14ac:dyDescent="0.2">
      <c r="A25" s="21"/>
    </row>
    <row r="26" spans="1:1" x14ac:dyDescent="0.2">
      <c r="A26" s="21"/>
    </row>
    <row r="27" spans="1:1" x14ac:dyDescent="0.2">
      <c r="A27" s="21"/>
    </row>
    <row r="28" spans="1:1" x14ac:dyDescent="0.2">
      <c r="A28" s="21"/>
    </row>
    <row r="29" spans="1:1" x14ac:dyDescent="0.2">
      <c r="A29" s="21"/>
    </row>
    <row r="30" spans="1:1" x14ac:dyDescent="0.2">
      <c r="A30" s="21"/>
    </row>
    <row r="31" spans="1:1" x14ac:dyDescent="0.2">
      <c r="A31" s="21"/>
    </row>
    <row r="32" spans="1:1" x14ac:dyDescent="0.2">
      <c r="A32" s="21"/>
    </row>
    <row r="33" spans="1:15" x14ac:dyDescent="0.2">
      <c r="A33" s="21"/>
    </row>
    <row r="34" spans="1:15" x14ac:dyDescent="0.2">
      <c r="A34" s="21"/>
    </row>
    <row r="35" spans="1:15" x14ac:dyDescent="0.2">
      <c r="A35" s="21"/>
    </row>
    <row r="36" spans="1:15" x14ac:dyDescent="0.2">
      <c r="A36" s="21"/>
    </row>
    <row r="37" spans="1:15" x14ac:dyDescent="0.2">
      <c r="A37" s="21"/>
    </row>
    <row r="38" spans="1:15" x14ac:dyDescent="0.2">
      <c r="A38" s="21"/>
    </row>
    <row r="39" spans="1:15" x14ac:dyDescent="0.2">
      <c r="A39" s="21"/>
    </row>
    <row r="40" spans="1:15" x14ac:dyDescent="0.2">
      <c r="A40" s="21"/>
    </row>
    <row r="41" spans="1:15" x14ac:dyDescent="0.2">
      <c r="A41" s="17"/>
    </row>
    <row r="42" spans="1:15" x14ac:dyDescent="0.2">
      <c r="A42" s="17"/>
    </row>
    <row r="43" spans="1:15" x14ac:dyDescent="0.2">
      <c r="A43" s="2"/>
    </row>
    <row r="44" spans="1:15" x14ac:dyDescent="0.2">
      <c r="A44" s="2"/>
    </row>
    <row r="45" spans="1:15" x14ac:dyDescent="0.2">
      <c r="A45" s="2"/>
    </row>
    <row r="46" spans="1:15" x14ac:dyDescent="0.2">
      <c r="A46" s="2"/>
    </row>
    <row r="48" spans="1:15" x14ac:dyDescent="0.2">
      <c r="A48" s="3" t="s">
        <v>25</v>
      </c>
      <c r="B48">
        <f>COUNT(B2:B40)</f>
        <v>0</v>
      </c>
      <c r="C48" t="e">
        <f>AVERAGE(C2:C40)</f>
        <v>#DIV/0!</v>
      </c>
      <c r="D48" t="e">
        <f>AVERAGE(D2:D40)</f>
        <v>#DIV/0!</v>
      </c>
      <c r="E48" t="e">
        <f>AVERAGE(E2:E40)</f>
        <v>#DIV/0!</v>
      </c>
      <c r="F48" t="e">
        <f>AVERAGE(F2:F40)</f>
        <v>#DIV/0!</v>
      </c>
      <c r="G48" t="e">
        <f>AVERAGE(G2:G40)</f>
        <v>#DIV/0!</v>
      </c>
      <c r="H48">
        <f>SUM(H2:H40)</f>
        <v>0</v>
      </c>
      <c r="I48" t="e">
        <f>AVERAGE(I2:I40)</f>
        <v>#DIV/0!</v>
      </c>
      <c r="J48" t="e">
        <f>AVERAGE(J2:J40)</f>
        <v>#DIV/0!</v>
      </c>
      <c r="K48" t="e">
        <f>AVERAGE(K2:K40)</f>
        <v>#DIV/0!</v>
      </c>
      <c r="L48" t="e">
        <f>AVERAGE(L2:L40)</f>
        <v>#DIV/0!</v>
      </c>
      <c r="M48" t="e">
        <f>AVERAGE(M2:M40)</f>
        <v>#DIV/0!</v>
      </c>
      <c r="N48">
        <f>SUM(D2:D40)</f>
        <v>0</v>
      </c>
      <c r="O48" t="e">
        <f>STDEV(D2:D40)</f>
        <v>#DIV/0!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48"/>
  <sheetViews>
    <sheetView showGridLines="0" zoomScale="58" workbookViewId="0">
      <selection activeCell="M40" sqref="A2:M40"/>
    </sheetView>
  </sheetViews>
  <sheetFormatPr baseColWidth="10" defaultColWidth="8.83203125" defaultRowHeight="16" x14ac:dyDescent="0.2"/>
  <cols>
    <col min="1" max="1" width="9" bestFit="1" customWidth="1"/>
    <col min="2" max="2" width="11.1640625" bestFit="1" customWidth="1"/>
    <col min="3" max="3" width="13.1640625" bestFit="1" customWidth="1"/>
    <col min="4" max="4" width="20.1640625" bestFit="1" customWidth="1"/>
    <col min="5" max="5" width="15.6640625" bestFit="1" customWidth="1"/>
    <col min="6" max="6" width="13" bestFit="1" customWidth="1"/>
    <col min="7" max="7" width="15.83203125" bestFit="1" customWidth="1"/>
    <col min="10" max="10" width="10.83203125" bestFit="1" customWidth="1"/>
  </cols>
  <sheetData>
    <row r="1" spans="1:13" x14ac:dyDescent="0.2">
      <c r="B1" s="21" t="s">
        <v>22</v>
      </c>
      <c r="C1" s="21" t="s">
        <v>23</v>
      </c>
      <c r="D1" s="21" t="s">
        <v>1</v>
      </c>
      <c r="E1" s="21" t="s">
        <v>2</v>
      </c>
      <c r="F1" s="21" t="s">
        <v>3</v>
      </c>
      <c r="G1" s="21" t="s">
        <v>4</v>
      </c>
      <c r="H1" s="21" t="s">
        <v>5</v>
      </c>
      <c r="I1" s="21" t="s">
        <v>6</v>
      </c>
      <c r="J1" s="21" t="s">
        <v>24</v>
      </c>
      <c r="K1" s="21" t="s">
        <v>8</v>
      </c>
      <c r="L1" s="21" t="s">
        <v>9</v>
      </c>
      <c r="M1" s="21" t="s">
        <v>10</v>
      </c>
    </row>
    <row r="2" spans="1:13" x14ac:dyDescent="0.2">
      <c r="A2" s="21"/>
    </row>
    <row r="3" spans="1:13" x14ac:dyDescent="0.2">
      <c r="A3" s="21"/>
    </row>
    <row r="4" spans="1:13" x14ac:dyDescent="0.2">
      <c r="A4" s="21"/>
    </row>
    <row r="5" spans="1:13" x14ac:dyDescent="0.2">
      <c r="A5" s="21"/>
    </row>
    <row r="6" spans="1:13" x14ac:dyDescent="0.2">
      <c r="A6" s="21"/>
    </row>
    <row r="7" spans="1:13" x14ac:dyDescent="0.2">
      <c r="A7" s="21"/>
    </row>
    <row r="8" spans="1:13" x14ac:dyDescent="0.2">
      <c r="A8" s="21"/>
    </row>
    <row r="9" spans="1:13" x14ac:dyDescent="0.2">
      <c r="A9" s="21"/>
    </row>
    <row r="10" spans="1:13" x14ac:dyDescent="0.2">
      <c r="A10" s="21"/>
    </row>
    <row r="11" spans="1:13" x14ac:dyDescent="0.2">
      <c r="A11" s="21"/>
    </row>
    <row r="12" spans="1:13" x14ac:dyDescent="0.2">
      <c r="A12" s="21"/>
    </row>
    <row r="13" spans="1:13" x14ac:dyDescent="0.2">
      <c r="A13" s="21"/>
    </row>
    <row r="14" spans="1:13" x14ac:dyDescent="0.2">
      <c r="A14" s="21"/>
    </row>
    <row r="15" spans="1:13" x14ac:dyDescent="0.2">
      <c r="A15" s="21"/>
    </row>
    <row r="16" spans="1:13" x14ac:dyDescent="0.2">
      <c r="A16" s="21"/>
    </row>
    <row r="17" spans="1:1" x14ac:dyDescent="0.2">
      <c r="A17" s="21"/>
    </row>
    <row r="18" spans="1:1" x14ac:dyDescent="0.2">
      <c r="A18" s="21"/>
    </row>
    <row r="19" spans="1:1" x14ac:dyDescent="0.2">
      <c r="A19" s="21"/>
    </row>
    <row r="20" spans="1:1" x14ac:dyDescent="0.2">
      <c r="A20" s="21"/>
    </row>
    <row r="21" spans="1:1" x14ac:dyDescent="0.2">
      <c r="A21" s="21"/>
    </row>
    <row r="22" spans="1:1" x14ac:dyDescent="0.2">
      <c r="A22" s="21"/>
    </row>
    <row r="23" spans="1:1" x14ac:dyDescent="0.2">
      <c r="A23" s="21"/>
    </row>
    <row r="24" spans="1:1" x14ac:dyDescent="0.2">
      <c r="A24" s="21"/>
    </row>
    <row r="25" spans="1:1" x14ac:dyDescent="0.2">
      <c r="A25" s="21"/>
    </row>
    <row r="26" spans="1:1" x14ac:dyDescent="0.2">
      <c r="A26" s="21"/>
    </row>
    <row r="27" spans="1:1" x14ac:dyDescent="0.2">
      <c r="A27" s="21"/>
    </row>
    <row r="28" spans="1:1" x14ac:dyDescent="0.2">
      <c r="A28" s="21"/>
    </row>
    <row r="29" spans="1:1" x14ac:dyDescent="0.2">
      <c r="A29" s="21"/>
    </row>
    <row r="30" spans="1:1" x14ac:dyDescent="0.2">
      <c r="A30" s="21"/>
    </row>
    <row r="31" spans="1:1" x14ac:dyDescent="0.2">
      <c r="A31" s="21"/>
    </row>
    <row r="32" spans="1:1" x14ac:dyDescent="0.2">
      <c r="A32" s="21"/>
    </row>
    <row r="33" spans="1:15" x14ac:dyDescent="0.2">
      <c r="A33" s="21"/>
    </row>
    <row r="34" spans="1:15" x14ac:dyDescent="0.2">
      <c r="A34" s="21"/>
    </row>
    <row r="35" spans="1:15" x14ac:dyDescent="0.2">
      <c r="A35" s="21"/>
    </row>
    <row r="36" spans="1:15" x14ac:dyDescent="0.2">
      <c r="A36" s="21"/>
    </row>
    <row r="37" spans="1:15" x14ac:dyDescent="0.2">
      <c r="A37" s="21"/>
    </row>
    <row r="38" spans="1:15" x14ac:dyDescent="0.2">
      <c r="A38" s="21"/>
    </row>
    <row r="39" spans="1:15" x14ac:dyDescent="0.2">
      <c r="A39" s="21"/>
    </row>
    <row r="40" spans="1:15" x14ac:dyDescent="0.2">
      <c r="A40" s="21"/>
    </row>
    <row r="41" spans="1:15" x14ac:dyDescent="0.2">
      <c r="A41" s="2"/>
    </row>
    <row r="42" spans="1:15" x14ac:dyDescent="0.2">
      <c r="A42" s="2"/>
    </row>
    <row r="43" spans="1:15" x14ac:dyDescent="0.2">
      <c r="A43" s="2"/>
    </row>
    <row r="44" spans="1:15" x14ac:dyDescent="0.2">
      <c r="A44" s="2"/>
    </row>
    <row r="45" spans="1:15" x14ac:dyDescent="0.2">
      <c r="A45" s="2"/>
    </row>
    <row r="46" spans="1:15" x14ac:dyDescent="0.2">
      <c r="A46" s="2"/>
    </row>
    <row r="48" spans="1:15" x14ac:dyDescent="0.2">
      <c r="A48" s="3" t="s">
        <v>25</v>
      </c>
      <c r="B48">
        <f>COUNT(B2:B40)</f>
        <v>0</v>
      </c>
      <c r="C48" t="e">
        <f>AVERAGE(C2:C40)</f>
        <v>#DIV/0!</v>
      </c>
      <c r="D48" t="e">
        <f>AVERAGE(D2:D40)</f>
        <v>#DIV/0!</v>
      </c>
      <c r="E48" t="e">
        <f>AVERAGE(E2:E40)</f>
        <v>#DIV/0!</v>
      </c>
      <c r="F48" t="e">
        <f>AVERAGE(F2:F40)</f>
        <v>#DIV/0!</v>
      </c>
      <c r="G48" t="e">
        <f>AVERAGE(G2:G40)</f>
        <v>#DIV/0!</v>
      </c>
      <c r="H48">
        <f>SUM(H2:H40)</f>
        <v>0</v>
      </c>
      <c r="I48" t="e">
        <f>AVERAGE(I2:I40)</f>
        <v>#DIV/0!</v>
      </c>
      <c r="J48" t="e">
        <f>AVERAGE(J2:J40)</f>
        <v>#DIV/0!</v>
      </c>
      <c r="K48" t="e">
        <f>AVERAGE(K2:K40)</f>
        <v>#DIV/0!</v>
      </c>
      <c r="L48" t="e">
        <f>AVERAGE(L2:L40)</f>
        <v>#DIV/0!</v>
      </c>
      <c r="M48" t="e">
        <f>AVERAGE(M2:M40)</f>
        <v>#DIV/0!</v>
      </c>
      <c r="N48">
        <f>SUM(D2:D40)</f>
        <v>0</v>
      </c>
      <c r="O48" t="e">
        <f>STDEV(D2:D40)</f>
        <v>#DIV/0!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8"/>
  <sheetViews>
    <sheetView showGridLines="0" workbookViewId="0">
      <selection activeCell="M23" sqref="A2:M23"/>
    </sheetView>
  </sheetViews>
  <sheetFormatPr baseColWidth="10" defaultColWidth="8.83203125" defaultRowHeight="16" x14ac:dyDescent="0.2"/>
  <sheetData>
    <row r="1" spans="1:13" x14ac:dyDescent="0.2">
      <c r="B1" s="21" t="s">
        <v>22</v>
      </c>
      <c r="C1" s="21" t="s">
        <v>23</v>
      </c>
      <c r="D1" s="21" t="s">
        <v>1</v>
      </c>
      <c r="E1" s="21" t="s">
        <v>2</v>
      </c>
      <c r="F1" s="21" t="s">
        <v>3</v>
      </c>
      <c r="G1" s="21" t="s">
        <v>4</v>
      </c>
      <c r="H1" s="21" t="s">
        <v>5</v>
      </c>
      <c r="I1" s="21" t="s">
        <v>6</v>
      </c>
      <c r="J1" s="21" t="s">
        <v>24</v>
      </c>
      <c r="K1" s="21" t="s">
        <v>8</v>
      </c>
      <c r="L1" s="21" t="s">
        <v>9</v>
      </c>
      <c r="M1" s="21" t="s">
        <v>10</v>
      </c>
    </row>
    <row r="2" spans="1:13" x14ac:dyDescent="0.2">
      <c r="A2" s="21"/>
    </row>
    <row r="3" spans="1:13" x14ac:dyDescent="0.2">
      <c r="A3" s="21"/>
    </row>
    <row r="4" spans="1:13" x14ac:dyDescent="0.2">
      <c r="A4" s="21"/>
    </row>
    <row r="5" spans="1:13" x14ac:dyDescent="0.2">
      <c r="A5" s="21"/>
    </row>
    <row r="6" spans="1:13" x14ac:dyDescent="0.2">
      <c r="A6" s="21"/>
    </row>
    <row r="7" spans="1:13" x14ac:dyDescent="0.2">
      <c r="A7" s="21"/>
    </row>
    <row r="8" spans="1:13" x14ac:dyDescent="0.2">
      <c r="A8" s="21"/>
    </row>
    <row r="9" spans="1:13" x14ac:dyDescent="0.2">
      <c r="A9" s="21"/>
    </row>
    <row r="10" spans="1:13" x14ac:dyDescent="0.2">
      <c r="A10" s="21"/>
    </row>
    <row r="11" spans="1:13" x14ac:dyDescent="0.2">
      <c r="A11" s="21"/>
    </row>
    <row r="12" spans="1:13" x14ac:dyDescent="0.2">
      <c r="A12" s="21"/>
    </row>
    <row r="13" spans="1:13" x14ac:dyDescent="0.2">
      <c r="A13" s="21"/>
    </row>
    <row r="14" spans="1:13" x14ac:dyDescent="0.2">
      <c r="A14" s="21"/>
    </row>
    <row r="15" spans="1:13" x14ac:dyDescent="0.2">
      <c r="A15" s="21"/>
    </row>
    <row r="16" spans="1:13" x14ac:dyDescent="0.2">
      <c r="A16" s="21"/>
    </row>
    <row r="17" spans="1:15" x14ac:dyDescent="0.2">
      <c r="A17" s="21"/>
    </row>
    <row r="18" spans="1:15" x14ac:dyDescent="0.2">
      <c r="A18" s="21"/>
    </row>
    <row r="19" spans="1:15" x14ac:dyDescent="0.2">
      <c r="A19" s="21"/>
    </row>
    <row r="20" spans="1:15" x14ac:dyDescent="0.2">
      <c r="A20" s="21"/>
    </row>
    <row r="21" spans="1:15" x14ac:dyDescent="0.2">
      <c r="A21" s="21"/>
    </row>
    <row r="22" spans="1:15" x14ac:dyDescent="0.2">
      <c r="A22" s="21"/>
    </row>
    <row r="23" spans="1:15" x14ac:dyDescent="0.2">
      <c r="A23" s="21"/>
    </row>
    <row r="24" spans="1:15" x14ac:dyDescent="0.2">
      <c r="A24" s="2"/>
    </row>
    <row r="25" spans="1:15" x14ac:dyDescent="0.2">
      <c r="A25" s="2"/>
    </row>
    <row r="26" spans="1:15" x14ac:dyDescent="0.2">
      <c r="A26" s="2"/>
    </row>
    <row r="28" spans="1:15" x14ac:dyDescent="0.2">
      <c r="A28" s="3" t="s">
        <v>25</v>
      </c>
      <c r="B28">
        <f>COUNT(B2:B23)</f>
        <v>0</v>
      </c>
      <c r="C28" t="e">
        <f>AVERAGE(C2:C23)</f>
        <v>#DIV/0!</v>
      </c>
      <c r="D28" t="e">
        <f>AVERAGE(D2:D23)</f>
        <v>#DIV/0!</v>
      </c>
      <c r="E28" t="e">
        <f>AVERAGE(E2:E23)</f>
        <v>#DIV/0!</v>
      </c>
      <c r="F28" t="e">
        <f>AVERAGE(F2:F23)</f>
        <v>#DIV/0!</v>
      </c>
      <c r="G28" t="e">
        <f>AVERAGE(G2:G23)</f>
        <v>#DIV/0!</v>
      </c>
      <c r="H28">
        <f>SUM(H2:H23)</f>
        <v>0</v>
      </c>
      <c r="I28" t="e">
        <f>AVERAGE(I2:I23)</f>
        <v>#DIV/0!</v>
      </c>
      <c r="J28" t="e">
        <f>AVERAGE(J2:J23)</f>
        <v>#DIV/0!</v>
      </c>
      <c r="K28" t="e">
        <f>AVERAGE(K2:K23)</f>
        <v>#DIV/0!</v>
      </c>
      <c r="L28" t="e">
        <f>AVERAGE(L2:L23)</f>
        <v>#DIV/0!</v>
      </c>
      <c r="M28" t="e">
        <f>AVERAGE(M2:M23)</f>
        <v>#DIV/0!</v>
      </c>
      <c r="N28">
        <f>SUM(D2:D23)</f>
        <v>0</v>
      </c>
      <c r="O28" t="e">
        <f>STDEV(D2:D23)</f>
        <v>#DIV/0!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28"/>
  <sheetViews>
    <sheetView showGridLines="0" workbookViewId="0">
      <selection activeCell="M23" sqref="A2:M23"/>
    </sheetView>
  </sheetViews>
  <sheetFormatPr baseColWidth="10" defaultColWidth="8.83203125" defaultRowHeight="16" x14ac:dyDescent="0.2"/>
  <cols>
    <col min="1" max="1" width="9" bestFit="1" customWidth="1"/>
    <col min="2" max="2" width="11.1640625" bestFit="1" customWidth="1"/>
    <col min="3" max="3" width="13.1640625" bestFit="1" customWidth="1"/>
    <col min="4" max="4" width="20.1640625" bestFit="1" customWidth="1"/>
    <col min="5" max="5" width="15.6640625" bestFit="1" customWidth="1"/>
    <col min="6" max="6" width="13" bestFit="1" customWidth="1"/>
    <col min="7" max="7" width="15.83203125" bestFit="1" customWidth="1"/>
  </cols>
  <sheetData>
    <row r="1" spans="1:13" x14ac:dyDescent="0.2">
      <c r="B1" s="21" t="s">
        <v>22</v>
      </c>
      <c r="C1" s="21" t="s">
        <v>23</v>
      </c>
      <c r="D1" s="21" t="s">
        <v>1</v>
      </c>
      <c r="E1" s="21" t="s">
        <v>2</v>
      </c>
      <c r="F1" s="21" t="s">
        <v>3</v>
      </c>
      <c r="G1" s="21" t="s">
        <v>4</v>
      </c>
      <c r="H1" s="21" t="s">
        <v>5</v>
      </c>
      <c r="I1" s="21" t="s">
        <v>6</v>
      </c>
      <c r="J1" s="21" t="s">
        <v>24</v>
      </c>
      <c r="K1" s="21" t="s">
        <v>8</v>
      </c>
      <c r="L1" s="21" t="s">
        <v>9</v>
      </c>
      <c r="M1" s="21" t="s">
        <v>10</v>
      </c>
    </row>
    <row r="2" spans="1:13" x14ac:dyDescent="0.2">
      <c r="A2" s="21"/>
    </row>
    <row r="3" spans="1:13" x14ac:dyDescent="0.2">
      <c r="A3" s="21"/>
    </row>
    <row r="4" spans="1:13" x14ac:dyDescent="0.2">
      <c r="A4" s="21"/>
    </row>
    <row r="5" spans="1:13" x14ac:dyDescent="0.2">
      <c r="A5" s="21"/>
    </row>
    <row r="6" spans="1:13" x14ac:dyDescent="0.2">
      <c r="A6" s="21"/>
    </row>
    <row r="7" spans="1:13" x14ac:dyDescent="0.2">
      <c r="A7" s="21"/>
    </row>
    <row r="8" spans="1:13" x14ac:dyDescent="0.2">
      <c r="A8" s="21"/>
    </row>
    <row r="9" spans="1:13" x14ac:dyDescent="0.2">
      <c r="A9" s="21"/>
    </row>
    <row r="10" spans="1:13" x14ac:dyDescent="0.2">
      <c r="A10" s="21"/>
    </row>
    <row r="11" spans="1:13" x14ac:dyDescent="0.2">
      <c r="A11" s="21"/>
    </row>
    <row r="12" spans="1:13" x14ac:dyDescent="0.2">
      <c r="A12" s="21"/>
    </row>
    <row r="13" spans="1:13" x14ac:dyDescent="0.2">
      <c r="A13" s="21"/>
    </row>
    <row r="14" spans="1:13" x14ac:dyDescent="0.2">
      <c r="A14" s="21"/>
    </row>
    <row r="15" spans="1:13" x14ac:dyDescent="0.2">
      <c r="A15" s="21"/>
    </row>
    <row r="16" spans="1:13" x14ac:dyDescent="0.2">
      <c r="A16" s="21"/>
    </row>
    <row r="17" spans="1:15" x14ac:dyDescent="0.2">
      <c r="A17" s="21"/>
    </row>
    <row r="18" spans="1:15" x14ac:dyDescent="0.2">
      <c r="A18" s="21"/>
    </row>
    <row r="19" spans="1:15" x14ac:dyDescent="0.2">
      <c r="A19" s="21"/>
    </row>
    <row r="20" spans="1:15" x14ac:dyDescent="0.2">
      <c r="A20" s="21"/>
    </row>
    <row r="21" spans="1:15" x14ac:dyDescent="0.2">
      <c r="A21" s="21"/>
    </row>
    <row r="22" spans="1:15" x14ac:dyDescent="0.2">
      <c r="A22" s="21"/>
    </row>
    <row r="23" spans="1:15" x14ac:dyDescent="0.2">
      <c r="A23" s="21"/>
    </row>
    <row r="24" spans="1:15" x14ac:dyDescent="0.2">
      <c r="A24" s="2"/>
    </row>
    <row r="25" spans="1:15" x14ac:dyDescent="0.2">
      <c r="A25" s="2"/>
    </row>
    <row r="26" spans="1:15" x14ac:dyDescent="0.2">
      <c r="A26" s="2"/>
    </row>
    <row r="28" spans="1:15" x14ac:dyDescent="0.2">
      <c r="A28" s="3" t="s">
        <v>25</v>
      </c>
      <c r="B28">
        <f>COUNT(B2:B23)</f>
        <v>0</v>
      </c>
      <c r="C28" t="e">
        <f>AVERAGE(C2:C23)</f>
        <v>#DIV/0!</v>
      </c>
      <c r="D28" t="e">
        <f>AVERAGE(D2:D23)</f>
        <v>#DIV/0!</v>
      </c>
      <c r="E28" t="e">
        <f>AVERAGE(E2:E23)</f>
        <v>#DIV/0!</v>
      </c>
      <c r="F28" t="e">
        <f>AVERAGE(F2:F23)</f>
        <v>#DIV/0!</v>
      </c>
      <c r="G28" t="e">
        <f>AVERAGE(G2:G23)</f>
        <v>#DIV/0!</v>
      </c>
      <c r="H28">
        <f>SUM(H2:H23)</f>
        <v>0</v>
      </c>
      <c r="I28" t="e">
        <f>AVERAGE(I2:I23)</f>
        <v>#DIV/0!</v>
      </c>
      <c r="J28" t="e">
        <f>AVERAGE(J2:J23)</f>
        <v>#DIV/0!</v>
      </c>
      <c r="K28" t="e">
        <f>AVERAGE(K2:K23)</f>
        <v>#DIV/0!</v>
      </c>
      <c r="L28" t="e">
        <f>AVERAGE(L2:L23)</f>
        <v>#DIV/0!</v>
      </c>
      <c r="M28" t="e">
        <f>AVERAGE(M2:M23)</f>
        <v>#DIV/0!</v>
      </c>
      <c r="N28">
        <f>SUM(D2:D23)</f>
        <v>0</v>
      </c>
      <c r="O28" t="e">
        <f>STDEV(D2:D23)</f>
        <v>#DIV/0!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33"/>
  <sheetViews>
    <sheetView showGridLines="0" zoomScale="58" workbookViewId="0">
      <selection activeCell="M26" sqref="A2:M26"/>
    </sheetView>
  </sheetViews>
  <sheetFormatPr baseColWidth="10" defaultColWidth="8.83203125" defaultRowHeight="16" x14ac:dyDescent="0.2"/>
  <cols>
    <col min="1" max="1" width="9" bestFit="1" customWidth="1"/>
    <col min="2" max="2" width="11.1640625" bestFit="1" customWidth="1"/>
    <col min="3" max="3" width="13.1640625" bestFit="1" customWidth="1"/>
    <col min="4" max="4" width="20.1640625" bestFit="1" customWidth="1"/>
    <col min="5" max="5" width="15.6640625" bestFit="1" customWidth="1"/>
    <col min="6" max="6" width="13" bestFit="1" customWidth="1"/>
    <col min="7" max="7" width="16.6640625" bestFit="1" customWidth="1"/>
    <col min="10" max="10" width="17.33203125" bestFit="1" customWidth="1"/>
    <col min="11" max="11" width="13.6640625" bestFit="1" customWidth="1"/>
    <col min="12" max="12" width="29" bestFit="1" customWidth="1"/>
    <col min="13" max="13" width="35.6640625" customWidth="1"/>
  </cols>
  <sheetData>
    <row r="1" spans="1:13" x14ac:dyDescent="0.2">
      <c r="B1" s="22" t="s">
        <v>22</v>
      </c>
      <c r="C1" s="22" t="s">
        <v>23</v>
      </c>
      <c r="D1" s="22" t="s">
        <v>1</v>
      </c>
      <c r="E1" s="22" t="s">
        <v>2</v>
      </c>
      <c r="F1" s="22" t="s">
        <v>3</v>
      </c>
      <c r="G1" s="22" t="s">
        <v>4</v>
      </c>
      <c r="H1" s="22" t="s">
        <v>5</v>
      </c>
      <c r="I1" s="22" t="s">
        <v>6</v>
      </c>
      <c r="J1" s="22" t="s">
        <v>24</v>
      </c>
      <c r="K1" s="22" t="s">
        <v>8</v>
      </c>
      <c r="L1" s="22" t="s">
        <v>9</v>
      </c>
      <c r="M1" s="22" t="s">
        <v>10</v>
      </c>
    </row>
    <row r="2" spans="1:13" x14ac:dyDescent="0.2">
      <c r="A2" s="22"/>
    </row>
    <row r="3" spans="1:13" x14ac:dyDescent="0.2">
      <c r="A3" s="22"/>
    </row>
    <row r="4" spans="1:13" x14ac:dyDescent="0.2">
      <c r="A4" s="22"/>
    </row>
    <row r="5" spans="1:13" x14ac:dyDescent="0.2">
      <c r="A5" s="22"/>
    </row>
    <row r="6" spans="1:13" x14ac:dyDescent="0.2">
      <c r="A6" s="22"/>
    </row>
    <row r="7" spans="1:13" x14ac:dyDescent="0.2">
      <c r="A7" s="22"/>
    </row>
    <row r="8" spans="1:13" x14ac:dyDescent="0.2">
      <c r="A8" s="22"/>
    </row>
    <row r="9" spans="1:13" x14ac:dyDescent="0.2">
      <c r="A9" s="22"/>
    </row>
    <row r="10" spans="1:13" x14ac:dyDescent="0.2">
      <c r="A10" s="22"/>
    </row>
    <row r="11" spans="1:13" x14ac:dyDescent="0.2">
      <c r="A11" s="22"/>
    </row>
    <row r="12" spans="1:13" x14ac:dyDescent="0.2">
      <c r="A12" s="22"/>
    </row>
    <row r="13" spans="1:13" x14ac:dyDescent="0.2">
      <c r="A13" s="22"/>
    </row>
    <row r="14" spans="1:13" x14ac:dyDescent="0.2">
      <c r="A14" s="22"/>
    </row>
    <row r="15" spans="1:13" x14ac:dyDescent="0.2">
      <c r="A15" s="22"/>
    </row>
    <row r="16" spans="1:13" x14ac:dyDescent="0.2">
      <c r="A16" s="22"/>
    </row>
    <row r="17" spans="1:1" x14ac:dyDescent="0.2">
      <c r="A17" s="22"/>
    </row>
    <row r="18" spans="1:1" x14ac:dyDescent="0.2">
      <c r="A18" s="22"/>
    </row>
    <row r="19" spans="1:1" x14ac:dyDescent="0.2">
      <c r="A19" s="22"/>
    </row>
    <row r="20" spans="1:1" x14ac:dyDescent="0.2">
      <c r="A20" s="22"/>
    </row>
    <row r="21" spans="1:1" x14ac:dyDescent="0.2">
      <c r="A21" s="22"/>
    </row>
    <row r="22" spans="1:1" x14ac:dyDescent="0.2">
      <c r="A22" s="22"/>
    </row>
    <row r="23" spans="1:1" x14ac:dyDescent="0.2">
      <c r="A23" s="22"/>
    </row>
    <row r="24" spans="1:1" x14ac:dyDescent="0.2">
      <c r="A24" s="22"/>
    </row>
    <row r="25" spans="1:1" x14ac:dyDescent="0.2">
      <c r="A25" s="22"/>
    </row>
    <row r="26" spans="1:1" x14ac:dyDescent="0.2">
      <c r="A26" s="2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3" spans="1:15" x14ac:dyDescent="0.2">
      <c r="A33" s="3" t="s">
        <v>25</v>
      </c>
      <c r="B33">
        <f>COUNT(B2:B31)</f>
        <v>0</v>
      </c>
      <c r="C33" t="e">
        <f>AVERAGE(C2:C31)</f>
        <v>#DIV/0!</v>
      </c>
      <c r="D33" t="e">
        <f>AVERAGE(D2:D31)</f>
        <v>#DIV/0!</v>
      </c>
      <c r="E33" t="e">
        <f>AVERAGE(E2:E31)</f>
        <v>#DIV/0!</v>
      </c>
      <c r="F33" t="e">
        <f>AVERAGE(F2:F31)</f>
        <v>#DIV/0!</v>
      </c>
      <c r="G33" t="e">
        <f>AVERAGE(G2:G31)</f>
        <v>#DIV/0!</v>
      </c>
      <c r="H33">
        <f>SUM(H2:H26)</f>
        <v>0</v>
      </c>
      <c r="I33" t="e">
        <f>AVERAGE(I2:I26)</f>
        <v>#DIV/0!</v>
      </c>
      <c r="J33" t="e">
        <f>AVERAGE(J2:J26)</f>
        <v>#DIV/0!</v>
      </c>
      <c r="K33" t="e">
        <f>AVERAGE(K2:K26)</f>
        <v>#DIV/0!</v>
      </c>
      <c r="L33" t="e">
        <f>AVERAGE(L2:L28)</f>
        <v>#DIV/0!</v>
      </c>
      <c r="M33" t="e">
        <f>AVERAGE(M2:M26)</f>
        <v>#DIV/0!</v>
      </c>
      <c r="N33">
        <f>SUM(D2:D26)</f>
        <v>0</v>
      </c>
      <c r="O33" t="e">
        <f>STDEV(D2:D26)</f>
        <v>#DIV/0!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50"/>
  <sheetViews>
    <sheetView showGridLines="0" zoomScale="69" workbookViewId="0">
      <selection activeCell="M41" sqref="A2:M41"/>
    </sheetView>
  </sheetViews>
  <sheetFormatPr baseColWidth="10" defaultColWidth="8.83203125" defaultRowHeight="16" x14ac:dyDescent="0.2"/>
  <cols>
    <col min="1" max="1" width="9" bestFit="1" customWidth="1"/>
    <col min="2" max="2" width="11.1640625" bestFit="1" customWidth="1"/>
    <col min="3" max="3" width="13.1640625" bestFit="1" customWidth="1"/>
    <col min="4" max="4" width="20.1640625" bestFit="1" customWidth="1"/>
    <col min="5" max="5" width="15.6640625" bestFit="1" customWidth="1"/>
    <col min="6" max="6" width="13" bestFit="1" customWidth="1"/>
    <col min="7" max="7" width="15.83203125" bestFit="1" customWidth="1"/>
  </cols>
  <sheetData>
    <row r="1" spans="1:13" x14ac:dyDescent="0.2">
      <c r="B1" s="22" t="s">
        <v>22</v>
      </c>
      <c r="C1" s="22" t="s">
        <v>23</v>
      </c>
      <c r="D1" s="22" t="s">
        <v>1</v>
      </c>
      <c r="E1" s="22" t="s">
        <v>2</v>
      </c>
      <c r="F1" s="22" t="s">
        <v>3</v>
      </c>
      <c r="G1" s="22" t="s">
        <v>4</v>
      </c>
      <c r="H1" s="22" t="s">
        <v>5</v>
      </c>
      <c r="I1" s="22" t="s">
        <v>6</v>
      </c>
      <c r="J1" s="22" t="s">
        <v>24</v>
      </c>
      <c r="K1" s="22" t="s">
        <v>8</v>
      </c>
      <c r="L1" s="22" t="s">
        <v>9</v>
      </c>
      <c r="M1" s="22" t="s">
        <v>10</v>
      </c>
    </row>
    <row r="2" spans="1:13" x14ac:dyDescent="0.2">
      <c r="A2" s="22"/>
    </row>
    <row r="3" spans="1:13" x14ac:dyDescent="0.2">
      <c r="A3" s="22"/>
    </row>
    <row r="4" spans="1:13" x14ac:dyDescent="0.2">
      <c r="A4" s="22"/>
    </row>
    <row r="5" spans="1:13" x14ac:dyDescent="0.2">
      <c r="A5" s="22"/>
    </row>
    <row r="6" spans="1:13" x14ac:dyDescent="0.2">
      <c r="A6" s="22"/>
    </row>
    <row r="7" spans="1:13" x14ac:dyDescent="0.2">
      <c r="A7" s="22"/>
    </row>
    <row r="8" spans="1:13" x14ac:dyDescent="0.2">
      <c r="A8" s="22"/>
    </row>
    <row r="9" spans="1:13" x14ac:dyDescent="0.2">
      <c r="A9" s="22"/>
    </row>
    <row r="10" spans="1:13" x14ac:dyDescent="0.2">
      <c r="A10" s="22"/>
    </row>
    <row r="11" spans="1:13" x14ac:dyDescent="0.2">
      <c r="A11" s="22"/>
    </row>
    <row r="12" spans="1:13" x14ac:dyDescent="0.2">
      <c r="A12" s="22"/>
    </row>
    <row r="13" spans="1:13" x14ac:dyDescent="0.2">
      <c r="A13" s="22"/>
    </row>
    <row r="14" spans="1:13" x14ac:dyDescent="0.2">
      <c r="A14" s="22"/>
    </row>
    <row r="15" spans="1:13" x14ac:dyDescent="0.2">
      <c r="A15" s="22"/>
    </row>
    <row r="16" spans="1:13" x14ac:dyDescent="0.2">
      <c r="A16" s="22"/>
    </row>
    <row r="17" spans="1:1" x14ac:dyDescent="0.2">
      <c r="A17" s="22"/>
    </row>
    <row r="18" spans="1:1" x14ac:dyDescent="0.2">
      <c r="A18" s="22"/>
    </row>
    <row r="19" spans="1:1" x14ac:dyDescent="0.2">
      <c r="A19" s="22"/>
    </row>
    <row r="20" spans="1:1" x14ac:dyDescent="0.2">
      <c r="A20" s="22"/>
    </row>
    <row r="21" spans="1:1" x14ac:dyDescent="0.2">
      <c r="A21" s="22"/>
    </row>
    <row r="22" spans="1:1" x14ac:dyDescent="0.2">
      <c r="A22" s="22"/>
    </row>
    <row r="23" spans="1:1" x14ac:dyDescent="0.2">
      <c r="A23" s="22"/>
    </row>
    <row r="24" spans="1:1" x14ac:dyDescent="0.2">
      <c r="A24" s="22"/>
    </row>
    <row r="25" spans="1:1" x14ac:dyDescent="0.2">
      <c r="A25" s="22"/>
    </row>
    <row r="26" spans="1:1" x14ac:dyDescent="0.2">
      <c r="A26" s="22"/>
    </row>
    <row r="27" spans="1:1" x14ac:dyDescent="0.2">
      <c r="A27" s="22"/>
    </row>
    <row r="28" spans="1:1" x14ac:dyDescent="0.2">
      <c r="A28" s="22"/>
    </row>
    <row r="29" spans="1:1" x14ac:dyDescent="0.2">
      <c r="A29" s="22"/>
    </row>
    <row r="30" spans="1:1" x14ac:dyDescent="0.2">
      <c r="A30" s="22"/>
    </row>
    <row r="31" spans="1:1" x14ac:dyDescent="0.2">
      <c r="A31" s="22"/>
    </row>
    <row r="32" spans="1:1" x14ac:dyDescent="0.2">
      <c r="A32" s="22"/>
    </row>
    <row r="33" spans="1:1" x14ac:dyDescent="0.2">
      <c r="A33" s="22"/>
    </row>
    <row r="34" spans="1:1" x14ac:dyDescent="0.2">
      <c r="A34" s="22"/>
    </row>
    <row r="35" spans="1:1" x14ac:dyDescent="0.2">
      <c r="A35" s="22"/>
    </row>
    <row r="36" spans="1:1" x14ac:dyDescent="0.2">
      <c r="A36" s="22"/>
    </row>
    <row r="37" spans="1:1" x14ac:dyDescent="0.2">
      <c r="A37" s="22"/>
    </row>
    <row r="38" spans="1:1" x14ac:dyDescent="0.2">
      <c r="A38" s="22"/>
    </row>
    <row r="39" spans="1:1" x14ac:dyDescent="0.2">
      <c r="A39" s="22"/>
    </row>
    <row r="40" spans="1:1" x14ac:dyDescent="0.2">
      <c r="A40" s="22"/>
    </row>
    <row r="41" spans="1:1" x14ac:dyDescent="0.2">
      <c r="A41" s="2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50" spans="1:15" x14ac:dyDescent="0.2">
      <c r="A50" s="3" t="s">
        <v>25</v>
      </c>
      <c r="B50">
        <f>COUNT(B2:B41)</f>
        <v>0</v>
      </c>
      <c r="C50" t="e">
        <f>AVERAGE(C2:C41)</f>
        <v>#DIV/0!</v>
      </c>
      <c r="D50" t="e">
        <f>AVERAGE(D2:D41)</f>
        <v>#DIV/0!</v>
      </c>
      <c r="E50" t="e">
        <f>AVERAGE(E2:E41)</f>
        <v>#DIV/0!</v>
      </c>
      <c r="F50" t="e">
        <f>AVERAGE(F2:F41)</f>
        <v>#DIV/0!</v>
      </c>
      <c r="G50" t="e">
        <f>AVERAGE(G2:G41)</f>
        <v>#DIV/0!</v>
      </c>
      <c r="H50">
        <f>SUM(H2:H41)</f>
        <v>0</v>
      </c>
      <c r="I50" t="e">
        <f>AVERAGE(I2:I41)</f>
        <v>#DIV/0!</v>
      </c>
      <c r="J50" t="e">
        <f>AVERAGE(J2:J41)</f>
        <v>#DIV/0!</v>
      </c>
      <c r="K50" t="e">
        <f>AVERAGE(K2:K41)</f>
        <v>#DIV/0!</v>
      </c>
      <c r="L50" t="e">
        <f>AVERAGE(L2:L41)</f>
        <v>#DIV/0!</v>
      </c>
      <c r="M50" t="e">
        <f>AVERAGE(M2:M41)</f>
        <v>#DIV/0!</v>
      </c>
      <c r="N50">
        <f>SUM(D2:D41)</f>
        <v>0</v>
      </c>
      <c r="O50" t="e">
        <f>STDEV(D2:D41)</f>
        <v>#DIV/0!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50"/>
  <sheetViews>
    <sheetView showGridLines="0" topLeftCell="A23" zoomScale="87" workbookViewId="0">
      <selection activeCell="M42" sqref="A2:M42"/>
    </sheetView>
  </sheetViews>
  <sheetFormatPr baseColWidth="10" defaultColWidth="8.83203125" defaultRowHeight="16" x14ac:dyDescent="0.2"/>
  <cols>
    <col min="1" max="1" width="9" bestFit="1" customWidth="1"/>
    <col min="2" max="2" width="11.1640625" bestFit="1" customWidth="1"/>
    <col min="3" max="3" width="13.1640625" bestFit="1" customWidth="1"/>
    <col min="4" max="4" width="20.1640625" bestFit="1" customWidth="1"/>
    <col min="5" max="5" width="15.6640625" bestFit="1" customWidth="1"/>
    <col min="6" max="6" width="13" bestFit="1" customWidth="1"/>
    <col min="7" max="7" width="15.83203125" bestFit="1" customWidth="1"/>
    <col min="8" max="8" width="30.1640625" bestFit="1" customWidth="1"/>
  </cols>
  <sheetData>
    <row r="1" spans="1:13" x14ac:dyDescent="0.2">
      <c r="B1" s="22" t="s">
        <v>22</v>
      </c>
      <c r="C1" s="22" t="s">
        <v>23</v>
      </c>
      <c r="D1" s="22" t="s">
        <v>1</v>
      </c>
      <c r="E1" s="22" t="s">
        <v>2</v>
      </c>
      <c r="F1" s="22" t="s">
        <v>3</v>
      </c>
      <c r="G1" s="22" t="s">
        <v>4</v>
      </c>
      <c r="H1" s="22" t="s">
        <v>5</v>
      </c>
      <c r="I1" s="22" t="s">
        <v>6</v>
      </c>
      <c r="J1" s="22" t="s">
        <v>24</v>
      </c>
      <c r="K1" s="22" t="s">
        <v>8</v>
      </c>
      <c r="L1" s="22" t="s">
        <v>9</v>
      </c>
      <c r="M1" s="22" t="s">
        <v>10</v>
      </c>
    </row>
    <row r="2" spans="1:13" x14ac:dyDescent="0.2">
      <c r="A2" s="22"/>
    </row>
    <row r="3" spans="1:13" x14ac:dyDescent="0.2">
      <c r="A3" s="22"/>
    </row>
    <row r="4" spans="1:13" x14ac:dyDescent="0.2">
      <c r="A4" s="22"/>
    </row>
    <row r="5" spans="1:13" x14ac:dyDescent="0.2">
      <c r="A5" s="22"/>
    </row>
    <row r="6" spans="1:13" x14ac:dyDescent="0.2">
      <c r="A6" s="22"/>
    </row>
    <row r="7" spans="1:13" x14ac:dyDescent="0.2">
      <c r="A7" s="22"/>
    </row>
    <row r="8" spans="1:13" x14ac:dyDescent="0.2">
      <c r="A8" s="22"/>
    </row>
    <row r="9" spans="1:13" x14ac:dyDescent="0.2">
      <c r="A9" s="22"/>
    </row>
    <row r="10" spans="1:13" x14ac:dyDescent="0.2">
      <c r="A10" s="22"/>
    </row>
    <row r="11" spans="1:13" x14ac:dyDescent="0.2">
      <c r="A11" s="22"/>
    </row>
    <row r="12" spans="1:13" x14ac:dyDescent="0.2">
      <c r="A12" s="22"/>
    </row>
    <row r="13" spans="1:13" x14ac:dyDescent="0.2">
      <c r="A13" s="22"/>
    </row>
    <row r="14" spans="1:13" x14ac:dyDescent="0.2">
      <c r="A14" s="22"/>
    </row>
    <row r="15" spans="1:13" x14ac:dyDescent="0.2">
      <c r="A15" s="22"/>
    </row>
    <row r="16" spans="1:13" x14ac:dyDescent="0.2">
      <c r="A16" s="22"/>
    </row>
    <row r="17" spans="1:1" x14ac:dyDescent="0.2">
      <c r="A17" s="22"/>
    </row>
    <row r="18" spans="1:1" x14ac:dyDescent="0.2">
      <c r="A18" s="22"/>
    </row>
    <row r="19" spans="1:1" x14ac:dyDescent="0.2">
      <c r="A19" s="22"/>
    </row>
    <row r="20" spans="1:1" x14ac:dyDescent="0.2">
      <c r="A20" s="22"/>
    </row>
    <row r="21" spans="1:1" x14ac:dyDescent="0.2">
      <c r="A21" s="22"/>
    </row>
    <row r="22" spans="1:1" x14ac:dyDescent="0.2">
      <c r="A22" s="22"/>
    </row>
    <row r="23" spans="1:1" x14ac:dyDescent="0.2">
      <c r="A23" s="22"/>
    </row>
    <row r="24" spans="1:1" x14ac:dyDescent="0.2">
      <c r="A24" s="22"/>
    </row>
    <row r="25" spans="1:1" x14ac:dyDescent="0.2">
      <c r="A25" s="22"/>
    </row>
    <row r="26" spans="1:1" x14ac:dyDescent="0.2">
      <c r="A26" s="22"/>
    </row>
    <row r="27" spans="1:1" x14ac:dyDescent="0.2">
      <c r="A27" s="22"/>
    </row>
    <row r="28" spans="1:1" x14ac:dyDescent="0.2">
      <c r="A28" s="22"/>
    </row>
    <row r="29" spans="1:1" x14ac:dyDescent="0.2">
      <c r="A29" s="22"/>
    </row>
    <row r="30" spans="1:1" x14ac:dyDescent="0.2">
      <c r="A30" s="22"/>
    </row>
    <row r="31" spans="1:1" x14ac:dyDescent="0.2">
      <c r="A31" s="22"/>
    </row>
    <row r="32" spans="1:1" x14ac:dyDescent="0.2">
      <c r="A32" s="22"/>
    </row>
    <row r="33" spans="1:1" x14ac:dyDescent="0.2">
      <c r="A33" s="22"/>
    </row>
    <row r="34" spans="1:1" x14ac:dyDescent="0.2">
      <c r="A34" s="22"/>
    </row>
    <row r="35" spans="1:1" x14ac:dyDescent="0.2">
      <c r="A35" s="22"/>
    </row>
    <row r="36" spans="1:1" x14ac:dyDescent="0.2">
      <c r="A36" s="22"/>
    </row>
    <row r="37" spans="1:1" x14ac:dyDescent="0.2">
      <c r="A37" s="22"/>
    </row>
    <row r="38" spans="1:1" x14ac:dyDescent="0.2">
      <c r="A38" s="22"/>
    </row>
    <row r="39" spans="1:1" x14ac:dyDescent="0.2">
      <c r="A39" s="22"/>
    </row>
    <row r="40" spans="1:1" x14ac:dyDescent="0.2">
      <c r="A40" s="22"/>
    </row>
    <row r="41" spans="1:1" x14ac:dyDescent="0.2">
      <c r="A41" s="22"/>
    </row>
    <row r="42" spans="1:1" x14ac:dyDescent="0.2">
      <c r="A42" s="2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50" spans="1:15" x14ac:dyDescent="0.2">
      <c r="A50" s="3" t="s">
        <v>25</v>
      </c>
      <c r="B50">
        <f>COUNT(B2:B42)</f>
        <v>0</v>
      </c>
      <c r="C50" t="e">
        <f>AVERAGE(C2:C42)</f>
        <v>#DIV/0!</v>
      </c>
      <c r="D50" t="e">
        <f>AVERAGE(D2:D42)</f>
        <v>#DIV/0!</v>
      </c>
      <c r="E50" t="e">
        <f>AVERAGE(E2:E42)</f>
        <v>#DIV/0!</v>
      </c>
      <c r="F50" t="e">
        <f>AVERAGE(F2:F42)</f>
        <v>#DIV/0!</v>
      </c>
      <c r="G50" t="e">
        <f>AVERAGE(G2:G42)</f>
        <v>#DIV/0!</v>
      </c>
      <c r="H50">
        <f>SUM(H2:H42)</f>
        <v>0</v>
      </c>
      <c r="I50" t="e">
        <f>AVERAGE(I2:I42)</f>
        <v>#DIV/0!</v>
      </c>
      <c r="J50" t="e">
        <f>AVERAGE(J2:J42)</f>
        <v>#DIV/0!</v>
      </c>
      <c r="K50" t="e">
        <f>AVERAGE(K2:K42)</f>
        <v>#DIV/0!</v>
      </c>
      <c r="L50" t="e">
        <f>AVERAGE(L2:L42)</f>
        <v>#DIV/0!</v>
      </c>
      <c r="M50" t="e">
        <f>AVERAGE(M2:M42)</f>
        <v>#DIV/0!</v>
      </c>
      <c r="N50">
        <f>SUM(D2:D42)</f>
        <v>0</v>
      </c>
      <c r="O50" t="e">
        <f>STDEV(D2:D42)</f>
        <v>#DIV/0!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8"/>
  <sheetViews>
    <sheetView showGridLines="0" zoomScale="82" workbookViewId="0">
      <selection activeCell="M40" sqref="A2:M40"/>
    </sheetView>
  </sheetViews>
  <sheetFormatPr baseColWidth="10" defaultColWidth="8.83203125" defaultRowHeight="16" x14ac:dyDescent="0.2"/>
  <cols>
    <col min="1" max="1" width="9" bestFit="1" customWidth="1"/>
    <col min="2" max="2" width="11.1640625" bestFit="1" customWidth="1"/>
    <col min="3" max="3" width="13.1640625" bestFit="1" customWidth="1"/>
    <col min="4" max="4" width="20.1640625" bestFit="1" customWidth="1"/>
    <col min="5" max="5" width="15.6640625" bestFit="1" customWidth="1"/>
    <col min="6" max="6" width="13" bestFit="1" customWidth="1"/>
    <col min="7" max="7" width="15.83203125" bestFit="1" customWidth="1"/>
  </cols>
  <sheetData>
    <row r="1" spans="1:13" x14ac:dyDescent="0.2">
      <c r="B1" s="22" t="s">
        <v>22</v>
      </c>
      <c r="C1" s="22" t="s">
        <v>23</v>
      </c>
      <c r="D1" s="22" t="s">
        <v>1</v>
      </c>
      <c r="E1" s="22" t="s">
        <v>2</v>
      </c>
      <c r="F1" s="22" t="s">
        <v>3</v>
      </c>
      <c r="G1" s="22" t="s">
        <v>4</v>
      </c>
      <c r="H1" s="22" t="s">
        <v>5</v>
      </c>
      <c r="I1" s="22" t="s">
        <v>6</v>
      </c>
      <c r="J1" s="22" t="s">
        <v>24</v>
      </c>
      <c r="K1" s="22" t="s">
        <v>8</v>
      </c>
      <c r="L1" s="22" t="s">
        <v>9</v>
      </c>
      <c r="M1" s="22" t="s">
        <v>10</v>
      </c>
    </row>
    <row r="2" spans="1:13" x14ac:dyDescent="0.2">
      <c r="A2" s="22"/>
    </row>
    <row r="3" spans="1:13" x14ac:dyDescent="0.2">
      <c r="A3" s="22"/>
    </row>
    <row r="4" spans="1:13" x14ac:dyDescent="0.2">
      <c r="A4" s="22"/>
    </row>
    <row r="5" spans="1:13" x14ac:dyDescent="0.2">
      <c r="A5" s="22"/>
    </row>
    <row r="6" spans="1:13" x14ac:dyDescent="0.2">
      <c r="A6" s="22"/>
    </row>
    <row r="7" spans="1:13" x14ac:dyDescent="0.2">
      <c r="A7" s="22"/>
    </row>
    <row r="8" spans="1:13" x14ac:dyDescent="0.2">
      <c r="A8" s="22"/>
    </row>
    <row r="9" spans="1:13" x14ac:dyDescent="0.2">
      <c r="A9" s="22"/>
    </row>
    <row r="10" spans="1:13" x14ac:dyDescent="0.2">
      <c r="A10" s="22"/>
    </row>
    <row r="11" spans="1:13" x14ac:dyDescent="0.2">
      <c r="A11" s="22"/>
    </row>
    <row r="12" spans="1:13" x14ac:dyDescent="0.2">
      <c r="A12" s="22"/>
    </row>
    <row r="13" spans="1:13" x14ac:dyDescent="0.2">
      <c r="A13" s="22"/>
    </row>
    <row r="14" spans="1:13" x14ac:dyDescent="0.2">
      <c r="A14" s="22"/>
    </row>
    <row r="15" spans="1:13" x14ac:dyDescent="0.2">
      <c r="A15" s="22"/>
    </row>
    <row r="16" spans="1:13" x14ac:dyDescent="0.2">
      <c r="A16" s="22"/>
    </row>
    <row r="17" spans="1:1" x14ac:dyDescent="0.2">
      <c r="A17" s="22"/>
    </row>
    <row r="18" spans="1:1" x14ac:dyDescent="0.2">
      <c r="A18" s="22"/>
    </row>
    <row r="19" spans="1:1" x14ac:dyDescent="0.2">
      <c r="A19" s="22"/>
    </row>
    <row r="20" spans="1:1" x14ac:dyDescent="0.2">
      <c r="A20" s="22"/>
    </row>
    <row r="21" spans="1:1" x14ac:dyDescent="0.2">
      <c r="A21" s="22"/>
    </row>
    <row r="22" spans="1:1" x14ac:dyDescent="0.2">
      <c r="A22" s="22"/>
    </row>
    <row r="23" spans="1:1" x14ac:dyDescent="0.2">
      <c r="A23" s="22"/>
    </row>
    <row r="24" spans="1:1" x14ac:dyDescent="0.2">
      <c r="A24" s="22"/>
    </row>
    <row r="25" spans="1:1" x14ac:dyDescent="0.2">
      <c r="A25" s="22"/>
    </row>
    <row r="26" spans="1:1" x14ac:dyDescent="0.2">
      <c r="A26" s="22"/>
    </row>
    <row r="27" spans="1:1" x14ac:dyDescent="0.2">
      <c r="A27" s="22"/>
    </row>
    <row r="28" spans="1:1" x14ac:dyDescent="0.2">
      <c r="A28" s="22"/>
    </row>
    <row r="29" spans="1:1" x14ac:dyDescent="0.2">
      <c r="A29" s="22"/>
    </row>
    <row r="30" spans="1:1" x14ac:dyDescent="0.2">
      <c r="A30" s="22"/>
    </row>
    <row r="31" spans="1:1" x14ac:dyDescent="0.2">
      <c r="A31" s="22"/>
    </row>
    <row r="32" spans="1:1" x14ac:dyDescent="0.2">
      <c r="A32" s="22"/>
    </row>
    <row r="33" spans="1:15" x14ac:dyDescent="0.2">
      <c r="A33" s="22"/>
    </row>
    <row r="34" spans="1:15" x14ac:dyDescent="0.2">
      <c r="A34" s="22"/>
    </row>
    <row r="35" spans="1:15" x14ac:dyDescent="0.2">
      <c r="A35" s="22"/>
    </row>
    <row r="36" spans="1:15" x14ac:dyDescent="0.2">
      <c r="A36" s="22"/>
    </row>
    <row r="37" spans="1:15" x14ac:dyDescent="0.2">
      <c r="A37" s="22"/>
    </row>
    <row r="38" spans="1:15" x14ac:dyDescent="0.2">
      <c r="A38" s="22"/>
    </row>
    <row r="39" spans="1:15" x14ac:dyDescent="0.2">
      <c r="A39" s="22"/>
    </row>
    <row r="40" spans="1:15" x14ac:dyDescent="0.2">
      <c r="A40" s="22"/>
    </row>
    <row r="41" spans="1:15" x14ac:dyDescent="0.2">
      <c r="A41" s="2"/>
    </row>
    <row r="42" spans="1:15" x14ac:dyDescent="0.2">
      <c r="A42" s="2"/>
    </row>
    <row r="43" spans="1:15" x14ac:dyDescent="0.2">
      <c r="A43" s="2"/>
    </row>
    <row r="44" spans="1:15" x14ac:dyDescent="0.2">
      <c r="A44" s="2"/>
    </row>
    <row r="45" spans="1:15" x14ac:dyDescent="0.2">
      <c r="A45" s="2"/>
    </row>
    <row r="46" spans="1:15" x14ac:dyDescent="0.2">
      <c r="A46" s="2"/>
    </row>
    <row r="48" spans="1:15" x14ac:dyDescent="0.2">
      <c r="A48" s="3" t="s">
        <v>25</v>
      </c>
      <c r="B48">
        <f>COUNT(B2:B40)</f>
        <v>0</v>
      </c>
      <c r="C48" t="e">
        <f>AVERAGE(C2:C40)</f>
        <v>#DIV/0!</v>
      </c>
      <c r="D48" t="e">
        <f>AVERAGE(D2:D40)</f>
        <v>#DIV/0!</v>
      </c>
      <c r="E48" t="e">
        <f>AVERAGE(E2:E40)</f>
        <v>#DIV/0!</v>
      </c>
      <c r="F48" t="e">
        <f>AVERAGE(F2:F40)</f>
        <v>#DIV/0!</v>
      </c>
      <c r="G48" t="e">
        <f>AVERAGE(G2:G40)</f>
        <v>#DIV/0!</v>
      </c>
      <c r="H48">
        <f>SUM(H2:H40)</f>
        <v>0</v>
      </c>
      <c r="I48" t="e">
        <f>AVERAGE(I2:I40)</f>
        <v>#DIV/0!</v>
      </c>
      <c r="J48" t="e">
        <f>AVERAGE(J2:J40)</f>
        <v>#DIV/0!</v>
      </c>
      <c r="K48" t="e">
        <f>AVERAGE(K2:K40)</f>
        <v>#DIV/0!</v>
      </c>
      <c r="L48" t="e">
        <f>AVERAGE(L2:L40)</f>
        <v>#DIV/0!</v>
      </c>
      <c r="M48" t="e">
        <f>AVERAGE(M2:M40)</f>
        <v>#DIV/0!</v>
      </c>
      <c r="N48">
        <f>SUM(D2:D40)</f>
        <v>0</v>
      </c>
      <c r="O48" t="e">
        <f>STDEV(D2:D40)</f>
        <v>#DIV/0!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48"/>
  <sheetViews>
    <sheetView showGridLines="0" topLeftCell="A23" workbookViewId="0">
      <selection activeCell="M40" sqref="A2:M40"/>
    </sheetView>
  </sheetViews>
  <sheetFormatPr baseColWidth="10" defaultColWidth="8.83203125" defaultRowHeight="16" x14ac:dyDescent="0.2"/>
  <cols>
    <col min="1" max="1" width="9" bestFit="1" customWidth="1"/>
    <col min="2" max="2" width="11.1640625" bestFit="1" customWidth="1"/>
    <col min="3" max="3" width="13.1640625" bestFit="1" customWidth="1"/>
    <col min="4" max="4" width="20.1640625" bestFit="1" customWidth="1"/>
    <col min="5" max="5" width="15.6640625" bestFit="1" customWidth="1"/>
    <col min="6" max="6" width="13" bestFit="1" customWidth="1"/>
    <col min="7" max="7" width="15.83203125" bestFit="1" customWidth="1"/>
  </cols>
  <sheetData>
    <row r="1" spans="1:13" x14ac:dyDescent="0.2">
      <c r="B1" s="22" t="s">
        <v>22</v>
      </c>
      <c r="C1" s="22" t="s">
        <v>23</v>
      </c>
      <c r="D1" s="22" t="s">
        <v>1</v>
      </c>
      <c r="E1" s="22" t="s">
        <v>2</v>
      </c>
      <c r="F1" s="22" t="s">
        <v>3</v>
      </c>
      <c r="G1" s="22" t="s">
        <v>4</v>
      </c>
      <c r="H1" s="22" t="s">
        <v>5</v>
      </c>
      <c r="I1" s="22" t="s">
        <v>6</v>
      </c>
      <c r="J1" s="22" t="s">
        <v>24</v>
      </c>
      <c r="K1" s="22" t="s">
        <v>8</v>
      </c>
      <c r="L1" s="22" t="s">
        <v>9</v>
      </c>
      <c r="M1" s="22" t="s">
        <v>10</v>
      </c>
    </row>
    <row r="2" spans="1:13" x14ac:dyDescent="0.2">
      <c r="A2" s="22"/>
    </row>
    <row r="3" spans="1:13" x14ac:dyDescent="0.2">
      <c r="A3" s="22"/>
    </row>
    <row r="4" spans="1:13" x14ac:dyDescent="0.2">
      <c r="A4" s="22"/>
    </row>
    <row r="5" spans="1:13" x14ac:dyDescent="0.2">
      <c r="A5" s="22"/>
    </row>
    <row r="6" spans="1:13" x14ac:dyDescent="0.2">
      <c r="A6" s="22"/>
    </row>
    <row r="7" spans="1:13" x14ac:dyDescent="0.2">
      <c r="A7" s="22"/>
    </row>
    <row r="8" spans="1:13" x14ac:dyDescent="0.2">
      <c r="A8" s="22"/>
    </row>
    <row r="9" spans="1:13" x14ac:dyDescent="0.2">
      <c r="A9" s="22"/>
    </row>
    <row r="10" spans="1:13" x14ac:dyDescent="0.2">
      <c r="A10" s="22"/>
    </row>
    <row r="11" spans="1:13" x14ac:dyDescent="0.2">
      <c r="A11" s="22"/>
    </row>
    <row r="12" spans="1:13" x14ac:dyDescent="0.2">
      <c r="A12" s="22"/>
    </row>
    <row r="13" spans="1:13" x14ac:dyDescent="0.2">
      <c r="A13" s="22"/>
    </row>
    <row r="14" spans="1:13" x14ac:dyDescent="0.2">
      <c r="A14" s="22"/>
    </row>
    <row r="15" spans="1:13" x14ac:dyDescent="0.2">
      <c r="A15" s="22"/>
    </row>
    <row r="16" spans="1:13" x14ac:dyDescent="0.2">
      <c r="A16" s="22"/>
    </row>
    <row r="17" spans="1:1" x14ac:dyDescent="0.2">
      <c r="A17" s="22"/>
    </row>
    <row r="18" spans="1:1" x14ac:dyDescent="0.2">
      <c r="A18" s="22"/>
    </row>
    <row r="19" spans="1:1" x14ac:dyDescent="0.2">
      <c r="A19" s="22"/>
    </row>
    <row r="20" spans="1:1" x14ac:dyDescent="0.2">
      <c r="A20" s="22"/>
    </row>
    <row r="21" spans="1:1" x14ac:dyDescent="0.2">
      <c r="A21" s="22"/>
    </row>
    <row r="22" spans="1:1" x14ac:dyDescent="0.2">
      <c r="A22" s="22"/>
    </row>
    <row r="23" spans="1:1" x14ac:dyDescent="0.2">
      <c r="A23" s="22"/>
    </row>
    <row r="24" spans="1:1" x14ac:dyDescent="0.2">
      <c r="A24" s="22"/>
    </row>
    <row r="25" spans="1:1" x14ac:dyDescent="0.2">
      <c r="A25" s="22"/>
    </row>
    <row r="26" spans="1:1" x14ac:dyDescent="0.2">
      <c r="A26" s="22"/>
    </row>
    <row r="27" spans="1:1" x14ac:dyDescent="0.2">
      <c r="A27" s="22"/>
    </row>
    <row r="28" spans="1:1" x14ac:dyDescent="0.2">
      <c r="A28" s="22"/>
    </row>
    <row r="29" spans="1:1" x14ac:dyDescent="0.2">
      <c r="A29" s="22"/>
    </row>
    <row r="30" spans="1:1" x14ac:dyDescent="0.2">
      <c r="A30" s="22"/>
    </row>
    <row r="31" spans="1:1" x14ac:dyDescent="0.2">
      <c r="A31" s="22"/>
    </row>
    <row r="32" spans="1:1" x14ac:dyDescent="0.2">
      <c r="A32" s="22"/>
    </row>
    <row r="33" spans="1:15" x14ac:dyDescent="0.2">
      <c r="A33" s="22"/>
    </row>
    <row r="34" spans="1:15" x14ac:dyDescent="0.2">
      <c r="A34" s="22"/>
    </row>
    <row r="35" spans="1:15" x14ac:dyDescent="0.2">
      <c r="A35" s="22"/>
    </row>
    <row r="36" spans="1:15" x14ac:dyDescent="0.2">
      <c r="A36" s="22"/>
    </row>
    <row r="37" spans="1:15" x14ac:dyDescent="0.2">
      <c r="A37" s="22"/>
    </row>
    <row r="38" spans="1:15" x14ac:dyDescent="0.2">
      <c r="A38" s="22"/>
    </row>
    <row r="39" spans="1:15" x14ac:dyDescent="0.2">
      <c r="A39" s="22"/>
    </row>
    <row r="40" spans="1:15" x14ac:dyDescent="0.2">
      <c r="A40" s="22"/>
    </row>
    <row r="41" spans="1:15" x14ac:dyDescent="0.2">
      <c r="A41" s="2"/>
    </row>
    <row r="42" spans="1:15" x14ac:dyDescent="0.2">
      <c r="A42" s="2"/>
    </row>
    <row r="43" spans="1:15" x14ac:dyDescent="0.2">
      <c r="A43" s="2"/>
    </row>
    <row r="44" spans="1:15" x14ac:dyDescent="0.2">
      <c r="A44" s="2"/>
    </row>
    <row r="45" spans="1:15" x14ac:dyDescent="0.2">
      <c r="A45" s="2"/>
    </row>
    <row r="46" spans="1:15" x14ac:dyDescent="0.2">
      <c r="A46" s="2"/>
    </row>
    <row r="48" spans="1:15" x14ac:dyDescent="0.2">
      <c r="A48" s="3" t="s">
        <v>25</v>
      </c>
      <c r="B48">
        <f>COUNT(B2:B40)</f>
        <v>0</v>
      </c>
      <c r="C48" t="e">
        <f>AVERAGE(C2:C40)</f>
        <v>#DIV/0!</v>
      </c>
      <c r="D48" t="e">
        <f>AVERAGE(D2:D40)</f>
        <v>#DIV/0!</v>
      </c>
      <c r="E48" t="e">
        <f>AVERAGE(E2:E40)</f>
        <v>#DIV/0!</v>
      </c>
      <c r="F48" t="e">
        <f>AVERAGE(F2:F40)</f>
        <v>#DIV/0!</v>
      </c>
      <c r="G48" t="e">
        <f>AVERAGE(G2:G40)</f>
        <v>#DIV/0!</v>
      </c>
      <c r="H48">
        <f>SUM(H2:H40)</f>
        <v>0</v>
      </c>
      <c r="I48" t="e">
        <f>AVERAGE(I2:I40)</f>
        <v>#DIV/0!</v>
      </c>
      <c r="J48" t="e">
        <f>AVERAGE(J2:J40)</f>
        <v>#DIV/0!</v>
      </c>
      <c r="K48" t="e">
        <f>AVERAGE(K2:K40)</f>
        <v>#DIV/0!</v>
      </c>
      <c r="L48" t="e">
        <f>AVERAGE(L2:L40)</f>
        <v>#DIV/0!</v>
      </c>
      <c r="M48" t="e">
        <f>AVERAGE(M2:M40)</f>
        <v>#DIV/0!</v>
      </c>
      <c r="N48">
        <f>SUM(D2:D40)</f>
        <v>0</v>
      </c>
      <c r="O48" t="e">
        <f>STDEV(D2:D40)</f>
        <v>#DIV/0!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28"/>
  <sheetViews>
    <sheetView showGridLines="0" workbookViewId="0">
      <selection activeCell="M23" sqref="A2:M23"/>
    </sheetView>
  </sheetViews>
  <sheetFormatPr baseColWidth="10" defaultColWidth="8.83203125" defaultRowHeight="16" x14ac:dyDescent="0.2"/>
  <cols>
    <col min="1" max="1" width="9" bestFit="1" customWidth="1"/>
    <col min="2" max="2" width="11.1640625" bestFit="1" customWidth="1"/>
    <col min="3" max="3" width="13.1640625" bestFit="1" customWidth="1"/>
    <col min="4" max="4" width="20.1640625" bestFit="1" customWidth="1"/>
    <col min="5" max="5" width="15.6640625" bestFit="1" customWidth="1"/>
    <col min="6" max="6" width="13" bestFit="1" customWidth="1"/>
    <col min="7" max="7" width="15.83203125" bestFit="1" customWidth="1"/>
  </cols>
  <sheetData>
    <row r="1" spans="1:13" x14ac:dyDescent="0.2">
      <c r="B1" s="22" t="s">
        <v>22</v>
      </c>
      <c r="C1" s="22" t="s">
        <v>23</v>
      </c>
      <c r="D1" s="22" t="s">
        <v>1</v>
      </c>
      <c r="E1" s="22" t="s">
        <v>2</v>
      </c>
      <c r="F1" s="22" t="s">
        <v>3</v>
      </c>
      <c r="G1" s="22" t="s">
        <v>4</v>
      </c>
      <c r="H1" s="22" t="s">
        <v>5</v>
      </c>
      <c r="I1" s="22" t="s">
        <v>6</v>
      </c>
      <c r="J1" s="22" t="s">
        <v>24</v>
      </c>
      <c r="K1" s="22" t="s">
        <v>8</v>
      </c>
      <c r="L1" s="22" t="s">
        <v>9</v>
      </c>
      <c r="M1" s="22" t="s">
        <v>10</v>
      </c>
    </row>
    <row r="2" spans="1:13" x14ac:dyDescent="0.2">
      <c r="A2" s="22"/>
    </row>
    <row r="3" spans="1:13" x14ac:dyDescent="0.2">
      <c r="A3" s="22"/>
    </row>
    <row r="4" spans="1:13" x14ac:dyDescent="0.2">
      <c r="A4" s="22"/>
    </row>
    <row r="5" spans="1:13" x14ac:dyDescent="0.2">
      <c r="A5" s="22"/>
    </row>
    <row r="6" spans="1:13" x14ac:dyDescent="0.2">
      <c r="A6" s="22"/>
    </row>
    <row r="7" spans="1:13" x14ac:dyDescent="0.2">
      <c r="A7" s="22"/>
    </row>
    <row r="8" spans="1:13" x14ac:dyDescent="0.2">
      <c r="A8" s="22"/>
    </row>
    <row r="9" spans="1:13" x14ac:dyDescent="0.2">
      <c r="A9" s="22"/>
    </row>
    <row r="10" spans="1:13" x14ac:dyDescent="0.2">
      <c r="A10" s="22"/>
    </row>
    <row r="11" spans="1:13" x14ac:dyDescent="0.2">
      <c r="A11" s="22"/>
    </row>
    <row r="12" spans="1:13" x14ac:dyDescent="0.2">
      <c r="A12" s="22"/>
    </row>
    <row r="13" spans="1:13" x14ac:dyDescent="0.2">
      <c r="A13" s="22"/>
    </row>
    <row r="14" spans="1:13" x14ac:dyDescent="0.2">
      <c r="A14" s="22"/>
    </row>
    <row r="15" spans="1:13" x14ac:dyDescent="0.2">
      <c r="A15" s="22"/>
    </row>
    <row r="16" spans="1:13" x14ac:dyDescent="0.2">
      <c r="A16" s="22"/>
    </row>
    <row r="17" spans="1:15" x14ac:dyDescent="0.2">
      <c r="A17" s="22"/>
    </row>
    <row r="18" spans="1:15" x14ac:dyDescent="0.2">
      <c r="A18" s="22"/>
    </row>
    <row r="19" spans="1:15" x14ac:dyDescent="0.2">
      <c r="A19" s="22"/>
    </row>
    <row r="20" spans="1:15" x14ac:dyDescent="0.2">
      <c r="A20" s="22"/>
    </row>
    <row r="21" spans="1:15" x14ac:dyDescent="0.2">
      <c r="A21" s="22"/>
    </row>
    <row r="22" spans="1:15" x14ac:dyDescent="0.2">
      <c r="A22" s="22"/>
    </row>
    <row r="23" spans="1:15" x14ac:dyDescent="0.2">
      <c r="A23" s="22"/>
    </row>
    <row r="24" spans="1:15" x14ac:dyDescent="0.2">
      <c r="A24" s="2"/>
    </row>
    <row r="25" spans="1:15" x14ac:dyDescent="0.2">
      <c r="A25" s="2"/>
    </row>
    <row r="26" spans="1:15" x14ac:dyDescent="0.2">
      <c r="A26" s="2"/>
    </row>
    <row r="28" spans="1:15" x14ac:dyDescent="0.2">
      <c r="A28" s="3" t="s">
        <v>25</v>
      </c>
      <c r="B28">
        <f>COUNT(B2:B23)</f>
        <v>0</v>
      </c>
      <c r="C28" t="e">
        <f>AVERAGE(C2:C23)</f>
        <v>#DIV/0!</v>
      </c>
      <c r="D28" t="e">
        <f>AVERAGE(D2:D23)</f>
        <v>#DIV/0!</v>
      </c>
      <c r="E28" t="e">
        <f>AVERAGE(E2:E23)</f>
        <v>#DIV/0!</v>
      </c>
      <c r="F28" t="e">
        <f>AVERAGE(F2:F23)</f>
        <v>#DIV/0!</v>
      </c>
      <c r="G28" t="e">
        <f>AVERAGE(G2:G23)</f>
        <v>#DIV/0!</v>
      </c>
      <c r="H28">
        <f>SUM(H2:H23)</f>
        <v>0</v>
      </c>
      <c r="I28" t="e">
        <f>AVERAGE(I2:I23)</f>
        <v>#DIV/0!</v>
      </c>
      <c r="J28" t="e">
        <f>AVERAGE(J2:J23)</f>
        <v>#DIV/0!</v>
      </c>
      <c r="K28" t="e">
        <f>AVERAGE(K2:K23)</f>
        <v>#DIV/0!</v>
      </c>
      <c r="L28" t="e">
        <f>AVERAGE(L2:L23)</f>
        <v>#DIV/0!</v>
      </c>
      <c r="M28" t="e">
        <f>AVERAGE(M2:M23)</f>
        <v>#DIV/0!</v>
      </c>
      <c r="N28">
        <f>SUM(D2:D23)</f>
        <v>0</v>
      </c>
      <c r="O28" t="e">
        <f>STDEV(D2:D23)</f>
        <v>#DIV/0!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28"/>
  <sheetViews>
    <sheetView showGridLines="0" tabSelected="1" zoomScale="86" workbookViewId="0">
      <selection activeCell="S22" sqref="S22"/>
    </sheetView>
  </sheetViews>
  <sheetFormatPr baseColWidth="10" defaultColWidth="8.83203125" defaultRowHeight="16" x14ac:dyDescent="0.2"/>
  <cols>
    <col min="1" max="1" width="9" bestFit="1" customWidth="1"/>
    <col min="2" max="2" width="11.1640625" bestFit="1" customWidth="1"/>
    <col min="3" max="3" width="13.1640625" bestFit="1" customWidth="1"/>
    <col min="4" max="4" width="20.1640625" bestFit="1" customWidth="1"/>
    <col min="5" max="5" width="15.6640625" bestFit="1" customWidth="1"/>
    <col min="6" max="6" width="13" bestFit="1" customWidth="1"/>
    <col min="7" max="7" width="15.83203125" bestFit="1" customWidth="1"/>
    <col min="12" max="12" width="27.83203125" bestFit="1" customWidth="1"/>
  </cols>
  <sheetData>
    <row r="1" spans="1:13" x14ac:dyDescent="0.2">
      <c r="B1" s="22" t="s">
        <v>22</v>
      </c>
      <c r="C1" s="22" t="s">
        <v>23</v>
      </c>
      <c r="D1" s="22" t="s">
        <v>1</v>
      </c>
      <c r="E1" s="22" t="s">
        <v>2</v>
      </c>
      <c r="F1" s="22" t="s">
        <v>3</v>
      </c>
      <c r="G1" s="22" t="s">
        <v>4</v>
      </c>
      <c r="H1" s="22" t="s">
        <v>5</v>
      </c>
      <c r="I1" s="22" t="s">
        <v>6</v>
      </c>
      <c r="J1" s="22" t="s">
        <v>24</v>
      </c>
      <c r="K1" s="22" t="s">
        <v>8</v>
      </c>
      <c r="L1" s="22" t="s">
        <v>9</v>
      </c>
      <c r="M1" s="22" t="s">
        <v>10</v>
      </c>
    </row>
    <row r="2" spans="1:13" x14ac:dyDescent="0.2">
      <c r="A2" s="22"/>
    </row>
    <row r="3" spans="1:13" x14ac:dyDescent="0.2">
      <c r="A3" s="22"/>
    </row>
    <row r="4" spans="1:13" x14ac:dyDescent="0.2">
      <c r="A4" s="22"/>
    </row>
    <row r="5" spans="1:13" x14ac:dyDescent="0.2">
      <c r="A5" s="22"/>
    </row>
    <row r="6" spans="1:13" x14ac:dyDescent="0.2">
      <c r="A6" s="22"/>
    </row>
    <row r="7" spans="1:13" x14ac:dyDescent="0.2">
      <c r="A7" s="22"/>
    </row>
    <row r="8" spans="1:13" x14ac:dyDescent="0.2">
      <c r="A8" s="22"/>
    </row>
    <row r="9" spans="1:13" x14ac:dyDescent="0.2">
      <c r="A9" s="22"/>
    </row>
    <row r="10" spans="1:13" x14ac:dyDescent="0.2">
      <c r="A10" s="22"/>
    </row>
    <row r="11" spans="1:13" x14ac:dyDescent="0.2">
      <c r="A11" s="22"/>
    </row>
    <row r="12" spans="1:13" x14ac:dyDescent="0.2">
      <c r="A12" s="22"/>
    </row>
    <row r="13" spans="1:13" x14ac:dyDescent="0.2">
      <c r="A13" s="22"/>
    </row>
    <row r="14" spans="1:13" x14ac:dyDescent="0.2">
      <c r="A14" s="22"/>
    </row>
    <row r="15" spans="1:13" x14ac:dyDescent="0.2">
      <c r="A15" s="22"/>
    </row>
    <row r="16" spans="1:13" x14ac:dyDescent="0.2">
      <c r="A16" s="22"/>
    </row>
    <row r="17" spans="1:15" x14ac:dyDescent="0.2">
      <c r="A17" s="22"/>
    </row>
    <row r="18" spans="1:15" x14ac:dyDescent="0.2">
      <c r="A18" s="22"/>
    </row>
    <row r="19" spans="1:15" x14ac:dyDescent="0.2">
      <c r="A19" s="22"/>
    </row>
    <row r="20" spans="1:15" x14ac:dyDescent="0.2">
      <c r="A20" s="22"/>
    </row>
    <row r="21" spans="1:15" x14ac:dyDescent="0.2">
      <c r="A21" s="22"/>
    </row>
    <row r="22" spans="1:15" x14ac:dyDescent="0.2">
      <c r="A22" s="22"/>
    </row>
    <row r="23" spans="1:15" x14ac:dyDescent="0.2">
      <c r="A23" s="22"/>
    </row>
    <row r="24" spans="1:15" x14ac:dyDescent="0.2">
      <c r="A24" s="2"/>
    </row>
    <row r="25" spans="1:15" x14ac:dyDescent="0.2">
      <c r="A25" s="2"/>
    </row>
    <row r="26" spans="1:15" x14ac:dyDescent="0.2">
      <c r="A26" s="2"/>
    </row>
    <row r="28" spans="1:15" x14ac:dyDescent="0.2">
      <c r="A28" s="3" t="s">
        <v>25</v>
      </c>
      <c r="B28">
        <f>COUNT(B2:B23)</f>
        <v>0</v>
      </c>
      <c r="C28" t="e">
        <f>AVERAGE(C2:C23)</f>
        <v>#DIV/0!</v>
      </c>
      <c r="D28" t="e">
        <f>AVERAGE(D2:D23)</f>
        <v>#DIV/0!</v>
      </c>
      <c r="E28" t="e">
        <f>AVERAGE(E2:E23)</f>
        <v>#DIV/0!</v>
      </c>
      <c r="F28" t="e">
        <f>AVERAGE(F2:F23)</f>
        <v>#DIV/0!</v>
      </c>
      <c r="G28" t="e">
        <f>AVERAGE(G2:G23)</f>
        <v>#DIV/0!</v>
      </c>
      <c r="H28">
        <f>SUM(H2:H23)</f>
        <v>0</v>
      </c>
      <c r="I28" t="e">
        <f>AVERAGE(I2:I23)</f>
        <v>#DIV/0!</v>
      </c>
      <c r="J28" t="e">
        <f>AVERAGE(J2:J23)</f>
        <v>#DIV/0!</v>
      </c>
      <c r="K28" t="e">
        <f>AVERAGE(K2:K23)</f>
        <v>#DIV/0!</v>
      </c>
      <c r="L28" t="e">
        <f>AVERAGE(L2:L23)</f>
        <v>#DIV/0!</v>
      </c>
      <c r="M28" t="e">
        <f>AVERAGE(M2:M23)</f>
        <v>#DIV/0!</v>
      </c>
      <c r="N28">
        <f>SUM(D2:D23)</f>
        <v>0</v>
      </c>
      <c r="O28" t="e">
        <f>STDEV(D2:D23)</f>
        <v>#DIV/0!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Resultados</vt:lpstr>
      <vt:lpstr>Graficas</vt:lpstr>
      <vt:lpstr>Lunes AC</vt:lpstr>
      <vt:lpstr>Martes AC</vt:lpstr>
      <vt:lpstr>Miercoles AC</vt:lpstr>
      <vt:lpstr>Jueves AC</vt:lpstr>
      <vt:lpstr>Viernes AC</vt:lpstr>
      <vt:lpstr>Sabado AC</vt:lpstr>
      <vt:lpstr>Domingo AC</vt:lpstr>
      <vt:lpstr>Lunes MF</vt:lpstr>
      <vt:lpstr>Martes MF</vt:lpstr>
      <vt:lpstr>Miercoles MF</vt:lpstr>
      <vt:lpstr>Jueves MF</vt:lpstr>
      <vt:lpstr>Viernes MF</vt:lpstr>
      <vt:lpstr>Sabado MF</vt:lpstr>
      <vt:lpstr>Domingo MF</vt:lpstr>
      <vt:lpstr>Lunes OP</vt:lpstr>
      <vt:lpstr>Martes OP</vt:lpstr>
      <vt:lpstr>Miercoles OP</vt:lpstr>
      <vt:lpstr>Jueves OP</vt:lpstr>
      <vt:lpstr>Viernes OP</vt:lpstr>
      <vt:lpstr>Sabado OP</vt:lpstr>
      <vt:lpstr>Domingo 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Bello Merlano</dc:creator>
  <cp:lastModifiedBy>Juan Camilo Bello Merlano</cp:lastModifiedBy>
  <dcterms:created xsi:type="dcterms:W3CDTF">2023-05-14T00:39:57Z</dcterms:created>
  <dcterms:modified xsi:type="dcterms:W3CDTF">2023-05-29T00:35:15Z</dcterms:modified>
</cp:coreProperties>
</file>