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Independiente\Acueducto\Informacion\"/>
    </mc:Choice>
  </mc:AlternateContent>
  <xr:revisionPtr revIDLastSave="0" documentId="13_ncr:1_{ED5C0E58-A63E-4F4C-A30A-79C63DD4F07E}" xr6:coauthVersionLast="46" xr6:coauthVersionMax="46" xr10:uidLastSave="{00000000-0000-0000-0000-000000000000}"/>
  <bookViews>
    <workbookView xWindow="28680" yWindow="-120" windowWidth="20730" windowHeight="11160" activeTab="1" xr2:uid="{00000000-000D-0000-FFFF-FFFF00000000}"/>
  </bookViews>
  <sheets>
    <sheet name="CARGO FIJO" sheetId="1" r:id="rId1"/>
    <sheet name="CORRALA P. ALTA" sheetId="2" r:id="rId2"/>
    <sheet name="FACTURAR UNA SOLA" sheetId="3" r:id="rId3"/>
    <sheet name="FACTUR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8" roundtripDataSignature="AMtx7mhUaWjCajfJsBlX/zpB1N5uLgtIQQ=="/>
    </ext>
  </extLst>
</workbook>
</file>

<file path=xl/calcChain.xml><?xml version="1.0" encoding="utf-8"?>
<calcChain xmlns="http://schemas.openxmlformats.org/spreadsheetml/2006/main">
  <c r="E47" i="4" l="1"/>
  <c r="V46" i="4"/>
  <c r="E46" i="4"/>
  <c r="V45" i="4"/>
  <c r="I45" i="4"/>
  <c r="V44" i="4"/>
  <c r="I44" i="4"/>
  <c r="V43" i="4"/>
  <c r="N43" i="4"/>
  <c r="C43" i="4"/>
  <c r="D42" i="4"/>
  <c r="V41" i="4"/>
  <c r="I41" i="4"/>
  <c r="F26" i="4"/>
  <c r="V25" i="4"/>
  <c r="V24" i="4"/>
  <c r="V23" i="4"/>
  <c r="V22" i="4"/>
  <c r="I22" i="4"/>
  <c r="V21" i="4"/>
  <c r="V20" i="4"/>
  <c r="M20" i="4"/>
  <c r="G20" i="4"/>
  <c r="V19" i="4"/>
  <c r="V18" i="4"/>
  <c r="V17" i="4"/>
  <c r="T16" i="4"/>
  <c r="R12" i="4"/>
  <c r="D12" i="4"/>
  <c r="V11" i="4"/>
  <c r="D11" i="4"/>
  <c r="V10" i="4"/>
  <c r="O10" i="4"/>
  <c r="D10" i="4"/>
  <c r="V9" i="4"/>
  <c r="D9" i="4"/>
  <c r="H8" i="4"/>
  <c r="V6" i="4"/>
  <c r="V5" i="4"/>
  <c r="V3" i="4"/>
  <c r="AH2" i="3"/>
  <c r="R20" i="4" s="1"/>
  <c r="W2" i="3"/>
  <c r="V15" i="4" s="1"/>
  <c r="P2" i="3"/>
  <c r="S2" i="3" s="1"/>
  <c r="I18" i="4" s="1"/>
  <c r="O2" i="3"/>
  <c r="T18" i="4" s="1"/>
  <c r="N2" i="3"/>
  <c r="T17" i="4" s="1"/>
  <c r="AO440" i="2"/>
  <c r="AH440" i="2"/>
  <c r="AA440" i="2"/>
  <c r="W440" i="2"/>
  <c r="P440" i="2"/>
  <c r="S440" i="2" s="1"/>
  <c r="V440" i="2" s="1"/>
  <c r="O440" i="2"/>
  <c r="N440" i="2"/>
  <c r="AO439" i="2"/>
  <c r="AH439" i="2"/>
  <c r="AA439" i="2"/>
  <c r="W439" i="2"/>
  <c r="P439" i="2"/>
  <c r="S439" i="2" s="1"/>
  <c r="V439" i="2" s="1"/>
  <c r="O439" i="2"/>
  <c r="N439" i="2"/>
  <c r="AO438" i="2"/>
  <c r="AA438" i="2"/>
  <c r="T438" i="2"/>
  <c r="S438" i="2"/>
  <c r="V438" i="2" s="1"/>
  <c r="R438" i="2"/>
  <c r="Q438" i="2"/>
  <c r="P438" i="2"/>
  <c r="O438" i="2"/>
  <c r="N438" i="2"/>
  <c r="U438" i="2" s="1"/>
  <c r="AO437" i="2"/>
  <c r="AH437" i="2"/>
  <c r="AA437" i="2"/>
  <c r="W437" i="2"/>
  <c r="V437" i="2"/>
  <c r="T437" i="2"/>
  <c r="AL437" i="2" s="1"/>
  <c r="S437" i="2"/>
  <c r="R437" i="2"/>
  <c r="Q437" i="2"/>
  <c r="P437" i="2"/>
  <c r="O437" i="2"/>
  <c r="N437" i="2"/>
  <c r="U437" i="2" s="1"/>
  <c r="AO436" i="2"/>
  <c r="AA436" i="2"/>
  <c r="W436" i="2"/>
  <c r="S436" i="2"/>
  <c r="V436" i="2" s="1"/>
  <c r="P436" i="2"/>
  <c r="R436" i="2" s="1"/>
  <c r="U436" i="2" s="1"/>
  <c r="O436" i="2"/>
  <c r="N436" i="2"/>
  <c r="AO435" i="2"/>
  <c r="AH435" i="2"/>
  <c r="AA435" i="2"/>
  <c r="W435" i="2"/>
  <c r="R435" i="2"/>
  <c r="U435" i="2" s="1"/>
  <c r="P435" i="2"/>
  <c r="S435" i="2" s="1"/>
  <c r="O435" i="2"/>
  <c r="N435" i="2"/>
  <c r="AO434" i="2"/>
  <c r="AH434" i="2"/>
  <c r="AA434" i="2"/>
  <c r="W434" i="2"/>
  <c r="R434" i="2"/>
  <c r="U434" i="2" s="1"/>
  <c r="P434" i="2"/>
  <c r="S434" i="2" s="1"/>
  <c r="O434" i="2"/>
  <c r="N434" i="2"/>
  <c r="AO433" i="2"/>
  <c r="AH433" i="2"/>
  <c r="AA433" i="2"/>
  <c r="W433" i="2"/>
  <c r="R433" i="2"/>
  <c r="U433" i="2" s="1"/>
  <c r="P433" i="2"/>
  <c r="S433" i="2" s="1"/>
  <c r="O433" i="2"/>
  <c r="N433" i="2"/>
  <c r="AO432" i="2"/>
  <c r="AH432" i="2"/>
  <c r="AA432" i="2"/>
  <c r="W432" i="2"/>
  <c r="R432" i="2"/>
  <c r="U432" i="2" s="1"/>
  <c r="P432" i="2"/>
  <c r="S432" i="2" s="1"/>
  <c r="O432" i="2"/>
  <c r="N432" i="2"/>
  <c r="AO431" i="2"/>
  <c r="AH431" i="2"/>
  <c r="AA431" i="2"/>
  <c r="W431" i="2"/>
  <c r="R431" i="2"/>
  <c r="P431" i="2"/>
  <c r="S431" i="2" s="1"/>
  <c r="O431" i="2"/>
  <c r="N431" i="2"/>
  <c r="U431" i="2" s="1"/>
  <c r="AO430" i="2"/>
  <c r="AH430" i="2"/>
  <c r="AA430" i="2"/>
  <c r="W430" i="2"/>
  <c r="R430" i="2"/>
  <c r="P430" i="2"/>
  <c r="S430" i="2" s="1"/>
  <c r="O430" i="2"/>
  <c r="N430" i="2"/>
  <c r="U430" i="2" s="1"/>
  <c r="AH429" i="2"/>
  <c r="AO429" i="2" s="1"/>
  <c r="AA429" i="2"/>
  <c r="W429" i="2"/>
  <c r="V429" i="2"/>
  <c r="S429" i="2"/>
  <c r="R429" i="2"/>
  <c r="Q429" i="2"/>
  <c r="T429" i="2" s="1"/>
  <c r="P429" i="2"/>
  <c r="O429" i="2"/>
  <c r="N429" i="2"/>
  <c r="U429" i="2" s="1"/>
  <c r="AH428" i="2"/>
  <c r="AO428" i="2" s="1"/>
  <c r="AA428" i="2"/>
  <c r="W428" i="2"/>
  <c r="V428" i="2"/>
  <c r="S428" i="2"/>
  <c r="R428" i="2" s="1"/>
  <c r="Q428" i="2" s="1"/>
  <c r="T428" i="2" s="1"/>
  <c r="P428" i="2"/>
  <c r="O428" i="2"/>
  <c r="N428" i="2"/>
  <c r="U428" i="2" s="1"/>
  <c r="AH427" i="2"/>
  <c r="AO427" i="2" s="1"/>
  <c r="AA427" i="2"/>
  <c r="W427" i="2"/>
  <c r="V427" i="2"/>
  <c r="S427" i="2"/>
  <c r="R427" i="2"/>
  <c r="Q427" i="2"/>
  <c r="T427" i="2" s="1"/>
  <c r="P427" i="2"/>
  <c r="O427" i="2"/>
  <c r="N427" i="2"/>
  <c r="U427" i="2" s="1"/>
  <c r="AH426" i="2"/>
  <c r="AO426" i="2" s="1"/>
  <c r="AA426" i="2"/>
  <c r="P426" i="2"/>
  <c r="Q426" i="2" s="1"/>
  <c r="T426" i="2" s="1"/>
  <c r="O426" i="2"/>
  <c r="N426" i="2"/>
  <c r="AH425" i="2"/>
  <c r="AO425" i="2" s="1"/>
  <c r="AA425" i="2"/>
  <c r="W425" i="2"/>
  <c r="P425" i="2"/>
  <c r="Q425" i="2" s="1"/>
  <c r="T425" i="2" s="1"/>
  <c r="O425" i="2"/>
  <c r="N425" i="2"/>
  <c r="AO424" i="2"/>
  <c r="AH424" i="2"/>
  <c r="AA424" i="2"/>
  <c r="W424" i="2"/>
  <c r="P424" i="2"/>
  <c r="Q424" i="2" s="1"/>
  <c r="T424" i="2" s="1"/>
  <c r="O424" i="2"/>
  <c r="N424" i="2"/>
  <c r="AO423" i="2"/>
  <c r="AH423" i="2"/>
  <c r="AA423" i="2"/>
  <c r="W423" i="2"/>
  <c r="P423" i="2"/>
  <c r="Q423" i="2" s="1"/>
  <c r="T423" i="2" s="1"/>
  <c r="O423" i="2"/>
  <c r="N423" i="2"/>
  <c r="AO422" i="2"/>
  <c r="AH422" i="2"/>
  <c r="AA422" i="2"/>
  <c r="W422" i="2"/>
  <c r="P422" i="2"/>
  <c r="O422" i="2"/>
  <c r="N422" i="2"/>
  <c r="AA421" i="2"/>
  <c r="W421" i="2"/>
  <c r="P421" i="2"/>
  <c r="O421" i="2"/>
  <c r="N421" i="2"/>
  <c r="AH420" i="2"/>
  <c r="AO420" i="2" s="1"/>
  <c r="AA420" i="2"/>
  <c r="W420" i="2"/>
  <c r="P420" i="2"/>
  <c r="O420" i="2"/>
  <c r="N420" i="2"/>
  <c r="AH419" i="2"/>
  <c r="AO419" i="2" s="1"/>
  <c r="AA419" i="2"/>
  <c r="W419" i="2"/>
  <c r="P419" i="2"/>
  <c r="O419" i="2"/>
  <c r="N419" i="2"/>
  <c r="AH418" i="2"/>
  <c r="AA418" i="2"/>
  <c r="W418" i="2"/>
  <c r="V418" i="2"/>
  <c r="S418" i="2"/>
  <c r="Q418" i="2"/>
  <c r="T418" i="2" s="1"/>
  <c r="P418" i="2"/>
  <c r="R418" i="2" s="1"/>
  <c r="O418" i="2"/>
  <c r="N418" i="2"/>
  <c r="U418" i="2" s="1"/>
  <c r="AH417" i="2"/>
  <c r="AA417" i="2"/>
  <c r="W417" i="2"/>
  <c r="U417" i="2"/>
  <c r="T417" i="2"/>
  <c r="S417" i="2"/>
  <c r="R417" i="2"/>
  <c r="Q417" i="2"/>
  <c r="P417" i="2"/>
  <c r="O417" i="2"/>
  <c r="V417" i="2" s="1"/>
  <c r="N417" i="2"/>
  <c r="AO416" i="2"/>
  <c r="AH416" i="2"/>
  <c r="AA416" i="2"/>
  <c r="S416" i="2"/>
  <c r="V416" i="2" s="1"/>
  <c r="P416" i="2"/>
  <c r="R416" i="2" s="1"/>
  <c r="O416" i="2"/>
  <c r="N416" i="2"/>
  <c r="U416" i="2" s="1"/>
  <c r="AO415" i="2"/>
  <c r="AH415" i="2"/>
  <c r="AA415" i="2"/>
  <c r="U415" i="2"/>
  <c r="S415" i="2"/>
  <c r="R415" i="2"/>
  <c r="Q415" i="2"/>
  <c r="T415" i="2" s="1"/>
  <c r="AL415" i="2" s="1"/>
  <c r="AM415" i="2" s="1"/>
  <c r="P415" i="2"/>
  <c r="O415" i="2"/>
  <c r="V415" i="2" s="1"/>
  <c r="N415" i="2"/>
  <c r="AH414" i="2"/>
  <c r="AO414" i="2" s="1"/>
  <c r="AA414" i="2"/>
  <c r="W414" i="2"/>
  <c r="U414" i="2"/>
  <c r="S414" i="2"/>
  <c r="R414" i="2"/>
  <c r="Q414" i="2" s="1"/>
  <c r="T414" i="2" s="1"/>
  <c r="P414" i="2"/>
  <c r="O414" i="2"/>
  <c r="V414" i="2" s="1"/>
  <c r="AL414" i="2" s="1"/>
  <c r="N414" i="2"/>
  <c r="AH413" i="2"/>
  <c r="AO413" i="2" s="1"/>
  <c r="AA413" i="2"/>
  <c r="W413" i="2"/>
  <c r="S413" i="2"/>
  <c r="R413" i="2"/>
  <c r="U413" i="2" s="1"/>
  <c r="AL413" i="2" s="1"/>
  <c r="Q413" i="2"/>
  <c r="T413" i="2" s="1"/>
  <c r="P413" i="2"/>
  <c r="O413" i="2"/>
  <c r="V413" i="2" s="1"/>
  <c r="N413" i="2"/>
  <c r="AM412" i="2"/>
  <c r="AL412" i="2"/>
  <c r="AO411" i="2"/>
  <c r="AH411" i="2"/>
  <c r="AA411" i="2"/>
  <c r="W411" i="2"/>
  <c r="T411" i="2"/>
  <c r="Q411" i="2"/>
  <c r="P411" i="2"/>
  <c r="S411" i="2" s="1"/>
  <c r="O411" i="2"/>
  <c r="V411" i="2" s="1"/>
  <c r="N411" i="2"/>
  <c r="AH410" i="2"/>
  <c r="AA410" i="2"/>
  <c r="W410" i="2"/>
  <c r="U410" i="2"/>
  <c r="S410" i="2"/>
  <c r="R410" i="2"/>
  <c r="Q410" i="2" s="1"/>
  <c r="T410" i="2" s="1"/>
  <c r="P410" i="2"/>
  <c r="O410" i="2"/>
  <c r="V410" i="2" s="1"/>
  <c r="AL410" i="2" s="1"/>
  <c r="AM410" i="2" s="1"/>
  <c r="N410" i="2"/>
  <c r="AH409" i="2"/>
  <c r="W409" i="2"/>
  <c r="R409" i="2"/>
  <c r="P409" i="2"/>
  <c r="S409" i="2" s="1"/>
  <c r="O409" i="2"/>
  <c r="V409" i="2" s="1"/>
  <c r="N409" i="2"/>
  <c r="U409" i="2" s="1"/>
  <c r="AO408" i="2"/>
  <c r="AH408" i="2"/>
  <c r="AA408" i="2"/>
  <c r="W408" i="2"/>
  <c r="R408" i="2"/>
  <c r="P408" i="2"/>
  <c r="S408" i="2" s="1"/>
  <c r="O408" i="2"/>
  <c r="V408" i="2" s="1"/>
  <c r="N408" i="2"/>
  <c r="U408" i="2" s="1"/>
  <c r="AH407" i="2"/>
  <c r="AA407" i="2"/>
  <c r="W407" i="2"/>
  <c r="S407" i="2"/>
  <c r="Q407" i="2"/>
  <c r="P407" i="2"/>
  <c r="R407" i="2" s="1"/>
  <c r="U407" i="2" s="1"/>
  <c r="AL407" i="2" s="1"/>
  <c r="AM407" i="2" s="1"/>
  <c r="O407" i="2"/>
  <c r="V407" i="2" s="1"/>
  <c r="N407" i="2"/>
  <c r="AH406" i="2"/>
  <c r="AA406" i="2"/>
  <c r="W406" i="2"/>
  <c r="T406" i="2"/>
  <c r="S406" i="2"/>
  <c r="R406" i="2"/>
  <c r="U406" i="2" s="1"/>
  <c r="AL406" i="2" s="1"/>
  <c r="AM406" i="2" s="1"/>
  <c r="Q406" i="2"/>
  <c r="P406" i="2"/>
  <c r="O406" i="2"/>
  <c r="V406" i="2" s="1"/>
  <c r="N406" i="2"/>
  <c r="AH405" i="2"/>
  <c r="AA405" i="2"/>
  <c r="W405" i="2"/>
  <c r="S405" i="2"/>
  <c r="P405" i="2"/>
  <c r="O405" i="2"/>
  <c r="N405" i="2"/>
  <c r="AH404" i="2"/>
  <c r="AO404" i="2" s="1"/>
  <c r="AA404" i="2"/>
  <c r="W404" i="2"/>
  <c r="S404" i="2"/>
  <c r="P404" i="2"/>
  <c r="O404" i="2"/>
  <c r="N404" i="2"/>
  <c r="AH403" i="2"/>
  <c r="AO403" i="2" s="1"/>
  <c r="AA403" i="2"/>
  <c r="W403" i="2"/>
  <c r="S403" i="2"/>
  <c r="P403" i="2"/>
  <c r="O403" i="2"/>
  <c r="N403" i="2"/>
  <c r="AH402" i="2"/>
  <c r="AO402" i="2" s="1"/>
  <c r="W402" i="2"/>
  <c r="R402" i="2"/>
  <c r="P402" i="2"/>
  <c r="S402" i="2" s="1"/>
  <c r="O402" i="2"/>
  <c r="N402" i="2"/>
  <c r="AO401" i="2"/>
  <c r="AH401" i="2"/>
  <c r="AA401" i="2"/>
  <c r="W401" i="2"/>
  <c r="R401" i="2"/>
  <c r="P401" i="2"/>
  <c r="S401" i="2" s="1"/>
  <c r="O401" i="2"/>
  <c r="N401" i="2"/>
  <c r="AO400" i="2"/>
  <c r="AH400" i="2"/>
  <c r="AA400" i="2"/>
  <c r="W400" i="2"/>
  <c r="R400" i="2"/>
  <c r="P400" i="2"/>
  <c r="S400" i="2" s="1"/>
  <c r="O400" i="2"/>
  <c r="N400" i="2"/>
  <c r="U400" i="2" s="1"/>
  <c r="AO399" i="2"/>
  <c r="AH399" i="2"/>
  <c r="W399" i="2"/>
  <c r="V399" i="2"/>
  <c r="S399" i="2"/>
  <c r="Q399" i="2"/>
  <c r="T399" i="2" s="1"/>
  <c r="P399" i="2"/>
  <c r="R399" i="2" s="1"/>
  <c r="O399" i="2"/>
  <c r="N399" i="2"/>
  <c r="AH398" i="2"/>
  <c r="AO398" i="2" s="1"/>
  <c r="AA398" i="2"/>
  <c r="W398" i="2"/>
  <c r="V398" i="2"/>
  <c r="S398" i="2"/>
  <c r="Q398" i="2"/>
  <c r="T398" i="2" s="1"/>
  <c r="P398" i="2"/>
  <c r="R398" i="2" s="1"/>
  <c r="O398" i="2"/>
  <c r="N398" i="2"/>
  <c r="U398" i="2" s="1"/>
  <c r="AH397" i="2"/>
  <c r="AO397" i="2" s="1"/>
  <c r="AA397" i="2"/>
  <c r="W397" i="2"/>
  <c r="V397" i="2"/>
  <c r="S397" i="2"/>
  <c r="Q397" i="2"/>
  <c r="T397" i="2" s="1"/>
  <c r="AL397" i="2" s="1"/>
  <c r="P397" i="2"/>
  <c r="R397" i="2" s="1"/>
  <c r="O397" i="2"/>
  <c r="N397" i="2"/>
  <c r="U397" i="2" s="1"/>
  <c r="AH396" i="2"/>
  <c r="AO396" i="2" s="1"/>
  <c r="AA396" i="2"/>
  <c r="W396" i="2"/>
  <c r="V396" i="2"/>
  <c r="S396" i="2"/>
  <c r="Q396" i="2"/>
  <c r="T396" i="2" s="1"/>
  <c r="P396" i="2"/>
  <c r="R396" i="2" s="1"/>
  <c r="O396" i="2"/>
  <c r="N396" i="2"/>
  <c r="AH395" i="2"/>
  <c r="AA395" i="2"/>
  <c r="W395" i="2"/>
  <c r="U395" i="2"/>
  <c r="T395" i="2"/>
  <c r="S395" i="2"/>
  <c r="R395" i="2"/>
  <c r="Q395" i="2"/>
  <c r="P395" i="2"/>
  <c r="O395" i="2"/>
  <c r="V395" i="2" s="1"/>
  <c r="N395" i="2"/>
  <c r="AP394" i="2"/>
  <c r="AO394" i="2"/>
  <c r="AH394" i="2"/>
  <c r="AA394" i="2"/>
  <c r="W394" i="2"/>
  <c r="S394" i="2"/>
  <c r="R394" i="2" s="1"/>
  <c r="P394" i="2"/>
  <c r="O394" i="2"/>
  <c r="V394" i="2" s="1"/>
  <c r="N394" i="2"/>
  <c r="AO393" i="2"/>
  <c r="AH393" i="2"/>
  <c r="W393" i="2"/>
  <c r="S393" i="2"/>
  <c r="R393" i="2" s="1"/>
  <c r="P393" i="2"/>
  <c r="Q393" i="2" s="1"/>
  <c r="T393" i="2" s="1"/>
  <c r="O393" i="2"/>
  <c r="N393" i="2"/>
  <c r="U393" i="2" s="1"/>
  <c r="AO392" i="2"/>
  <c r="AH392" i="2"/>
  <c r="R392" i="2"/>
  <c r="Q392" i="2"/>
  <c r="T392" i="2" s="1"/>
  <c r="AL392" i="2" s="1"/>
  <c r="P392" i="2"/>
  <c r="S392" i="2" s="1"/>
  <c r="V392" i="2" s="1"/>
  <c r="O392" i="2"/>
  <c r="N392" i="2"/>
  <c r="U392" i="2" s="1"/>
  <c r="AO391" i="2"/>
  <c r="AH391" i="2"/>
  <c r="AA391" i="2"/>
  <c r="W391" i="2"/>
  <c r="P391" i="2"/>
  <c r="S391" i="2" s="1"/>
  <c r="O391" i="2"/>
  <c r="N391" i="2"/>
  <c r="AH390" i="2"/>
  <c r="AA390" i="2"/>
  <c r="W390" i="2"/>
  <c r="R390" i="2"/>
  <c r="P390" i="2"/>
  <c r="S390" i="2" s="1"/>
  <c r="O390" i="2"/>
  <c r="V390" i="2" s="1"/>
  <c r="N390" i="2"/>
  <c r="AH389" i="2"/>
  <c r="AO389" i="2" s="1"/>
  <c r="AA389" i="2"/>
  <c r="W389" i="2"/>
  <c r="V389" i="2"/>
  <c r="S389" i="2"/>
  <c r="Q389" i="2"/>
  <c r="T389" i="2" s="1"/>
  <c r="P389" i="2"/>
  <c r="R389" i="2" s="1"/>
  <c r="O389" i="2"/>
  <c r="N389" i="2"/>
  <c r="AH388" i="2"/>
  <c r="AO388" i="2" s="1"/>
  <c r="AA388" i="2"/>
  <c r="W388" i="2"/>
  <c r="V388" i="2"/>
  <c r="S388" i="2"/>
  <c r="Q388" i="2"/>
  <c r="T388" i="2" s="1"/>
  <c r="P388" i="2"/>
  <c r="R388" i="2" s="1"/>
  <c r="O388" i="2"/>
  <c r="N388" i="2"/>
  <c r="AH387" i="2"/>
  <c r="AA387" i="2"/>
  <c r="W387" i="2"/>
  <c r="U387" i="2"/>
  <c r="T387" i="2"/>
  <c r="AL387" i="2" s="1"/>
  <c r="AM387" i="2" s="1"/>
  <c r="S387" i="2"/>
  <c r="R387" i="2"/>
  <c r="Q387" i="2"/>
  <c r="P387" i="2"/>
  <c r="O387" i="2"/>
  <c r="V387" i="2" s="1"/>
  <c r="N387" i="2"/>
  <c r="AO386" i="2"/>
  <c r="AH386" i="2"/>
  <c r="AA386" i="2"/>
  <c r="W386" i="2"/>
  <c r="U386" i="2"/>
  <c r="T386" i="2"/>
  <c r="AL386" i="2" s="1"/>
  <c r="AM386" i="2" s="1"/>
  <c r="S386" i="2"/>
  <c r="R386" i="2"/>
  <c r="Q386" i="2"/>
  <c r="P386" i="2"/>
  <c r="O386" i="2"/>
  <c r="V386" i="2" s="1"/>
  <c r="N386" i="2"/>
  <c r="AH385" i="2"/>
  <c r="AA385" i="2"/>
  <c r="W385" i="2"/>
  <c r="U385" i="2"/>
  <c r="S385" i="2"/>
  <c r="R385" i="2"/>
  <c r="Q385" i="2"/>
  <c r="T385" i="2" s="1"/>
  <c r="P385" i="2"/>
  <c r="O385" i="2"/>
  <c r="V385" i="2" s="1"/>
  <c r="AL385" i="2" s="1"/>
  <c r="AM385" i="2" s="1"/>
  <c r="N385" i="2"/>
  <c r="AH384" i="2"/>
  <c r="AA384" i="2"/>
  <c r="W384" i="2"/>
  <c r="S384" i="2"/>
  <c r="Q384" i="2"/>
  <c r="T384" i="2" s="1"/>
  <c r="P384" i="2"/>
  <c r="R384" i="2" s="1"/>
  <c r="U384" i="2" s="1"/>
  <c r="O384" i="2"/>
  <c r="V384" i="2" s="1"/>
  <c r="N384" i="2"/>
  <c r="AH383" i="2"/>
  <c r="AO383" i="2" s="1"/>
  <c r="AA383" i="2"/>
  <c r="W383" i="2"/>
  <c r="S383" i="2"/>
  <c r="Q383" i="2"/>
  <c r="T383" i="2" s="1"/>
  <c r="P383" i="2"/>
  <c r="R383" i="2" s="1"/>
  <c r="U383" i="2" s="1"/>
  <c r="O383" i="2"/>
  <c r="N383" i="2"/>
  <c r="AH382" i="2"/>
  <c r="AO382" i="2" s="1"/>
  <c r="AA382" i="2"/>
  <c r="W382" i="2"/>
  <c r="P382" i="2"/>
  <c r="R382" i="2" s="1"/>
  <c r="U382" i="2" s="1"/>
  <c r="O382" i="2"/>
  <c r="N382" i="2"/>
  <c r="AH381" i="2"/>
  <c r="AO381" i="2" s="1"/>
  <c r="AA381" i="2"/>
  <c r="W381" i="2"/>
  <c r="U381" i="2"/>
  <c r="Q381" i="2"/>
  <c r="T381" i="2" s="1"/>
  <c r="P381" i="2"/>
  <c r="R381" i="2" s="1"/>
  <c r="O381" i="2"/>
  <c r="N381" i="2"/>
  <c r="AH380" i="2"/>
  <c r="AO380" i="2" s="1"/>
  <c r="W380" i="2"/>
  <c r="P380" i="2"/>
  <c r="O380" i="2"/>
  <c r="N380" i="2"/>
  <c r="AL379" i="2"/>
  <c r="AM379" i="2" s="1"/>
  <c r="AH378" i="2"/>
  <c r="AA378" i="2"/>
  <c r="W378" i="2"/>
  <c r="P378" i="2"/>
  <c r="O378" i="2"/>
  <c r="N378" i="2"/>
  <c r="AO377" i="2"/>
  <c r="AH377" i="2"/>
  <c r="AA377" i="2"/>
  <c r="W377" i="2"/>
  <c r="P377" i="2"/>
  <c r="Q377" i="2" s="1"/>
  <c r="T377" i="2" s="1"/>
  <c r="O377" i="2"/>
  <c r="N377" i="2"/>
  <c r="AP376" i="2"/>
  <c r="AH376" i="2"/>
  <c r="AO376" i="2" s="1"/>
  <c r="AA376" i="2"/>
  <c r="W376" i="2"/>
  <c r="P376" i="2"/>
  <c r="S376" i="2" s="1"/>
  <c r="O376" i="2"/>
  <c r="N376" i="2"/>
  <c r="AH375" i="2"/>
  <c r="AA375" i="2"/>
  <c r="W375" i="2"/>
  <c r="P375" i="2"/>
  <c r="Q375" i="2" s="1"/>
  <c r="T375" i="2" s="1"/>
  <c r="O375" i="2"/>
  <c r="N375" i="2"/>
  <c r="AH374" i="2"/>
  <c r="AO374" i="2" s="1"/>
  <c r="AA374" i="2"/>
  <c r="W374" i="2"/>
  <c r="P374" i="2"/>
  <c r="O374" i="2"/>
  <c r="N374" i="2"/>
  <c r="AH373" i="2"/>
  <c r="AA373" i="2"/>
  <c r="W373" i="2"/>
  <c r="V373" i="2"/>
  <c r="S373" i="2"/>
  <c r="R373" i="2"/>
  <c r="P373" i="2"/>
  <c r="Q373" i="2" s="1"/>
  <c r="T373" i="2" s="1"/>
  <c r="O373" i="2"/>
  <c r="N373" i="2"/>
  <c r="U373" i="2" s="1"/>
  <c r="AH372" i="2"/>
  <c r="AA372" i="2"/>
  <c r="W372" i="2"/>
  <c r="T372" i="2"/>
  <c r="R372" i="2"/>
  <c r="U372" i="2" s="1"/>
  <c r="Q372" i="2"/>
  <c r="P372" i="2"/>
  <c r="S372" i="2" s="1"/>
  <c r="O372" i="2"/>
  <c r="V372" i="2" s="1"/>
  <c r="N372" i="2"/>
  <c r="AO371" i="2"/>
  <c r="AH371" i="2"/>
  <c r="AA371" i="2"/>
  <c r="W371" i="2"/>
  <c r="T371" i="2"/>
  <c r="R371" i="2"/>
  <c r="U371" i="2" s="1"/>
  <c r="Q371" i="2"/>
  <c r="P371" i="2"/>
  <c r="S371" i="2" s="1"/>
  <c r="O371" i="2"/>
  <c r="N371" i="2"/>
  <c r="AO370" i="2"/>
  <c r="AH370" i="2"/>
  <c r="AA370" i="2"/>
  <c r="W370" i="2"/>
  <c r="P370" i="2"/>
  <c r="S370" i="2" s="1"/>
  <c r="R370" i="2" s="1"/>
  <c r="O370" i="2"/>
  <c r="V370" i="2" s="1"/>
  <c r="N370" i="2"/>
  <c r="AO369" i="2"/>
  <c r="AH369" i="2"/>
  <c r="W369" i="2"/>
  <c r="S369" i="2"/>
  <c r="Q369" i="2"/>
  <c r="T369" i="2" s="1"/>
  <c r="P369" i="2"/>
  <c r="R369" i="2" s="1"/>
  <c r="O369" i="2"/>
  <c r="V369" i="2" s="1"/>
  <c r="N369" i="2"/>
  <c r="AH368" i="2"/>
  <c r="AO368" i="2" s="1"/>
  <c r="AA368" i="2"/>
  <c r="W368" i="2"/>
  <c r="S368" i="2"/>
  <c r="Q368" i="2"/>
  <c r="T368" i="2" s="1"/>
  <c r="P368" i="2"/>
  <c r="R368" i="2" s="1"/>
  <c r="O368" i="2"/>
  <c r="V368" i="2" s="1"/>
  <c r="N368" i="2"/>
  <c r="AH367" i="2"/>
  <c r="AO367" i="2" s="1"/>
  <c r="AA367" i="2"/>
  <c r="W367" i="2"/>
  <c r="P367" i="2"/>
  <c r="S367" i="2" s="1"/>
  <c r="O367" i="2"/>
  <c r="V367" i="2" s="1"/>
  <c r="N367" i="2"/>
  <c r="AH366" i="2"/>
  <c r="AO366" i="2" s="1"/>
  <c r="AA366" i="2"/>
  <c r="W366" i="2"/>
  <c r="R366" i="2"/>
  <c r="Q366" i="2"/>
  <c r="T366" i="2" s="1"/>
  <c r="P366" i="2"/>
  <c r="S366" i="2" s="1"/>
  <c r="O366" i="2"/>
  <c r="V366" i="2" s="1"/>
  <c r="N366" i="2"/>
  <c r="U366" i="2" s="1"/>
  <c r="AH365" i="2"/>
  <c r="AO365" i="2" s="1"/>
  <c r="AA365" i="2"/>
  <c r="W365" i="2"/>
  <c r="P365" i="2"/>
  <c r="Q365" i="2" s="1"/>
  <c r="T365" i="2" s="1"/>
  <c r="O365" i="2"/>
  <c r="N365" i="2"/>
  <c r="AH364" i="2"/>
  <c r="AA364" i="2"/>
  <c r="W364" i="2"/>
  <c r="V364" i="2"/>
  <c r="T364" i="2"/>
  <c r="S364" i="2"/>
  <c r="R364" i="2"/>
  <c r="Q364" i="2"/>
  <c r="P364" i="2"/>
  <c r="O364" i="2"/>
  <c r="N364" i="2"/>
  <c r="U364" i="2" s="1"/>
  <c r="AH363" i="2"/>
  <c r="AO363" i="2" s="1"/>
  <c r="W363" i="2"/>
  <c r="T363" i="2"/>
  <c r="R363" i="2"/>
  <c r="U363" i="2" s="1"/>
  <c r="Q363" i="2"/>
  <c r="P363" i="2"/>
  <c r="S363" i="2" s="1"/>
  <c r="O363" i="2"/>
  <c r="N363" i="2"/>
  <c r="AO362" i="2"/>
  <c r="AH362" i="2"/>
  <c r="AA362" i="2"/>
  <c r="W362" i="2"/>
  <c r="T362" i="2"/>
  <c r="R362" i="2"/>
  <c r="U362" i="2" s="1"/>
  <c r="AL362" i="2" s="1"/>
  <c r="Q362" i="2"/>
  <c r="P362" i="2"/>
  <c r="S362" i="2" s="1"/>
  <c r="O362" i="2"/>
  <c r="V362" i="2" s="1"/>
  <c r="N362" i="2"/>
  <c r="AO361" i="2"/>
  <c r="AH361" i="2"/>
  <c r="AA361" i="2"/>
  <c r="W361" i="2"/>
  <c r="T361" i="2"/>
  <c r="R361" i="2"/>
  <c r="U361" i="2" s="1"/>
  <c r="Q361" i="2"/>
  <c r="P361" i="2"/>
  <c r="S361" i="2" s="1"/>
  <c r="O361" i="2"/>
  <c r="N361" i="2"/>
  <c r="AO360" i="2"/>
  <c r="AH360" i="2"/>
  <c r="W360" i="2"/>
  <c r="S360" i="2"/>
  <c r="Q360" i="2"/>
  <c r="T360" i="2" s="1"/>
  <c r="P360" i="2"/>
  <c r="R360" i="2" s="1"/>
  <c r="O360" i="2"/>
  <c r="V360" i="2" s="1"/>
  <c r="N360" i="2"/>
  <c r="AH359" i="2"/>
  <c r="AO359" i="2" s="1"/>
  <c r="AA359" i="2"/>
  <c r="W359" i="2"/>
  <c r="S359" i="2"/>
  <c r="Q359" i="2"/>
  <c r="T359" i="2" s="1"/>
  <c r="P359" i="2"/>
  <c r="R359" i="2" s="1"/>
  <c r="O359" i="2"/>
  <c r="V359" i="2" s="1"/>
  <c r="N359" i="2"/>
  <c r="AH358" i="2"/>
  <c r="AO358" i="2" s="1"/>
  <c r="AA358" i="2"/>
  <c r="W358" i="2"/>
  <c r="S358" i="2"/>
  <c r="Q358" i="2"/>
  <c r="T358" i="2" s="1"/>
  <c r="P358" i="2"/>
  <c r="R358" i="2" s="1"/>
  <c r="O358" i="2"/>
  <c r="V358" i="2" s="1"/>
  <c r="N358" i="2"/>
  <c r="AH357" i="2"/>
  <c r="AA357" i="2"/>
  <c r="W357" i="2"/>
  <c r="R357" i="2"/>
  <c r="Q357" i="2"/>
  <c r="T357" i="2" s="1"/>
  <c r="P357" i="2"/>
  <c r="S357" i="2" s="1"/>
  <c r="O357" i="2"/>
  <c r="V357" i="2" s="1"/>
  <c r="N357" i="2"/>
  <c r="U357" i="2" s="1"/>
  <c r="AH356" i="2"/>
  <c r="AO356" i="2" s="1"/>
  <c r="AA356" i="2"/>
  <c r="W356" i="2"/>
  <c r="R356" i="2"/>
  <c r="Q356" i="2"/>
  <c r="T356" i="2" s="1"/>
  <c r="AL356" i="2" s="1"/>
  <c r="P356" i="2"/>
  <c r="S356" i="2" s="1"/>
  <c r="O356" i="2"/>
  <c r="V356" i="2" s="1"/>
  <c r="N356" i="2"/>
  <c r="U356" i="2" s="1"/>
  <c r="AH355" i="2"/>
  <c r="AO355" i="2" s="1"/>
  <c r="AA355" i="2"/>
  <c r="W355" i="2"/>
  <c r="R355" i="2"/>
  <c r="Q355" i="2"/>
  <c r="T355" i="2" s="1"/>
  <c r="AL355" i="2" s="1"/>
  <c r="P355" i="2"/>
  <c r="S355" i="2" s="1"/>
  <c r="O355" i="2"/>
  <c r="V355" i="2" s="1"/>
  <c r="N355" i="2"/>
  <c r="U355" i="2" s="1"/>
  <c r="AH354" i="2"/>
  <c r="AO354" i="2" s="1"/>
  <c r="AA354" i="2"/>
  <c r="W354" i="2"/>
  <c r="R354" i="2"/>
  <c r="Q354" i="2"/>
  <c r="T354" i="2" s="1"/>
  <c r="AL354" i="2" s="1"/>
  <c r="P354" i="2"/>
  <c r="S354" i="2" s="1"/>
  <c r="O354" i="2"/>
  <c r="V354" i="2" s="1"/>
  <c r="N354" i="2"/>
  <c r="U354" i="2" s="1"/>
  <c r="AH353" i="2"/>
  <c r="AO353" i="2" s="1"/>
  <c r="AA353" i="2"/>
  <c r="W353" i="2"/>
  <c r="P353" i="2"/>
  <c r="S353" i="2" s="1"/>
  <c r="R353" i="2" s="1"/>
  <c r="Q353" i="2" s="1"/>
  <c r="T353" i="2" s="1"/>
  <c r="O353" i="2"/>
  <c r="N353" i="2"/>
  <c r="U353" i="2" s="1"/>
  <c r="AH352" i="2"/>
  <c r="AO352" i="2" s="1"/>
  <c r="AA352" i="2"/>
  <c r="W352" i="2"/>
  <c r="P352" i="2"/>
  <c r="O352" i="2"/>
  <c r="N352" i="2"/>
  <c r="AH351" i="2"/>
  <c r="AO351" i="2" s="1"/>
  <c r="AA351" i="2"/>
  <c r="W351" i="2"/>
  <c r="Q351" i="2"/>
  <c r="T351" i="2" s="1"/>
  <c r="P351" i="2"/>
  <c r="O351" i="2"/>
  <c r="N351" i="2"/>
  <c r="AO350" i="2"/>
  <c r="AA350" i="2"/>
  <c r="W350" i="2"/>
  <c r="P350" i="2"/>
  <c r="O350" i="2"/>
  <c r="N350" i="2"/>
  <c r="AO349" i="2"/>
  <c r="AH349" i="2"/>
  <c r="AA349" i="2"/>
  <c r="W349" i="2"/>
  <c r="P349" i="2"/>
  <c r="O349" i="2"/>
  <c r="N349" i="2"/>
  <c r="AO348" i="2"/>
  <c r="AH348" i="2"/>
  <c r="AA348" i="2"/>
  <c r="W348" i="2"/>
  <c r="P348" i="2"/>
  <c r="O348" i="2"/>
  <c r="N348" i="2"/>
  <c r="AO347" i="2"/>
  <c r="AH347" i="2"/>
  <c r="AA347" i="2"/>
  <c r="W347" i="2"/>
  <c r="P347" i="2"/>
  <c r="O347" i="2"/>
  <c r="N347" i="2"/>
  <c r="AO346" i="2"/>
  <c r="AH346" i="2"/>
  <c r="AA346" i="2"/>
  <c r="W346" i="2"/>
  <c r="P346" i="2"/>
  <c r="O346" i="2"/>
  <c r="N346" i="2"/>
  <c r="AO345" i="2"/>
  <c r="AH345" i="2"/>
  <c r="AA345" i="2"/>
  <c r="W345" i="2"/>
  <c r="P345" i="2"/>
  <c r="O345" i="2"/>
  <c r="N345" i="2"/>
  <c r="AO344" i="2"/>
  <c r="AA344" i="2"/>
  <c r="W344" i="2"/>
  <c r="S344" i="2"/>
  <c r="R344" i="2"/>
  <c r="P344" i="2"/>
  <c r="Q344" i="2" s="1"/>
  <c r="T344" i="2" s="1"/>
  <c r="O344" i="2"/>
  <c r="V344" i="2" s="1"/>
  <c r="N344" i="2"/>
  <c r="U344" i="2" s="1"/>
  <c r="AO343" i="2"/>
  <c r="AH343" i="2"/>
  <c r="AA343" i="2"/>
  <c r="W343" i="2"/>
  <c r="T343" i="2"/>
  <c r="S343" i="2"/>
  <c r="V343" i="2" s="1"/>
  <c r="R343" i="2"/>
  <c r="P343" i="2"/>
  <c r="Q343" i="2" s="1"/>
  <c r="O343" i="2"/>
  <c r="N343" i="2"/>
  <c r="U343" i="2" s="1"/>
  <c r="AO342" i="2"/>
  <c r="AA342" i="2"/>
  <c r="W342" i="2"/>
  <c r="V342" i="2"/>
  <c r="S342" i="2"/>
  <c r="R342" i="2"/>
  <c r="Q342" i="2"/>
  <c r="T342" i="2" s="1"/>
  <c r="P342" i="2"/>
  <c r="O342" i="2"/>
  <c r="N342" i="2"/>
  <c r="U342" i="2" s="1"/>
  <c r="AH341" i="2"/>
  <c r="AO341" i="2" s="1"/>
  <c r="AA341" i="2"/>
  <c r="W341" i="2"/>
  <c r="V341" i="2"/>
  <c r="U341" i="2"/>
  <c r="S341" i="2"/>
  <c r="R341" i="2"/>
  <c r="Q341" i="2"/>
  <c r="T341" i="2" s="1"/>
  <c r="P341" i="2"/>
  <c r="O341" i="2"/>
  <c r="N341" i="2"/>
  <c r="AH340" i="2"/>
  <c r="AO340" i="2" s="1"/>
  <c r="AA340" i="2"/>
  <c r="W340" i="2"/>
  <c r="U340" i="2"/>
  <c r="S340" i="2"/>
  <c r="V340" i="2" s="1"/>
  <c r="R340" i="2"/>
  <c r="Q340" i="2"/>
  <c r="T340" i="2" s="1"/>
  <c r="P340" i="2"/>
  <c r="O340" i="2"/>
  <c r="N340" i="2"/>
  <c r="AH339" i="2"/>
  <c r="AO339" i="2" s="1"/>
  <c r="AA339" i="2"/>
  <c r="W339" i="2"/>
  <c r="S339" i="2"/>
  <c r="V339" i="2" s="1"/>
  <c r="R339" i="2"/>
  <c r="P339" i="2"/>
  <c r="O339" i="2"/>
  <c r="N339" i="2"/>
  <c r="AH338" i="2"/>
  <c r="AO338" i="2" s="1"/>
  <c r="AA338" i="2"/>
  <c r="W338" i="2"/>
  <c r="V338" i="2"/>
  <c r="S338" i="2"/>
  <c r="R338" i="2"/>
  <c r="Q338" i="2"/>
  <c r="T338" i="2" s="1"/>
  <c r="P338" i="2"/>
  <c r="O338" i="2"/>
  <c r="N338" i="2"/>
  <c r="U338" i="2" s="1"/>
  <c r="AH337" i="2"/>
  <c r="AO337" i="2" s="1"/>
  <c r="AA337" i="2"/>
  <c r="W337" i="2"/>
  <c r="U337" i="2"/>
  <c r="S337" i="2"/>
  <c r="R337" i="2" s="1"/>
  <c r="Q337" i="2" s="1"/>
  <c r="T337" i="2" s="1"/>
  <c r="P337" i="2"/>
  <c r="O337" i="2"/>
  <c r="N337" i="2"/>
  <c r="AH336" i="2"/>
  <c r="AO336" i="2" s="1"/>
  <c r="AA336" i="2"/>
  <c r="W336" i="2"/>
  <c r="S336" i="2"/>
  <c r="V336" i="2" s="1"/>
  <c r="R336" i="2"/>
  <c r="Q336" i="2"/>
  <c r="T336" i="2" s="1"/>
  <c r="P336" i="2"/>
  <c r="O336" i="2"/>
  <c r="N336" i="2"/>
  <c r="AH335" i="2"/>
  <c r="AO335" i="2" s="1"/>
  <c r="AA335" i="2"/>
  <c r="W335" i="2"/>
  <c r="V335" i="2"/>
  <c r="S335" i="2"/>
  <c r="R335" i="2"/>
  <c r="Q335" i="2"/>
  <c r="T335" i="2" s="1"/>
  <c r="P335" i="2"/>
  <c r="O335" i="2"/>
  <c r="N335" i="2"/>
  <c r="U335" i="2" s="1"/>
  <c r="AH334" i="2"/>
  <c r="AO334" i="2" s="1"/>
  <c r="AA334" i="2"/>
  <c r="W334" i="2"/>
  <c r="V334" i="2"/>
  <c r="S334" i="2"/>
  <c r="R334" i="2"/>
  <c r="Q334" i="2"/>
  <c r="T334" i="2" s="1"/>
  <c r="P334" i="2"/>
  <c r="O334" i="2"/>
  <c r="N334" i="2"/>
  <c r="U334" i="2" s="1"/>
  <c r="AO333" i="2"/>
  <c r="AH333" i="2"/>
  <c r="AA333" i="2"/>
  <c r="W333" i="2"/>
  <c r="R333" i="2"/>
  <c r="U333" i="2" s="1"/>
  <c r="Q333" i="2"/>
  <c r="T333" i="2" s="1"/>
  <c r="AL333" i="2" s="1"/>
  <c r="AM333" i="2" s="1"/>
  <c r="P333" i="2"/>
  <c r="S333" i="2" s="1"/>
  <c r="V333" i="2" s="1"/>
  <c r="O333" i="2"/>
  <c r="N333" i="2"/>
  <c r="AH332" i="2"/>
  <c r="AA332" i="2"/>
  <c r="W332" i="2"/>
  <c r="S332" i="2"/>
  <c r="P332" i="2"/>
  <c r="Q332" i="2" s="1"/>
  <c r="T332" i="2" s="1"/>
  <c r="O332" i="2"/>
  <c r="N332" i="2"/>
  <c r="AH331" i="2"/>
  <c r="AA331" i="2"/>
  <c r="W331" i="2"/>
  <c r="Q331" i="2"/>
  <c r="T331" i="2" s="1"/>
  <c r="P331" i="2"/>
  <c r="O331" i="2"/>
  <c r="N331" i="2"/>
  <c r="AH330" i="2"/>
  <c r="AO330" i="2" s="1"/>
  <c r="AA330" i="2"/>
  <c r="W330" i="2"/>
  <c r="Q330" i="2"/>
  <c r="T330" i="2" s="1"/>
  <c r="P330" i="2"/>
  <c r="O330" i="2"/>
  <c r="N330" i="2"/>
  <c r="AH329" i="2"/>
  <c r="AO329" i="2" s="1"/>
  <c r="AA329" i="2"/>
  <c r="W329" i="2"/>
  <c r="P329" i="2"/>
  <c r="O329" i="2"/>
  <c r="N329" i="2"/>
  <c r="AH328" i="2"/>
  <c r="AO328" i="2" s="1"/>
  <c r="W328" i="2"/>
  <c r="P328" i="2"/>
  <c r="O328" i="2"/>
  <c r="N328" i="2"/>
  <c r="AO327" i="2"/>
  <c r="AA327" i="2"/>
  <c r="W327" i="2"/>
  <c r="T327" i="2"/>
  <c r="S327" i="2"/>
  <c r="R327" i="2"/>
  <c r="P327" i="2"/>
  <c r="Q327" i="2" s="1"/>
  <c r="O327" i="2"/>
  <c r="V327" i="2" s="1"/>
  <c r="N327" i="2"/>
  <c r="U327" i="2" s="1"/>
  <c r="AO326" i="2"/>
  <c r="AH326" i="2"/>
  <c r="AA326" i="2"/>
  <c r="W326" i="2"/>
  <c r="T326" i="2"/>
  <c r="S326" i="2"/>
  <c r="R326" i="2"/>
  <c r="P326" i="2"/>
  <c r="Q326" i="2" s="1"/>
  <c r="O326" i="2"/>
  <c r="V326" i="2" s="1"/>
  <c r="N326" i="2"/>
  <c r="U326" i="2" s="1"/>
  <c r="AO325" i="2"/>
  <c r="AH325" i="2"/>
  <c r="AA325" i="2"/>
  <c r="W325" i="2"/>
  <c r="V325" i="2"/>
  <c r="S325" i="2"/>
  <c r="R325" i="2" s="1"/>
  <c r="P325" i="2"/>
  <c r="O325" i="2"/>
  <c r="N325" i="2"/>
  <c r="AO324" i="2"/>
  <c r="AH324" i="2"/>
  <c r="AA324" i="2"/>
  <c r="W324" i="2"/>
  <c r="V324" i="2"/>
  <c r="T324" i="2"/>
  <c r="S324" i="2"/>
  <c r="R324" i="2"/>
  <c r="U324" i="2" s="1"/>
  <c r="AL324" i="2" s="1"/>
  <c r="AM324" i="2" s="1"/>
  <c r="Q324" i="2"/>
  <c r="P324" i="2"/>
  <c r="O324" i="2"/>
  <c r="N324" i="2"/>
  <c r="AO323" i="2"/>
  <c r="AH323" i="2"/>
  <c r="AA323" i="2"/>
  <c r="W323" i="2"/>
  <c r="V323" i="2"/>
  <c r="U323" i="2"/>
  <c r="AL323" i="2" s="1"/>
  <c r="T323" i="2"/>
  <c r="S323" i="2"/>
  <c r="R323" i="2"/>
  <c r="Q323" i="2"/>
  <c r="P323" i="2"/>
  <c r="O323" i="2"/>
  <c r="N323" i="2"/>
  <c r="AO322" i="2"/>
  <c r="AA322" i="2"/>
  <c r="W322" i="2"/>
  <c r="S322" i="2"/>
  <c r="V322" i="2" s="1"/>
  <c r="P322" i="2"/>
  <c r="O322" i="2"/>
  <c r="N322" i="2"/>
  <c r="AO321" i="2"/>
  <c r="AH321" i="2"/>
  <c r="AA321" i="2"/>
  <c r="W321" i="2"/>
  <c r="S321" i="2"/>
  <c r="V321" i="2" s="1"/>
  <c r="R321" i="2"/>
  <c r="U321" i="2" s="1"/>
  <c r="Q321" i="2"/>
  <c r="T321" i="2" s="1"/>
  <c r="P321" i="2"/>
  <c r="O321" i="2"/>
  <c r="N321" i="2"/>
  <c r="AH320" i="2"/>
  <c r="AO320" i="2" s="1"/>
  <c r="AA320" i="2"/>
  <c r="W320" i="2"/>
  <c r="P320" i="2"/>
  <c r="S320" i="2" s="1"/>
  <c r="O320" i="2"/>
  <c r="N320" i="2"/>
  <c r="AO319" i="2"/>
  <c r="AH319" i="2"/>
  <c r="AA319" i="2"/>
  <c r="W319" i="2"/>
  <c r="P319" i="2"/>
  <c r="O319" i="2"/>
  <c r="N319" i="2"/>
  <c r="AO318" i="2"/>
  <c r="AH318" i="2"/>
  <c r="AA318" i="2"/>
  <c r="W318" i="2"/>
  <c r="S318" i="2"/>
  <c r="V318" i="2" s="1"/>
  <c r="R318" i="2"/>
  <c r="U318" i="2" s="1"/>
  <c r="P318" i="2"/>
  <c r="Q318" i="2" s="1"/>
  <c r="T318" i="2" s="1"/>
  <c r="AL318" i="2" s="1"/>
  <c r="O318" i="2"/>
  <c r="N318" i="2"/>
  <c r="AO317" i="2"/>
  <c r="AH317" i="2"/>
  <c r="AA317" i="2"/>
  <c r="W317" i="2"/>
  <c r="S317" i="2"/>
  <c r="V317" i="2" s="1"/>
  <c r="AL317" i="2" s="1"/>
  <c r="R317" i="2"/>
  <c r="U317" i="2" s="1"/>
  <c r="Q317" i="2"/>
  <c r="T317" i="2" s="1"/>
  <c r="P317" i="2"/>
  <c r="O317" i="2"/>
  <c r="N317" i="2"/>
  <c r="AH316" i="2"/>
  <c r="AO316" i="2" s="1"/>
  <c r="AA316" i="2"/>
  <c r="W316" i="2"/>
  <c r="U316" i="2"/>
  <c r="R316" i="2"/>
  <c r="P316" i="2"/>
  <c r="S316" i="2" s="1"/>
  <c r="V316" i="2" s="1"/>
  <c r="O316" i="2"/>
  <c r="N316" i="2"/>
  <c r="AH315" i="2"/>
  <c r="AO315" i="2" s="1"/>
  <c r="AA315" i="2"/>
  <c r="W315" i="2"/>
  <c r="P315" i="2"/>
  <c r="Q315" i="2" s="1"/>
  <c r="T315" i="2" s="1"/>
  <c r="O315" i="2"/>
  <c r="N315" i="2"/>
  <c r="AO314" i="2"/>
  <c r="AH314" i="2"/>
  <c r="AA314" i="2"/>
  <c r="W314" i="2"/>
  <c r="P314" i="2"/>
  <c r="S314" i="2" s="1"/>
  <c r="V314" i="2" s="1"/>
  <c r="O314" i="2"/>
  <c r="N314" i="2"/>
  <c r="AO313" i="2"/>
  <c r="AH313" i="2"/>
  <c r="AA313" i="2"/>
  <c r="W313" i="2"/>
  <c r="U313" i="2"/>
  <c r="S313" i="2"/>
  <c r="V313" i="2" s="1"/>
  <c r="R313" i="2"/>
  <c r="Q313" i="2"/>
  <c r="T313" i="2" s="1"/>
  <c r="P313" i="2"/>
  <c r="O313" i="2"/>
  <c r="N313" i="2"/>
  <c r="AH312" i="2"/>
  <c r="AO312" i="2" s="1"/>
  <c r="AA312" i="2"/>
  <c r="W312" i="2"/>
  <c r="P312" i="2"/>
  <c r="S312" i="2" s="1"/>
  <c r="O312" i="2"/>
  <c r="N312" i="2"/>
  <c r="AO311" i="2"/>
  <c r="AH311" i="2"/>
  <c r="AA311" i="2"/>
  <c r="W311" i="2"/>
  <c r="P311" i="2"/>
  <c r="O311" i="2"/>
  <c r="N311" i="2"/>
  <c r="AO310" i="2"/>
  <c r="AH310" i="2"/>
  <c r="AA310" i="2"/>
  <c r="W310" i="2"/>
  <c r="S310" i="2"/>
  <c r="V310" i="2" s="1"/>
  <c r="P310" i="2"/>
  <c r="O310" i="2"/>
  <c r="N310" i="2"/>
  <c r="AO309" i="2"/>
  <c r="AH309" i="2"/>
  <c r="AA309" i="2"/>
  <c r="W309" i="2"/>
  <c r="S309" i="2"/>
  <c r="V309" i="2" s="1"/>
  <c r="R309" i="2"/>
  <c r="U309" i="2" s="1"/>
  <c r="AL309" i="2" s="1"/>
  <c r="Q309" i="2"/>
  <c r="T309" i="2" s="1"/>
  <c r="P309" i="2"/>
  <c r="O309" i="2"/>
  <c r="N309" i="2"/>
  <c r="AH308" i="2"/>
  <c r="AO308" i="2" s="1"/>
  <c r="AA308" i="2"/>
  <c r="W308" i="2"/>
  <c r="R308" i="2"/>
  <c r="U308" i="2" s="1"/>
  <c r="P308" i="2"/>
  <c r="S308" i="2" s="1"/>
  <c r="V308" i="2" s="1"/>
  <c r="O308" i="2"/>
  <c r="N308" i="2"/>
  <c r="AH307" i="2"/>
  <c r="AO307" i="2" s="1"/>
  <c r="AA307" i="2"/>
  <c r="W307" i="2"/>
  <c r="P307" i="2"/>
  <c r="S307" i="2" s="1"/>
  <c r="V307" i="2" s="1"/>
  <c r="O307" i="2"/>
  <c r="N307" i="2"/>
  <c r="AH306" i="2"/>
  <c r="AO306" i="2" s="1"/>
  <c r="AA306" i="2"/>
  <c r="W306" i="2"/>
  <c r="P306" i="2"/>
  <c r="S306" i="2" s="1"/>
  <c r="V306" i="2" s="1"/>
  <c r="O306" i="2"/>
  <c r="N306" i="2"/>
  <c r="AH305" i="2"/>
  <c r="AO305" i="2" s="1"/>
  <c r="AA305" i="2"/>
  <c r="W305" i="2"/>
  <c r="U305" i="2"/>
  <c r="R305" i="2"/>
  <c r="P305" i="2"/>
  <c r="S305" i="2" s="1"/>
  <c r="V305" i="2" s="1"/>
  <c r="O305" i="2"/>
  <c r="N305" i="2"/>
  <c r="AH304" i="2"/>
  <c r="AO304" i="2" s="1"/>
  <c r="AA304" i="2"/>
  <c r="W304" i="2"/>
  <c r="S304" i="2"/>
  <c r="R304" i="2"/>
  <c r="Q304" i="2" s="1"/>
  <c r="T304" i="2" s="1"/>
  <c r="P304" i="2"/>
  <c r="O304" i="2"/>
  <c r="N304" i="2"/>
  <c r="AL303" i="2"/>
  <c r="AM303" i="2" s="1"/>
  <c r="AH303" i="2"/>
  <c r="AO303" i="2" s="1"/>
  <c r="AA303" i="2"/>
  <c r="T303" i="2"/>
  <c r="S303" i="2"/>
  <c r="R303" i="2"/>
  <c r="P303" i="2"/>
  <c r="Q303" i="2" s="1"/>
  <c r="O303" i="2"/>
  <c r="N303" i="2"/>
  <c r="AO302" i="2"/>
  <c r="AH302" i="2"/>
  <c r="W302" i="2"/>
  <c r="S302" i="2"/>
  <c r="R302" i="2"/>
  <c r="Q302" i="2"/>
  <c r="T302" i="2" s="1"/>
  <c r="P302" i="2"/>
  <c r="O302" i="2"/>
  <c r="V302" i="2" s="1"/>
  <c r="N302" i="2"/>
  <c r="AH301" i="2"/>
  <c r="AO301" i="2" s="1"/>
  <c r="AA301" i="2"/>
  <c r="W301" i="2"/>
  <c r="S301" i="2"/>
  <c r="R301" i="2"/>
  <c r="Q301" i="2"/>
  <c r="T301" i="2" s="1"/>
  <c r="P301" i="2"/>
  <c r="O301" i="2"/>
  <c r="V301" i="2" s="1"/>
  <c r="N301" i="2"/>
  <c r="U301" i="2" s="1"/>
  <c r="AH300" i="2"/>
  <c r="W300" i="2"/>
  <c r="S300" i="2"/>
  <c r="V300" i="2" s="1"/>
  <c r="P300" i="2"/>
  <c r="O300" i="2"/>
  <c r="N300" i="2"/>
  <c r="AO299" i="2"/>
  <c r="AH299" i="2"/>
  <c r="AA299" i="2"/>
  <c r="W299" i="2"/>
  <c r="S299" i="2"/>
  <c r="P299" i="2"/>
  <c r="O299" i="2"/>
  <c r="V299" i="2" s="1"/>
  <c r="N299" i="2"/>
  <c r="AH298" i="2"/>
  <c r="AA298" i="2"/>
  <c r="W298" i="2"/>
  <c r="V298" i="2"/>
  <c r="U298" i="2"/>
  <c r="R298" i="2"/>
  <c r="Q298" i="2"/>
  <c r="T298" i="2" s="1"/>
  <c r="AL298" i="2" s="1"/>
  <c r="AM298" i="2" s="1"/>
  <c r="P298" i="2"/>
  <c r="S298" i="2" s="1"/>
  <c r="O298" i="2"/>
  <c r="N298" i="2"/>
  <c r="AO297" i="2"/>
  <c r="AH297" i="2"/>
  <c r="W297" i="2"/>
  <c r="U297" i="2"/>
  <c r="Q297" i="2"/>
  <c r="T297" i="2" s="1"/>
  <c r="P297" i="2"/>
  <c r="R297" i="2" s="1"/>
  <c r="O297" i="2"/>
  <c r="N297" i="2"/>
  <c r="AO296" i="2"/>
  <c r="AH296" i="2"/>
  <c r="AA296" i="2"/>
  <c r="W296" i="2"/>
  <c r="S296" i="2"/>
  <c r="Q296" i="2"/>
  <c r="T296" i="2" s="1"/>
  <c r="P296" i="2"/>
  <c r="R296" i="2" s="1"/>
  <c r="U296" i="2" s="1"/>
  <c r="O296" i="2"/>
  <c r="N296" i="2"/>
  <c r="AH295" i="2"/>
  <c r="AA295" i="2"/>
  <c r="W295" i="2"/>
  <c r="S295" i="2"/>
  <c r="R295" i="2"/>
  <c r="Q295" i="2" s="1"/>
  <c r="T295" i="2" s="1"/>
  <c r="P295" i="2"/>
  <c r="O295" i="2"/>
  <c r="V295" i="2" s="1"/>
  <c r="N295" i="2"/>
  <c r="AH294" i="2"/>
  <c r="AO294" i="2" s="1"/>
  <c r="AA294" i="2"/>
  <c r="W294" i="2"/>
  <c r="S294" i="2"/>
  <c r="R294" i="2"/>
  <c r="Q294" i="2"/>
  <c r="T294" i="2" s="1"/>
  <c r="P294" i="2"/>
  <c r="O294" i="2"/>
  <c r="V294" i="2" s="1"/>
  <c r="N294" i="2"/>
  <c r="U294" i="2" s="1"/>
  <c r="AH293" i="2"/>
  <c r="AO293" i="2" s="1"/>
  <c r="W293" i="2"/>
  <c r="V293" i="2"/>
  <c r="P293" i="2"/>
  <c r="S293" i="2" s="1"/>
  <c r="O293" i="2"/>
  <c r="N293" i="2"/>
  <c r="AH292" i="2"/>
  <c r="AO292" i="2" s="1"/>
  <c r="AA292" i="2"/>
  <c r="W292" i="2"/>
  <c r="P292" i="2"/>
  <c r="S292" i="2" s="1"/>
  <c r="V292" i="2" s="1"/>
  <c r="O292" i="2"/>
  <c r="N292" i="2"/>
  <c r="AH291" i="2"/>
  <c r="AO291" i="2" s="1"/>
  <c r="AA291" i="2"/>
  <c r="W291" i="2"/>
  <c r="V291" i="2"/>
  <c r="Q291" i="2"/>
  <c r="T291" i="2" s="1"/>
  <c r="P291" i="2"/>
  <c r="S291" i="2" s="1"/>
  <c r="O291" i="2"/>
  <c r="N291" i="2"/>
  <c r="AO290" i="2"/>
  <c r="AA290" i="2"/>
  <c r="W290" i="2"/>
  <c r="P290" i="2"/>
  <c r="O290" i="2"/>
  <c r="N290" i="2"/>
  <c r="AO289" i="2"/>
  <c r="W289" i="2"/>
  <c r="S289" i="2"/>
  <c r="R289" i="2"/>
  <c r="Q289" i="2" s="1"/>
  <c r="T289" i="2" s="1"/>
  <c r="P289" i="2"/>
  <c r="O289" i="2"/>
  <c r="V289" i="2" s="1"/>
  <c r="N289" i="2"/>
  <c r="U289" i="2" s="1"/>
  <c r="AO288" i="2"/>
  <c r="AA288" i="2"/>
  <c r="W288" i="2"/>
  <c r="P288" i="2"/>
  <c r="S288" i="2" s="1"/>
  <c r="V288" i="2" s="1"/>
  <c r="O288" i="2"/>
  <c r="N288" i="2"/>
  <c r="AO287" i="2"/>
  <c r="AA287" i="2"/>
  <c r="W287" i="2"/>
  <c r="P287" i="2"/>
  <c r="R287" i="2" s="1"/>
  <c r="U287" i="2" s="1"/>
  <c r="O287" i="2"/>
  <c r="N287" i="2"/>
  <c r="AO286" i="2"/>
  <c r="AA286" i="2"/>
  <c r="W286" i="2"/>
  <c r="T286" i="2"/>
  <c r="P286" i="2"/>
  <c r="Q286" i="2" s="1"/>
  <c r="O286" i="2"/>
  <c r="N286" i="2"/>
  <c r="AO285" i="2"/>
  <c r="AH285" i="2"/>
  <c r="W285" i="2"/>
  <c r="V285" i="2"/>
  <c r="U285" i="2"/>
  <c r="S285" i="2"/>
  <c r="R285" i="2"/>
  <c r="Q285" i="2"/>
  <c r="T285" i="2" s="1"/>
  <c r="AL285" i="2" s="1"/>
  <c r="P285" i="2"/>
  <c r="O285" i="2"/>
  <c r="N285" i="2"/>
  <c r="AH284" i="2"/>
  <c r="AO284" i="2" s="1"/>
  <c r="AA284" i="2"/>
  <c r="W284" i="2"/>
  <c r="S284" i="2"/>
  <c r="R284" i="2"/>
  <c r="Q284" i="2" s="1"/>
  <c r="T284" i="2" s="1"/>
  <c r="AL284" i="2" s="1"/>
  <c r="P284" i="2"/>
  <c r="O284" i="2"/>
  <c r="V284" i="2" s="1"/>
  <c r="N284" i="2"/>
  <c r="U284" i="2" s="1"/>
  <c r="AH283" i="2"/>
  <c r="AO283" i="2" s="1"/>
  <c r="AA283" i="2"/>
  <c r="W283" i="2"/>
  <c r="V283" i="2"/>
  <c r="U283" i="2"/>
  <c r="S283" i="2"/>
  <c r="R283" i="2"/>
  <c r="Q283" i="2"/>
  <c r="T283" i="2" s="1"/>
  <c r="AL283" i="2" s="1"/>
  <c r="P283" i="2"/>
  <c r="O283" i="2"/>
  <c r="N283" i="2"/>
  <c r="AH282" i="2"/>
  <c r="AO282" i="2" s="1"/>
  <c r="AA282" i="2"/>
  <c r="W282" i="2"/>
  <c r="S282" i="2"/>
  <c r="R282" i="2"/>
  <c r="Q282" i="2"/>
  <c r="T282" i="2" s="1"/>
  <c r="P282" i="2"/>
  <c r="O282" i="2"/>
  <c r="V282" i="2" s="1"/>
  <c r="N282" i="2"/>
  <c r="U282" i="2" s="1"/>
  <c r="AH281" i="2"/>
  <c r="AO281" i="2" s="1"/>
  <c r="W281" i="2"/>
  <c r="P281" i="2"/>
  <c r="S281" i="2" s="1"/>
  <c r="V281" i="2" s="1"/>
  <c r="O281" i="2"/>
  <c r="N281" i="2"/>
  <c r="AO280" i="2"/>
  <c r="AA280" i="2"/>
  <c r="W280" i="2"/>
  <c r="U280" i="2"/>
  <c r="P280" i="2"/>
  <c r="R280" i="2" s="1"/>
  <c r="O280" i="2"/>
  <c r="N280" i="2"/>
  <c r="AO279" i="2"/>
  <c r="AH279" i="2"/>
  <c r="AA279" i="2"/>
  <c r="W279" i="2"/>
  <c r="U279" i="2"/>
  <c r="Q279" i="2"/>
  <c r="T279" i="2" s="1"/>
  <c r="P279" i="2"/>
  <c r="R279" i="2" s="1"/>
  <c r="O279" i="2"/>
  <c r="N279" i="2"/>
  <c r="AO278" i="2"/>
  <c r="AH278" i="2"/>
  <c r="AA278" i="2"/>
  <c r="W278" i="2"/>
  <c r="S278" i="2"/>
  <c r="Q278" i="2"/>
  <c r="T278" i="2" s="1"/>
  <c r="P278" i="2"/>
  <c r="R278" i="2" s="1"/>
  <c r="U278" i="2" s="1"/>
  <c r="O278" i="2"/>
  <c r="N278" i="2"/>
  <c r="AH277" i="2"/>
  <c r="AO277" i="2" s="1"/>
  <c r="AA277" i="2"/>
  <c r="W277" i="2"/>
  <c r="T277" i="2"/>
  <c r="S277" i="2"/>
  <c r="R277" i="2"/>
  <c r="P277" i="2"/>
  <c r="Q277" i="2" s="1"/>
  <c r="O277" i="2"/>
  <c r="N277" i="2"/>
  <c r="U277" i="2" s="1"/>
  <c r="AO276" i="2"/>
  <c r="AH276" i="2"/>
  <c r="AA276" i="2"/>
  <c r="W276" i="2"/>
  <c r="S276" i="2"/>
  <c r="P276" i="2"/>
  <c r="O276" i="2"/>
  <c r="V276" i="2" s="1"/>
  <c r="N276" i="2"/>
  <c r="AO275" i="2"/>
  <c r="AH275" i="2"/>
  <c r="W275" i="2"/>
  <c r="U275" i="2"/>
  <c r="S275" i="2"/>
  <c r="R275" i="2"/>
  <c r="Q275" i="2"/>
  <c r="T275" i="2" s="1"/>
  <c r="P275" i="2"/>
  <c r="O275" i="2"/>
  <c r="V275" i="2" s="1"/>
  <c r="N275" i="2"/>
  <c r="AO274" i="2"/>
  <c r="AA274" i="2"/>
  <c r="W274" i="2"/>
  <c r="V274" i="2"/>
  <c r="R274" i="2"/>
  <c r="Q274" i="2"/>
  <c r="T274" i="2" s="1"/>
  <c r="P274" i="2"/>
  <c r="S274" i="2" s="1"/>
  <c r="O274" i="2"/>
  <c r="N274" i="2"/>
  <c r="U274" i="2" s="1"/>
  <c r="AH273" i="2"/>
  <c r="AO273" i="2" s="1"/>
  <c r="AA273" i="2"/>
  <c r="W273" i="2"/>
  <c r="P273" i="2"/>
  <c r="S273" i="2" s="1"/>
  <c r="V273" i="2" s="1"/>
  <c r="O273" i="2"/>
  <c r="N273" i="2"/>
  <c r="AO272" i="2"/>
  <c r="AH272" i="2"/>
  <c r="AA272" i="2"/>
  <c r="W272" i="2"/>
  <c r="V272" i="2"/>
  <c r="R272" i="2"/>
  <c r="Q272" i="2"/>
  <c r="T272" i="2" s="1"/>
  <c r="P272" i="2"/>
  <c r="S272" i="2" s="1"/>
  <c r="O272" i="2"/>
  <c r="N272" i="2"/>
  <c r="U272" i="2" s="1"/>
  <c r="AH271" i="2"/>
  <c r="AO271" i="2" s="1"/>
  <c r="AA271" i="2"/>
  <c r="W271" i="2"/>
  <c r="P271" i="2"/>
  <c r="S271" i="2" s="1"/>
  <c r="V271" i="2" s="1"/>
  <c r="O271" i="2"/>
  <c r="N271" i="2"/>
  <c r="AO270" i="2"/>
  <c r="AA270" i="2"/>
  <c r="W270" i="2"/>
  <c r="P270" i="2"/>
  <c r="O270" i="2"/>
  <c r="N270" i="2"/>
  <c r="AO269" i="2"/>
  <c r="AH269" i="2"/>
  <c r="AA269" i="2"/>
  <c r="W269" i="2"/>
  <c r="P269" i="2"/>
  <c r="O269" i="2"/>
  <c r="N269" i="2"/>
  <c r="AO268" i="2"/>
  <c r="AH268" i="2"/>
  <c r="W268" i="2"/>
  <c r="P268" i="2"/>
  <c r="O268" i="2"/>
  <c r="N268" i="2"/>
  <c r="AO267" i="2"/>
  <c r="AH267" i="2"/>
  <c r="AA267" i="2"/>
  <c r="W267" i="2"/>
  <c r="P267" i="2"/>
  <c r="O267" i="2"/>
  <c r="N267" i="2"/>
  <c r="AO266" i="2"/>
  <c r="AH266" i="2"/>
  <c r="AA266" i="2"/>
  <c r="W266" i="2"/>
  <c r="T266" i="2"/>
  <c r="S266" i="2"/>
  <c r="P266" i="2"/>
  <c r="Q266" i="2" s="1"/>
  <c r="O266" i="2"/>
  <c r="V266" i="2" s="1"/>
  <c r="N266" i="2"/>
  <c r="AO265" i="2"/>
  <c r="AH265" i="2"/>
  <c r="AA265" i="2"/>
  <c r="W265" i="2"/>
  <c r="S265" i="2"/>
  <c r="R265" i="2"/>
  <c r="P265" i="2"/>
  <c r="Q265" i="2" s="1"/>
  <c r="T265" i="2" s="1"/>
  <c r="O265" i="2"/>
  <c r="V265" i="2" s="1"/>
  <c r="AL265" i="2" s="1"/>
  <c r="N265" i="2"/>
  <c r="U265" i="2" s="1"/>
  <c r="AO264" i="2"/>
  <c r="AH264" i="2"/>
  <c r="AA264" i="2"/>
  <c r="W264" i="2"/>
  <c r="V264" i="2"/>
  <c r="S264" i="2"/>
  <c r="R264" i="2"/>
  <c r="P264" i="2"/>
  <c r="Q264" i="2" s="1"/>
  <c r="T264" i="2" s="1"/>
  <c r="O264" i="2"/>
  <c r="N264" i="2"/>
  <c r="U264" i="2" s="1"/>
  <c r="AL264" i="2" s="1"/>
  <c r="AO263" i="2"/>
  <c r="AH263" i="2"/>
  <c r="AA263" i="2"/>
  <c r="W263" i="2"/>
  <c r="S263" i="2"/>
  <c r="R263" i="2"/>
  <c r="P263" i="2"/>
  <c r="Q263" i="2" s="1"/>
  <c r="T263" i="2" s="1"/>
  <c r="O263" i="2"/>
  <c r="V263" i="2" s="1"/>
  <c r="AL263" i="2" s="1"/>
  <c r="N263" i="2"/>
  <c r="U263" i="2" s="1"/>
  <c r="AO262" i="2"/>
  <c r="AH262" i="2"/>
  <c r="AA262" i="2"/>
  <c r="W262" i="2"/>
  <c r="V262" i="2"/>
  <c r="S262" i="2"/>
  <c r="R262" i="2"/>
  <c r="P262" i="2"/>
  <c r="Q262" i="2" s="1"/>
  <c r="T262" i="2" s="1"/>
  <c r="O262" i="2"/>
  <c r="N262" i="2"/>
  <c r="U262" i="2" s="1"/>
  <c r="AL262" i="2" s="1"/>
  <c r="AH261" i="2"/>
  <c r="AO261" i="2" s="1"/>
  <c r="AA261" i="2"/>
  <c r="W261" i="2"/>
  <c r="V261" i="2"/>
  <c r="S261" i="2"/>
  <c r="R261" i="2"/>
  <c r="Q261" i="2" s="1"/>
  <c r="T261" i="2" s="1"/>
  <c r="AL261" i="2" s="1"/>
  <c r="AM261" i="2" s="1"/>
  <c r="P261" i="2"/>
  <c r="O261" i="2"/>
  <c r="N261" i="2"/>
  <c r="U261" i="2" s="1"/>
  <c r="AH260" i="2"/>
  <c r="AO260" i="2" s="1"/>
  <c r="AA260" i="2"/>
  <c r="W260" i="2"/>
  <c r="V260" i="2"/>
  <c r="U260" i="2"/>
  <c r="S260" i="2"/>
  <c r="R260" i="2"/>
  <c r="Q260" i="2"/>
  <c r="T260" i="2" s="1"/>
  <c r="AL260" i="2" s="1"/>
  <c r="P260" i="2"/>
  <c r="O260" i="2"/>
  <c r="N260" i="2"/>
  <c r="AH259" i="2"/>
  <c r="AO259" i="2" s="1"/>
  <c r="AA259" i="2"/>
  <c r="W259" i="2"/>
  <c r="V259" i="2"/>
  <c r="U259" i="2"/>
  <c r="S259" i="2"/>
  <c r="R259" i="2"/>
  <c r="Q259" i="2"/>
  <c r="T259" i="2" s="1"/>
  <c r="AL259" i="2" s="1"/>
  <c r="P259" i="2"/>
  <c r="O259" i="2"/>
  <c r="N259" i="2"/>
  <c r="AH258" i="2"/>
  <c r="AO258" i="2" s="1"/>
  <c r="AA258" i="2"/>
  <c r="W258" i="2"/>
  <c r="V258" i="2"/>
  <c r="S258" i="2"/>
  <c r="R258" i="2"/>
  <c r="Q258" i="2"/>
  <c r="T258" i="2" s="1"/>
  <c r="AL258" i="2" s="1"/>
  <c r="P258" i="2"/>
  <c r="O258" i="2"/>
  <c r="N258" i="2"/>
  <c r="U258" i="2" s="1"/>
  <c r="AH257" i="2"/>
  <c r="AO257" i="2" s="1"/>
  <c r="AA257" i="2"/>
  <c r="W257" i="2"/>
  <c r="V257" i="2"/>
  <c r="S257" i="2"/>
  <c r="R257" i="2"/>
  <c r="Q257" i="2"/>
  <c r="T257" i="2" s="1"/>
  <c r="AL257" i="2" s="1"/>
  <c r="P257" i="2"/>
  <c r="O257" i="2"/>
  <c r="N257" i="2"/>
  <c r="U257" i="2" s="1"/>
  <c r="AH256" i="2"/>
  <c r="W256" i="2"/>
  <c r="S256" i="2"/>
  <c r="R256" i="2"/>
  <c r="P256" i="2"/>
  <c r="Q256" i="2" s="1"/>
  <c r="T256" i="2" s="1"/>
  <c r="O256" i="2"/>
  <c r="V256" i="2" s="1"/>
  <c r="N256" i="2"/>
  <c r="U256" i="2" s="1"/>
  <c r="AO255" i="2"/>
  <c r="AH255" i="2"/>
  <c r="W255" i="2"/>
  <c r="V255" i="2"/>
  <c r="U255" i="2"/>
  <c r="S255" i="2"/>
  <c r="R255" i="2"/>
  <c r="Q255" i="2"/>
  <c r="T255" i="2" s="1"/>
  <c r="P255" i="2"/>
  <c r="O255" i="2"/>
  <c r="N255" i="2"/>
  <c r="AH254" i="2"/>
  <c r="AO254" i="2" s="1"/>
  <c r="AA254" i="2"/>
  <c r="W254" i="2"/>
  <c r="V254" i="2"/>
  <c r="S254" i="2"/>
  <c r="R254" i="2"/>
  <c r="Q254" i="2"/>
  <c r="T254" i="2" s="1"/>
  <c r="AL254" i="2" s="1"/>
  <c r="P254" i="2"/>
  <c r="O254" i="2"/>
  <c r="N254" i="2"/>
  <c r="U254" i="2" s="1"/>
  <c r="AH253" i="2"/>
  <c r="AO253" i="2" s="1"/>
  <c r="W253" i="2"/>
  <c r="Q253" i="2"/>
  <c r="T253" i="2" s="1"/>
  <c r="P253" i="2"/>
  <c r="O253" i="2"/>
  <c r="N253" i="2"/>
  <c r="AO252" i="2"/>
  <c r="AH252" i="2"/>
  <c r="AA252" i="2"/>
  <c r="W252" i="2"/>
  <c r="P252" i="2"/>
  <c r="Q252" i="2" s="1"/>
  <c r="T252" i="2" s="1"/>
  <c r="O252" i="2"/>
  <c r="N252" i="2"/>
  <c r="AH251" i="2"/>
  <c r="AO251" i="2" s="1"/>
  <c r="AA251" i="2"/>
  <c r="W251" i="2"/>
  <c r="Q251" i="2"/>
  <c r="T251" i="2" s="1"/>
  <c r="P251" i="2"/>
  <c r="O251" i="2"/>
  <c r="N251" i="2"/>
  <c r="AO250" i="2"/>
  <c r="AH250" i="2"/>
  <c r="AA250" i="2"/>
  <c r="W250" i="2"/>
  <c r="P250" i="2"/>
  <c r="Q250" i="2" s="1"/>
  <c r="T250" i="2" s="1"/>
  <c r="O250" i="2"/>
  <c r="N250" i="2"/>
  <c r="AH249" i="2"/>
  <c r="AA249" i="2"/>
  <c r="W249" i="2"/>
  <c r="V249" i="2"/>
  <c r="T249" i="2"/>
  <c r="S249" i="2"/>
  <c r="R249" i="2"/>
  <c r="P249" i="2"/>
  <c r="Q249" i="2" s="1"/>
  <c r="O249" i="2"/>
  <c r="N249" i="2"/>
  <c r="AH248" i="2"/>
  <c r="AA248" i="2"/>
  <c r="W248" i="2"/>
  <c r="U248" i="2"/>
  <c r="R248" i="2"/>
  <c r="P248" i="2"/>
  <c r="S248" i="2" s="1"/>
  <c r="V248" i="2" s="1"/>
  <c r="O248" i="2"/>
  <c r="N248" i="2"/>
  <c r="AH247" i="2"/>
  <c r="AA247" i="2"/>
  <c r="S247" i="2"/>
  <c r="R247" i="2"/>
  <c r="Q247" i="2"/>
  <c r="T247" i="2" s="1"/>
  <c r="P247" i="2"/>
  <c r="O247" i="2"/>
  <c r="V247" i="2" s="1"/>
  <c r="N247" i="2"/>
  <c r="U247" i="2" s="1"/>
  <c r="AL247" i="2" s="1"/>
  <c r="AM247" i="2" s="1"/>
  <c r="AH246" i="2"/>
  <c r="AO246" i="2" s="1"/>
  <c r="AA246" i="2"/>
  <c r="W246" i="2"/>
  <c r="P246" i="2"/>
  <c r="S246" i="2" s="1"/>
  <c r="V246" i="2" s="1"/>
  <c r="O246" i="2"/>
  <c r="N246" i="2"/>
  <c r="AO245" i="2"/>
  <c r="AH245" i="2"/>
  <c r="AA245" i="2"/>
  <c r="W245" i="2"/>
  <c r="V245" i="2"/>
  <c r="T245" i="2"/>
  <c r="AL245" i="2" s="1"/>
  <c r="R245" i="2"/>
  <c r="Q245" i="2"/>
  <c r="P245" i="2"/>
  <c r="S245" i="2" s="1"/>
  <c r="O245" i="2"/>
  <c r="N245" i="2"/>
  <c r="U245" i="2" s="1"/>
  <c r="AO244" i="2"/>
  <c r="AA244" i="2"/>
  <c r="W244" i="2"/>
  <c r="S244" i="2"/>
  <c r="Q244" i="2"/>
  <c r="T244" i="2" s="1"/>
  <c r="P244" i="2"/>
  <c r="R244" i="2" s="1"/>
  <c r="U244" i="2" s="1"/>
  <c r="O244" i="2"/>
  <c r="N244" i="2"/>
  <c r="AH243" i="2"/>
  <c r="AO243" i="2" s="1"/>
  <c r="AA243" i="2"/>
  <c r="W243" i="2"/>
  <c r="S243" i="2"/>
  <c r="P243" i="2"/>
  <c r="O243" i="2"/>
  <c r="V243" i="2" s="1"/>
  <c r="N243" i="2"/>
  <c r="AO242" i="2"/>
  <c r="AH242" i="2"/>
  <c r="AA242" i="2"/>
  <c r="W242" i="2"/>
  <c r="U242" i="2"/>
  <c r="Q242" i="2"/>
  <c r="T242" i="2" s="1"/>
  <c r="P242" i="2"/>
  <c r="R242" i="2" s="1"/>
  <c r="O242" i="2"/>
  <c r="N242" i="2"/>
  <c r="AO241" i="2"/>
  <c r="AH241" i="2"/>
  <c r="AA241" i="2"/>
  <c r="W241" i="2"/>
  <c r="U241" i="2"/>
  <c r="Q241" i="2"/>
  <c r="T241" i="2" s="1"/>
  <c r="P241" i="2"/>
  <c r="R241" i="2" s="1"/>
  <c r="O241" i="2"/>
  <c r="N241" i="2"/>
  <c r="AH240" i="2"/>
  <c r="AA240" i="2"/>
  <c r="W240" i="2"/>
  <c r="S240" i="2"/>
  <c r="V240" i="2" s="1"/>
  <c r="P240" i="2"/>
  <c r="O240" i="2"/>
  <c r="N240" i="2"/>
  <c r="AH239" i="2"/>
  <c r="AO239" i="2" s="1"/>
  <c r="AA239" i="2"/>
  <c r="W239" i="2"/>
  <c r="P239" i="2"/>
  <c r="S239" i="2" s="1"/>
  <c r="V239" i="2" s="1"/>
  <c r="O239" i="2"/>
  <c r="N239" i="2"/>
  <c r="AH238" i="2"/>
  <c r="AO238" i="2" s="1"/>
  <c r="AA238" i="2"/>
  <c r="W238" i="2"/>
  <c r="Q238" i="2"/>
  <c r="T238" i="2" s="1"/>
  <c r="P238" i="2"/>
  <c r="S238" i="2" s="1"/>
  <c r="V238" i="2" s="1"/>
  <c r="O238" i="2"/>
  <c r="N238" i="2"/>
  <c r="AO237" i="2"/>
  <c r="AA237" i="2"/>
  <c r="W237" i="2"/>
  <c r="S237" i="2"/>
  <c r="P237" i="2"/>
  <c r="O237" i="2"/>
  <c r="N237" i="2"/>
  <c r="AH236" i="2"/>
  <c r="AO236" i="2" s="1"/>
  <c r="AA236" i="2"/>
  <c r="W236" i="2"/>
  <c r="S236" i="2"/>
  <c r="Q236" i="2"/>
  <c r="T236" i="2" s="1"/>
  <c r="P236" i="2"/>
  <c r="R236" i="2" s="1"/>
  <c r="U236" i="2" s="1"/>
  <c r="O236" i="2"/>
  <c r="N236" i="2"/>
  <c r="AH235" i="2"/>
  <c r="AO235" i="2" s="1"/>
  <c r="AA235" i="2"/>
  <c r="W235" i="2"/>
  <c r="Q235" i="2"/>
  <c r="T235" i="2" s="1"/>
  <c r="P235" i="2"/>
  <c r="S235" i="2" s="1"/>
  <c r="O235" i="2"/>
  <c r="N235" i="2"/>
  <c r="AH234" i="2"/>
  <c r="AO234" i="2" s="1"/>
  <c r="AA234" i="2"/>
  <c r="W234" i="2"/>
  <c r="P234" i="2"/>
  <c r="S234" i="2" s="1"/>
  <c r="O234" i="2"/>
  <c r="N234" i="2"/>
  <c r="AH233" i="2"/>
  <c r="AO233" i="2" s="1"/>
  <c r="AA233" i="2"/>
  <c r="W233" i="2"/>
  <c r="P233" i="2"/>
  <c r="S233" i="2" s="1"/>
  <c r="O233" i="2"/>
  <c r="N233" i="2"/>
  <c r="AO232" i="2"/>
  <c r="AH232" i="2"/>
  <c r="AA232" i="2"/>
  <c r="W232" i="2"/>
  <c r="P232" i="2"/>
  <c r="S232" i="2" s="1"/>
  <c r="O232" i="2"/>
  <c r="V232" i="2" s="1"/>
  <c r="N232" i="2"/>
  <c r="AO231" i="2"/>
  <c r="AH231" i="2"/>
  <c r="W231" i="2"/>
  <c r="R231" i="2"/>
  <c r="P231" i="2"/>
  <c r="S231" i="2" s="1"/>
  <c r="O231" i="2"/>
  <c r="N231" i="2"/>
  <c r="U231" i="2" s="1"/>
  <c r="AO230" i="2"/>
  <c r="AH230" i="2"/>
  <c r="AA230" i="2"/>
  <c r="W230" i="2"/>
  <c r="R230" i="2"/>
  <c r="P230" i="2"/>
  <c r="S230" i="2" s="1"/>
  <c r="O230" i="2"/>
  <c r="N230" i="2"/>
  <c r="U230" i="2" s="1"/>
  <c r="AO229" i="2"/>
  <c r="AH229" i="2"/>
  <c r="AA229" i="2"/>
  <c r="W229" i="2"/>
  <c r="R229" i="2"/>
  <c r="P229" i="2"/>
  <c r="S229" i="2" s="1"/>
  <c r="O229" i="2"/>
  <c r="N229" i="2"/>
  <c r="U229" i="2" s="1"/>
  <c r="AH228" i="2"/>
  <c r="AO228" i="2" s="1"/>
  <c r="AA228" i="2"/>
  <c r="W228" i="2"/>
  <c r="V228" i="2"/>
  <c r="S228" i="2"/>
  <c r="R228" i="2"/>
  <c r="Q228" i="2"/>
  <c r="T228" i="2" s="1"/>
  <c r="P228" i="2"/>
  <c r="O228" i="2"/>
  <c r="N228" i="2"/>
  <c r="U228" i="2" s="1"/>
  <c r="AH227" i="2"/>
  <c r="AO227" i="2" s="1"/>
  <c r="AA227" i="2"/>
  <c r="W227" i="2"/>
  <c r="V227" i="2"/>
  <c r="S227" i="2"/>
  <c r="R227" i="2"/>
  <c r="Q227" i="2"/>
  <c r="T227" i="2" s="1"/>
  <c r="P227" i="2"/>
  <c r="O227" i="2"/>
  <c r="N227" i="2"/>
  <c r="U227" i="2" s="1"/>
  <c r="AO226" i="2"/>
  <c r="AA226" i="2"/>
  <c r="W226" i="2"/>
  <c r="U226" i="2"/>
  <c r="R226" i="2"/>
  <c r="P226" i="2"/>
  <c r="S226" i="2" s="1"/>
  <c r="V226" i="2" s="1"/>
  <c r="O226" i="2"/>
  <c r="N226" i="2"/>
  <c r="AO225" i="2"/>
  <c r="AH225" i="2"/>
  <c r="AA225" i="2"/>
  <c r="W225" i="2"/>
  <c r="U225" i="2"/>
  <c r="R225" i="2"/>
  <c r="P225" i="2"/>
  <c r="S225" i="2" s="1"/>
  <c r="V225" i="2" s="1"/>
  <c r="O225" i="2"/>
  <c r="N225" i="2"/>
  <c r="AH224" i="2"/>
  <c r="AA224" i="2"/>
  <c r="W224" i="2"/>
  <c r="S224" i="2"/>
  <c r="V224" i="2" s="1"/>
  <c r="P224" i="2"/>
  <c r="R224" i="2" s="1"/>
  <c r="O224" i="2"/>
  <c r="N224" i="2"/>
  <c r="U224" i="2" s="1"/>
  <c r="AH223" i="2"/>
  <c r="AA223" i="2"/>
  <c r="W223" i="2"/>
  <c r="Q223" i="2"/>
  <c r="T223" i="2" s="1"/>
  <c r="P223" i="2"/>
  <c r="S223" i="2" s="1"/>
  <c r="V223" i="2" s="1"/>
  <c r="O223" i="2"/>
  <c r="N223" i="2"/>
  <c r="AH222" i="2"/>
  <c r="AA222" i="2"/>
  <c r="W222" i="2"/>
  <c r="P222" i="2"/>
  <c r="S222" i="2" s="1"/>
  <c r="R222" i="2" s="1"/>
  <c r="O222" i="2"/>
  <c r="V222" i="2" s="1"/>
  <c r="N222" i="2"/>
  <c r="U222" i="2" s="1"/>
  <c r="AH221" i="2"/>
  <c r="AO221" i="2" s="1"/>
  <c r="AA221" i="2"/>
  <c r="W221" i="2"/>
  <c r="V221" i="2"/>
  <c r="S221" i="2"/>
  <c r="Q221" i="2"/>
  <c r="T221" i="2" s="1"/>
  <c r="P221" i="2"/>
  <c r="R221" i="2" s="1"/>
  <c r="O221" i="2"/>
  <c r="N221" i="2"/>
  <c r="U221" i="2" s="1"/>
  <c r="AH220" i="2"/>
  <c r="AO220" i="2" s="1"/>
  <c r="AA220" i="2"/>
  <c r="W220" i="2"/>
  <c r="V220" i="2"/>
  <c r="S220" i="2"/>
  <c r="Q220" i="2"/>
  <c r="T220" i="2" s="1"/>
  <c r="P220" i="2"/>
  <c r="R220" i="2" s="1"/>
  <c r="O220" i="2"/>
  <c r="N220" i="2"/>
  <c r="U220" i="2" s="1"/>
  <c r="AO219" i="2"/>
  <c r="AH219" i="2"/>
  <c r="W219" i="2"/>
  <c r="S219" i="2"/>
  <c r="R219" i="2" s="1"/>
  <c r="U219" i="2" s="1"/>
  <c r="Q219" i="2"/>
  <c r="T219" i="2" s="1"/>
  <c r="P219" i="2"/>
  <c r="O219" i="2"/>
  <c r="V219" i="2" s="1"/>
  <c r="N219" i="2"/>
  <c r="AH218" i="2"/>
  <c r="AO218" i="2" s="1"/>
  <c r="W218" i="2"/>
  <c r="R218" i="2"/>
  <c r="U218" i="2" s="1"/>
  <c r="Q218" i="2"/>
  <c r="T218" i="2" s="1"/>
  <c r="P218" i="2"/>
  <c r="S218" i="2" s="1"/>
  <c r="O218" i="2"/>
  <c r="V218" i="2" s="1"/>
  <c r="N218" i="2"/>
  <c r="AH217" i="2"/>
  <c r="AO217" i="2" s="1"/>
  <c r="W217" i="2"/>
  <c r="S217" i="2"/>
  <c r="P217" i="2"/>
  <c r="O217" i="2"/>
  <c r="N217" i="2"/>
  <c r="AM216" i="2"/>
  <c r="AH216" i="2"/>
  <c r="AO216" i="2" s="1"/>
  <c r="AA216" i="2"/>
  <c r="W216" i="2"/>
  <c r="V216" i="2"/>
  <c r="S216" i="2"/>
  <c r="Q216" i="2"/>
  <c r="T216" i="2" s="1"/>
  <c r="AL216" i="2" s="1"/>
  <c r="P216" i="2"/>
  <c r="R216" i="2" s="1"/>
  <c r="O216" i="2"/>
  <c r="N216" i="2"/>
  <c r="U216" i="2" s="1"/>
  <c r="AH215" i="2"/>
  <c r="AO215" i="2" s="1"/>
  <c r="AA215" i="2"/>
  <c r="W215" i="2"/>
  <c r="V215" i="2"/>
  <c r="S215" i="2"/>
  <c r="Q215" i="2"/>
  <c r="T215" i="2" s="1"/>
  <c r="P215" i="2"/>
  <c r="R215" i="2" s="1"/>
  <c r="O215" i="2"/>
  <c r="N215" i="2"/>
  <c r="AH214" i="2"/>
  <c r="AO214" i="2" s="1"/>
  <c r="AA214" i="2"/>
  <c r="W214" i="2"/>
  <c r="V214" i="2"/>
  <c r="S214" i="2"/>
  <c r="P214" i="2"/>
  <c r="R214" i="2" s="1"/>
  <c r="Q214" i="2" s="1"/>
  <c r="T214" i="2" s="1"/>
  <c r="O214" i="2"/>
  <c r="N214" i="2"/>
  <c r="AH213" i="2"/>
  <c r="AO213" i="2" s="1"/>
  <c r="AA213" i="2"/>
  <c r="W213" i="2"/>
  <c r="S213" i="2"/>
  <c r="V213" i="2" s="1"/>
  <c r="Q213" i="2"/>
  <c r="T213" i="2" s="1"/>
  <c r="P213" i="2"/>
  <c r="R213" i="2" s="1"/>
  <c r="O213" i="2"/>
  <c r="N213" i="2"/>
  <c r="U213" i="2" s="1"/>
  <c r="AH212" i="2"/>
  <c r="AO212" i="2" s="1"/>
  <c r="AA212" i="2"/>
  <c r="W212" i="2"/>
  <c r="S212" i="2"/>
  <c r="V212" i="2" s="1"/>
  <c r="Q212" i="2"/>
  <c r="T212" i="2" s="1"/>
  <c r="P212" i="2"/>
  <c r="R212" i="2" s="1"/>
  <c r="O212" i="2"/>
  <c r="N212" i="2"/>
  <c r="U212" i="2" s="1"/>
  <c r="AH211" i="2"/>
  <c r="AO211" i="2" s="1"/>
  <c r="AA211" i="2"/>
  <c r="W211" i="2"/>
  <c r="S211" i="2"/>
  <c r="V211" i="2" s="1"/>
  <c r="P211" i="2"/>
  <c r="O211" i="2"/>
  <c r="N211" i="2"/>
  <c r="AH210" i="2"/>
  <c r="AA210" i="2"/>
  <c r="W210" i="2"/>
  <c r="U210" i="2"/>
  <c r="T210" i="2"/>
  <c r="AL210" i="2" s="1"/>
  <c r="AM210" i="2" s="1"/>
  <c r="S210" i="2"/>
  <c r="R210" i="2"/>
  <c r="Q210" i="2"/>
  <c r="P210" i="2"/>
  <c r="O210" i="2"/>
  <c r="V210" i="2" s="1"/>
  <c r="N210" i="2"/>
  <c r="AL209" i="2"/>
  <c r="AM209" i="2" s="1"/>
  <c r="AH208" i="2"/>
  <c r="AA208" i="2"/>
  <c r="W208" i="2"/>
  <c r="U208" i="2"/>
  <c r="T208" i="2"/>
  <c r="AL208" i="2" s="1"/>
  <c r="AM208" i="2" s="1"/>
  <c r="S208" i="2"/>
  <c r="R208" i="2"/>
  <c r="Q208" i="2"/>
  <c r="P208" i="2"/>
  <c r="O208" i="2"/>
  <c r="V208" i="2" s="1"/>
  <c r="N208" i="2"/>
  <c r="AH207" i="2"/>
  <c r="AO207" i="2" s="1"/>
  <c r="AA207" i="2"/>
  <c r="W207" i="2"/>
  <c r="U207" i="2"/>
  <c r="T207" i="2"/>
  <c r="AL207" i="2" s="1"/>
  <c r="S207" i="2"/>
  <c r="R207" i="2"/>
  <c r="Q207" i="2"/>
  <c r="P207" i="2"/>
  <c r="O207" i="2"/>
  <c r="V207" i="2" s="1"/>
  <c r="N207" i="2"/>
  <c r="AH206" i="2"/>
  <c r="AO206" i="2" s="1"/>
  <c r="AA206" i="2"/>
  <c r="W206" i="2"/>
  <c r="U206" i="2"/>
  <c r="T206" i="2"/>
  <c r="AL206" i="2" s="1"/>
  <c r="S206" i="2"/>
  <c r="R206" i="2"/>
  <c r="Q206" i="2"/>
  <c r="P206" i="2"/>
  <c r="O206" i="2"/>
  <c r="V206" i="2" s="1"/>
  <c r="N206" i="2"/>
  <c r="AH205" i="2"/>
  <c r="AO205" i="2" s="1"/>
  <c r="AA205" i="2"/>
  <c r="W205" i="2"/>
  <c r="U205" i="2"/>
  <c r="T205" i="2"/>
  <c r="AL205" i="2" s="1"/>
  <c r="S205" i="2"/>
  <c r="R205" i="2"/>
  <c r="Q205" i="2"/>
  <c r="P205" i="2"/>
  <c r="O205" i="2"/>
  <c r="V205" i="2" s="1"/>
  <c r="N205" i="2"/>
  <c r="AH204" i="2"/>
  <c r="AO204" i="2" s="1"/>
  <c r="AA204" i="2"/>
  <c r="W204" i="2"/>
  <c r="U204" i="2"/>
  <c r="T204" i="2"/>
  <c r="AL204" i="2" s="1"/>
  <c r="S204" i="2"/>
  <c r="R204" i="2"/>
  <c r="Q204" i="2"/>
  <c r="P204" i="2"/>
  <c r="O204" i="2"/>
  <c r="V204" i="2" s="1"/>
  <c r="N204" i="2"/>
  <c r="AH203" i="2"/>
  <c r="AO203" i="2" s="1"/>
  <c r="AA203" i="2"/>
  <c r="W203" i="2"/>
  <c r="U203" i="2"/>
  <c r="T203" i="2"/>
  <c r="AL203" i="2" s="1"/>
  <c r="S203" i="2"/>
  <c r="R203" i="2"/>
  <c r="Q203" i="2"/>
  <c r="P203" i="2"/>
  <c r="O203" i="2"/>
  <c r="V203" i="2" s="1"/>
  <c r="N203" i="2"/>
  <c r="AH202" i="2"/>
  <c r="AO202" i="2" s="1"/>
  <c r="AA202" i="2"/>
  <c r="W202" i="2"/>
  <c r="U202" i="2"/>
  <c r="T202" i="2"/>
  <c r="AL202" i="2" s="1"/>
  <c r="S202" i="2"/>
  <c r="R202" i="2"/>
  <c r="Q202" i="2"/>
  <c r="P202" i="2"/>
  <c r="O202" i="2"/>
  <c r="V202" i="2" s="1"/>
  <c r="N202" i="2"/>
  <c r="AH201" i="2"/>
  <c r="AO201" i="2" s="1"/>
  <c r="AA201" i="2"/>
  <c r="W201" i="2"/>
  <c r="U201" i="2"/>
  <c r="T201" i="2"/>
  <c r="AL201" i="2" s="1"/>
  <c r="S201" i="2"/>
  <c r="R201" i="2"/>
  <c r="Q201" i="2"/>
  <c r="P201" i="2"/>
  <c r="O201" i="2"/>
  <c r="V201" i="2" s="1"/>
  <c r="N201" i="2"/>
  <c r="AH200" i="2"/>
  <c r="AO200" i="2" s="1"/>
  <c r="W200" i="2"/>
  <c r="V200" i="2"/>
  <c r="P200" i="2"/>
  <c r="S200" i="2" s="1"/>
  <c r="O200" i="2"/>
  <c r="N200" i="2"/>
  <c r="AO199" i="2"/>
  <c r="AH199" i="2"/>
  <c r="AA199" i="2"/>
  <c r="W199" i="2"/>
  <c r="P199" i="2"/>
  <c r="O199" i="2"/>
  <c r="N199" i="2"/>
  <c r="AO198" i="2"/>
  <c r="AH198" i="2"/>
  <c r="AA198" i="2"/>
  <c r="W198" i="2"/>
  <c r="V198" i="2"/>
  <c r="S198" i="2"/>
  <c r="R198" i="2"/>
  <c r="P198" i="2"/>
  <c r="Q198" i="2" s="1"/>
  <c r="T198" i="2" s="1"/>
  <c r="O198" i="2"/>
  <c r="N198" i="2"/>
  <c r="AO197" i="2"/>
  <c r="AH197" i="2"/>
  <c r="AA197" i="2"/>
  <c r="W197" i="2"/>
  <c r="V197" i="2"/>
  <c r="S197" i="2"/>
  <c r="R197" i="2"/>
  <c r="P197" i="2"/>
  <c r="Q197" i="2" s="1"/>
  <c r="T197" i="2" s="1"/>
  <c r="O197" i="2"/>
  <c r="N197" i="2"/>
  <c r="AL196" i="2"/>
  <c r="AM196" i="2" s="1"/>
  <c r="AH196" i="2"/>
  <c r="AO196" i="2" s="1"/>
  <c r="AA196" i="2"/>
  <c r="W196" i="2"/>
  <c r="U196" i="2"/>
  <c r="S196" i="2"/>
  <c r="R196" i="2"/>
  <c r="Q196" i="2"/>
  <c r="T196" i="2" s="1"/>
  <c r="P196" i="2"/>
  <c r="O196" i="2"/>
  <c r="V196" i="2" s="1"/>
  <c r="N196" i="2"/>
  <c r="AH195" i="2"/>
  <c r="AO195" i="2" s="1"/>
  <c r="AA195" i="2"/>
  <c r="W195" i="2"/>
  <c r="S195" i="2"/>
  <c r="R195" i="2"/>
  <c r="U195" i="2" s="1"/>
  <c r="AL195" i="2" s="1"/>
  <c r="Q195" i="2"/>
  <c r="T195" i="2" s="1"/>
  <c r="P195" i="2"/>
  <c r="O195" i="2"/>
  <c r="V195" i="2" s="1"/>
  <c r="N195" i="2"/>
  <c r="AL194" i="2"/>
  <c r="AM194" i="2" s="1"/>
  <c r="AH194" i="2"/>
  <c r="AO194" i="2" s="1"/>
  <c r="AA194" i="2"/>
  <c r="W194" i="2"/>
  <c r="U194" i="2"/>
  <c r="S194" i="2"/>
  <c r="R194" i="2"/>
  <c r="Q194" i="2"/>
  <c r="T194" i="2" s="1"/>
  <c r="P194" i="2"/>
  <c r="O194" i="2"/>
  <c r="V194" i="2" s="1"/>
  <c r="N194" i="2"/>
  <c r="AH193" i="2"/>
  <c r="AO193" i="2" s="1"/>
  <c r="AA193" i="2"/>
  <c r="W193" i="2"/>
  <c r="S193" i="2"/>
  <c r="R193" i="2"/>
  <c r="U193" i="2" s="1"/>
  <c r="AL193" i="2" s="1"/>
  <c r="Q193" i="2"/>
  <c r="T193" i="2" s="1"/>
  <c r="P193" i="2"/>
  <c r="O193" i="2"/>
  <c r="V193" i="2" s="1"/>
  <c r="N193" i="2"/>
  <c r="AL192" i="2"/>
  <c r="AM192" i="2" s="1"/>
  <c r="AH192" i="2"/>
  <c r="AO192" i="2" s="1"/>
  <c r="AA192" i="2"/>
  <c r="W192" i="2"/>
  <c r="U192" i="2"/>
  <c r="S192" i="2"/>
  <c r="R192" i="2"/>
  <c r="Q192" i="2"/>
  <c r="T192" i="2" s="1"/>
  <c r="P192" i="2"/>
  <c r="O192" i="2"/>
  <c r="V192" i="2" s="1"/>
  <c r="N192" i="2"/>
  <c r="AH191" i="2"/>
  <c r="AO191" i="2" s="1"/>
  <c r="AA191" i="2"/>
  <c r="W191" i="2"/>
  <c r="S191" i="2"/>
  <c r="R191" i="2"/>
  <c r="U191" i="2" s="1"/>
  <c r="AL191" i="2" s="1"/>
  <c r="Q191" i="2"/>
  <c r="T191" i="2" s="1"/>
  <c r="P191" i="2"/>
  <c r="O191" i="2"/>
  <c r="V191" i="2" s="1"/>
  <c r="N191" i="2"/>
  <c r="AH190" i="2"/>
  <c r="AO190" i="2" s="1"/>
  <c r="AA190" i="2"/>
  <c r="W190" i="2"/>
  <c r="U190" i="2"/>
  <c r="S190" i="2"/>
  <c r="R190" i="2"/>
  <c r="Q190" i="2"/>
  <c r="T190" i="2" s="1"/>
  <c r="P190" i="2"/>
  <c r="O190" i="2"/>
  <c r="N190" i="2"/>
  <c r="AH189" i="2"/>
  <c r="AO189" i="2" s="1"/>
  <c r="AA189" i="2"/>
  <c r="W189" i="2"/>
  <c r="S189" i="2"/>
  <c r="R189" i="2"/>
  <c r="U189" i="2" s="1"/>
  <c r="Q189" i="2"/>
  <c r="T189" i="2" s="1"/>
  <c r="P189" i="2"/>
  <c r="O189" i="2"/>
  <c r="N189" i="2"/>
  <c r="AH188" i="2"/>
  <c r="AO188" i="2" s="1"/>
  <c r="AA188" i="2"/>
  <c r="W188" i="2"/>
  <c r="S188" i="2"/>
  <c r="R188" i="2"/>
  <c r="U188" i="2" s="1"/>
  <c r="AL188" i="2" s="1"/>
  <c r="Q188" i="2"/>
  <c r="T188" i="2" s="1"/>
  <c r="P188" i="2"/>
  <c r="O188" i="2"/>
  <c r="V188" i="2" s="1"/>
  <c r="N188" i="2"/>
  <c r="AO187" i="2"/>
  <c r="AA187" i="2"/>
  <c r="W187" i="2"/>
  <c r="V187" i="2"/>
  <c r="P187" i="2"/>
  <c r="S187" i="2" s="1"/>
  <c r="O187" i="2"/>
  <c r="N187" i="2"/>
  <c r="AO186" i="2"/>
  <c r="AH186" i="2"/>
  <c r="W186" i="2"/>
  <c r="S186" i="2"/>
  <c r="P186" i="2"/>
  <c r="O186" i="2"/>
  <c r="V186" i="2" s="1"/>
  <c r="N186" i="2"/>
  <c r="AO185" i="2"/>
  <c r="AH185" i="2"/>
  <c r="AA185" i="2"/>
  <c r="W185" i="2"/>
  <c r="P185" i="2"/>
  <c r="R185" i="2" s="1"/>
  <c r="O185" i="2"/>
  <c r="N185" i="2"/>
  <c r="AO184" i="2"/>
  <c r="AH184" i="2"/>
  <c r="AA184" i="2"/>
  <c r="W184" i="2"/>
  <c r="P184" i="2"/>
  <c r="O184" i="2"/>
  <c r="N184" i="2"/>
  <c r="AO183" i="2"/>
  <c r="AH183" i="2"/>
  <c r="AA183" i="2"/>
  <c r="W183" i="2"/>
  <c r="S183" i="2"/>
  <c r="R183" i="2"/>
  <c r="P183" i="2"/>
  <c r="O183" i="2"/>
  <c r="V183" i="2" s="1"/>
  <c r="N183" i="2"/>
  <c r="AO182" i="2"/>
  <c r="AH182" i="2"/>
  <c r="AA182" i="2"/>
  <c r="W182" i="2"/>
  <c r="P182" i="2"/>
  <c r="O182" i="2"/>
  <c r="N182" i="2"/>
  <c r="AH181" i="2"/>
  <c r="AO181" i="2" s="1"/>
  <c r="AA181" i="2"/>
  <c r="W181" i="2"/>
  <c r="U181" i="2"/>
  <c r="S181" i="2"/>
  <c r="R181" i="2"/>
  <c r="Q181" i="2"/>
  <c r="T181" i="2" s="1"/>
  <c r="AL181" i="2" s="1"/>
  <c r="P181" i="2"/>
  <c r="O181" i="2"/>
  <c r="V181" i="2" s="1"/>
  <c r="N181" i="2"/>
  <c r="AH180" i="2"/>
  <c r="AO180" i="2" s="1"/>
  <c r="W180" i="2"/>
  <c r="P180" i="2"/>
  <c r="S180" i="2" s="1"/>
  <c r="V180" i="2" s="1"/>
  <c r="O180" i="2"/>
  <c r="N180" i="2"/>
  <c r="AO179" i="2"/>
  <c r="AH179" i="2"/>
  <c r="AA179" i="2"/>
  <c r="W179" i="2"/>
  <c r="P179" i="2"/>
  <c r="S179" i="2" s="1"/>
  <c r="V179" i="2" s="1"/>
  <c r="O179" i="2"/>
  <c r="N179" i="2"/>
  <c r="AO178" i="2"/>
  <c r="AH178" i="2"/>
  <c r="AA178" i="2"/>
  <c r="W178" i="2"/>
  <c r="P178" i="2"/>
  <c r="S178" i="2" s="1"/>
  <c r="V178" i="2" s="1"/>
  <c r="O178" i="2"/>
  <c r="N178" i="2"/>
  <c r="AO177" i="2"/>
  <c r="AH177" i="2"/>
  <c r="AA177" i="2"/>
  <c r="W177" i="2"/>
  <c r="P177" i="2"/>
  <c r="S177" i="2" s="1"/>
  <c r="V177" i="2" s="1"/>
  <c r="O177" i="2"/>
  <c r="N177" i="2"/>
  <c r="AO176" i="2"/>
  <c r="AH176" i="2"/>
  <c r="AA176" i="2"/>
  <c r="W176" i="2"/>
  <c r="P176" i="2"/>
  <c r="S176" i="2" s="1"/>
  <c r="V176" i="2" s="1"/>
  <c r="O176" i="2"/>
  <c r="N176" i="2"/>
  <c r="AO175" i="2"/>
  <c r="AH175" i="2"/>
  <c r="AA175" i="2"/>
  <c r="W175" i="2"/>
  <c r="P175" i="2"/>
  <c r="S175" i="2" s="1"/>
  <c r="V175" i="2" s="1"/>
  <c r="O175" i="2"/>
  <c r="N175" i="2"/>
  <c r="AO174" i="2"/>
  <c r="AH174" i="2"/>
  <c r="W174" i="2"/>
  <c r="S174" i="2"/>
  <c r="P174" i="2"/>
  <c r="R174" i="2" s="1"/>
  <c r="U174" i="2" s="1"/>
  <c r="O174" i="2"/>
  <c r="V174" i="2" s="1"/>
  <c r="N174" i="2"/>
  <c r="AO173" i="2"/>
  <c r="AH173" i="2"/>
  <c r="AA173" i="2"/>
  <c r="W173" i="2"/>
  <c r="U173" i="2"/>
  <c r="S173" i="2"/>
  <c r="P173" i="2"/>
  <c r="R173" i="2" s="1"/>
  <c r="O173" i="2"/>
  <c r="V173" i="2" s="1"/>
  <c r="N173" i="2"/>
  <c r="AO172" i="2"/>
  <c r="AH172" i="2"/>
  <c r="AA172" i="2"/>
  <c r="W172" i="2"/>
  <c r="U172" i="2"/>
  <c r="S172" i="2"/>
  <c r="P172" i="2"/>
  <c r="R172" i="2" s="1"/>
  <c r="O172" i="2"/>
  <c r="V172" i="2" s="1"/>
  <c r="N172" i="2"/>
  <c r="AO171" i="2"/>
  <c r="AH171" i="2"/>
  <c r="AA171" i="2"/>
  <c r="W171" i="2"/>
  <c r="S171" i="2"/>
  <c r="P171" i="2"/>
  <c r="R171" i="2" s="1"/>
  <c r="U171" i="2" s="1"/>
  <c r="O171" i="2"/>
  <c r="V171" i="2" s="1"/>
  <c r="N171" i="2"/>
  <c r="AO170" i="2"/>
  <c r="AH170" i="2"/>
  <c r="AA170" i="2"/>
  <c r="W170" i="2"/>
  <c r="U170" i="2"/>
  <c r="S170" i="2"/>
  <c r="P170" i="2"/>
  <c r="R170" i="2" s="1"/>
  <c r="O170" i="2"/>
  <c r="V170" i="2" s="1"/>
  <c r="N170" i="2"/>
  <c r="AO169" i="2"/>
  <c r="AH169" i="2"/>
  <c r="AA169" i="2"/>
  <c r="W169" i="2"/>
  <c r="U169" i="2"/>
  <c r="S169" i="2"/>
  <c r="P169" i="2"/>
  <c r="R169" i="2" s="1"/>
  <c r="O169" i="2"/>
  <c r="N169" i="2"/>
  <c r="AO168" i="2"/>
  <c r="AH168" i="2"/>
  <c r="AA168" i="2"/>
  <c r="W168" i="2"/>
  <c r="S168" i="2"/>
  <c r="P168" i="2"/>
  <c r="R168" i="2" s="1"/>
  <c r="U168" i="2" s="1"/>
  <c r="O168" i="2"/>
  <c r="V168" i="2" s="1"/>
  <c r="N168" i="2"/>
  <c r="AO167" i="2"/>
  <c r="AH167" i="2"/>
  <c r="AA167" i="2"/>
  <c r="W167" i="2"/>
  <c r="S167" i="2"/>
  <c r="P167" i="2"/>
  <c r="R167" i="2" s="1"/>
  <c r="U167" i="2" s="1"/>
  <c r="O167" i="2"/>
  <c r="N167" i="2"/>
  <c r="AO166" i="2"/>
  <c r="AH166" i="2"/>
  <c r="AA166" i="2"/>
  <c r="W166" i="2"/>
  <c r="U166" i="2"/>
  <c r="S166" i="2"/>
  <c r="P166" i="2"/>
  <c r="R166" i="2" s="1"/>
  <c r="O166" i="2"/>
  <c r="N166" i="2"/>
  <c r="AO165" i="2"/>
  <c r="AH165" i="2"/>
  <c r="W165" i="2"/>
  <c r="V165" i="2"/>
  <c r="S165" i="2"/>
  <c r="R165" i="2"/>
  <c r="P165" i="2"/>
  <c r="Q165" i="2" s="1"/>
  <c r="T165" i="2" s="1"/>
  <c r="O165" i="2"/>
  <c r="N165" i="2"/>
  <c r="AO164" i="2"/>
  <c r="AH164" i="2"/>
  <c r="AA164" i="2"/>
  <c r="W164" i="2"/>
  <c r="V164" i="2"/>
  <c r="T164" i="2"/>
  <c r="S164" i="2"/>
  <c r="R164" i="2"/>
  <c r="P164" i="2"/>
  <c r="Q164" i="2" s="1"/>
  <c r="O164" i="2"/>
  <c r="N164" i="2"/>
  <c r="U164" i="2" s="1"/>
  <c r="AO163" i="2"/>
  <c r="AL163" i="2"/>
  <c r="AH163" i="2"/>
  <c r="W163" i="2"/>
  <c r="U163" i="2"/>
  <c r="S163" i="2"/>
  <c r="V163" i="2" s="1"/>
  <c r="R163" i="2"/>
  <c r="Q163" i="2"/>
  <c r="T163" i="2" s="1"/>
  <c r="P163" i="2"/>
  <c r="O163" i="2"/>
  <c r="N163" i="2"/>
  <c r="AH162" i="2"/>
  <c r="AO162" i="2" s="1"/>
  <c r="AA162" i="2"/>
  <c r="W162" i="2"/>
  <c r="S162" i="2"/>
  <c r="P162" i="2"/>
  <c r="O162" i="2"/>
  <c r="N162" i="2"/>
  <c r="AH161" i="2"/>
  <c r="AO161" i="2" s="1"/>
  <c r="AA161" i="2"/>
  <c r="W161" i="2"/>
  <c r="S161" i="2"/>
  <c r="P161" i="2"/>
  <c r="O161" i="2"/>
  <c r="N161" i="2"/>
  <c r="AH160" i="2"/>
  <c r="AO160" i="2" s="1"/>
  <c r="AA160" i="2"/>
  <c r="W160" i="2"/>
  <c r="S160" i="2"/>
  <c r="P160" i="2"/>
  <c r="O160" i="2"/>
  <c r="N160" i="2"/>
  <c r="AH159" i="2"/>
  <c r="AO159" i="2" s="1"/>
  <c r="AA159" i="2"/>
  <c r="W159" i="2"/>
  <c r="U159" i="2"/>
  <c r="S159" i="2"/>
  <c r="V159" i="2" s="1"/>
  <c r="R159" i="2"/>
  <c r="Q159" i="2"/>
  <c r="T159" i="2" s="1"/>
  <c r="P159" i="2"/>
  <c r="O159" i="2"/>
  <c r="N159" i="2"/>
  <c r="AO158" i="2"/>
  <c r="AH158" i="2"/>
  <c r="AA158" i="2"/>
  <c r="W158" i="2"/>
  <c r="P158" i="2"/>
  <c r="O158" i="2"/>
  <c r="N158" i="2"/>
  <c r="AO157" i="2"/>
  <c r="AH157" i="2"/>
  <c r="AA157" i="2"/>
  <c r="W157" i="2"/>
  <c r="P157" i="2"/>
  <c r="O157" i="2"/>
  <c r="N157" i="2"/>
  <c r="AO156" i="2"/>
  <c r="AH156" i="2"/>
  <c r="AA156" i="2"/>
  <c r="W156" i="2"/>
  <c r="R156" i="2"/>
  <c r="P156" i="2"/>
  <c r="O156" i="2"/>
  <c r="N156" i="2"/>
  <c r="AO155" i="2"/>
  <c r="AH155" i="2"/>
  <c r="AA155" i="2"/>
  <c r="W155" i="2"/>
  <c r="P155" i="2"/>
  <c r="O155" i="2"/>
  <c r="N155" i="2"/>
  <c r="AO154" i="2"/>
  <c r="AH154" i="2"/>
  <c r="AA154" i="2"/>
  <c r="W154" i="2"/>
  <c r="P154" i="2"/>
  <c r="O154" i="2"/>
  <c r="N154" i="2"/>
  <c r="AO153" i="2"/>
  <c r="AH153" i="2"/>
  <c r="AA153" i="2"/>
  <c r="W153" i="2"/>
  <c r="P153" i="2"/>
  <c r="O153" i="2"/>
  <c r="N153" i="2"/>
  <c r="AO152" i="2"/>
  <c r="AH152" i="2"/>
  <c r="AA152" i="2"/>
  <c r="W152" i="2"/>
  <c r="R152" i="2"/>
  <c r="P152" i="2"/>
  <c r="O152" i="2"/>
  <c r="N152" i="2"/>
  <c r="AO151" i="2"/>
  <c r="AH151" i="2"/>
  <c r="W151" i="2"/>
  <c r="S151" i="2"/>
  <c r="Q151" i="2"/>
  <c r="T151" i="2" s="1"/>
  <c r="P151" i="2"/>
  <c r="R151" i="2" s="1"/>
  <c r="U151" i="2" s="1"/>
  <c r="O151" i="2"/>
  <c r="N151" i="2"/>
  <c r="AH150" i="2"/>
  <c r="AO150" i="2" s="1"/>
  <c r="AA150" i="2"/>
  <c r="W150" i="2"/>
  <c r="S150" i="2"/>
  <c r="Q150" i="2"/>
  <c r="T150" i="2" s="1"/>
  <c r="P150" i="2"/>
  <c r="R150" i="2" s="1"/>
  <c r="U150" i="2" s="1"/>
  <c r="O150" i="2"/>
  <c r="N150" i="2"/>
  <c r="AH149" i="2"/>
  <c r="AO149" i="2" s="1"/>
  <c r="AA149" i="2"/>
  <c r="W149" i="2"/>
  <c r="S149" i="2"/>
  <c r="Q149" i="2"/>
  <c r="T149" i="2" s="1"/>
  <c r="P149" i="2"/>
  <c r="R149" i="2" s="1"/>
  <c r="U149" i="2" s="1"/>
  <c r="O149" i="2"/>
  <c r="V149" i="2" s="1"/>
  <c r="N149" i="2"/>
  <c r="AH148" i="2"/>
  <c r="AO148" i="2" s="1"/>
  <c r="AA148" i="2"/>
  <c r="W148" i="2"/>
  <c r="S148" i="2"/>
  <c r="Q148" i="2"/>
  <c r="T148" i="2" s="1"/>
  <c r="P148" i="2"/>
  <c r="R148" i="2" s="1"/>
  <c r="U148" i="2" s="1"/>
  <c r="O148" i="2"/>
  <c r="N148" i="2"/>
  <c r="AH147" i="2"/>
  <c r="AO147" i="2" s="1"/>
  <c r="W147" i="2"/>
  <c r="P147" i="2"/>
  <c r="O147" i="2"/>
  <c r="N147" i="2"/>
  <c r="AO146" i="2"/>
  <c r="AH146" i="2"/>
  <c r="AA146" i="2"/>
  <c r="W146" i="2"/>
  <c r="P146" i="2"/>
  <c r="O146" i="2"/>
  <c r="N146" i="2"/>
  <c r="AO145" i="2"/>
  <c r="AH145" i="2"/>
  <c r="AA145" i="2"/>
  <c r="W145" i="2"/>
  <c r="R145" i="2"/>
  <c r="P145" i="2"/>
  <c r="O145" i="2"/>
  <c r="N145" i="2"/>
  <c r="AO144" i="2"/>
  <c r="AH144" i="2"/>
  <c r="W144" i="2"/>
  <c r="V144" i="2"/>
  <c r="S144" i="2"/>
  <c r="R144" i="2"/>
  <c r="Q144" i="2"/>
  <c r="T144" i="2" s="1"/>
  <c r="P144" i="2"/>
  <c r="O144" i="2"/>
  <c r="N144" i="2"/>
  <c r="U144" i="2" s="1"/>
  <c r="AL144" i="2" s="1"/>
  <c r="AH143" i="2"/>
  <c r="AO143" i="2" s="1"/>
  <c r="AA143" i="2"/>
  <c r="W143" i="2"/>
  <c r="U143" i="2"/>
  <c r="S143" i="2"/>
  <c r="R143" i="2" s="1"/>
  <c r="Q143" i="2"/>
  <c r="T143" i="2" s="1"/>
  <c r="P143" i="2"/>
  <c r="O143" i="2"/>
  <c r="V143" i="2" s="1"/>
  <c r="N143" i="2"/>
  <c r="AH142" i="2"/>
  <c r="AO142" i="2" s="1"/>
  <c r="AA142" i="2"/>
  <c r="W142" i="2"/>
  <c r="V142" i="2"/>
  <c r="S142" i="2"/>
  <c r="R142" i="2" s="1"/>
  <c r="Q142" i="2" s="1"/>
  <c r="T142" i="2" s="1"/>
  <c r="AL142" i="2" s="1"/>
  <c r="P142" i="2"/>
  <c r="O142" i="2"/>
  <c r="N142" i="2"/>
  <c r="U142" i="2" s="1"/>
  <c r="AH141" i="2"/>
  <c r="AO141" i="2" s="1"/>
  <c r="AA141" i="2"/>
  <c r="W141" i="2"/>
  <c r="U141" i="2"/>
  <c r="S141" i="2"/>
  <c r="R141" i="2"/>
  <c r="Q141" i="2"/>
  <c r="T141" i="2" s="1"/>
  <c r="P141" i="2"/>
  <c r="O141" i="2"/>
  <c r="V141" i="2" s="1"/>
  <c r="N141" i="2"/>
  <c r="AH140" i="2"/>
  <c r="AO140" i="2" s="1"/>
  <c r="AA140" i="2"/>
  <c r="W140" i="2"/>
  <c r="V140" i="2"/>
  <c r="U140" i="2"/>
  <c r="S140" i="2"/>
  <c r="R140" i="2"/>
  <c r="Q140" i="2"/>
  <c r="T140" i="2" s="1"/>
  <c r="P140" i="2"/>
  <c r="O140" i="2"/>
  <c r="N140" i="2"/>
  <c r="AH139" i="2"/>
  <c r="AO139" i="2" s="1"/>
  <c r="AA139" i="2"/>
  <c r="W139" i="2"/>
  <c r="U139" i="2"/>
  <c r="S139" i="2"/>
  <c r="R139" i="2"/>
  <c r="Q139" i="2"/>
  <c r="T139" i="2" s="1"/>
  <c r="P139" i="2"/>
  <c r="O139" i="2"/>
  <c r="V139" i="2" s="1"/>
  <c r="N139" i="2"/>
  <c r="AH138" i="2"/>
  <c r="AO138" i="2" s="1"/>
  <c r="AA138" i="2"/>
  <c r="W138" i="2"/>
  <c r="V138" i="2"/>
  <c r="U138" i="2"/>
  <c r="S138" i="2"/>
  <c r="R138" i="2"/>
  <c r="Q138" i="2"/>
  <c r="T138" i="2" s="1"/>
  <c r="P138" i="2"/>
  <c r="O138" i="2"/>
  <c r="N138" i="2"/>
  <c r="AH137" i="2"/>
  <c r="AO137" i="2" s="1"/>
  <c r="AA137" i="2"/>
  <c r="W137" i="2"/>
  <c r="S137" i="2"/>
  <c r="R137" i="2" s="1"/>
  <c r="Q137" i="2"/>
  <c r="T137" i="2" s="1"/>
  <c r="AL137" i="2" s="1"/>
  <c r="P137" i="2"/>
  <c r="O137" i="2"/>
  <c r="V137" i="2" s="1"/>
  <c r="N137" i="2"/>
  <c r="U137" i="2" s="1"/>
  <c r="AH136" i="2"/>
  <c r="AO136" i="2" s="1"/>
  <c r="W136" i="2"/>
  <c r="P136" i="2"/>
  <c r="O136" i="2"/>
  <c r="N136" i="2"/>
  <c r="AO135" i="2"/>
  <c r="AH135" i="2"/>
  <c r="W135" i="2"/>
  <c r="T135" i="2"/>
  <c r="S135" i="2"/>
  <c r="R135" i="2" s="1"/>
  <c r="Q135" i="2" s="1"/>
  <c r="P135" i="2"/>
  <c r="O135" i="2"/>
  <c r="N135" i="2"/>
  <c r="AO134" i="2"/>
  <c r="AH134" i="2"/>
  <c r="AA134" i="2"/>
  <c r="W134" i="2"/>
  <c r="U134" i="2"/>
  <c r="T134" i="2"/>
  <c r="S134" i="2"/>
  <c r="R134" i="2"/>
  <c r="Q134" i="2"/>
  <c r="P134" i="2"/>
  <c r="O134" i="2"/>
  <c r="V134" i="2" s="1"/>
  <c r="N134" i="2"/>
  <c r="AO133" i="2"/>
  <c r="AH133" i="2"/>
  <c r="AA133" i="2"/>
  <c r="W133" i="2"/>
  <c r="U133" i="2"/>
  <c r="T133" i="2"/>
  <c r="S133" i="2"/>
  <c r="R133" i="2"/>
  <c r="Q133" i="2"/>
  <c r="P133" i="2"/>
  <c r="O133" i="2"/>
  <c r="V133" i="2" s="1"/>
  <c r="N133" i="2"/>
  <c r="AH132" i="2"/>
  <c r="AO132" i="2" s="1"/>
  <c r="AA132" i="2"/>
  <c r="W132" i="2"/>
  <c r="U132" i="2"/>
  <c r="T132" i="2"/>
  <c r="S132" i="2"/>
  <c r="R132" i="2"/>
  <c r="Q132" i="2"/>
  <c r="P132" i="2"/>
  <c r="O132" i="2"/>
  <c r="N132" i="2"/>
  <c r="AO131" i="2"/>
  <c r="AH131" i="2"/>
  <c r="AA131" i="2"/>
  <c r="W131" i="2"/>
  <c r="U131" i="2"/>
  <c r="T131" i="2"/>
  <c r="S131" i="2"/>
  <c r="R131" i="2"/>
  <c r="Q131" i="2"/>
  <c r="P131" i="2"/>
  <c r="O131" i="2"/>
  <c r="N131" i="2"/>
  <c r="AH130" i="2"/>
  <c r="AO130" i="2" s="1"/>
  <c r="W130" i="2"/>
  <c r="P130" i="2"/>
  <c r="O130" i="2"/>
  <c r="N130" i="2"/>
  <c r="AO129" i="2"/>
  <c r="AA129" i="2"/>
  <c r="W129" i="2"/>
  <c r="U129" i="2"/>
  <c r="S129" i="2"/>
  <c r="R129" i="2"/>
  <c r="Q129" i="2"/>
  <c r="T129" i="2" s="1"/>
  <c r="P129" i="2"/>
  <c r="O129" i="2"/>
  <c r="N129" i="2"/>
  <c r="AH128" i="2"/>
  <c r="AO128" i="2" s="1"/>
  <c r="AA128" i="2"/>
  <c r="W128" i="2"/>
  <c r="Q128" i="2"/>
  <c r="T128" i="2" s="1"/>
  <c r="P128" i="2"/>
  <c r="S128" i="2" s="1"/>
  <c r="O128" i="2"/>
  <c r="N128" i="2"/>
  <c r="AH127" i="2"/>
  <c r="AO127" i="2" s="1"/>
  <c r="AA127" i="2"/>
  <c r="W127" i="2"/>
  <c r="U127" i="2"/>
  <c r="S127" i="2"/>
  <c r="Q127" i="2"/>
  <c r="T127" i="2" s="1"/>
  <c r="AL127" i="2" s="1"/>
  <c r="AM127" i="2" s="1"/>
  <c r="P127" i="2"/>
  <c r="R127" i="2" s="1"/>
  <c r="O127" i="2"/>
  <c r="N127" i="2"/>
  <c r="AH126" i="2"/>
  <c r="AO126" i="2" s="1"/>
  <c r="AA126" i="2"/>
  <c r="W126" i="2"/>
  <c r="P126" i="2"/>
  <c r="O126" i="2"/>
  <c r="N126" i="2"/>
  <c r="AH125" i="2"/>
  <c r="AO125" i="2" s="1"/>
  <c r="W125" i="2"/>
  <c r="P125" i="2"/>
  <c r="O125" i="2"/>
  <c r="N125" i="2"/>
  <c r="AO124" i="2"/>
  <c r="AH124" i="2"/>
  <c r="AA124" i="2"/>
  <c r="W124" i="2"/>
  <c r="P124" i="2"/>
  <c r="AO123" i="2"/>
  <c r="AH123" i="2"/>
  <c r="AA123" i="2"/>
  <c r="W123" i="2"/>
  <c r="U123" i="2"/>
  <c r="T123" i="2"/>
  <c r="S123" i="2"/>
  <c r="V123" i="2" s="1"/>
  <c r="R123" i="2"/>
  <c r="Q123" i="2"/>
  <c r="AH122" i="2"/>
  <c r="AO122" i="2" s="1"/>
  <c r="AA122" i="2"/>
  <c r="W122" i="2"/>
  <c r="P122" i="2"/>
  <c r="O122" i="2"/>
  <c r="N122" i="2"/>
  <c r="AH121" i="2"/>
  <c r="AO121" i="2" s="1"/>
  <c r="W121" i="2"/>
  <c r="V121" i="2"/>
  <c r="R121" i="2"/>
  <c r="U121" i="2" s="1"/>
  <c r="P121" i="2"/>
  <c r="S121" i="2" s="1"/>
  <c r="O121" i="2"/>
  <c r="N121" i="2"/>
  <c r="AO120" i="2"/>
  <c r="AH120" i="2"/>
  <c r="W120" i="2"/>
  <c r="T120" i="2"/>
  <c r="AL120" i="2" s="1"/>
  <c r="S120" i="2"/>
  <c r="R120" i="2"/>
  <c r="Q120" i="2"/>
  <c r="P120" i="2"/>
  <c r="O120" i="2"/>
  <c r="V120" i="2" s="1"/>
  <c r="N120" i="2"/>
  <c r="U120" i="2" s="1"/>
  <c r="AH119" i="2"/>
  <c r="AO119" i="2" s="1"/>
  <c r="AA119" i="2"/>
  <c r="W119" i="2"/>
  <c r="S119" i="2"/>
  <c r="R119" i="2"/>
  <c r="Q119" i="2"/>
  <c r="T119" i="2" s="1"/>
  <c r="P119" i="2"/>
  <c r="O119" i="2"/>
  <c r="V119" i="2" s="1"/>
  <c r="N119" i="2"/>
  <c r="AH118" i="2"/>
  <c r="AO118" i="2" s="1"/>
  <c r="AA118" i="2"/>
  <c r="W118" i="2"/>
  <c r="T118" i="2"/>
  <c r="AL118" i="2" s="1"/>
  <c r="S118" i="2"/>
  <c r="R118" i="2"/>
  <c r="Q118" i="2" s="1"/>
  <c r="P118" i="2"/>
  <c r="O118" i="2"/>
  <c r="V118" i="2" s="1"/>
  <c r="N118" i="2"/>
  <c r="U118" i="2" s="1"/>
  <c r="AH117" i="2"/>
  <c r="AO117" i="2" s="1"/>
  <c r="AA117" i="2"/>
  <c r="W117" i="2"/>
  <c r="S117" i="2"/>
  <c r="R117" i="2"/>
  <c r="Q117" i="2"/>
  <c r="T117" i="2" s="1"/>
  <c r="P117" i="2"/>
  <c r="O117" i="2"/>
  <c r="V117" i="2" s="1"/>
  <c r="N117" i="2"/>
  <c r="AH116" i="2"/>
  <c r="AO116" i="2" s="1"/>
  <c r="AA116" i="2"/>
  <c r="W116" i="2"/>
  <c r="T116" i="2"/>
  <c r="AL116" i="2" s="1"/>
  <c r="S116" i="2"/>
  <c r="R116" i="2"/>
  <c r="Q116" i="2"/>
  <c r="P116" i="2"/>
  <c r="O116" i="2"/>
  <c r="V116" i="2" s="1"/>
  <c r="N116" i="2"/>
  <c r="U116" i="2" s="1"/>
  <c r="AH115" i="2"/>
  <c r="AO115" i="2" s="1"/>
  <c r="W115" i="2"/>
  <c r="P115" i="2"/>
  <c r="R115" i="2" s="1"/>
  <c r="O115" i="2"/>
  <c r="N115" i="2"/>
  <c r="AH114" i="2"/>
  <c r="AO114" i="2" s="1"/>
  <c r="AA114" i="2"/>
  <c r="W114" i="2"/>
  <c r="P114" i="2"/>
  <c r="R114" i="2" s="1"/>
  <c r="O114" i="2"/>
  <c r="N114" i="2"/>
  <c r="U114" i="2" s="1"/>
  <c r="AH113" i="2"/>
  <c r="AO113" i="2" s="1"/>
  <c r="AA113" i="2"/>
  <c r="W113" i="2"/>
  <c r="S113" i="2"/>
  <c r="V113" i="2" s="1"/>
  <c r="Q113" i="2"/>
  <c r="T113" i="2" s="1"/>
  <c r="AL113" i="2" s="1"/>
  <c r="AM113" i="2" s="1"/>
  <c r="P113" i="2"/>
  <c r="R113" i="2" s="1"/>
  <c r="O113" i="2"/>
  <c r="N113" i="2"/>
  <c r="U113" i="2" s="1"/>
  <c r="AH112" i="2"/>
  <c r="AO112" i="2" s="1"/>
  <c r="AA112" i="2"/>
  <c r="W112" i="2"/>
  <c r="P112" i="2"/>
  <c r="O112" i="2"/>
  <c r="N112" i="2"/>
  <c r="AH111" i="2"/>
  <c r="AO111" i="2" s="1"/>
  <c r="AA111" i="2"/>
  <c r="W111" i="2"/>
  <c r="P111" i="2"/>
  <c r="O111" i="2"/>
  <c r="N111" i="2"/>
  <c r="AH110" i="2"/>
  <c r="AO110" i="2" s="1"/>
  <c r="W110" i="2"/>
  <c r="Q110" i="2"/>
  <c r="T110" i="2" s="1"/>
  <c r="P110" i="2"/>
  <c r="S110" i="2" s="1"/>
  <c r="O110" i="2"/>
  <c r="V110" i="2" s="1"/>
  <c r="N110" i="2"/>
  <c r="AH109" i="2"/>
  <c r="AO109" i="2" s="1"/>
  <c r="AA109" i="2"/>
  <c r="W109" i="2"/>
  <c r="Q109" i="2"/>
  <c r="T109" i="2" s="1"/>
  <c r="P109" i="2"/>
  <c r="S109" i="2" s="1"/>
  <c r="O109" i="2"/>
  <c r="V109" i="2" s="1"/>
  <c r="N109" i="2"/>
  <c r="AH108" i="2"/>
  <c r="AO108" i="2" s="1"/>
  <c r="AA108" i="2"/>
  <c r="W108" i="2"/>
  <c r="Q108" i="2"/>
  <c r="T108" i="2" s="1"/>
  <c r="P108" i="2"/>
  <c r="S108" i="2" s="1"/>
  <c r="O108" i="2"/>
  <c r="V108" i="2" s="1"/>
  <c r="N108" i="2"/>
  <c r="AH107" i="2"/>
  <c r="AO107" i="2" s="1"/>
  <c r="AA107" i="2"/>
  <c r="W107" i="2"/>
  <c r="Q107" i="2"/>
  <c r="T107" i="2" s="1"/>
  <c r="P107" i="2"/>
  <c r="S107" i="2" s="1"/>
  <c r="O107" i="2"/>
  <c r="V107" i="2" s="1"/>
  <c r="N107" i="2"/>
  <c r="AH106" i="2"/>
  <c r="AO106" i="2" s="1"/>
  <c r="AA106" i="2"/>
  <c r="W106" i="2"/>
  <c r="Q106" i="2"/>
  <c r="T106" i="2" s="1"/>
  <c r="P106" i="2"/>
  <c r="S106" i="2" s="1"/>
  <c r="O106" i="2"/>
  <c r="V106" i="2" s="1"/>
  <c r="N106" i="2"/>
  <c r="AH105" i="2"/>
  <c r="AO105" i="2" s="1"/>
  <c r="AA105" i="2"/>
  <c r="W105" i="2"/>
  <c r="Q105" i="2"/>
  <c r="T105" i="2" s="1"/>
  <c r="P105" i="2"/>
  <c r="S105" i="2" s="1"/>
  <c r="O105" i="2"/>
  <c r="V105" i="2" s="1"/>
  <c r="N105" i="2"/>
  <c r="AH104" i="2"/>
  <c r="AO104" i="2" s="1"/>
  <c r="AA104" i="2"/>
  <c r="W104" i="2"/>
  <c r="Q104" i="2"/>
  <c r="T104" i="2" s="1"/>
  <c r="P104" i="2"/>
  <c r="S104" i="2" s="1"/>
  <c r="O104" i="2"/>
  <c r="V104" i="2" s="1"/>
  <c r="N104" i="2"/>
  <c r="AH103" i="2"/>
  <c r="AO103" i="2" s="1"/>
  <c r="AA103" i="2"/>
  <c r="W103" i="2"/>
  <c r="Q103" i="2"/>
  <c r="T103" i="2" s="1"/>
  <c r="P103" i="2"/>
  <c r="S103" i="2" s="1"/>
  <c r="O103" i="2"/>
  <c r="V103" i="2" s="1"/>
  <c r="N103" i="2"/>
  <c r="AH102" i="2"/>
  <c r="AO102" i="2" s="1"/>
  <c r="AA102" i="2"/>
  <c r="W102" i="2"/>
  <c r="V102" i="2"/>
  <c r="Q102" i="2"/>
  <c r="T102" i="2" s="1"/>
  <c r="P102" i="2"/>
  <c r="S102" i="2" s="1"/>
  <c r="O102" i="2"/>
  <c r="N102" i="2"/>
  <c r="AO101" i="2"/>
  <c r="AH101" i="2"/>
  <c r="AA101" i="2"/>
  <c r="W101" i="2"/>
  <c r="P101" i="2"/>
  <c r="S101" i="2" s="1"/>
  <c r="O101" i="2"/>
  <c r="V101" i="2" s="1"/>
  <c r="N101" i="2"/>
  <c r="AO100" i="2"/>
  <c r="AH100" i="2"/>
  <c r="AA100" i="2"/>
  <c r="W100" i="2"/>
  <c r="P100" i="2"/>
  <c r="S100" i="2" s="1"/>
  <c r="O100" i="2"/>
  <c r="V100" i="2" s="1"/>
  <c r="N100" i="2"/>
  <c r="AO99" i="2"/>
  <c r="AH99" i="2"/>
  <c r="AA99" i="2"/>
  <c r="W99" i="2"/>
  <c r="V99" i="2"/>
  <c r="Q99" i="2"/>
  <c r="T99" i="2" s="1"/>
  <c r="P99" i="2"/>
  <c r="S99" i="2" s="1"/>
  <c r="O99" i="2"/>
  <c r="N99" i="2"/>
  <c r="AH98" i="2"/>
  <c r="AO98" i="2" s="1"/>
  <c r="AA98" i="2"/>
  <c r="W98" i="2"/>
  <c r="V98" i="2"/>
  <c r="Q98" i="2"/>
  <c r="T98" i="2" s="1"/>
  <c r="P98" i="2"/>
  <c r="S98" i="2" s="1"/>
  <c r="O98" i="2"/>
  <c r="N98" i="2"/>
  <c r="AO97" i="2"/>
  <c r="AH97" i="2"/>
  <c r="W97" i="2"/>
  <c r="U97" i="2"/>
  <c r="T97" i="2"/>
  <c r="S97" i="2"/>
  <c r="R97" i="2"/>
  <c r="Q97" i="2"/>
  <c r="P97" i="2"/>
  <c r="O97" i="2"/>
  <c r="V97" i="2" s="1"/>
  <c r="N97" i="2"/>
  <c r="AH96" i="2"/>
  <c r="AA96" i="2"/>
  <c r="W96" i="2"/>
  <c r="S96" i="2"/>
  <c r="R96" i="2"/>
  <c r="Q96" i="2"/>
  <c r="T96" i="2" s="1"/>
  <c r="P96" i="2"/>
  <c r="O96" i="2"/>
  <c r="N96" i="2"/>
  <c r="AH95" i="2"/>
  <c r="AO95" i="2" s="1"/>
  <c r="AA95" i="2"/>
  <c r="W95" i="2"/>
  <c r="U95" i="2"/>
  <c r="R95" i="2"/>
  <c r="P95" i="2"/>
  <c r="O95" i="2"/>
  <c r="N95" i="2"/>
  <c r="AO94" i="2"/>
  <c r="AA94" i="2"/>
  <c r="W94" i="2"/>
  <c r="Q94" i="2"/>
  <c r="T94" i="2" s="1"/>
  <c r="P94" i="2"/>
  <c r="S94" i="2" s="1"/>
  <c r="O94" i="2"/>
  <c r="V94" i="2" s="1"/>
  <c r="N94" i="2"/>
  <c r="AO93" i="2"/>
  <c r="AH93" i="2"/>
  <c r="W93" i="2"/>
  <c r="P93" i="2"/>
  <c r="O93" i="2"/>
  <c r="N93" i="2"/>
  <c r="AO92" i="2"/>
  <c r="AH92" i="2"/>
  <c r="AA92" i="2"/>
  <c r="W92" i="2"/>
  <c r="V92" i="2"/>
  <c r="S92" i="2"/>
  <c r="P92" i="2"/>
  <c r="O92" i="2"/>
  <c r="N92" i="2"/>
  <c r="AO91" i="2"/>
  <c r="AH91" i="2"/>
  <c r="AA91" i="2"/>
  <c r="W91" i="2"/>
  <c r="P91" i="2"/>
  <c r="O91" i="2"/>
  <c r="N91" i="2"/>
  <c r="AO90" i="2"/>
  <c r="AH90" i="2"/>
  <c r="W90" i="2"/>
  <c r="V90" i="2"/>
  <c r="U90" i="2"/>
  <c r="T90" i="2"/>
  <c r="S90" i="2"/>
  <c r="R90" i="2"/>
  <c r="Q90" i="2" s="1"/>
  <c r="P90" i="2"/>
  <c r="O90" i="2"/>
  <c r="N90" i="2"/>
  <c r="AO89" i="2"/>
  <c r="AH89" i="2"/>
  <c r="W89" i="2"/>
  <c r="S89" i="2"/>
  <c r="V89" i="2" s="1"/>
  <c r="Q89" i="2"/>
  <c r="T89" i="2" s="1"/>
  <c r="P89" i="2"/>
  <c r="R89" i="2" s="1"/>
  <c r="U89" i="2" s="1"/>
  <c r="O89" i="2"/>
  <c r="N89" i="2"/>
  <c r="AH88" i="2"/>
  <c r="AO88" i="2" s="1"/>
  <c r="AA88" i="2"/>
  <c r="W88" i="2"/>
  <c r="S88" i="2"/>
  <c r="V88" i="2" s="1"/>
  <c r="Q88" i="2"/>
  <c r="T88" i="2" s="1"/>
  <c r="P88" i="2"/>
  <c r="R88" i="2" s="1"/>
  <c r="O88" i="2"/>
  <c r="N88" i="2"/>
  <c r="AO87" i="2"/>
  <c r="W87" i="2"/>
  <c r="S87" i="2"/>
  <c r="R87" i="2"/>
  <c r="Q87" i="2"/>
  <c r="T87" i="2" s="1"/>
  <c r="P87" i="2"/>
  <c r="O87" i="2"/>
  <c r="N87" i="2"/>
  <c r="AO86" i="2"/>
  <c r="AH86" i="2"/>
  <c r="AA86" i="2"/>
  <c r="W86" i="2"/>
  <c r="S86" i="2"/>
  <c r="R86" i="2"/>
  <c r="Q86" i="2" s="1"/>
  <c r="T86" i="2" s="1"/>
  <c r="P86" i="2"/>
  <c r="O86" i="2"/>
  <c r="V86" i="2" s="1"/>
  <c r="N86" i="2"/>
  <c r="AH85" i="2"/>
  <c r="AO85" i="2" s="1"/>
  <c r="AA85" i="2"/>
  <c r="W85" i="2"/>
  <c r="T85" i="2"/>
  <c r="S85" i="2"/>
  <c r="R85" i="2"/>
  <c r="Q85" i="2"/>
  <c r="P85" i="2"/>
  <c r="O85" i="2"/>
  <c r="N85" i="2"/>
  <c r="U85" i="2" s="1"/>
  <c r="AO84" i="2"/>
  <c r="AH84" i="2"/>
  <c r="AA84" i="2"/>
  <c r="W84" i="2"/>
  <c r="T84" i="2"/>
  <c r="S84" i="2"/>
  <c r="R84" i="2"/>
  <c r="Q84" i="2"/>
  <c r="P84" i="2"/>
  <c r="O84" i="2"/>
  <c r="N84" i="2"/>
  <c r="AH83" i="2"/>
  <c r="AO83" i="2" s="1"/>
  <c r="AA83" i="2"/>
  <c r="W83" i="2"/>
  <c r="S83" i="2"/>
  <c r="R83" i="2"/>
  <c r="Q83" i="2"/>
  <c r="T83" i="2" s="1"/>
  <c r="P83" i="2"/>
  <c r="O83" i="2"/>
  <c r="V83" i="2" s="1"/>
  <c r="N83" i="2"/>
  <c r="U83" i="2" s="1"/>
  <c r="AO82" i="2"/>
  <c r="AH82" i="2"/>
  <c r="AA82" i="2"/>
  <c r="W82" i="2"/>
  <c r="T82" i="2"/>
  <c r="S82" i="2"/>
  <c r="R82" i="2"/>
  <c r="Q82" i="2"/>
  <c r="P82" i="2"/>
  <c r="O82" i="2"/>
  <c r="V82" i="2" s="1"/>
  <c r="N82" i="2"/>
  <c r="U82" i="2" s="1"/>
  <c r="AO81" i="2"/>
  <c r="AH81" i="2"/>
  <c r="AA81" i="2"/>
  <c r="W81" i="2"/>
  <c r="V81" i="2"/>
  <c r="S81" i="2"/>
  <c r="R81" i="2"/>
  <c r="Q81" i="2"/>
  <c r="T81" i="2" s="1"/>
  <c r="P81" i="2"/>
  <c r="O81" i="2"/>
  <c r="N81" i="2"/>
  <c r="AH80" i="2"/>
  <c r="AO80" i="2" s="1"/>
  <c r="AA80" i="2"/>
  <c r="W80" i="2"/>
  <c r="S80" i="2"/>
  <c r="R80" i="2"/>
  <c r="Q80" i="2"/>
  <c r="T80" i="2" s="1"/>
  <c r="P80" i="2"/>
  <c r="O80" i="2"/>
  <c r="V80" i="2" s="1"/>
  <c r="N80" i="2"/>
  <c r="AH79" i="2"/>
  <c r="AO79" i="2" s="1"/>
  <c r="AA79" i="2"/>
  <c r="W79" i="2"/>
  <c r="S79" i="2"/>
  <c r="R79" i="2"/>
  <c r="Q79" i="2"/>
  <c r="T79" i="2" s="1"/>
  <c r="P79" i="2"/>
  <c r="O79" i="2"/>
  <c r="V79" i="2" s="1"/>
  <c r="AL79" i="2" s="1"/>
  <c r="N79" i="2"/>
  <c r="U79" i="2" s="1"/>
  <c r="AH78" i="2"/>
  <c r="AA78" i="2"/>
  <c r="W78" i="2"/>
  <c r="R78" i="2"/>
  <c r="U78" i="2" s="1"/>
  <c r="Q78" i="2"/>
  <c r="T78" i="2" s="1"/>
  <c r="P78" i="2"/>
  <c r="S78" i="2" s="1"/>
  <c r="O78" i="2"/>
  <c r="N78" i="2"/>
  <c r="AH77" i="2"/>
  <c r="U77" i="2"/>
  <c r="P77" i="2"/>
  <c r="R77" i="2" s="1"/>
  <c r="N77" i="2"/>
  <c r="AH76" i="2"/>
  <c r="P76" i="2"/>
  <c r="O76" i="2"/>
  <c r="N76" i="2"/>
  <c r="AH75" i="2"/>
  <c r="S75" i="2"/>
  <c r="R75" i="2"/>
  <c r="P75" i="2"/>
  <c r="Q75" i="2" s="1"/>
  <c r="T75" i="2" s="1"/>
  <c r="AL75" i="2" s="1"/>
  <c r="AM75" i="2" s="1"/>
  <c r="O75" i="2"/>
  <c r="V75" i="2" s="1"/>
  <c r="N75" i="2"/>
  <c r="U75" i="2" s="1"/>
  <c r="AH74" i="2"/>
  <c r="W74" i="2"/>
  <c r="T74" i="2"/>
  <c r="S74" i="2"/>
  <c r="V74" i="2" s="1"/>
  <c r="R74" i="2"/>
  <c r="Q74" i="2"/>
  <c r="P74" i="2"/>
  <c r="O74" i="2"/>
  <c r="N74" i="2"/>
  <c r="U74" i="2" s="1"/>
  <c r="AH73" i="2"/>
  <c r="AA73" i="2"/>
  <c r="Q73" i="2"/>
  <c r="T73" i="2" s="1"/>
  <c r="P73" i="2"/>
  <c r="R73" i="2" s="1"/>
  <c r="O73" i="2"/>
  <c r="N73" i="2"/>
  <c r="U73" i="2" s="1"/>
  <c r="AH72" i="2"/>
  <c r="AA72" i="2"/>
  <c r="P72" i="2"/>
  <c r="O72" i="2"/>
  <c r="N72" i="2"/>
  <c r="AH71" i="2"/>
  <c r="AA71" i="2"/>
  <c r="U71" i="2"/>
  <c r="S71" i="2"/>
  <c r="V71" i="2" s="1"/>
  <c r="R71" i="2"/>
  <c r="Q71" i="2"/>
  <c r="T71" i="2" s="1"/>
  <c r="AL71" i="2" s="1"/>
  <c r="AM71" i="2" s="1"/>
  <c r="P71" i="2"/>
  <c r="O71" i="2"/>
  <c r="N71" i="2"/>
  <c r="AH70" i="2"/>
  <c r="AO70" i="2" s="1"/>
  <c r="AA70" i="2"/>
  <c r="W70" i="2"/>
  <c r="S70" i="2"/>
  <c r="V70" i="2" s="1"/>
  <c r="R70" i="2"/>
  <c r="U70" i="2" s="1"/>
  <c r="Q70" i="2"/>
  <c r="T70" i="2" s="1"/>
  <c r="P70" i="2"/>
  <c r="O70" i="2"/>
  <c r="N70" i="2"/>
  <c r="AH69" i="2"/>
  <c r="AO69" i="2" s="1"/>
  <c r="AA69" i="2"/>
  <c r="W69" i="2"/>
  <c r="U69" i="2"/>
  <c r="S69" i="2"/>
  <c r="V69" i="2" s="1"/>
  <c r="AL69" i="2" s="1"/>
  <c r="R69" i="2"/>
  <c r="Q69" i="2"/>
  <c r="T69" i="2" s="1"/>
  <c r="P69" i="2"/>
  <c r="O69" i="2"/>
  <c r="N69" i="2"/>
  <c r="AH68" i="2"/>
  <c r="AO68" i="2" s="1"/>
  <c r="W68" i="2"/>
  <c r="P68" i="2"/>
  <c r="S68" i="2" s="1"/>
  <c r="O68" i="2"/>
  <c r="N68" i="2"/>
  <c r="AH67" i="2"/>
  <c r="AO67" i="2" s="1"/>
  <c r="AA67" i="2"/>
  <c r="W67" i="2"/>
  <c r="R67" i="2"/>
  <c r="U67" i="2" s="1"/>
  <c r="Q67" i="2"/>
  <c r="T67" i="2" s="1"/>
  <c r="AL67" i="2" s="1"/>
  <c r="P67" i="2"/>
  <c r="S67" i="2" s="1"/>
  <c r="O67" i="2"/>
  <c r="V67" i="2" s="1"/>
  <c r="N67" i="2"/>
  <c r="AO66" i="2"/>
  <c r="AA66" i="2"/>
  <c r="W66" i="2"/>
  <c r="S66" i="2"/>
  <c r="P66" i="2"/>
  <c r="O66" i="2"/>
  <c r="N66" i="2"/>
  <c r="AH65" i="2"/>
  <c r="AO65" i="2" s="1"/>
  <c r="AA65" i="2"/>
  <c r="W65" i="2"/>
  <c r="P65" i="2"/>
  <c r="R65" i="2" s="1"/>
  <c r="O65" i="2"/>
  <c r="N65" i="2"/>
  <c r="U65" i="2" s="1"/>
  <c r="AH64" i="2"/>
  <c r="AO64" i="2" s="1"/>
  <c r="AA64" i="2"/>
  <c r="W64" i="2"/>
  <c r="P64" i="2"/>
  <c r="R64" i="2" s="1"/>
  <c r="O64" i="2"/>
  <c r="N64" i="2"/>
  <c r="U64" i="2" s="1"/>
  <c r="AH63" i="2"/>
  <c r="AO63" i="2" s="1"/>
  <c r="AA63" i="2"/>
  <c r="W63" i="2"/>
  <c r="P63" i="2"/>
  <c r="R63" i="2" s="1"/>
  <c r="O63" i="2"/>
  <c r="N63" i="2"/>
  <c r="AH62" i="2"/>
  <c r="AO62" i="2" s="1"/>
  <c r="AA62" i="2"/>
  <c r="W62" i="2"/>
  <c r="Q62" i="2"/>
  <c r="T62" i="2" s="1"/>
  <c r="P62" i="2"/>
  <c r="R62" i="2" s="1"/>
  <c r="O62" i="2"/>
  <c r="N62" i="2"/>
  <c r="U62" i="2" s="1"/>
  <c r="AH61" i="2"/>
  <c r="AA61" i="2"/>
  <c r="P61" i="2"/>
  <c r="O61" i="2"/>
  <c r="N61" i="2"/>
  <c r="AO60" i="2"/>
  <c r="AH60" i="2"/>
  <c r="AA60" i="2"/>
  <c r="W60" i="2"/>
  <c r="U60" i="2"/>
  <c r="S60" i="2"/>
  <c r="P60" i="2"/>
  <c r="R60" i="2" s="1"/>
  <c r="O60" i="2"/>
  <c r="N60" i="2"/>
  <c r="AO59" i="2"/>
  <c r="AH59" i="2"/>
  <c r="AA59" i="2"/>
  <c r="W59" i="2"/>
  <c r="S59" i="2"/>
  <c r="P59" i="2"/>
  <c r="R59" i="2" s="1"/>
  <c r="U59" i="2" s="1"/>
  <c r="O59" i="2"/>
  <c r="V59" i="2" s="1"/>
  <c r="N59" i="2"/>
  <c r="AO58" i="2"/>
  <c r="AA58" i="2"/>
  <c r="W58" i="2"/>
  <c r="V58" i="2"/>
  <c r="T58" i="2"/>
  <c r="S58" i="2"/>
  <c r="R58" i="2"/>
  <c r="Q58" i="2"/>
  <c r="P58" i="2"/>
  <c r="O58" i="2"/>
  <c r="N58" i="2"/>
  <c r="AO57" i="2"/>
  <c r="W57" i="2"/>
  <c r="P57" i="2"/>
  <c r="S57" i="2" s="1"/>
  <c r="O57" i="2"/>
  <c r="V57" i="2" s="1"/>
  <c r="N57" i="2"/>
  <c r="AO56" i="2"/>
  <c r="AH56" i="2"/>
  <c r="W56" i="2"/>
  <c r="P56" i="2"/>
  <c r="S56" i="2" s="1"/>
  <c r="O56" i="2"/>
  <c r="N56" i="2"/>
  <c r="AH55" i="2"/>
  <c r="AO55" i="2" s="1"/>
  <c r="AA55" i="2"/>
  <c r="W55" i="2"/>
  <c r="Q55" i="2"/>
  <c r="T55" i="2" s="1"/>
  <c r="P55" i="2"/>
  <c r="R55" i="2" s="1"/>
  <c r="O55" i="2"/>
  <c r="N55" i="2"/>
  <c r="U55" i="2" s="1"/>
  <c r="AH54" i="2"/>
  <c r="AO54" i="2" s="1"/>
  <c r="AA54" i="2"/>
  <c r="W54" i="2"/>
  <c r="R54" i="2"/>
  <c r="P54" i="2"/>
  <c r="O54" i="2"/>
  <c r="N54" i="2"/>
  <c r="AH53" i="2"/>
  <c r="AO53" i="2" s="1"/>
  <c r="AA53" i="2"/>
  <c r="W53" i="2"/>
  <c r="V53" i="2"/>
  <c r="U53" i="2"/>
  <c r="R53" i="2"/>
  <c r="Q53" i="2"/>
  <c r="T53" i="2" s="1"/>
  <c r="P53" i="2"/>
  <c r="S53" i="2" s="1"/>
  <c r="O53" i="2"/>
  <c r="N53" i="2"/>
  <c r="AH52" i="2"/>
  <c r="AO52" i="2" s="1"/>
  <c r="AA52" i="2"/>
  <c r="W52" i="2"/>
  <c r="R52" i="2"/>
  <c r="Q52" i="2"/>
  <c r="T52" i="2" s="1"/>
  <c r="P52" i="2"/>
  <c r="S52" i="2" s="1"/>
  <c r="O52" i="2"/>
  <c r="V52" i="2" s="1"/>
  <c r="N52" i="2"/>
  <c r="U52" i="2" s="1"/>
  <c r="AH51" i="2"/>
  <c r="AO51" i="2" s="1"/>
  <c r="AA51" i="2"/>
  <c r="W51" i="2"/>
  <c r="U51" i="2"/>
  <c r="R51" i="2"/>
  <c r="Q51" i="2"/>
  <c r="T51" i="2" s="1"/>
  <c r="P51" i="2"/>
  <c r="S51" i="2" s="1"/>
  <c r="O51" i="2"/>
  <c r="V51" i="2" s="1"/>
  <c r="N51" i="2"/>
  <c r="AH50" i="2"/>
  <c r="AO50" i="2" s="1"/>
  <c r="AA50" i="2"/>
  <c r="W50" i="2"/>
  <c r="V50" i="2"/>
  <c r="R50" i="2"/>
  <c r="Q50" i="2"/>
  <c r="T50" i="2" s="1"/>
  <c r="P50" i="2"/>
  <c r="S50" i="2" s="1"/>
  <c r="O50" i="2"/>
  <c r="N50" i="2"/>
  <c r="U50" i="2" s="1"/>
  <c r="AH49" i="2"/>
  <c r="AO49" i="2" s="1"/>
  <c r="W49" i="2"/>
  <c r="P49" i="2"/>
  <c r="O49" i="2"/>
  <c r="N49" i="2"/>
  <c r="AH48" i="2"/>
  <c r="AO48" i="2" s="1"/>
  <c r="AA48" i="2"/>
  <c r="W48" i="2"/>
  <c r="T48" i="2"/>
  <c r="Q48" i="2"/>
  <c r="P48" i="2"/>
  <c r="O48" i="2"/>
  <c r="N48" i="2"/>
  <c r="AH47" i="2"/>
  <c r="AO47" i="2" s="1"/>
  <c r="AA47" i="2"/>
  <c r="W47" i="2"/>
  <c r="P47" i="2"/>
  <c r="O47" i="2"/>
  <c r="N47" i="2"/>
  <c r="AH46" i="2"/>
  <c r="AO46" i="2" s="1"/>
  <c r="AA46" i="2"/>
  <c r="W46" i="2"/>
  <c r="T46" i="2"/>
  <c r="Q46" i="2"/>
  <c r="P46" i="2"/>
  <c r="O46" i="2"/>
  <c r="N46" i="2"/>
  <c r="AH45" i="2"/>
  <c r="AO45" i="2" s="1"/>
  <c r="AA45" i="2"/>
  <c r="W45" i="2"/>
  <c r="P45" i="2"/>
  <c r="O45" i="2"/>
  <c r="N45" i="2"/>
  <c r="AH44" i="2"/>
  <c r="AO44" i="2" s="1"/>
  <c r="AA44" i="2"/>
  <c r="W44" i="2"/>
  <c r="T44" i="2"/>
  <c r="Q44" i="2"/>
  <c r="P44" i="2"/>
  <c r="O44" i="2"/>
  <c r="N44" i="2"/>
  <c r="AH43" i="2"/>
  <c r="AO43" i="2" s="1"/>
  <c r="AA43" i="2"/>
  <c r="W43" i="2"/>
  <c r="P43" i="2"/>
  <c r="O43" i="2"/>
  <c r="N43" i="2"/>
  <c r="AH42" i="2"/>
  <c r="AO42" i="2" s="1"/>
  <c r="AA42" i="2"/>
  <c r="W42" i="2"/>
  <c r="P42" i="2"/>
  <c r="O42" i="2"/>
  <c r="N42" i="2"/>
  <c r="AH41" i="2"/>
  <c r="AO41" i="2" s="1"/>
  <c r="AA41" i="2"/>
  <c r="W41" i="2"/>
  <c r="P41" i="2"/>
  <c r="O41" i="2"/>
  <c r="N41" i="2"/>
  <c r="AO40" i="2"/>
  <c r="AA40" i="2"/>
  <c r="W40" i="2"/>
  <c r="S40" i="2"/>
  <c r="V40" i="2" s="1"/>
  <c r="P40" i="2"/>
  <c r="O40" i="2"/>
  <c r="N40" i="2"/>
  <c r="AO39" i="2"/>
  <c r="AH39" i="2"/>
  <c r="AA39" i="2"/>
  <c r="W39" i="2"/>
  <c r="P39" i="2"/>
  <c r="O39" i="2"/>
  <c r="N39" i="2"/>
  <c r="AO38" i="2"/>
  <c r="AH38" i="2"/>
  <c r="AA38" i="2"/>
  <c r="W38" i="2"/>
  <c r="V38" i="2"/>
  <c r="S38" i="2"/>
  <c r="P38" i="2"/>
  <c r="Q38" i="2" s="1"/>
  <c r="T38" i="2" s="1"/>
  <c r="O38" i="2"/>
  <c r="N38" i="2"/>
  <c r="AO37" i="2"/>
  <c r="AH37" i="2"/>
  <c r="AA37" i="2"/>
  <c r="W37" i="2"/>
  <c r="V37" i="2"/>
  <c r="U37" i="2"/>
  <c r="AL37" i="2" s="1"/>
  <c r="T37" i="2"/>
  <c r="S37" i="2"/>
  <c r="R37" i="2"/>
  <c r="P37" i="2"/>
  <c r="Q37" i="2" s="1"/>
  <c r="O37" i="2"/>
  <c r="N37" i="2"/>
  <c r="AO36" i="2"/>
  <c r="AH36" i="2"/>
  <c r="AA36" i="2"/>
  <c r="W36" i="2"/>
  <c r="T36" i="2"/>
  <c r="P36" i="2"/>
  <c r="Q36" i="2" s="1"/>
  <c r="AH35" i="2"/>
  <c r="AO35" i="2" s="1"/>
  <c r="AA35" i="2"/>
  <c r="W35" i="2"/>
  <c r="Q35" i="2"/>
  <c r="T35" i="2" s="1"/>
  <c r="P35" i="2"/>
  <c r="S35" i="2" s="1"/>
  <c r="V35" i="2" s="1"/>
  <c r="O35" i="2"/>
  <c r="N35" i="2"/>
  <c r="AH34" i="2"/>
  <c r="AO34" i="2" s="1"/>
  <c r="AA34" i="2"/>
  <c r="W34" i="2"/>
  <c r="Q34" i="2"/>
  <c r="T34" i="2" s="1"/>
  <c r="P34" i="2"/>
  <c r="S34" i="2" s="1"/>
  <c r="V34" i="2" s="1"/>
  <c r="O34" i="2"/>
  <c r="N34" i="2"/>
  <c r="AH33" i="2"/>
  <c r="AO33" i="2" s="1"/>
  <c r="AA33" i="2"/>
  <c r="W33" i="2"/>
  <c r="Q33" i="2"/>
  <c r="T33" i="2" s="1"/>
  <c r="P33" i="2"/>
  <c r="S33" i="2" s="1"/>
  <c r="V33" i="2" s="1"/>
  <c r="O33" i="2"/>
  <c r="N33" i="2"/>
  <c r="AH32" i="2"/>
  <c r="AO32" i="2" s="1"/>
  <c r="AA32" i="2"/>
  <c r="W32" i="2"/>
  <c r="P32" i="2"/>
  <c r="S32" i="2" s="1"/>
  <c r="V32" i="2" s="1"/>
  <c r="O32" i="2"/>
  <c r="N32" i="2"/>
  <c r="AH31" i="2"/>
  <c r="AO31" i="2" s="1"/>
  <c r="AA31" i="2"/>
  <c r="W31" i="2"/>
  <c r="Q31" i="2"/>
  <c r="T31" i="2" s="1"/>
  <c r="P31" i="2"/>
  <c r="S31" i="2" s="1"/>
  <c r="V31" i="2" s="1"/>
  <c r="O31" i="2"/>
  <c r="N31" i="2"/>
  <c r="AH30" i="2"/>
  <c r="AO30" i="2" s="1"/>
  <c r="AA30" i="2"/>
  <c r="W30" i="2"/>
  <c r="Q30" i="2"/>
  <c r="T30" i="2" s="1"/>
  <c r="P30" i="2"/>
  <c r="S30" i="2" s="1"/>
  <c r="V30" i="2" s="1"/>
  <c r="O30" i="2"/>
  <c r="N30" i="2"/>
  <c r="AH29" i="2"/>
  <c r="AO29" i="2" s="1"/>
  <c r="AA29" i="2"/>
  <c r="W29" i="2"/>
  <c r="Q29" i="2"/>
  <c r="T29" i="2" s="1"/>
  <c r="P29" i="2"/>
  <c r="S29" i="2" s="1"/>
  <c r="V29" i="2" s="1"/>
  <c r="O29" i="2"/>
  <c r="N29" i="2"/>
  <c r="AH28" i="2"/>
  <c r="AO28" i="2" s="1"/>
  <c r="AA28" i="2"/>
  <c r="W28" i="2"/>
  <c r="Q28" i="2"/>
  <c r="T28" i="2" s="1"/>
  <c r="P28" i="2"/>
  <c r="S28" i="2" s="1"/>
  <c r="V28" i="2" s="1"/>
  <c r="O28" i="2"/>
  <c r="N28" i="2"/>
  <c r="AH27" i="2"/>
  <c r="AO27" i="2" s="1"/>
  <c r="AA27" i="2"/>
  <c r="W27" i="2"/>
  <c r="Q27" i="2"/>
  <c r="T27" i="2" s="1"/>
  <c r="P27" i="2"/>
  <c r="S27" i="2" s="1"/>
  <c r="V27" i="2" s="1"/>
  <c r="O27" i="2"/>
  <c r="N27" i="2"/>
  <c r="AH26" i="2"/>
  <c r="AO26" i="2" s="1"/>
  <c r="W26" i="2"/>
  <c r="P26" i="2"/>
  <c r="S26" i="2" s="1"/>
  <c r="O26" i="2"/>
  <c r="V26" i="2" s="1"/>
  <c r="N26" i="2"/>
  <c r="AH25" i="2"/>
  <c r="AO25" i="2" s="1"/>
  <c r="AA25" i="2"/>
  <c r="W25" i="2"/>
  <c r="P25" i="2"/>
  <c r="S25" i="2" s="1"/>
  <c r="O25" i="2"/>
  <c r="V25" i="2" s="1"/>
  <c r="N25" i="2"/>
  <c r="AH24" i="2"/>
  <c r="AO24" i="2" s="1"/>
  <c r="AA24" i="2"/>
  <c r="W24" i="2"/>
  <c r="P24" i="2"/>
  <c r="S24" i="2" s="1"/>
  <c r="O24" i="2"/>
  <c r="V24" i="2" s="1"/>
  <c r="N24" i="2"/>
  <c r="AH23" i="2"/>
  <c r="AO23" i="2" s="1"/>
  <c r="AA23" i="2"/>
  <c r="W23" i="2"/>
  <c r="P23" i="2"/>
  <c r="S23" i="2" s="1"/>
  <c r="O23" i="2"/>
  <c r="V23" i="2" s="1"/>
  <c r="N23" i="2"/>
  <c r="AH22" i="2"/>
  <c r="AO22" i="2" s="1"/>
  <c r="AA22" i="2"/>
  <c r="W22" i="2"/>
  <c r="P22" i="2"/>
  <c r="S22" i="2" s="1"/>
  <c r="O22" i="2"/>
  <c r="V22" i="2" s="1"/>
  <c r="N22" i="2"/>
  <c r="AH21" i="2"/>
  <c r="AO21" i="2" s="1"/>
  <c r="AA21" i="2"/>
  <c r="W21" i="2"/>
  <c r="P21" i="2"/>
  <c r="S21" i="2" s="1"/>
  <c r="O21" i="2"/>
  <c r="V21" i="2" s="1"/>
  <c r="N21" i="2"/>
  <c r="AH20" i="2"/>
  <c r="AO20" i="2" s="1"/>
  <c r="AA20" i="2"/>
  <c r="W20" i="2"/>
  <c r="P20" i="2"/>
  <c r="S20" i="2" s="1"/>
  <c r="O20" i="2"/>
  <c r="V20" i="2" s="1"/>
  <c r="N20" i="2"/>
  <c r="AH19" i="2"/>
  <c r="AO19" i="2" s="1"/>
  <c r="AA19" i="2"/>
  <c r="W19" i="2"/>
  <c r="P19" i="2"/>
  <c r="S19" i="2" s="1"/>
  <c r="O19" i="2"/>
  <c r="V19" i="2" s="1"/>
  <c r="N19" i="2"/>
  <c r="AH18" i="2"/>
  <c r="AO18" i="2" s="1"/>
  <c r="AA18" i="2"/>
  <c r="W18" i="2"/>
  <c r="P18" i="2"/>
  <c r="S18" i="2" s="1"/>
  <c r="O18" i="2"/>
  <c r="V18" i="2" s="1"/>
  <c r="N18" i="2"/>
  <c r="AH17" i="2"/>
  <c r="AA17" i="2"/>
  <c r="W17" i="2"/>
  <c r="V17" i="2"/>
  <c r="T17" i="2"/>
  <c r="AL17" i="2" s="1"/>
  <c r="AM17" i="2" s="1"/>
  <c r="S17" i="2"/>
  <c r="Q17" i="2"/>
  <c r="P17" i="2"/>
  <c r="R17" i="2" s="1"/>
  <c r="O17" i="2"/>
  <c r="N17" i="2"/>
  <c r="U17" i="2" s="1"/>
  <c r="AH16" i="2"/>
  <c r="AA16" i="2"/>
  <c r="W16" i="2"/>
  <c r="T16" i="2"/>
  <c r="S16" i="2"/>
  <c r="R16" i="2"/>
  <c r="Q16" i="2"/>
  <c r="P16" i="2"/>
  <c r="O16" i="2"/>
  <c r="V16" i="2" s="1"/>
  <c r="N16" i="2"/>
  <c r="U16" i="2" s="1"/>
  <c r="AO15" i="2"/>
  <c r="AH15" i="2"/>
  <c r="AA15" i="2"/>
  <c r="W15" i="2"/>
  <c r="T15" i="2"/>
  <c r="S15" i="2"/>
  <c r="R15" i="2"/>
  <c r="U15" i="2" s="1"/>
  <c r="Q15" i="2"/>
  <c r="P15" i="2"/>
  <c r="O15" i="2"/>
  <c r="V15" i="2" s="1"/>
  <c r="N15" i="2"/>
  <c r="AO14" i="2"/>
  <c r="AH14" i="2"/>
  <c r="AA14" i="2"/>
  <c r="W14" i="2"/>
  <c r="T14" i="2"/>
  <c r="AL14" i="2" s="1"/>
  <c r="S14" i="2"/>
  <c r="R14" i="2"/>
  <c r="U14" i="2" s="1"/>
  <c r="Q14" i="2"/>
  <c r="P14" i="2"/>
  <c r="O14" i="2"/>
  <c r="V14" i="2" s="1"/>
  <c r="N14" i="2"/>
  <c r="U13" i="2" s="1"/>
  <c r="AO13" i="2"/>
  <c r="AH13" i="2"/>
  <c r="AA13" i="2"/>
  <c r="W13" i="2"/>
  <c r="T13" i="2"/>
  <c r="S13" i="2"/>
  <c r="R13" i="2"/>
  <c r="Q13" i="2"/>
  <c r="P13" i="2"/>
  <c r="O13" i="2"/>
  <c r="V13" i="2" s="1"/>
  <c r="N13" i="2"/>
  <c r="AO12" i="2"/>
  <c r="AH12" i="2"/>
  <c r="AA12" i="2"/>
  <c r="W12" i="2"/>
  <c r="S12" i="2"/>
  <c r="R12" i="2" s="1"/>
  <c r="Q12" i="2" s="1"/>
  <c r="T12" i="2" s="1"/>
  <c r="P12" i="2"/>
  <c r="O12" i="2"/>
  <c r="V12" i="2" s="1"/>
  <c r="N12" i="2"/>
  <c r="U12" i="2" s="1"/>
  <c r="AO11" i="2"/>
  <c r="AH11" i="2"/>
  <c r="AA11" i="2"/>
  <c r="W11" i="2"/>
  <c r="S11" i="2"/>
  <c r="R11" i="2" s="1"/>
  <c r="Q11" i="2" s="1"/>
  <c r="T11" i="2" s="1"/>
  <c r="P11" i="2"/>
  <c r="O11" i="2"/>
  <c r="N11" i="2"/>
  <c r="U11" i="2" s="1"/>
  <c r="AO10" i="2"/>
  <c r="AH10" i="2"/>
  <c r="AA10" i="2"/>
  <c r="W10" i="2"/>
  <c r="T10" i="2"/>
  <c r="S10" i="2"/>
  <c r="V10" i="2" s="1"/>
  <c r="R10" i="2"/>
  <c r="Q10" i="2"/>
  <c r="P10" i="2"/>
  <c r="O10" i="2"/>
  <c r="N10" i="2"/>
  <c r="U10" i="2" s="1"/>
  <c r="AO9" i="2"/>
  <c r="AH9" i="2"/>
  <c r="AA9" i="2"/>
  <c r="W9" i="2"/>
  <c r="S9" i="2"/>
  <c r="R9" i="2" s="1"/>
  <c r="Q9" i="2" s="1"/>
  <c r="T9" i="2" s="1"/>
  <c r="P9" i="2"/>
  <c r="O9" i="2"/>
  <c r="N9" i="2"/>
  <c r="AO8" i="2"/>
  <c r="AH8" i="2"/>
  <c r="AA8" i="2"/>
  <c r="W8" i="2"/>
  <c r="T8" i="2"/>
  <c r="AL8" i="2" s="1"/>
  <c r="S8" i="2"/>
  <c r="V8" i="2" s="1"/>
  <c r="R8" i="2"/>
  <c r="Q8" i="2"/>
  <c r="P8" i="2"/>
  <c r="O8" i="2"/>
  <c r="N8" i="2"/>
  <c r="U8" i="2" s="1"/>
  <c r="AO7" i="2"/>
  <c r="AH7" i="2"/>
  <c r="AA7" i="2"/>
  <c r="W7" i="2"/>
  <c r="T7" i="2"/>
  <c r="S7" i="2"/>
  <c r="V7" i="2" s="1"/>
  <c r="R7" i="2"/>
  <c r="Q7" i="2"/>
  <c r="P7" i="2"/>
  <c r="O7" i="2"/>
  <c r="N7" i="2"/>
  <c r="U7" i="2" s="1"/>
  <c r="AO6" i="2"/>
  <c r="AH6" i="2"/>
  <c r="AA6" i="2"/>
  <c r="W6" i="2"/>
  <c r="T6" i="2"/>
  <c r="S6" i="2"/>
  <c r="V6" i="2" s="1"/>
  <c r="R6" i="2"/>
  <c r="Q6" i="2"/>
  <c r="P6" i="2"/>
  <c r="O6" i="2"/>
  <c r="N6" i="2"/>
  <c r="U6" i="2" s="1"/>
  <c r="AO5" i="2"/>
  <c r="AH5" i="2"/>
  <c r="AA5" i="2"/>
  <c r="W5" i="2"/>
  <c r="S5" i="2"/>
  <c r="R5" i="2" s="1"/>
  <c r="Q5" i="2" s="1"/>
  <c r="T5" i="2" s="1"/>
  <c r="P5" i="2"/>
  <c r="O5" i="2"/>
  <c r="N5" i="2"/>
  <c r="AO4" i="2"/>
  <c r="AH4" i="2"/>
  <c r="AA4" i="2"/>
  <c r="W4" i="2"/>
  <c r="T4" i="2"/>
  <c r="S4" i="2"/>
  <c r="V4" i="2" s="1"/>
  <c r="R4" i="2"/>
  <c r="Q4" i="2"/>
  <c r="P4" i="2"/>
  <c r="O4" i="2"/>
  <c r="N4" i="2"/>
  <c r="U4" i="2" s="1"/>
  <c r="AO3" i="2"/>
  <c r="AH3" i="2"/>
  <c r="AA3" i="2"/>
  <c r="W3" i="2"/>
  <c r="T3" i="2"/>
  <c r="S3" i="2"/>
  <c r="V3" i="2" s="1"/>
  <c r="R3" i="2"/>
  <c r="Q3" i="2"/>
  <c r="P3" i="2"/>
  <c r="O3" i="2"/>
  <c r="N3" i="2"/>
  <c r="U3" i="2" s="1"/>
  <c r="AO2" i="2"/>
  <c r="AH2" i="2"/>
  <c r="AA2" i="2"/>
  <c r="W2" i="2"/>
  <c r="T2" i="2"/>
  <c r="S2" i="2"/>
  <c r="V2" i="2" s="1"/>
  <c r="R2" i="2"/>
  <c r="Q2" i="2"/>
  <c r="P2" i="2"/>
  <c r="O2" i="2"/>
  <c r="N2" i="2"/>
  <c r="U2" i="2" s="1"/>
  <c r="AP8" i="2" l="1"/>
  <c r="AM8" i="2"/>
  <c r="AL10" i="2"/>
  <c r="AL73" i="2"/>
  <c r="AM73" i="2" s="1"/>
  <c r="AL12" i="2"/>
  <c r="U5" i="2"/>
  <c r="AL15" i="2"/>
  <c r="AM37" i="2"/>
  <c r="AP37" i="2" s="1"/>
  <c r="V39" i="2"/>
  <c r="AM69" i="2"/>
  <c r="AP69" i="2" s="1"/>
  <c r="AL70" i="2"/>
  <c r="AL3" i="2"/>
  <c r="AL7" i="2"/>
  <c r="U9" i="2"/>
  <c r="AL9" i="2" s="1"/>
  <c r="U43" i="2"/>
  <c r="AM67" i="2"/>
  <c r="AP67" i="2" s="1"/>
  <c r="AL2" i="2"/>
  <c r="U28" i="2"/>
  <c r="AL28" i="2" s="1"/>
  <c r="V43" i="2"/>
  <c r="AP79" i="2"/>
  <c r="AM79" i="2"/>
  <c r="AP14" i="2"/>
  <c r="AM14" i="2"/>
  <c r="AL13" i="2"/>
  <c r="AL4" i="2"/>
  <c r="AL16" i="2"/>
  <c r="AM16" i="2" s="1"/>
  <c r="U30" i="2"/>
  <c r="AL30" i="2" s="1"/>
  <c r="AL89" i="2"/>
  <c r="U29" i="2"/>
  <c r="AL29" i="2" s="1"/>
  <c r="AL6" i="2"/>
  <c r="U40" i="2"/>
  <c r="S36" i="2"/>
  <c r="V36" i="2" s="1"/>
  <c r="R40" i="2"/>
  <c r="Q40" i="2"/>
  <c r="T40" i="2" s="1"/>
  <c r="AL51" i="2"/>
  <c r="V56" i="2"/>
  <c r="S61" i="2"/>
  <c r="V61" i="2" s="1"/>
  <c r="R61" i="2"/>
  <c r="U61" i="2" s="1"/>
  <c r="Q61" i="2"/>
  <c r="T61" i="2" s="1"/>
  <c r="S72" i="2"/>
  <c r="V72" i="2" s="1"/>
  <c r="R72" i="2"/>
  <c r="U72" i="2" s="1"/>
  <c r="Q72" i="2"/>
  <c r="T72" i="2" s="1"/>
  <c r="AL83" i="2"/>
  <c r="AL90" i="2"/>
  <c r="R91" i="2"/>
  <c r="U91" i="2" s="1"/>
  <c r="S91" i="2"/>
  <c r="AM258" i="2"/>
  <c r="AP258" i="2"/>
  <c r="Q19" i="2"/>
  <c r="T19" i="2" s="1"/>
  <c r="AL19" i="2" s="1"/>
  <c r="Q20" i="2"/>
  <c r="T20" i="2" s="1"/>
  <c r="Q21" i="2"/>
  <c r="T21" i="2" s="1"/>
  <c r="Q23" i="2"/>
  <c r="T23" i="2" s="1"/>
  <c r="AL23" i="2" s="1"/>
  <c r="Q24" i="2"/>
  <c r="T24" i="2" s="1"/>
  <c r="AL24" i="2" s="1"/>
  <c r="Q25" i="2"/>
  <c r="T25" i="2" s="1"/>
  <c r="Q26" i="2"/>
  <c r="T26" i="2" s="1"/>
  <c r="R27" i="2"/>
  <c r="U27" i="2" s="1"/>
  <c r="AL27" i="2" s="1"/>
  <c r="R28" i="2"/>
  <c r="R29" i="2"/>
  <c r="R30" i="2"/>
  <c r="R31" i="2"/>
  <c r="U31" i="2" s="1"/>
  <c r="AL31" i="2" s="1"/>
  <c r="R32" i="2"/>
  <c r="Q32" i="2" s="1"/>
  <c r="T32" i="2" s="1"/>
  <c r="R33" i="2"/>
  <c r="U33" i="2" s="1"/>
  <c r="AL33" i="2" s="1"/>
  <c r="R34" i="2"/>
  <c r="U34" i="2" s="1"/>
  <c r="AL34" i="2" s="1"/>
  <c r="R35" i="2"/>
  <c r="U35" i="2" s="1"/>
  <c r="AL35" i="2" s="1"/>
  <c r="S55" i="2"/>
  <c r="V55" i="2" s="1"/>
  <c r="AL55" i="2" s="1"/>
  <c r="U58" i="2"/>
  <c r="AL58" i="2" s="1"/>
  <c r="S62" i="2"/>
  <c r="Q63" i="2"/>
  <c r="T63" i="2" s="1"/>
  <c r="R68" i="2"/>
  <c r="S73" i="2"/>
  <c r="R76" i="2"/>
  <c r="U76" i="2" s="1"/>
  <c r="S76" i="2"/>
  <c r="V76" i="2" s="1"/>
  <c r="Q76" i="2"/>
  <c r="T76" i="2" s="1"/>
  <c r="R93" i="2"/>
  <c r="U93" i="2" s="1"/>
  <c r="Q93" i="2"/>
  <c r="T93" i="2" s="1"/>
  <c r="AL93" i="2" s="1"/>
  <c r="S93" i="2"/>
  <c r="AP120" i="2"/>
  <c r="AM120" i="2"/>
  <c r="S157" i="2"/>
  <c r="V157" i="2" s="1"/>
  <c r="Q157" i="2"/>
  <c r="T157" i="2" s="1"/>
  <c r="AL157" i="2" s="1"/>
  <c r="R157" i="2"/>
  <c r="U157" i="2" s="1"/>
  <c r="S158" i="2"/>
  <c r="V158" i="2" s="1"/>
  <c r="Q158" i="2"/>
  <c r="T158" i="2" s="1"/>
  <c r="AL158" i="2" s="1"/>
  <c r="AM158" i="2" s="1"/>
  <c r="R158" i="2"/>
  <c r="U158" i="2" s="1"/>
  <c r="V5" i="2"/>
  <c r="AL5" i="2" s="1"/>
  <c r="V9" i="2"/>
  <c r="V11" i="2"/>
  <c r="AL11" i="2" s="1"/>
  <c r="R18" i="2"/>
  <c r="U18" i="2" s="1"/>
  <c r="R19" i="2"/>
  <c r="U19" i="2" s="1"/>
  <c r="R20" i="2"/>
  <c r="U20" i="2" s="1"/>
  <c r="R21" i="2"/>
  <c r="U21" i="2" s="1"/>
  <c r="R22" i="2"/>
  <c r="U22" i="2" s="1"/>
  <c r="R23" i="2"/>
  <c r="U23" i="2" s="1"/>
  <c r="R24" i="2"/>
  <c r="U24" i="2" s="1"/>
  <c r="R25" i="2"/>
  <c r="U25" i="2" s="1"/>
  <c r="R26" i="2"/>
  <c r="U26" i="2" s="1"/>
  <c r="R39" i="2"/>
  <c r="U39" i="2" s="1"/>
  <c r="Q39" i="2"/>
  <c r="T39" i="2" s="1"/>
  <c r="S41" i="2"/>
  <c r="V41" i="2" s="1"/>
  <c r="R41" i="2"/>
  <c r="U41" i="2" s="1"/>
  <c r="S43" i="2"/>
  <c r="R43" i="2"/>
  <c r="S45" i="2"/>
  <c r="V45" i="2" s="1"/>
  <c r="R45" i="2"/>
  <c r="U45" i="2" s="1"/>
  <c r="S47" i="2"/>
  <c r="V47" i="2" s="1"/>
  <c r="R47" i="2"/>
  <c r="U47" i="2" s="1"/>
  <c r="S49" i="2"/>
  <c r="V49" i="2" s="1"/>
  <c r="R49" i="2"/>
  <c r="U49" i="2" s="1"/>
  <c r="Q49" i="2"/>
  <c r="T49" i="2" s="1"/>
  <c r="AL52" i="2"/>
  <c r="Q57" i="2"/>
  <c r="T57" i="2" s="1"/>
  <c r="AL57" i="2" s="1"/>
  <c r="S63" i="2"/>
  <c r="V63" i="2" s="1"/>
  <c r="Q64" i="2"/>
  <c r="T64" i="2" s="1"/>
  <c r="V66" i="2"/>
  <c r="R112" i="2"/>
  <c r="Q112" i="2"/>
  <c r="T112" i="2" s="1"/>
  <c r="AM116" i="2"/>
  <c r="AP116" i="2" s="1"/>
  <c r="AM137" i="2"/>
  <c r="AP137" i="2" s="1"/>
  <c r="AM144" i="2"/>
  <c r="AP144" i="2" s="1"/>
  <c r="S39" i="2"/>
  <c r="Q41" i="2"/>
  <c r="T41" i="2" s="1"/>
  <c r="Q43" i="2"/>
  <c r="T43" i="2" s="1"/>
  <c r="Q45" i="2"/>
  <c r="T45" i="2" s="1"/>
  <c r="Q47" i="2"/>
  <c r="T47" i="2" s="1"/>
  <c r="R57" i="2"/>
  <c r="U57" i="2" s="1"/>
  <c r="V60" i="2"/>
  <c r="S64" i="2"/>
  <c r="V64" i="2" s="1"/>
  <c r="Q65" i="2"/>
  <c r="T65" i="2" s="1"/>
  <c r="R66" i="2"/>
  <c r="U66" i="2" s="1"/>
  <c r="AL74" i="2"/>
  <c r="AM74" i="2" s="1"/>
  <c r="V85" i="2"/>
  <c r="AL85" i="2" s="1"/>
  <c r="S112" i="2"/>
  <c r="V112" i="2" s="1"/>
  <c r="R56" i="2"/>
  <c r="U56" i="2" s="1"/>
  <c r="V93" i="2"/>
  <c r="R38" i="2"/>
  <c r="U38" i="2" s="1"/>
  <c r="AL38" i="2" s="1"/>
  <c r="AL50" i="2"/>
  <c r="U54" i="2"/>
  <c r="S65" i="2"/>
  <c r="V65" i="2" s="1"/>
  <c r="Q66" i="2"/>
  <c r="T66" i="2" s="1"/>
  <c r="U86" i="2"/>
  <c r="AL86" i="2" s="1"/>
  <c r="AL53" i="2"/>
  <c r="AM53" i="2" s="1"/>
  <c r="AM118" i="2"/>
  <c r="AP118" i="2" s="1"/>
  <c r="AP163" i="2"/>
  <c r="AM163" i="2"/>
  <c r="R36" i="2"/>
  <c r="U36" i="2" s="1"/>
  <c r="AL36" i="2" s="1"/>
  <c r="S42" i="2"/>
  <c r="V42" i="2" s="1"/>
  <c r="R42" i="2"/>
  <c r="S44" i="2"/>
  <c r="V44" i="2" s="1"/>
  <c r="AL44" i="2" s="1"/>
  <c r="R44" i="2"/>
  <c r="U44" i="2" s="1"/>
  <c r="S46" i="2"/>
  <c r="V46" i="2" s="1"/>
  <c r="R46" i="2"/>
  <c r="U46" i="2" s="1"/>
  <c r="AL46" i="2" s="1"/>
  <c r="S48" i="2"/>
  <c r="V48" i="2" s="1"/>
  <c r="R48" i="2"/>
  <c r="U48" i="2" s="1"/>
  <c r="AL48" i="2" s="1"/>
  <c r="S54" i="2"/>
  <c r="V54" i="2" s="1"/>
  <c r="Q54" i="2"/>
  <c r="T54" i="2" s="1"/>
  <c r="AL54" i="2" s="1"/>
  <c r="AM54" i="2" s="1"/>
  <c r="V62" i="2"/>
  <c r="AL62" i="2" s="1"/>
  <c r="U63" i="2"/>
  <c r="V68" i="2"/>
  <c r="V73" i="2"/>
  <c r="AL82" i="2"/>
  <c r="U88" i="2"/>
  <c r="AL88" i="2" s="1"/>
  <c r="V91" i="2"/>
  <c r="U126" i="2"/>
  <c r="S153" i="2"/>
  <c r="V153" i="2" s="1"/>
  <c r="S154" i="2"/>
  <c r="V154" i="2" s="1"/>
  <c r="Q154" i="2"/>
  <c r="T154" i="2" s="1"/>
  <c r="AL154" i="2" s="1"/>
  <c r="R154" i="2"/>
  <c r="AL164" i="2"/>
  <c r="S111" i="2"/>
  <c r="V111" i="2" s="1"/>
  <c r="U115" i="2"/>
  <c r="V128" i="2"/>
  <c r="S136" i="2"/>
  <c r="V136" i="2" s="1"/>
  <c r="R136" i="2"/>
  <c r="U136" i="2" s="1"/>
  <c r="Q136" i="2"/>
  <c r="T136" i="2" s="1"/>
  <c r="AL136" i="2" s="1"/>
  <c r="AP188" i="2"/>
  <c r="AM188" i="2"/>
  <c r="AM193" i="2"/>
  <c r="AP193" i="2" s="1"/>
  <c r="AP113" i="2"/>
  <c r="S122" i="2"/>
  <c r="R122" i="2"/>
  <c r="U122" i="2" s="1"/>
  <c r="Q122" i="2"/>
  <c r="T122" i="2" s="1"/>
  <c r="AL123" i="2"/>
  <c r="S124" i="2"/>
  <c r="V124" i="2" s="1"/>
  <c r="Q124" i="2"/>
  <c r="T124" i="2" s="1"/>
  <c r="AL124" i="2" s="1"/>
  <c r="R124" i="2"/>
  <c r="U124" i="2" s="1"/>
  <c r="S125" i="2"/>
  <c r="V125" i="2" s="1"/>
  <c r="Q125" i="2"/>
  <c r="T125" i="2" s="1"/>
  <c r="R126" i="2"/>
  <c r="S126" i="2"/>
  <c r="V126" i="2" s="1"/>
  <c r="Q126" i="2"/>
  <c r="T126" i="2" s="1"/>
  <c r="AL132" i="2"/>
  <c r="AM142" i="2"/>
  <c r="AP142" i="2" s="1"/>
  <c r="AL143" i="2"/>
  <c r="S182" i="2"/>
  <c r="R182" i="2" s="1"/>
  <c r="U81" i="2"/>
  <c r="AL81" i="2" s="1"/>
  <c r="U87" i="2"/>
  <c r="AL87" i="2" s="1"/>
  <c r="U96" i="2"/>
  <c r="AL96" i="2" s="1"/>
  <c r="AM96" i="2" s="1"/>
  <c r="Q114" i="2"/>
  <c r="T114" i="2" s="1"/>
  <c r="AL114" i="2" s="1"/>
  <c r="R125" i="2"/>
  <c r="U125" i="2" s="1"/>
  <c r="AL135" i="2"/>
  <c r="V160" i="2"/>
  <c r="R160" i="2"/>
  <c r="V162" i="2"/>
  <c r="R162" i="2"/>
  <c r="Q59" i="2"/>
  <c r="T59" i="2" s="1"/>
  <c r="AL59" i="2" s="1"/>
  <c r="Q60" i="2"/>
  <c r="T60" i="2" s="1"/>
  <c r="Q77" i="2"/>
  <c r="T77" i="2" s="1"/>
  <c r="U84" i="2"/>
  <c r="AL84" i="2" s="1"/>
  <c r="V87" i="2"/>
  <c r="R92" i="2"/>
  <c r="U92" i="2" s="1"/>
  <c r="Q92" i="2"/>
  <c r="T92" i="2" s="1"/>
  <c r="S95" i="2"/>
  <c r="Q95" i="2"/>
  <c r="T95" i="2" s="1"/>
  <c r="AL95" i="2" s="1"/>
  <c r="AM95" i="2" s="1"/>
  <c r="S114" i="2"/>
  <c r="V114" i="2" s="1"/>
  <c r="Q115" i="2"/>
  <c r="T115" i="2" s="1"/>
  <c r="Q130" i="2"/>
  <c r="T130" i="2" s="1"/>
  <c r="S130" i="2"/>
  <c r="V130" i="2" s="1"/>
  <c r="R130" i="2"/>
  <c r="U130" i="2" s="1"/>
  <c r="S77" i="2"/>
  <c r="V77" i="2" s="1"/>
  <c r="V78" i="2"/>
  <c r="AL78" i="2" s="1"/>
  <c r="AM78" i="2" s="1"/>
  <c r="U80" i="2"/>
  <c r="AL80" i="2" s="1"/>
  <c r="V84" i="2"/>
  <c r="AL97" i="2"/>
  <c r="AM97" i="2" s="1"/>
  <c r="U99" i="2"/>
  <c r="AL99" i="2" s="1"/>
  <c r="U106" i="2"/>
  <c r="AL106" i="2" s="1"/>
  <c r="U109" i="2"/>
  <c r="AL109" i="2" s="1"/>
  <c r="U110" i="2"/>
  <c r="AL110" i="2" s="1"/>
  <c r="AM110" i="2" s="1"/>
  <c r="S115" i="2"/>
  <c r="V115" i="2" s="1"/>
  <c r="U154" i="2"/>
  <c r="U155" i="2"/>
  <c r="U112" i="2"/>
  <c r="U117" i="2"/>
  <c r="AL117" i="2" s="1"/>
  <c r="U119" i="2"/>
  <c r="AL119" i="2" s="1"/>
  <c r="AL131" i="2"/>
  <c r="S146" i="2"/>
  <c r="V146" i="2" s="1"/>
  <c r="R146" i="2"/>
  <c r="U146" i="2" s="1"/>
  <c r="S147" i="2"/>
  <c r="V147" i="2" s="1"/>
  <c r="Q147" i="2"/>
  <c r="T147" i="2" s="1"/>
  <c r="R147" i="2"/>
  <c r="U147" i="2" s="1"/>
  <c r="V122" i="2"/>
  <c r="U135" i="2"/>
  <c r="AL139" i="2"/>
  <c r="AL141" i="2"/>
  <c r="V148" i="2"/>
  <c r="R94" i="2"/>
  <c r="U94" i="2" s="1"/>
  <c r="AL94" i="2" s="1"/>
  <c r="R98" i="2"/>
  <c r="U98" i="2" s="1"/>
  <c r="AL98" i="2" s="1"/>
  <c r="R99" i="2"/>
  <c r="R100" i="2"/>
  <c r="Q100" i="2" s="1"/>
  <c r="T100" i="2" s="1"/>
  <c r="R101" i="2"/>
  <c r="Q101" i="2" s="1"/>
  <c r="T101" i="2" s="1"/>
  <c r="R102" i="2"/>
  <c r="U102" i="2" s="1"/>
  <c r="AL102" i="2" s="1"/>
  <c r="R103" i="2"/>
  <c r="U103" i="2" s="1"/>
  <c r="AL103" i="2" s="1"/>
  <c r="R104" i="2"/>
  <c r="U104" i="2" s="1"/>
  <c r="AL104" i="2" s="1"/>
  <c r="R105" i="2"/>
  <c r="U105" i="2" s="1"/>
  <c r="AL105" i="2" s="1"/>
  <c r="R106" i="2"/>
  <c r="R107" i="2"/>
  <c r="U107" i="2" s="1"/>
  <c r="AL107" i="2" s="1"/>
  <c r="R108" i="2"/>
  <c r="U108" i="2" s="1"/>
  <c r="AL108" i="2" s="1"/>
  <c r="R109" i="2"/>
  <c r="R110" i="2"/>
  <c r="R128" i="2"/>
  <c r="U128" i="2" s="1"/>
  <c r="AL128" i="2" s="1"/>
  <c r="V132" i="2"/>
  <c r="AL148" i="2"/>
  <c r="V150" i="2"/>
  <c r="V166" i="2"/>
  <c r="AL134" i="2"/>
  <c r="U145" i="2"/>
  <c r="AL149" i="2"/>
  <c r="V151" i="2"/>
  <c r="AL151" i="2" s="1"/>
  <c r="U152" i="2"/>
  <c r="S155" i="2"/>
  <c r="V155" i="2" s="1"/>
  <c r="Q155" i="2"/>
  <c r="T155" i="2" s="1"/>
  <c r="U156" i="2"/>
  <c r="V169" i="2"/>
  <c r="V129" i="2"/>
  <c r="AL129" i="2" s="1"/>
  <c r="V131" i="2"/>
  <c r="V135" i="2"/>
  <c r="AL138" i="2"/>
  <c r="AL140" i="2"/>
  <c r="AL150" i="2"/>
  <c r="R155" i="2"/>
  <c r="AL159" i="2"/>
  <c r="V161" i="2"/>
  <c r="R161" i="2"/>
  <c r="Q121" i="2"/>
  <c r="T121" i="2" s="1"/>
  <c r="AL121" i="2" s="1"/>
  <c r="AL133" i="2"/>
  <c r="S145" i="2"/>
  <c r="V145" i="2" s="1"/>
  <c r="Q145" i="2"/>
  <c r="T145" i="2" s="1"/>
  <c r="S152" i="2"/>
  <c r="V152" i="2" s="1"/>
  <c r="Q152" i="2"/>
  <c r="T152" i="2" s="1"/>
  <c r="S156" i="2"/>
  <c r="V156" i="2" s="1"/>
  <c r="Q156" i="2"/>
  <c r="T156" i="2" s="1"/>
  <c r="AL156" i="2" s="1"/>
  <c r="U165" i="2"/>
  <c r="AL165" i="2" s="1"/>
  <c r="V167" i="2"/>
  <c r="U176" i="2"/>
  <c r="U177" i="2"/>
  <c r="AM191" i="2"/>
  <c r="AP191" i="2" s="1"/>
  <c r="AM195" i="2"/>
  <c r="AP195" i="2"/>
  <c r="AL219" i="2"/>
  <c r="AM219" i="2" s="1"/>
  <c r="AM181" i="2"/>
  <c r="AP181" i="2" s="1"/>
  <c r="V182" i="2"/>
  <c r="U198" i="2"/>
  <c r="U211" i="2"/>
  <c r="R186" i="2"/>
  <c r="V190" i="2"/>
  <c r="AL190" i="2" s="1"/>
  <c r="AL198" i="2"/>
  <c r="R211" i="2"/>
  <c r="Q211" i="2" s="1"/>
  <c r="T211" i="2" s="1"/>
  <c r="AL235" i="2"/>
  <c r="AM263" i="2"/>
  <c r="AP263" i="2" s="1"/>
  <c r="AM264" i="2"/>
  <c r="AP264" i="2" s="1"/>
  <c r="AM201" i="2"/>
  <c r="AP201" i="2" s="1"/>
  <c r="AM203" i="2"/>
  <c r="AP203" i="2"/>
  <c r="AM205" i="2"/>
  <c r="AP205" i="2"/>
  <c r="AM207" i="2"/>
  <c r="AP207" i="2"/>
  <c r="AP216" i="2"/>
  <c r="AL218" i="2"/>
  <c r="AM218" i="2" s="1"/>
  <c r="AM254" i="2"/>
  <c r="AP254" i="2"/>
  <c r="AM259" i="2"/>
  <c r="AP259" i="2"/>
  <c r="Q175" i="2"/>
  <c r="T175" i="2" s="1"/>
  <c r="Q176" i="2"/>
  <c r="T176" i="2" s="1"/>
  <c r="Q177" i="2"/>
  <c r="T177" i="2" s="1"/>
  <c r="AL177" i="2" s="1"/>
  <c r="Q179" i="2"/>
  <c r="T179" i="2" s="1"/>
  <c r="Q180" i="2"/>
  <c r="T180" i="2" s="1"/>
  <c r="U183" i="2"/>
  <c r="R184" i="2"/>
  <c r="Q184" i="2" s="1"/>
  <c r="T184" i="2" s="1"/>
  <c r="AP192" i="2"/>
  <c r="AP194" i="2"/>
  <c r="U197" i="2"/>
  <c r="AL197" i="2" s="1"/>
  <c r="AL212" i="2"/>
  <c r="R217" i="2"/>
  <c r="Q217" i="2" s="1"/>
  <c r="T217" i="2" s="1"/>
  <c r="AL217" i="2" s="1"/>
  <c r="AM217" i="2" s="1"/>
  <c r="AL227" i="2"/>
  <c r="V233" i="2"/>
  <c r="U239" i="2"/>
  <c r="Q166" i="2"/>
  <c r="T166" i="2" s="1"/>
  <c r="AL166" i="2" s="1"/>
  <c r="Q167" i="2"/>
  <c r="T167" i="2" s="1"/>
  <c r="AL167" i="2" s="1"/>
  <c r="Q168" i="2"/>
  <c r="T168" i="2" s="1"/>
  <c r="AL168" i="2" s="1"/>
  <c r="Q169" i="2"/>
  <c r="T169" i="2" s="1"/>
  <c r="Q170" i="2"/>
  <c r="T170" i="2" s="1"/>
  <c r="AL170" i="2" s="1"/>
  <c r="Q171" i="2"/>
  <c r="T171" i="2" s="1"/>
  <c r="AL171" i="2" s="1"/>
  <c r="Q172" i="2"/>
  <c r="T172" i="2" s="1"/>
  <c r="AL172" i="2" s="1"/>
  <c r="Q173" i="2"/>
  <c r="T173" i="2" s="1"/>
  <c r="AL173" i="2" s="1"/>
  <c r="Q174" i="2"/>
  <c r="T174" i="2" s="1"/>
  <c r="AL174" i="2" s="1"/>
  <c r="R175" i="2"/>
  <c r="U175" i="2" s="1"/>
  <c r="R176" i="2"/>
  <c r="R177" i="2"/>
  <c r="R178" i="2"/>
  <c r="Q178" i="2" s="1"/>
  <c r="T178" i="2" s="1"/>
  <c r="R179" i="2"/>
  <c r="U179" i="2" s="1"/>
  <c r="R180" i="2"/>
  <c r="U180" i="2" s="1"/>
  <c r="S184" i="2"/>
  <c r="V184" i="2" s="1"/>
  <c r="U185" i="2"/>
  <c r="Q187" i="2"/>
  <c r="T187" i="2" s="1"/>
  <c r="V189" i="2"/>
  <c r="AL189" i="2" s="1"/>
  <c r="R199" i="2"/>
  <c r="U199" i="2" s="1"/>
  <c r="Q199" i="2"/>
  <c r="T199" i="2" s="1"/>
  <c r="U200" i="2"/>
  <c r="U214" i="2"/>
  <c r="AL214" i="2" s="1"/>
  <c r="AL220" i="2"/>
  <c r="AL255" i="2"/>
  <c r="AM265" i="2"/>
  <c r="AP265" i="2" s="1"/>
  <c r="Q183" i="2"/>
  <c r="T183" i="2" s="1"/>
  <c r="AL183" i="2" s="1"/>
  <c r="R187" i="2"/>
  <c r="U187" i="2" s="1"/>
  <c r="S199" i="2"/>
  <c r="V199" i="2" s="1"/>
  <c r="AL213" i="2"/>
  <c r="U215" i="2"/>
  <c r="AL215" i="2" s="1"/>
  <c r="AL221" i="2"/>
  <c r="AM221" i="2" s="1"/>
  <c r="AL228" i="2"/>
  <c r="AM228" i="2" s="1"/>
  <c r="V229" i="2"/>
  <c r="V230" i="2"/>
  <c r="V231" i="2"/>
  <c r="AM260" i="2"/>
  <c r="AP260" i="2"/>
  <c r="S185" i="2"/>
  <c r="V185" i="2" s="1"/>
  <c r="Q185" i="2"/>
  <c r="T185" i="2" s="1"/>
  <c r="R200" i="2"/>
  <c r="Q200" i="2"/>
  <c r="T200" i="2" s="1"/>
  <c r="AL200" i="2" s="1"/>
  <c r="AM202" i="2"/>
  <c r="AP202" i="2" s="1"/>
  <c r="AM204" i="2"/>
  <c r="AP204" i="2"/>
  <c r="AM206" i="2"/>
  <c r="AP206" i="2" s="1"/>
  <c r="AM245" i="2"/>
  <c r="AP245" i="2" s="1"/>
  <c r="AM257" i="2"/>
  <c r="AP257" i="2"/>
  <c r="AM262" i="2"/>
  <c r="AP262" i="2" s="1"/>
  <c r="R223" i="2"/>
  <c r="U223" i="2" s="1"/>
  <c r="AL223" i="2" s="1"/>
  <c r="AM223" i="2" s="1"/>
  <c r="Q232" i="2"/>
  <c r="T232" i="2" s="1"/>
  <c r="AL232" i="2" s="1"/>
  <c r="Q233" i="2"/>
  <c r="T233" i="2" s="1"/>
  <c r="Q234" i="2"/>
  <c r="T234" i="2" s="1"/>
  <c r="R235" i="2"/>
  <c r="U235" i="2" s="1"/>
  <c r="R238" i="2"/>
  <c r="U238" i="2" s="1"/>
  <c r="AL238" i="2" s="1"/>
  <c r="S241" i="2"/>
  <c r="R243" i="2"/>
  <c r="U243" i="2" s="1"/>
  <c r="Q246" i="2"/>
  <c r="T246" i="2" s="1"/>
  <c r="AL246" i="2" s="1"/>
  <c r="AM246" i="2" s="1"/>
  <c r="AL256" i="2"/>
  <c r="AM256" i="2" s="1"/>
  <c r="AL301" i="2"/>
  <c r="AL336" i="2"/>
  <c r="Q222" i="2"/>
  <c r="T222" i="2" s="1"/>
  <c r="AL222" i="2" s="1"/>
  <c r="AM222" i="2" s="1"/>
  <c r="Q229" i="2"/>
  <c r="T229" i="2" s="1"/>
  <c r="AL229" i="2" s="1"/>
  <c r="Q230" i="2"/>
  <c r="T230" i="2" s="1"/>
  <c r="AL230" i="2" s="1"/>
  <c r="Q231" i="2"/>
  <c r="T231" i="2" s="1"/>
  <c r="AL231" i="2" s="1"/>
  <c r="R232" i="2"/>
  <c r="U232" i="2" s="1"/>
  <c r="R233" i="2"/>
  <c r="U233" i="2" s="1"/>
  <c r="R234" i="2"/>
  <c r="U234" i="2" s="1"/>
  <c r="V237" i="2"/>
  <c r="R246" i="2"/>
  <c r="U246" i="2" s="1"/>
  <c r="Q248" i="2"/>
  <c r="T248" i="2" s="1"/>
  <c r="AL248" i="2" s="1"/>
  <c r="AM248" i="2" s="1"/>
  <c r="U249" i="2"/>
  <c r="AL249" i="2" s="1"/>
  <c r="AM249" i="2" s="1"/>
  <c r="AL272" i="2"/>
  <c r="AL274" i="2"/>
  <c r="R237" i="2"/>
  <c r="U237" i="2" s="1"/>
  <c r="AM323" i="2"/>
  <c r="AP323" i="2" s="1"/>
  <c r="Q225" i="2"/>
  <c r="T225" i="2" s="1"/>
  <c r="AL225" i="2" s="1"/>
  <c r="Q226" i="2"/>
  <c r="T226" i="2" s="1"/>
  <c r="AL226" i="2" s="1"/>
  <c r="Q237" i="2"/>
  <c r="T237" i="2" s="1"/>
  <c r="AL237" i="2" s="1"/>
  <c r="R240" i="2"/>
  <c r="Q240" i="2" s="1"/>
  <c r="T240" i="2" s="1"/>
  <c r="S251" i="2"/>
  <c r="V251" i="2" s="1"/>
  <c r="R251" i="2"/>
  <c r="U251" i="2" s="1"/>
  <c r="AL251" i="2" s="1"/>
  <c r="S253" i="2"/>
  <c r="V253" i="2" s="1"/>
  <c r="AL253" i="2" s="1"/>
  <c r="R253" i="2"/>
  <c r="U253" i="2" s="1"/>
  <c r="Q267" i="2"/>
  <c r="T267" i="2" s="1"/>
  <c r="S267" i="2"/>
  <c r="V267" i="2" s="1"/>
  <c r="R267" i="2"/>
  <c r="U267" i="2" s="1"/>
  <c r="AL282" i="2"/>
  <c r="V236" i="2"/>
  <c r="AL236" i="2" s="1"/>
  <c r="V244" i="2"/>
  <c r="AL244" i="2" s="1"/>
  <c r="R269" i="2"/>
  <c r="U269" i="2" s="1"/>
  <c r="S269" i="2"/>
  <c r="Q269" i="2"/>
  <c r="T269" i="2" s="1"/>
  <c r="R270" i="2"/>
  <c r="U270" i="2" s="1"/>
  <c r="AM283" i="2"/>
  <c r="AP283" i="2" s="1"/>
  <c r="Q224" i="2"/>
  <c r="T224" i="2" s="1"/>
  <c r="AL224" i="2" s="1"/>
  <c r="AM224" i="2" s="1"/>
  <c r="V235" i="2"/>
  <c r="Q239" i="2"/>
  <c r="T239" i="2" s="1"/>
  <c r="V241" i="2"/>
  <c r="AL241" i="2" s="1"/>
  <c r="S242" i="2"/>
  <c r="V242" i="2" s="1"/>
  <c r="AL242" i="2" s="1"/>
  <c r="AL275" i="2"/>
  <c r="V234" i="2"/>
  <c r="R239" i="2"/>
  <c r="AL294" i="2"/>
  <c r="AM318" i="2"/>
  <c r="AP318" i="2" s="1"/>
  <c r="S250" i="2"/>
  <c r="V250" i="2" s="1"/>
  <c r="R250" i="2"/>
  <c r="U250" i="2" s="1"/>
  <c r="AL250" i="2" s="1"/>
  <c r="S252" i="2"/>
  <c r="V252" i="2" s="1"/>
  <c r="R252" i="2"/>
  <c r="U252" i="2" s="1"/>
  <c r="AL252" i="2" s="1"/>
  <c r="AM284" i="2"/>
  <c r="AP284" i="2"/>
  <c r="AM285" i="2"/>
  <c r="AP285" i="2" s="1"/>
  <c r="AM309" i="2"/>
  <c r="AP309" i="2" s="1"/>
  <c r="AM317" i="2"/>
  <c r="AP317" i="2" s="1"/>
  <c r="S290" i="2"/>
  <c r="V290" i="2" s="1"/>
  <c r="R290" i="2"/>
  <c r="U290" i="2" s="1"/>
  <c r="Q292" i="2"/>
  <c r="T292" i="2" s="1"/>
  <c r="U295" i="2"/>
  <c r="AL295" i="2" s="1"/>
  <c r="AM295" i="2" s="1"/>
  <c r="U302" i="2"/>
  <c r="AL302" i="2" s="1"/>
  <c r="Q307" i="2"/>
  <c r="T307" i="2" s="1"/>
  <c r="V312" i="2"/>
  <c r="R312" i="2"/>
  <c r="AP354" i="2"/>
  <c r="AM354" i="2"/>
  <c r="AM355" i="2"/>
  <c r="AP355" i="2" s="1"/>
  <c r="AM356" i="2"/>
  <c r="AP356" i="2" s="1"/>
  <c r="Q271" i="2"/>
  <c r="T271" i="2" s="1"/>
  <c r="AL271" i="2" s="1"/>
  <c r="Q280" i="2"/>
  <c r="T280" i="2" s="1"/>
  <c r="R286" i="2"/>
  <c r="Q288" i="2"/>
  <c r="T288" i="2" s="1"/>
  <c r="AL288" i="2" s="1"/>
  <c r="Q290" i="2"/>
  <c r="T290" i="2" s="1"/>
  <c r="R292" i="2"/>
  <c r="U292" i="2" s="1"/>
  <c r="AL304" i="2"/>
  <c r="AM304" i="2" s="1"/>
  <c r="R307" i="2"/>
  <c r="U307" i="2" s="1"/>
  <c r="Q310" i="2"/>
  <c r="T310" i="2" s="1"/>
  <c r="AL310" i="2" s="1"/>
  <c r="AL326" i="2"/>
  <c r="S329" i="2"/>
  <c r="V329" i="2" s="1"/>
  <c r="R329" i="2"/>
  <c r="AL340" i="2"/>
  <c r="U375" i="2"/>
  <c r="AL375" i="2" s="1"/>
  <c r="AM375" i="2" s="1"/>
  <c r="AM413" i="2"/>
  <c r="AP413" i="2" s="1"/>
  <c r="R271" i="2"/>
  <c r="U271" i="2" s="1"/>
  <c r="V279" i="2"/>
  <c r="AL279" i="2" s="1"/>
  <c r="S280" i="2"/>
  <c r="V280" i="2" s="1"/>
  <c r="S286" i="2"/>
  <c r="V286" i="2" s="1"/>
  <c r="R288" i="2"/>
  <c r="U288" i="2" s="1"/>
  <c r="Q305" i="2"/>
  <c r="T305" i="2" s="1"/>
  <c r="AL305" i="2" s="1"/>
  <c r="R310" i="2"/>
  <c r="U310" i="2" s="1"/>
  <c r="Q316" i="2"/>
  <c r="T316" i="2" s="1"/>
  <c r="AL316" i="2" s="1"/>
  <c r="U325" i="2"/>
  <c r="Q329" i="2"/>
  <c r="T329" i="2" s="1"/>
  <c r="V270" i="2"/>
  <c r="V287" i="2"/>
  <c r="R299" i="2"/>
  <c r="U299" i="2" s="1"/>
  <c r="Q299" i="2"/>
  <c r="T299" i="2" s="1"/>
  <c r="Q308" i="2"/>
  <c r="T308" i="2" s="1"/>
  <c r="AL308" i="2" s="1"/>
  <c r="AL321" i="2"/>
  <c r="S328" i="2"/>
  <c r="V328" i="2" s="1"/>
  <c r="R328" i="2"/>
  <c r="U328" i="2" s="1"/>
  <c r="Q328" i="2"/>
  <c r="T328" i="2" s="1"/>
  <c r="AL334" i="2"/>
  <c r="AL337" i="2"/>
  <c r="AP362" i="2"/>
  <c r="AM362" i="2"/>
  <c r="AL313" i="2"/>
  <c r="Q319" i="2"/>
  <c r="T319" i="2" s="1"/>
  <c r="R319" i="2"/>
  <c r="U319" i="2" s="1"/>
  <c r="AL327" i="2"/>
  <c r="S268" i="2"/>
  <c r="Q270" i="2"/>
  <c r="T270" i="2" s="1"/>
  <c r="Q273" i="2"/>
  <c r="T273" i="2" s="1"/>
  <c r="AL277" i="2"/>
  <c r="V278" i="2"/>
  <c r="AL278" i="2" s="1"/>
  <c r="S279" i="2"/>
  <c r="Q281" i="2"/>
  <c r="T281" i="2" s="1"/>
  <c r="Q287" i="2"/>
  <c r="T287" i="2" s="1"/>
  <c r="AL287" i="2" s="1"/>
  <c r="R291" i="2"/>
  <c r="U291" i="2" s="1"/>
  <c r="AL291" i="2" s="1"/>
  <c r="R293" i="2"/>
  <c r="Q293" i="2" s="1"/>
  <c r="T293" i="2" s="1"/>
  <c r="V296" i="2"/>
  <c r="AL296" i="2" s="1"/>
  <c r="S297" i="2"/>
  <c r="V297" i="2" s="1"/>
  <c r="AL297" i="2" s="1"/>
  <c r="AP303" i="2"/>
  <c r="Q311" i="2"/>
  <c r="T311" i="2" s="1"/>
  <c r="R311" i="2"/>
  <c r="U311" i="2" s="1"/>
  <c r="S319" i="2"/>
  <c r="V319" i="2" s="1"/>
  <c r="U336" i="2"/>
  <c r="V337" i="2"/>
  <c r="AL338" i="2"/>
  <c r="AL341" i="2"/>
  <c r="AL343" i="2"/>
  <c r="AL344" i="2"/>
  <c r="V347" i="2"/>
  <c r="V348" i="2"/>
  <c r="R266" i="2"/>
  <c r="U266" i="2" s="1"/>
  <c r="AL266" i="2" s="1"/>
  <c r="V269" i="2"/>
  <c r="S270" i="2"/>
  <c r="R273" i="2"/>
  <c r="U273" i="2" s="1"/>
  <c r="R276" i="2"/>
  <c r="Q276" i="2" s="1"/>
  <c r="T276" i="2" s="1"/>
  <c r="R281" i="2"/>
  <c r="U281" i="2" s="1"/>
  <c r="U286" i="2"/>
  <c r="AL286" i="2" s="1"/>
  <c r="S287" i="2"/>
  <c r="R300" i="2"/>
  <c r="U300" i="2" s="1"/>
  <c r="Q300" i="2"/>
  <c r="T300" i="2" s="1"/>
  <c r="R306" i="2"/>
  <c r="U306" i="2" s="1"/>
  <c r="S311" i="2"/>
  <c r="V311" i="2" s="1"/>
  <c r="R322" i="2"/>
  <c r="U322" i="2" s="1"/>
  <c r="Q322" i="2"/>
  <c r="T322" i="2" s="1"/>
  <c r="AL322" i="2" s="1"/>
  <c r="AL335" i="2"/>
  <c r="S347" i="2"/>
  <c r="R347" i="2"/>
  <c r="U347" i="2" s="1"/>
  <c r="Q347" i="2"/>
  <c r="T347" i="2" s="1"/>
  <c r="AL347" i="2" s="1"/>
  <c r="S348" i="2"/>
  <c r="R348" i="2"/>
  <c r="U348" i="2" s="1"/>
  <c r="Q348" i="2"/>
  <c r="T348" i="2" s="1"/>
  <c r="AL289" i="2"/>
  <c r="R314" i="2"/>
  <c r="U314" i="2" s="1"/>
  <c r="Q314" i="2"/>
  <c r="T314" i="2" s="1"/>
  <c r="AL314" i="2" s="1"/>
  <c r="S315" i="2"/>
  <c r="V315" i="2" s="1"/>
  <c r="AL315" i="2" s="1"/>
  <c r="R315" i="2"/>
  <c r="U315" i="2" s="1"/>
  <c r="V320" i="2"/>
  <c r="R320" i="2"/>
  <c r="U329" i="2"/>
  <c r="Q339" i="2"/>
  <c r="T339" i="2" s="1"/>
  <c r="U339" i="2"/>
  <c r="Q325" i="2"/>
  <c r="T325" i="2" s="1"/>
  <c r="AL325" i="2" s="1"/>
  <c r="R332" i="2"/>
  <c r="S346" i="2"/>
  <c r="R346" i="2"/>
  <c r="U346" i="2" s="1"/>
  <c r="Q346" i="2"/>
  <c r="T346" i="2" s="1"/>
  <c r="AL346" i="2" s="1"/>
  <c r="U358" i="2"/>
  <c r="U359" i="2"/>
  <c r="U360" i="2"/>
  <c r="AL360" i="2" s="1"/>
  <c r="V363" i="2"/>
  <c r="U368" i="2"/>
  <c r="U369" i="2"/>
  <c r="V371" i="2"/>
  <c r="V376" i="2"/>
  <c r="U352" i="2"/>
  <c r="V353" i="2"/>
  <c r="AL353" i="2" s="1"/>
  <c r="V361" i="2"/>
  <c r="AL361" i="2" s="1"/>
  <c r="U367" i="2"/>
  <c r="U370" i="2"/>
  <c r="Q370" i="2"/>
  <c r="T370" i="2" s="1"/>
  <c r="AL370" i="2" s="1"/>
  <c r="AL357" i="2"/>
  <c r="AM357" i="2" s="1"/>
  <c r="AL358" i="2"/>
  <c r="AL359" i="2"/>
  <c r="AL368" i="2"/>
  <c r="AL369" i="2"/>
  <c r="AL371" i="2"/>
  <c r="AM392" i="2"/>
  <c r="AP392" i="2" s="1"/>
  <c r="S330" i="2"/>
  <c r="V330" i="2" s="1"/>
  <c r="R330" i="2"/>
  <c r="U330" i="2" s="1"/>
  <c r="AL330" i="2" s="1"/>
  <c r="AL342" i="2"/>
  <c r="S349" i="2"/>
  <c r="V349" i="2" s="1"/>
  <c r="R349" i="2"/>
  <c r="U349" i="2" s="1"/>
  <c r="S351" i="2"/>
  <c r="V351" i="2" s="1"/>
  <c r="R351" i="2"/>
  <c r="U351" i="2" s="1"/>
  <c r="AL351" i="2" s="1"/>
  <c r="S352" i="2"/>
  <c r="V352" i="2" s="1"/>
  <c r="R352" i="2"/>
  <c r="Q352" i="2" s="1"/>
  <c r="T352" i="2" s="1"/>
  <c r="AL352" i="2" s="1"/>
  <c r="AM352" i="2" s="1"/>
  <c r="AL363" i="2"/>
  <c r="AM363" i="2" s="1"/>
  <c r="AL373" i="2"/>
  <c r="AM373" i="2" s="1"/>
  <c r="U332" i="2"/>
  <c r="S350" i="2"/>
  <c r="V350" i="2" s="1"/>
  <c r="R350" i="2"/>
  <c r="U350" i="2" s="1"/>
  <c r="Q350" i="2"/>
  <c r="T350" i="2" s="1"/>
  <c r="AL366" i="2"/>
  <c r="AM366" i="2" s="1"/>
  <c r="AL372" i="2"/>
  <c r="AM372" i="2" s="1"/>
  <c r="S331" i="2"/>
  <c r="V331" i="2" s="1"/>
  <c r="R331" i="2"/>
  <c r="U331" i="2" s="1"/>
  <c r="AL331" i="2" s="1"/>
  <c r="AM331" i="2" s="1"/>
  <c r="V332" i="2"/>
  <c r="AL332" i="2" s="1"/>
  <c r="AM332" i="2" s="1"/>
  <c r="S345" i="2"/>
  <c r="V345" i="2" s="1"/>
  <c r="R345" i="2"/>
  <c r="U345" i="2" s="1"/>
  <c r="Q345" i="2"/>
  <c r="T345" i="2" s="1"/>
  <c r="AL364" i="2"/>
  <c r="AM364" i="2" s="1"/>
  <c r="V346" i="2"/>
  <c r="U376" i="2"/>
  <c r="AM414" i="2"/>
  <c r="AP414" i="2"/>
  <c r="R365" i="2"/>
  <c r="U365" i="2" s="1"/>
  <c r="AL365" i="2" s="1"/>
  <c r="AM365" i="2" s="1"/>
  <c r="R375" i="2"/>
  <c r="S380" i="2"/>
  <c r="Q382" i="2"/>
  <c r="T382" i="2" s="1"/>
  <c r="U394" i="2"/>
  <c r="Q394" i="2"/>
  <c r="T394" i="2" s="1"/>
  <c r="AL394" i="2" s="1"/>
  <c r="AM394" i="2" s="1"/>
  <c r="V400" i="2"/>
  <c r="U401" i="2"/>
  <c r="S420" i="2"/>
  <c r="R420" i="2"/>
  <c r="U420" i="2" s="1"/>
  <c r="Q420" i="2"/>
  <c r="T420" i="2" s="1"/>
  <c r="AL420" i="2" s="1"/>
  <c r="AL427" i="2"/>
  <c r="S365" i="2"/>
  <c r="V365" i="2" s="1"/>
  <c r="S374" i="2"/>
  <c r="V374" i="2" s="1"/>
  <c r="S375" i="2"/>
  <c r="V375" i="2" s="1"/>
  <c r="S382" i="2"/>
  <c r="V383" i="2"/>
  <c r="AL383" i="2" s="1"/>
  <c r="U388" i="2"/>
  <c r="AL388" i="2" s="1"/>
  <c r="V393" i="2"/>
  <c r="AL393" i="2" s="1"/>
  <c r="V401" i="2"/>
  <c r="U402" i="2"/>
  <c r="V403" i="2"/>
  <c r="V404" i="2"/>
  <c r="V405" i="2"/>
  <c r="V419" i="2"/>
  <c r="U389" i="2"/>
  <c r="U396" i="2"/>
  <c r="AL396" i="2" s="1"/>
  <c r="V402" i="2"/>
  <c r="R403" i="2"/>
  <c r="U403" i="2" s="1"/>
  <c r="Q403" i="2"/>
  <c r="T403" i="2" s="1"/>
  <c r="AL403" i="2" s="1"/>
  <c r="R404" i="2"/>
  <c r="U404" i="2" s="1"/>
  <c r="Q404" i="2"/>
  <c r="T404" i="2" s="1"/>
  <c r="R405" i="2"/>
  <c r="U405" i="2" s="1"/>
  <c r="Q405" i="2"/>
  <c r="T405" i="2" s="1"/>
  <c r="AL405" i="2" s="1"/>
  <c r="AM405" i="2" s="1"/>
  <c r="AL417" i="2"/>
  <c r="AM417" i="2" s="1"/>
  <c r="AL418" i="2"/>
  <c r="AM418" i="2" s="1"/>
  <c r="S419" i="2"/>
  <c r="R419" i="2"/>
  <c r="U419" i="2" s="1"/>
  <c r="AL428" i="2"/>
  <c r="AL429" i="2"/>
  <c r="AM429" i="2" s="1"/>
  <c r="V430" i="2"/>
  <c r="V431" i="2"/>
  <c r="V432" i="2"/>
  <c r="V433" i="2"/>
  <c r="V434" i="2"/>
  <c r="V435" i="2"/>
  <c r="AL438" i="2"/>
  <c r="S378" i="2"/>
  <c r="U390" i="2"/>
  <c r="U391" i="2"/>
  <c r="AL411" i="2"/>
  <c r="AP415" i="2"/>
  <c r="U440" i="2"/>
  <c r="Q367" i="2"/>
  <c r="T367" i="2" s="1"/>
  <c r="AL367" i="2" s="1"/>
  <c r="AM367" i="2" s="1"/>
  <c r="Q376" i="2"/>
  <c r="T376" i="2" s="1"/>
  <c r="R377" i="2"/>
  <c r="U377" i="2" s="1"/>
  <c r="S381" i="2"/>
  <c r="V381" i="2" s="1"/>
  <c r="AL381" i="2" s="1"/>
  <c r="AP386" i="2"/>
  <c r="AL389" i="2"/>
  <c r="AM389" i="2" s="1"/>
  <c r="R391" i="2"/>
  <c r="Q391" i="2" s="1"/>
  <c r="T391" i="2" s="1"/>
  <c r="V391" i="2"/>
  <c r="AL395" i="2"/>
  <c r="AM395" i="2" s="1"/>
  <c r="U399" i="2"/>
  <c r="AL399" i="2" s="1"/>
  <c r="AL424" i="2"/>
  <c r="R367" i="2"/>
  <c r="R376" i="2"/>
  <c r="S377" i="2"/>
  <c r="V377" i="2" s="1"/>
  <c r="V382" i="2"/>
  <c r="AL384" i="2"/>
  <c r="AM384" i="2" s="1"/>
  <c r="AM397" i="2"/>
  <c r="AP397" i="2" s="1"/>
  <c r="S421" i="2"/>
  <c r="R421" i="2"/>
  <c r="Q421" i="2"/>
  <c r="T421" i="2" s="1"/>
  <c r="AL421" i="2" s="1"/>
  <c r="AM421" i="2" s="1"/>
  <c r="AP437" i="2"/>
  <c r="AM437" i="2"/>
  <c r="AL398" i="2"/>
  <c r="V420" i="2"/>
  <c r="R422" i="2"/>
  <c r="U422" i="2" s="1"/>
  <c r="R423" i="2"/>
  <c r="U423" i="2" s="1"/>
  <c r="R424" i="2"/>
  <c r="U424" i="2" s="1"/>
  <c r="R425" i="2"/>
  <c r="U425" i="2" s="1"/>
  <c r="AL425" i="2" s="1"/>
  <c r="R426" i="2"/>
  <c r="U426" i="2" s="1"/>
  <c r="AL426" i="2" s="1"/>
  <c r="R411" i="2"/>
  <c r="U411" i="2" s="1"/>
  <c r="Q416" i="2"/>
  <c r="T416" i="2" s="1"/>
  <c r="AL416" i="2" s="1"/>
  <c r="S422" i="2"/>
  <c r="V422" i="2" s="1"/>
  <c r="S423" i="2"/>
  <c r="V423" i="2" s="1"/>
  <c r="AL423" i="2" s="1"/>
  <c r="S424" i="2"/>
  <c r="V424" i="2" s="1"/>
  <c r="S425" i="2"/>
  <c r="V425" i="2" s="1"/>
  <c r="S426" i="2"/>
  <c r="V426" i="2" s="1"/>
  <c r="Q439" i="2"/>
  <c r="T439" i="2" s="1"/>
  <c r="Q440" i="2"/>
  <c r="T440" i="2" s="1"/>
  <c r="Q2" i="3"/>
  <c r="AO2" i="3"/>
  <c r="R439" i="2"/>
  <c r="U439" i="2" s="1"/>
  <c r="R440" i="2"/>
  <c r="R2" i="3"/>
  <c r="I17" i="4" s="1"/>
  <c r="V42" i="4"/>
  <c r="P46" i="4"/>
  <c r="Q436" i="2"/>
  <c r="T436" i="2" s="1"/>
  <c r="AL436" i="2" s="1"/>
  <c r="Q390" i="2"/>
  <c r="T390" i="2" s="1"/>
  <c r="AL390" i="2" s="1"/>
  <c r="AM390" i="2" s="1"/>
  <c r="Q400" i="2"/>
  <c r="T400" i="2" s="1"/>
  <c r="AL400" i="2" s="1"/>
  <c r="Q401" i="2"/>
  <c r="T401" i="2" s="1"/>
  <c r="AL401" i="2" s="1"/>
  <c r="Q402" i="2"/>
  <c r="T402" i="2" s="1"/>
  <c r="Q408" i="2"/>
  <c r="T408" i="2" s="1"/>
  <c r="AL408" i="2" s="1"/>
  <c r="Q409" i="2"/>
  <c r="T409" i="2" s="1"/>
  <c r="AL409" i="2" s="1"/>
  <c r="AM409" i="2" s="1"/>
  <c r="Q430" i="2"/>
  <c r="T430" i="2" s="1"/>
  <c r="AL430" i="2" s="1"/>
  <c r="Q431" i="2"/>
  <c r="T431" i="2" s="1"/>
  <c r="AL431" i="2" s="1"/>
  <c r="Q432" i="2"/>
  <c r="T432" i="2" s="1"/>
  <c r="AL432" i="2" s="1"/>
  <c r="Q433" i="2"/>
  <c r="T433" i="2" s="1"/>
  <c r="Q434" i="2"/>
  <c r="T434" i="2" s="1"/>
  <c r="AL434" i="2" s="1"/>
  <c r="Q435" i="2"/>
  <c r="T435" i="2" s="1"/>
  <c r="AL435" i="2" s="1"/>
  <c r="AM435" i="2" s="1"/>
  <c r="AM286" i="2" l="1"/>
  <c r="AP286" i="2" s="1"/>
  <c r="AM48" i="2"/>
  <c r="AP48" i="2"/>
  <c r="AM425" i="2"/>
  <c r="AP425" i="2" s="1"/>
  <c r="AM215" i="2"/>
  <c r="AP215" i="2" s="1"/>
  <c r="AM214" i="2"/>
  <c r="AP214" i="2" s="1"/>
  <c r="AM108" i="2"/>
  <c r="AP108" i="2" s="1"/>
  <c r="AM117" i="2"/>
  <c r="AP117" i="2" s="1"/>
  <c r="AM99" i="2"/>
  <c r="AP99" i="2" s="1"/>
  <c r="AM35" i="2"/>
  <c r="AP35" i="2" s="1"/>
  <c r="AM27" i="2"/>
  <c r="AP27" i="2" s="1"/>
  <c r="AM102" i="2"/>
  <c r="AP102" i="2" s="1"/>
  <c r="AM388" i="2"/>
  <c r="AP388" i="2" s="1"/>
  <c r="AM238" i="2"/>
  <c r="AP238" i="2" s="1"/>
  <c r="AM55" i="2"/>
  <c r="AP55" i="2" s="1"/>
  <c r="AM383" i="2"/>
  <c r="AP383" i="2" s="1"/>
  <c r="AM353" i="2"/>
  <c r="AP353" i="2" s="1"/>
  <c r="AM278" i="2"/>
  <c r="AP278" i="2"/>
  <c r="AM252" i="2"/>
  <c r="AP252" i="2" s="1"/>
  <c r="AM107" i="2"/>
  <c r="AP107" i="2" s="1"/>
  <c r="AM46" i="2"/>
  <c r="AP46" i="2" s="1"/>
  <c r="AM38" i="2"/>
  <c r="AP38" i="2"/>
  <c r="AP11" i="2"/>
  <c r="AM11" i="2"/>
  <c r="AM34" i="2"/>
  <c r="AP34" i="2" s="1"/>
  <c r="Q182" i="2"/>
  <c r="T182" i="2" s="1"/>
  <c r="AL182" i="2" s="1"/>
  <c r="U182" i="2"/>
  <c r="AM302" i="2"/>
  <c r="AP302" i="2" s="1"/>
  <c r="AP36" i="2"/>
  <c r="AM36" i="2"/>
  <c r="AL377" i="2"/>
  <c r="AM297" i="2"/>
  <c r="AP297" i="2"/>
  <c r="AP242" i="2"/>
  <c r="AM242" i="2"/>
  <c r="AP98" i="2"/>
  <c r="AM98" i="2"/>
  <c r="AP33" i="2"/>
  <c r="AM33" i="2"/>
  <c r="AP9" i="2"/>
  <c r="AM9" i="2"/>
  <c r="AM351" i="2"/>
  <c r="AP351" i="2" s="1"/>
  <c r="AM296" i="2"/>
  <c r="AP296" i="2"/>
  <c r="AM241" i="2"/>
  <c r="AP241" i="2"/>
  <c r="AM253" i="2"/>
  <c r="AP253" i="2" s="1"/>
  <c r="AM105" i="2"/>
  <c r="AP105" i="2" s="1"/>
  <c r="AM94" i="2"/>
  <c r="AP94" i="2"/>
  <c r="AM5" i="2"/>
  <c r="AP5" i="2" s="1"/>
  <c r="AM29" i="2"/>
  <c r="AP29" i="2" s="1"/>
  <c r="AM393" i="2"/>
  <c r="AP393" i="2" s="1"/>
  <c r="AM426" i="2"/>
  <c r="AP426" i="2" s="1"/>
  <c r="AM360" i="2"/>
  <c r="AP360" i="2" s="1"/>
  <c r="AM129" i="2"/>
  <c r="AP129" i="2" s="1"/>
  <c r="AM88" i="2"/>
  <c r="AP88" i="2" s="1"/>
  <c r="AM423" i="2"/>
  <c r="AP423" i="2" s="1"/>
  <c r="AM244" i="2"/>
  <c r="AP244" i="2"/>
  <c r="AM251" i="2"/>
  <c r="AP251" i="2" s="1"/>
  <c r="AM189" i="2"/>
  <c r="AP189" i="2"/>
  <c r="AM104" i="2"/>
  <c r="AP104" i="2" s="1"/>
  <c r="AM87" i="2"/>
  <c r="AP87" i="2" s="1"/>
  <c r="AM62" i="2"/>
  <c r="AP62" i="2" s="1"/>
  <c r="AM44" i="2"/>
  <c r="AP44" i="2"/>
  <c r="AM86" i="2"/>
  <c r="AP86" i="2" s="1"/>
  <c r="AM31" i="2"/>
  <c r="AP31" i="2" s="1"/>
  <c r="AM396" i="2"/>
  <c r="AP396" i="2" s="1"/>
  <c r="AM109" i="2"/>
  <c r="AP109" i="2" s="1"/>
  <c r="AM279" i="2"/>
  <c r="AP279" i="2" s="1"/>
  <c r="AM106" i="2"/>
  <c r="AP106" i="2" s="1"/>
  <c r="AM381" i="2"/>
  <c r="AP381" i="2" s="1"/>
  <c r="AM330" i="2"/>
  <c r="AP330" i="2"/>
  <c r="AM250" i="2"/>
  <c r="AP250" i="2"/>
  <c r="AM315" i="2"/>
  <c r="AP315" i="2"/>
  <c r="AM266" i="2"/>
  <c r="AP266" i="2" s="1"/>
  <c r="AM291" i="2"/>
  <c r="AP291" i="2"/>
  <c r="AM236" i="2"/>
  <c r="AP236" i="2" s="1"/>
  <c r="AM165" i="2"/>
  <c r="AP165" i="2"/>
  <c r="AM128" i="2"/>
  <c r="AP128" i="2" s="1"/>
  <c r="AM103" i="2"/>
  <c r="AP103" i="2" s="1"/>
  <c r="AM81" i="2"/>
  <c r="AP81" i="2" s="1"/>
  <c r="AM85" i="2"/>
  <c r="AP85" i="2" s="1"/>
  <c r="AM30" i="2"/>
  <c r="AP30" i="2" s="1"/>
  <c r="AM58" i="2"/>
  <c r="AP58" i="2" s="1"/>
  <c r="AM28" i="2"/>
  <c r="AP28" i="2" s="1"/>
  <c r="AM400" i="2"/>
  <c r="AP400" i="2"/>
  <c r="V380" i="2"/>
  <c r="R380" i="2"/>
  <c r="AM371" i="2"/>
  <c r="AP371" i="2" s="1"/>
  <c r="U320" i="2"/>
  <c r="Q320" i="2"/>
  <c r="T320" i="2" s="1"/>
  <c r="AL320" i="2" s="1"/>
  <c r="AM322" i="2"/>
  <c r="AP322" i="2"/>
  <c r="AM287" i="2"/>
  <c r="AP287" i="2" s="1"/>
  <c r="V268" i="2"/>
  <c r="R268" i="2"/>
  <c r="AM337" i="2"/>
  <c r="AP337" i="2"/>
  <c r="AL290" i="2"/>
  <c r="AL269" i="2"/>
  <c r="AL267" i="2"/>
  <c r="AM226" i="2"/>
  <c r="AP226" i="2" s="1"/>
  <c r="AP301" i="2"/>
  <c r="AM301" i="2"/>
  <c r="AM171" i="2"/>
  <c r="AP171" i="2" s="1"/>
  <c r="AM190" i="2"/>
  <c r="AP190" i="2" s="1"/>
  <c r="AM156" i="2"/>
  <c r="AP156" i="2" s="1"/>
  <c r="AP133" i="2"/>
  <c r="AM133" i="2"/>
  <c r="AM138" i="2"/>
  <c r="AP138" i="2" s="1"/>
  <c r="Q162" i="2"/>
  <c r="T162" i="2" s="1"/>
  <c r="AL162" i="2" s="1"/>
  <c r="U162" i="2"/>
  <c r="AM114" i="2"/>
  <c r="AP114" i="2" s="1"/>
  <c r="AM136" i="2"/>
  <c r="AP136" i="2" s="1"/>
  <c r="U101" i="2"/>
  <c r="AL101" i="2" s="1"/>
  <c r="AM82" i="2"/>
  <c r="AP82" i="2" s="1"/>
  <c r="AM50" i="2"/>
  <c r="AP50" i="2" s="1"/>
  <c r="AL43" i="2"/>
  <c r="AP57" i="2"/>
  <c r="AM57" i="2"/>
  <c r="AL76" i="2"/>
  <c r="AM76" i="2" s="1"/>
  <c r="AM23" i="2"/>
  <c r="AP23" i="2" s="1"/>
  <c r="AP90" i="2"/>
  <c r="AM90" i="2"/>
  <c r="AM2" i="2"/>
  <c r="AP2" i="2" s="1"/>
  <c r="Q422" i="2"/>
  <c r="T422" i="2" s="1"/>
  <c r="AL422" i="2" s="1"/>
  <c r="AL350" i="2"/>
  <c r="AL433" i="2"/>
  <c r="V378" i="2"/>
  <c r="R378" i="2"/>
  <c r="AM416" i="2"/>
  <c r="AP416" i="2" s="1"/>
  <c r="AM428" i="2"/>
  <c r="AP428" i="2" s="1"/>
  <c r="AP342" i="2"/>
  <c r="AM342" i="2"/>
  <c r="AP369" i="2"/>
  <c r="AM369" i="2"/>
  <c r="AL348" i="2"/>
  <c r="AM344" i="2"/>
  <c r="AP344" i="2"/>
  <c r="AL311" i="2"/>
  <c r="AL281" i="2"/>
  <c r="AM327" i="2"/>
  <c r="AP327" i="2"/>
  <c r="AM334" i="2"/>
  <c r="AP334" i="2" s="1"/>
  <c r="AM316" i="2"/>
  <c r="AP316" i="2" s="1"/>
  <c r="AM288" i="2"/>
  <c r="AP288" i="2" s="1"/>
  <c r="AM294" i="2"/>
  <c r="AP294" i="2" s="1"/>
  <c r="AM225" i="2"/>
  <c r="AP225" i="2" s="1"/>
  <c r="AM274" i="2"/>
  <c r="AP274" i="2" s="1"/>
  <c r="AL234" i="2"/>
  <c r="AP213" i="2"/>
  <c r="AM213" i="2"/>
  <c r="AL199" i="2"/>
  <c r="AM170" i="2"/>
  <c r="AP170" i="2" s="1"/>
  <c r="AM227" i="2"/>
  <c r="AP227" i="2" s="1"/>
  <c r="AL180" i="2"/>
  <c r="AM121" i="2"/>
  <c r="AP121" i="2" s="1"/>
  <c r="AP151" i="2"/>
  <c r="AM151" i="2"/>
  <c r="AM141" i="2"/>
  <c r="AP141" i="2"/>
  <c r="Q146" i="2"/>
  <c r="T146" i="2" s="1"/>
  <c r="AL146" i="2" s="1"/>
  <c r="AL92" i="2"/>
  <c r="AM143" i="2"/>
  <c r="AP143" i="2" s="1"/>
  <c r="AL125" i="2"/>
  <c r="R111" i="2"/>
  <c r="AL41" i="2"/>
  <c r="AM52" i="2"/>
  <c r="AP52" i="2"/>
  <c r="Q22" i="2"/>
  <c r="T22" i="2" s="1"/>
  <c r="AL22" i="2" s="1"/>
  <c r="AP83" i="2"/>
  <c r="AM83" i="2"/>
  <c r="AP7" i="2"/>
  <c r="AM7" i="2"/>
  <c r="AM401" i="2"/>
  <c r="AP401" i="2"/>
  <c r="AM370" i="2"/>
  <c r="AP370" i="2" s="1"/>
  <c r="AP335" i="2"/>
  <c r="AM335" i="2"/>
  <c r="AP424" i="2"/>
  <c r="AM424" i="2"/>
  <c r="AM432" i="2"/>
  <c r="AP432" i="2"/>
  <c r="T2" i="3"/>
  <c r="I16" i="4"/>
  <c r="AP398" i="2"/>
  <c r="AM398" i="2"/>
  <c r="AP438" i="2"/>
  <c r="AM438" i="2"/>
  <c r="AM431" i="2"/>
  <c r="AP431" i="2"/>
  <c r="AM436" i="2"/>
  <c r="AP436" i="2" s="1"/>
  <c r="AL440" i="2"/>
  <c r="AM399" i="2"/>
  <c r="AP399" i="2"/>
  <c r="AL404" i="2"/>
  <c r="R374" i="2"/>
  <c r="AM368" i="2"/>
  <c r="AP368" i="2"/>
  <c r="AM361" i="2"/>
  <c r="AP361" i="2" s="1"/>
  <c r="AM343" i="2"/>
  <c r="AP343" i="2" s="1"/>
  <c r="Q306" i="2"/>
  <c r="T306" i="2" s="1"/>
  <c r="AL306" i="2" s="1"/>
  <c r="AL328" i="2"/>
  <c r="AM326" i="2"/>
  <c r="AP326" i="2" s="1"/>
  <c r="AL292" i="2"/>
  <c r="AL239" i="2"/>
  <c r="AM239" i="2" s="1"/>
  <c r="AM272" i="2"/>
  <c r="AP272" i="2"/>
  <c r="AL233" i="2"/>
  <c r="AL169" i="2"/>
  <c r="AL179" i="2"/>
  <c r="U186" i="2"/>
  <c r="Q186" i="2"/>
  <c r="T186" i="2" s="1"/>
  <c r="AL186" i="2" s="1"/>
  <c r="U178" i="2"/>
  <c r="AL178" i="2" s="1"/>
  <c r="U161" i="2"/>
  <c r="Q161" i="2"/>
  <c r="T161" i="2" s="1"/>
  <c r="AL161" i="2" s="1"/>
  <c r="AP149" i="2"/>
  <c r="AM149" i="2"/>
  <c r="AM139" i="2"/>
  <c r="AP139" i="2"/>
  <c r="U160" i="2"/>
  <c r="Q160" i="2"/>
  <c r="T160" i="2" s="1"/>
  <c r="AL160" i="2" s="1"/>
  <c r="AM164" i="2"/>
  <c r="AP164" i="2" s="1"/>
  <c r="U100" i="2"/>
  <c r="AL65" i="2"/>
  <c r="AL112" i="2"/>
  <c r="AL49" i="2"/>
  <c r="U184" i="2"/>
  <c r="AL184" i="2" s="1"/>
  <c r="Q56" i="2"/>
  <c r="T56" i="2" s="1"/>
  <c r="AL56" i="2" s="1"/>
  <c r="AL21" i="2"/>
  <c r="AP4" i="2"/>
  <c r="AM4" i="2"/>
  <c r="AM3" i="2"/>
  <c r="AP3" i="2" s="1"/>
  <c r="AM15" i="2"/>
  <c r="AP15" i="2" s="1"/>
  <c r="AM430" i="2"/>
  <c r="AP430" i="2" s="1"/>
  <c r="AL439" i="2"/>
  <c r="AL376" i="2"/>
  <c r="AM376" i="2" s="1"/>
  <c r="AM411" i="2"/>
  <c r="AP411" i="2" s="1"/>
  <c r="Q419" i="2"/>
  <c r="T419" i="2" s="1"/>
  <c r="AL419" i="2" s="1"/>
  <c r="AM325" i="2"/>
  <c r="AP325" i="2" s="1"/>
  <c r="AM341" i="2"/>
  <c r="AP341" i="2"/>
  <c r="AL319" i="2"/>
  <c r="U276" i="2"/>
  <c r="AL276" i="2" s="1"/>
  <c r="AM305" i="2"/>
  <c r="AP305" i="2"/>
  <c r="AM310" i="2"/>
  <c r="AP310" i="2" s="1"/>
  <c r="AL280" i="2"/>
  <c r="AP231" i="2"/>
  <c r="AM231" i="2"/>
  <c r="AM232" i="2"/>
  <c r="AP232" i="2" s="1"/>
  <c r="AM168" i="2"/>
  <c r="AP168" i="2" s="1"/>
  <c r="AP212" i="2"/>
  <c r="AM212" i="2"/>
  <c r="U240" i="2"/>
  <c r="AL240" i="2" s="1"/>
  <c r="AM240" i="2" s="1"/>
  <c r="AL152" i="2"/>
  <c r="AM131" i="2"/>
  <c r="AP131" i="2"/>
  <c r="AL20" i="2"/>
  <c r="AL72" i="2"/>
  <c r="AM72" i="2" s="1"/>
  <c r="AL345" i="2"/>
  <c r="AM359" i="2"/>
  <c r="AP359" i="2" s="1"/>
  <c r="AL300" i="2"/>
  <c r="AM300" i="2" s="1"/>
  <c r="AM277" i="2"/>
  <c r="AP277" i="2" s="1"/>
  <c r="AM271" i="2"/>
  <c r="AP271" i="2"/>
  <c r="AM230" i="2"/>
  <c r="AP230" i="2" s="1"/>
  <c r="AM200" i="2"/>
  <c r="AP200" i="2" s="1"/>
  <c r="AM183" i="2"/>
  <c r="AP183" i="2" s="1"/>
  <c r="AL187" i="2"/>
  <c r="AP167" i="2"/>
  <c r="AM167" i="2"/>
  <c r="AP197" i="2"/>
  <c r="AM197" i="2"/>
  <c r="AM177" i="2"/>
  <c r="AP177" i="2"/>
  <c r="AM235" i="2"/>
  <c r="AP235" i="2" s="1"/>
  <c r="AP159" i="2"/>
  <c r="AM159" i="2"/>
  <c r="AP134" i="2"/>
  <c r="AM134" i="2"/>
  <c r="AL100" i="2"/>
  <c r="AM119" i="2"/>
  <c r="AP119" i="2" s="1"/>
  <c r="AL130" i="2"/>
  <c r="AP84" i="2"/>
  <c r="AM84" i="2"/>
  <c r="AM135" i="2"/>
  <c r="AP135" i="2" s="1"/>
  <c r="AM132" i="2"/>
  <c r="AP132" i="2" s="1"/>
  <c r="AM124" i="2"/>
  <c r="AP124" i="2"/>
  <c r="AP154" i="2"/>
  <c r="AM154" i="2"/>
  <c r="AP157" i="2"/>
  <c r="AM157" i="2"/>
  <c r="AM93" i="2"/>
  <c r="AP93" i="2" s="1"/>
  <c r="U68" i="2"/>
  <c r="Q68" i="2"/>
  <c r="T68" i="2" s="1"/>
  <c r="AL68" i="2" s="1"/>
  <c r="AP19" i="2"/>
  <c r="AM19" i="2"/>
  <c r="AM51" i="2"/>
  <c r="AP51" i="2" s="1"/>
  <c r="AM13" i="2"/>
  <c r="AP13" i="2" s="1"/>
  <c r="AM12" i="2"/>
  <c r="AP12" i="2" s="1"/>
  <c r="AM347" i="2"/>
  <c r="AP347" i="2" s="1"/>
  <c r="AM408" i="2"/>
  <c r="AP408" i="2" s="1"/>
  <c r="AM358" i="2"/>
  <c r="AP358" i="2"/>
  <c r="AL339" i="2"/>
  <c r="AM321" i="2"/>
  <c r="AP321" i="2" s="1"/>
  <c r="U312" i="2"/>
  <c r="Q312" i="2"/>
  <c r="T312" i="2" s="1"/>
  <c r="AL312" i="2" s="1"/>
  <c r="U293" i="2"/>
  <c r="AM282" i="2"/>
  <c r="AP282" i="2" s="1"/>
  <c r="AM229" i="2"/>
  <c r="AP229" i="2" s="1"/>
  <c r="AM174" i="2"/>
  <c r="AP174" i="2" s="1"/>
  <c r="AP166" i="2"/>
  <c r="AM166" i="2"/>
  <c r="AL176" i="2"/>
  <c r="AL115" i="2"/>
  <c r="AL77" i="2"/>
  <c r="AM77" i="2" s="1"/>
  <c r="AL66" i="2"/>
  <c r="AL39" i="2"/>
  <c r="AL26" i="2"/>
  <c r="Q18" i="2"/>
  <c r="T18" i="2" s="1"/>
  <c r="AL18" i="2" s="1"/>
  <c r="AL40" i="2"/>
  <c r="AM89" i="2"/>
  <c r="AP89" i="2"/>
  <c r="AM10" i="2"/>
  <c r="AP10" i="2" s="1"/>
  <c r="AP403" i="2"/>
  <c r="AM403" i="2"/>
  <c r="AP314" i="2"/>
  <c r="AM314" i="2"/>
  <c r="AM338" i="2"/>
  <c r="AP338" i="2" s="1"/>
  <c r="AM313" i="2"/>
  <c r="AP313" i="2" s="1"/>
  <c r="AL402" i="2"/>
  <c r="AL391" i="2"/>
  <c r="AP427" i="2"/>
  <c r="AM427" i="2"/>
  <c r="AL382" i="2"/>
  <c r="Q349" i="2"/>
  <c r="T349" i="2" s="1"/>
  <c r="AL349" i="2" s="1"/>
  <c r="AL293" i="2"/>
  <c r="AL273" i="2"/>
  <c r="AP308" i="2"/>
  <c r="AM308" i="2"/>
  <c r="AL329" i="2"/>
  <c r="AM340" i="2"/>
  <c r="AP340" i="2" s="1"/>
  <c r="Q243" i="2"/>
  <c r="T243" i="2" s="1"/>
  <c r="AL243" i="2" s="1"/>
  <c r="AL185" i="2"/>
  <c r="AM185" i="2" s="1"/>
  <c r="AP220" i="2"/>
  <c r="AM220" i="2"/>
  <c r="AM173" i="2"/>
  <c r="AP173" i="2" s="1"/>
  <c r="AL175" i="2"/>
  <c r="AL211" i="2"/>
  <c r="AL145" i="2"/>
  <c r="AM150" i="2"/>
  <c r="AP150" i="2" s="1"/>
  <c r="AL155" i="2"/>
  <c r="AL147" i="2"/>
  <c r="AM80" i="2"/>
  <c r="AP80" i="2" s="1"/>
  <c r="AL60" i="2"/>
  <c r="AM60" i="2" s="1"/>
  <c r="AL126" i="2"/>
  <c r="AM123" i="2"/>
  <c r="AP123" i="2" s="1"/>
  <c r="R153" i="2"/>
  <c r="AL47" i="2"/>
  <c r="AL64" i="2"/>
  <c r="AL25" i="2"/>
  <c r="Q91" i="2"/>
  <c r="T91" i="2" s="1"/>
  <c r="AL91" i="2" s="1"/>
  <c r="U32" i="2"/>
  <c r="AL32" i="2" s="1"/>
  <c r="AM434" i="2"/>
  <c r="AP434" i="2"/>
  <c r="AM420" i="2"/>
  <c r="AP420" i="2"/>
  <c r="AM346" i="2"/>
  <c r="AP346" i="2"/>
  <c r="AM289" i="2"/>
  <c r="AP289" i="2"/>
  <c r="AL270" i="2"/>
  <c r="AL299" i="2"/>
  <c r="AL307" i="2"/>
  <c r="AP275" i="2"/>
  <c r="AM275" i="2"/>
  <c r="AM237" i="2"/>
  <c r="AP237" i="2"/>
  <c r="AM336" i="2"/>
  <c r="AP336" i="2" s="1"/>
  <c r="AP255" i="2"/>
  <c r="AM255" i="2"/>
  <c r="AM172" i="2"/>
  <c r="AP172" i="2" s="1"/>
  <c r="AM198" i="2"/>
  <c r="AP198" i="2" s="1"/>
  <c r="AM140" i="2"/>
  <c r="AP140" i="2"/>
  <c r="AP148" i="2"/>
  <c r="AM148" i="2"/>
  <c r="AP59" i="2"/>
  <c r="AM59" i="2"/>
  <c r="AL122" i="2"/>
  <c r="U42" i="2"/>
  <c r="Q42" i="2"/>
  <c r="T42" i="2" s="1"/>
  <c r="AL42" i="2" s="1"/>
  <c r="AL45" i="2"/>
  <c r="AL63" i="2"/>
  <c r="AP24" i="2"/>
  <c r="AM24" i="2"/>
  <c r="AL61" i="2"/>
  <c r="AM61" i="2" s="1"/>
  <c r="AM6" i="2"/>
  <c r="AP6" i="2" s="1"/>
  <c r="AM70" i="2"/>
  <c r="AP70" i="2"/>
  <c r="AM184" i="2" l="1"/>
  <c r="AP184" i="2" s="1"/>
  <c r="AM276" i="2"/>
  <c r="AP276" i="2" s="1"/>
  <c r="AM101" i="2"/>
  <c r="AP101" i="2" s="1"/>
  <c r="AM32" i="2"/>
  <c r="AP32" i="2" s="1"/>
  <c r="AM178" i="2"/>
  <c r="AP178" i="2"/>
  <c r="AM299" i="2"/>
  <c r="AP299" i="2" s="1"/>
  <c r="AM160" i="2"/>
  <c r="AP160" i="2"/>
  <c r="AM47" i="2"/>
  <c r="AP47" i="2"/>
  <c r="AM329" i="2"/>
  <c r="AP329" i="2"/>
  <c r="AM312" i="2"/>
  <c r="AP312" i="2"/>
  <c r="AM439" i="2"/>
  <c r="AP439" i="2" s="1"/>
  <c r="AM161" i="2"/>
  <c r="AP161" i="2" s="1"/>
  <c r="AM125" i="2"/>
  <c r="AP125" i="2"/>
  <c r="AM199" i="2"/>
  <c r="AP199" i="2" s="1"/>
  <c r="AM162" i="2"/>
  <c r="AP162" i="2" s="1"/>
  <c r="AM269" i="2"/>
  <c r="AP269" i="2" s="1"/>
  <c r="AM182" i="2"/>
  <c r="AP182" i="2" s="1"/>
  <c r="AM63" i="2"/>
  <c r="AP63" i="2" s="1"/>
  <c r="AM320" i="2"/>
  <c r="AP320" i="2" s="1"/>
  <c r="AM147" i="2"/>
  <c r="AP147" i="2" s="1"/>
  <c r="AM18" i="2"/>
  <c r="AP18" i="2" s="1"/>
  <c r="AM307" i="2"/>
  <c r="AP307" i="2"/>
  <c r="Q153" i="2"/>
  <c r="T153" i="2" s="1"/>
  <c r="AL153" i="2" s="1"/>
  <c r="U153" i="2"/>
  <c r="AM155" i="2"/>
  <c r="AP155" i="2" s="1"/>
  <c r="AM391" i="2"/>
  <c r="AP391" i="2" s="1"/>
  <c r="AM26" i="2"/>
  <c r="AP26" i="2" s="1"/>
  <c r="AM345" i="2"/>
  <c r="AP345" i="2" s="1"/>
  <c r="AM280" i="2"/>
  <c r="AP280" i="2"/>
  <c r="AM21" i="2"/>
  <c r="AP21" i="2" s="1"/>
  <c r="AM433" i="2"/>
  <c r="AP433" i="2"/>
  <c r="AM290" i="2"/>
  <c r="AP290" i="2" s="1"/>
  <c r="AM377" i="2"/>
  <c r="AP377" i="2"/>
  <c r="AM402" i="2"/>
  <c r="AP402" i="2" s="1"/>
  <c r="AM440" i="2"/>
  <c r="AP440" i="2" s="1"/>
  <c r="AP20" i="2"/>
  <c r="AM20" i="2"/>
  <c r="AM186" i="2"/>
  <c r="AP186" i="2" s="1"/>
  <c r="AM292" i="2"/>
  <c r="AP292" i="2"/>
  <c r="AM22" i="2"/>
  <c r="AP22" i="2" s="1"/>
  <c r="AP92" i="2"/>
  <c r="AM92" i="2"/>
  <c r="AM180" i="2"/>
  <c r="AP180" i="2" s="1"/>
  <c r="AM234" i="2"/>
  <c r="AP234" i="2" s="1"/>
  <c r="AM311" i="2"/>
  <c r="AP311" i="2"/>
  <c r="AM422" i="2"/>
  <c r="AP422" i="2" s="1"/>
  <c r="AM350" i="2"/>
  <c r="AP350" i="2" s="1"/>
  <c r="AM145" i="2"/>
  <c r="AP145" i="2" s="1"/>
  <c r="AM339" i="2"/>
  <c r="AP339" i="2" s="1"/>
  <c r="AM419" i="2"/>
  <c r="AP419" i="2" s="1"/>
  <c r="AM49" i="2"/>
  <c r="AP49" i="2"/>
  <c r="AL2" i="3"/>
  <c r="V16" i="4"/>
  <c r="AM146" i="2"/>
  <c r="AP146" i="2" s="1"/>
  <c r="U268" i="2"/>
  <c r="Q268" i="2"/>
  <c r="T268" i="2" s="1"/>
  <c r="AM39" i="2"/>
  <c r="AP39" i="2" s="1"/>
  <c r="AM45" i="2"/>
  <c r="AP45" i="2"/>
  <c r="AM273" i="2"/>
  <c r="AP273" i="2"/>
  <c r="AP130" i="2"/>
  <c r="AM130" i="2"/>
  <c r="AM293" i="2"/>
  <c r="AP293" i="2" s="1"/>
  <c r="AM91" i="2"/>
  <c r="AP91" i="2" s="1"/>
  <c r="AM211" i="2"/>
  <c r="AP211" i="2" s="1"/>
  <c r="AP115" i="2"/>
  <c r="AM115" i="2"/>
  <c r="AM112" i="2"/>
  <c r="AP112" i="2" s="1"/>
  <c r="AM179" i="2"/>
  <c r="AP179" i="2"/>
  <c r="AM43" i="2"/>
  <c r="AP43" i="2"/>
  <c r="AP56" i="2"/>
  <c r="AM56" i="2"/>
  <c r="AM270" i="2"/>
  <c r="AP270" i="2"/>
  <c r="AM66" i="2"/>
  <c r="AP66" i="2" s="1"/>
  <c r="AM187" i="2"/>
  <c r="AP187" i="2" s="1"/>
  <c r="AP243" i="2"/>
  <c r="AM243" i="2"/>
  <c r="AM349" i="2"/>
  <c r="AP349" i="2"/>
  <c r="AM122" i="2"/>
  <c r="AP122" i="2" s="1"/>
  <c r="AM25" i="2"/>
  <c r="AP25" i="2" s="1"/>
  <c r="AM175" i="2"/>
  <c r="AP175" i="2" s="1"/>
  <c r="AM382" i="2"/>
  <c r="AP382" i="2" s="1"/>
  <c r="AM176" i="2"/>
  <c r="AP176" i="2"/>
  <c r="AM100" i="2"/>
  <c r="AP100" i="2" s="1"/>
  <c r="AP65" i="2"/>
  <c r="AM65" i="2"/>
  <c r="AM169" i="2"/>
  <c r="AP169" i="2" s="1"/>
  <c r="AM328" i="2"/>
  <c r="AP328" i="2"/>
  <c r="Q374" i="2"/>
  <c r="T374" i="2" s="1"/>
  <c r="AL374" i="2" s="1"/>
  <c r="U374" i="2"/>
  <c r="AM41" i="2"/>
  <c r="AP41" i="2" s="1"/>
  <c r="AM348" i="2"/>
  <c r="AP348" i="2"/>
  <c r="U380" i="2"/>
  <c r="Q380" i="2"/>
  <c r="T380" i="2" s="1"/>
  <c r="AL380" i="2" s="1"/>
  <c r="AP281" i="2"/>
  <c r="AM281" i="2"/>
  <c r="AM68" i="2"/>
  <c r="AP68" i="2" s="1"/>
  <c r="AM42" i="2"/>
  <c r="AP42" i="2"/>
  <c r="AM126" i="2"/>
  <c r="AP126" i="2" s="1"/>
  <c r="AP64" i="2"/>
  <c r="AM64" i="2"/>
  <c r="AM40" i="2"/>
  <c r="AP40" i="2" s="1"/>
  <c r="AM152" i="2"/>
  <c r="AP152" i="2" s="1"/>
  <c r="AM319" i="2"/>
  <c r="AP319" i="2"/>
  <c r="AP233" i="2"/>
  <c r="AM233" i="2"/>
  <c r="AM306" i="2"/>
  <c r="AP306" i="2" s="1"/>
  <c r="AM404" i="2"/>
  <c r="AP404" i="2" s="1"/>
  <c r="Q111" i="2"/>
  <c r="T111" i="2" s="1"/>
  <c r="U111" i="2"/>
  <c r="U378" i="2"/>
  <c r="Q378" i="2"/>
  <c r="T378" i="2" s="1"/>
  <c r="AM267" i="2"/>
  <c r="AP267" i="2" s="1"/>
  <c r="AL268" i="2" l="1"/>
  <c r="AP153" i="2"/>
  <c r="AM153" i="2"/>
  <c r="AL378" i="2"/>
  <c r="AM378" i="2" s="1"/>
  <c r="AM374" i="2"/>
  <c r="AP374" i="2" s="1"/>
  <c r="AM380" i="2"/>
  <c r="AP380" i="2"/>
  <c r="AL111" i="2"/>
  <c r="P47" i="4"/>
  <c r="AM2" i="3"/>
  <c r="AM111" i="2" l="1"/>
  <c r="AP111" i="2" s="1"/>
  <c r="AM268" i="2"/>
  <c r="AP268" i="2"/>
  <c r="V47" i="4"/>
  <c r="V29" i="4"/>
  <c r="AP2" i="3"/>
</calcChain>
</file>

<file path=xl/sharedStrings.xml><?xml version="1.0" encoding="utf-8"?>
<sst xmlns="http://schemas.openxmlformats.org/spreadsheetml/2006/main" count="3605" uniqueCount="1987">
  <si>
    <t>Cargos fijos ( según estrato)</t>
  </si>
  <si>
    <t>Porporcional al numero de dias</t>
  </si>
  <si>
    <r>
      <rPr>
        <sz val="10"/>
        <color theme="1"/>
        <rFont val="Arial"/>
      </rPr>
      <t>Valor mt</t>
    </r>
    <r>
      <rPr>
        <vertAlign val="superscript"/>
        <sz val="10"/>
        <color theme="1"/>
        <rFont val="Arial"/>
      </rPr>
      <t xml:space="preserve">3  </t>
    </r>
    <r>
      <rPr>
        <sz val="10"/>
        <color theme="1"/>
        <rFont val="Arial"/>
      </rPr>
      <t>Extracto 1</t>
    </r>
  </si>
  <si>
    <r>
      <rPr>
        <sz val="10"/>
        <color theme="1"/>
        <rFont val="Arial"/>
      </rPr>
      <t>Valor mt</t>
    </r>
    <r>
      <rPr>
        <vertAlign val="superscript"/>
        <sz val="10"/>
        <color theme="1"/>
        <rFont val="Arial"/>
      </rPr>
      <t xml:space="preserve">3  </t>
    </r>
    <r>
      <rPr>
        <sz val="10"/>
        <color theme="1"/>
        <rFont val="Arial"/>
      </rPr>
      <t>Extracto 2</t>
    </r>
  </si>
  <si>
    <r>
      <rPr>
        <sz val="10"/>
        <color theme="1"/>
        <rFont val="Arial"/>
      </rPr>
      <t>Valor mt</t>
    </r>
    <r>
      <rPr>
        <vertAlign val="superscript"/>
        <sz val="10"/>
        <color theme="1"/>
        <rFont val="Arial"/>
      </rPr>
      <t xml:space="preserve">3  </t>
    </r>
    <r>
      <rPr>
        <sz val="10"/>
        <color theme="1"/>
        <rFont val="Arial"/>
      </rPr>
      <t>Extracto 3</t>
    </r>
  </si>
  <si>
    <r>
      <rPr>
        <sz val="10"/>
        <color theme="1"/>
        <rFont val="Arial"/>
      </rPr>
      <t>Valor mt</t>
    </r>
    <r>
      <rPr>
        <vertAlign val="superscript"/>
        <sz val="10"/>
        <color theme="1"/>
        <rFont val="Arial"/>
      </rPr>
      <t xml:space="preserve">3  </t>
    </r>
    <r>
      <rPr>
        <sz val="10"/>
        <color theme="1"/>
        <rFont val="Arial"/>
      </rPr>
      <t>Extracto 4</t>
    </r>
  </si>
  <si>
    <r>
      <rPr>
        <sz val="10"/>
        <color theme="1"/>
        <rFont val="Arial"/>
      </rPr>
      <t>Valor mt</t>
    </r>
    <r>
      <rPr>
        <vertAlign val="superscript"/>
        <sz val="10"/>
        <color theme="1"/>
        <rFont val="Arial"/>
      </rPr>
      <t xml:space="preserve">3  </t>
    </r>
    <r>
      <rPr>
        <sz val="10"/>
        <color theme="1"/>
        <rFont val="Arial"/>
      </rPr>
      <t>Extracto 5</t>
    </r>
  </si>
  <si>
    <t>Cod. Suscriptor</t>
  </si>
  <si>
    <t>Suscriptor</t>
  </si>
  <si>
    <t>Cc.</t>
  </si>
  <si>
    <t>No. Medidor</t>
  </si>
  <si>
    <t>Direccion o vereda</t>
  </si>
  <si>
    <t>Telefono</t>
  </si>
  <si>
    <t>Estrato</t>
  </si>
  <si>
    <t>Factura No.:</t>
  </si>
  <si>
    <t>Mes  facturado:</t>
  </si>
  <si>
    <t xml:space="preserve">Fecha limite pago </t>
  </si>
  <si>
    <t>Lectura anterior</t>
  </si>
  <si>
    <t>Lectura actual</t>
  </si>
  <si>
    <r>
      <rPr>
        <sz val="12"/>
        <color theme="1"/>
        <rFont val="Arial"/>
      </rPr>
      <t>Valor mts</t>
    </r>
    <r>
      <rPr>
        <vertAlign val="superscript"/>
        <sz val="12"/>
        <color theme="1"/>
        <rFont val="Arial"/>
      </rPr>
      <t>3</t>
    </r>
    <r>
      <rPr>
        <sz val="12"/>
        <color theme="1"/>
        <rFont val="Arial"/>
      </rPr>
      <t xml:space="preserve"> basico ($)</t>
    </r>
  </si>
  <si>
    <r>
      <rPr>
        <sz val="12"/>
        <color theme="1"/>
        <rFont val="Arial"/>
      </rPr>
      <t>Valor mts</t>
    </r>
    <r>
      <rPr>
        <vertAlign val="superscript"/>
        <sz val="12"/>
        <color theme="1"/>
        <rFont val="Arial"/>
      </rPr>
      <t>3</t>
    </r>
    <r>
      <rPr>
        <sz val="12"/>
        <color theme="1"/>
        <rFont val="Arial"/>
      </rPr>
      <t xml:space="preserve"> Complementario </t>
    </r>
  </si>
  <si>
    <r>
      <rPr>
        <sz val="12"/>
        <color theme="1"/>
        <rFont val="Arial"/>
      </rPr>
      <t>Valor mts</t>
    </r>
    <r>
      <rPr>
        <vertAlign val="superscript"/>
        <sz val="12"/>
        <color theme="1"/>
        <rFont val="Arial"/>
      </rPr>
      <t>3</t>
    </r>
    <r>
      <rPr>
        <sz val="12"/>
        <color theme="1"/>
        <rFont val="Arial"/>
      </rPr>
      <t xml:space="preserve"> Suntuairio </t>
    </r>
  </si>
  <si>
    <t>Consumo Total</t>
  </si>
  <si>
    <t>Consumo basico     1 a 17</t>
  </si>
  <si>
    <t>Consumo complementario:    18 a 35</t>
  </si>
  <si>
    <t>Consumo suntuario: 36 en adelante</t>
  </si>
  <si>
    <t>Valor Consumo basico</t>
  </si>
  <si>
    <t>Valor Consumo complementario:</t>
  </si>
  <si>
    <t>Valor Consumo suntuario:</t>
  </si>
  <si>
    <t>Cargo fijo($):</t>
  </si>
  <si>
    <t>Promedio ultimos 6 meses</t>
  </si>
  <si>
    <t>Alcantarillado</t>
  </si>
  <si>
    <t>No cuentas vencidas</t>
  </si>
  <si>
    <t>Recargos</t>
  </si>
  <si>
    <t>Facturas vencidas:</t>
  </si>
  <si>
    <t>Valor Reconexión servicio</t>
  </si>
  <si>
    <t>Descuentos</t>
  </si>
  <si>
    <t>Financiaciones</t>
  </si>
  <si>
    <t>cuota</t>
  </si>
  <si>
    <t xml:space="preserve">abonos </t>
  </si>
  <si>
    <t>saldo financiacion</t>
  </si>
  <si>
    <t>Otros valores:</t>
  </si>
  <si>
    <t>Notas</t>
  </si>
  <si>
    <t>Abonos a la factura</t>
  </si>
  <si>
    <t>SUBTOTAL</t>
  </si>
  <si>
    <t>TOTAL A PAGAR:</t>
  </si>
  <si>
    <t>SALDO FINANCIACIONES</t>
  </si>
  <si>
    <t>SALDO FACTURAS</t>
  </si>
  <si>
    <t xml:space="preserve"> </t>
  </si>
  <si>
    <t>A226</t>
  </si>
  <si>
    <t>JUAN FERNANDO POSADA RAVE</t>
  </si>
  <si>
    <t>Corrala Parte Alta</t>
  </si>
  <si>
    <t>2020-36343</t>
  </si>
  <si>
    <t>JUNIO</t>
  </si>
  <si>
    <t>27 DE JULIO 2020</t>
  </si>
  <si>
    <t>TENIENDO EN CUENTA EL PAGO OPORTUNO DE SU FACTURA, DURANTE EL PRESENTE PERIODO SE LE HACE UN DESCUENTO DEL 10% A LA MISMA.</t>
  </si>
  <si>
    <t>A371</t>
  </si>
  <si>
    <t>JUAN FERNANDO POSADA RAVE (Casa 2)</t>
  </si>
  <si>
    <t>2020-36344</t>
  </si>
  <si>
    <t>TIENE TRES CUENTAS VENCIDAS POR $34.200, EN LA MEDIDA DE SUS POSIBILIDADES FAVOR HACER PAGO O ABONO DE SU FACTURA.NO SE LE SUSPENDERA EL SERVICIO PERO UNA VEZ PASE LA CUARENTENA LA DEUDA DEBERA SER CANCELADA EN SU TOTALIDAD.</t>
  </si>
  <si>
    <t>A380</t>
  </si>
  <si>
    <t>MARY LUZ MESA CONTRERAS (Esposa Diber Posada)</t>
  </si>
  <si>
    <t>2020-36345</t>
  </si>
  <si>
    <t>DERECHO $737.700,00, CUOTA INICIAL $150.000,00 , SALDO $587.700,00, MAS INTERESES $410.300, TOTAL $998.000,00, SERAN CANCELADOS  EN 95 CUOTAS DE $10.500, CUOTA 39 DE 95 SALDO $588.000. TENIENDO EN CUENTA EL PAGO OPORTUNO DE SU FACTURA, DURANTE EL PRESENTE PERIODO SE LE HACE UN DESCUENTO DEL 10% A LA MISMA.</t>
  </si>
  <si>
    <t>A085</t>
  </si>
  <si>
    <t>WILFER DE JESUS VELEZ HERNANDEZ</t>
  </si>
  <si>
    <t>4193001 / 322 666 8809</t>
  </si>
  <si>
    <t>2020-36346</t>
  </si>
  <si>
    <t>A113</t>
  </si>
  <si>
    <t>MARIA SOLEDAD RAVE DE POSADA</t>
  </si>
  <si>
    <t>2020-36347</t>
  </si>
  <si>
    <t>A146</t>
  </si>
  <si>
    <t>DIBER ALEIDER POSADA RAVE (Hogar Infantil)</t>
  </si>
  <si>
    <t>2020-36348</t>
  </si>
  <si>
    <t xml:space="preserve">TIENE UNA CUENTA VENCIDA POR $13.900, EN LA MEDIDA DE SUS POSIBILIDADES FAVOR HACER PAGO O ABONO DE SU FACTURA.TENIENDO EN CUENTA EL PAGO OPORTUNO DE SU FACTURA, DURANTE EL PRESENTE PERIODO SE LE HACE UN DESCUENTO DEL 10% A LA MISMA. </t>
  </si>
  <si>
    <t>A040</t>
  </si>
  <si>
    <t>FREDY ALBERTO GOMEZ POSADA (Inq. Jhon Fredy)</t>
  </si>
  <si>
    <t>338 30 96 - 3126565705</t>
  </si>
  <si>
    <t>2020-36349</t>
  </si>
  <si>
    <t>TIENE UNA CUENTA VENCIDA POR $26.900, EN LA MEDIDA DE SUS POSIBILIDADES FAVOR HACER PAGO O ABONO DE SU FACTURA.TENIENDO EN CUENTA EL PAGO OPORTUNO DE SU FACTURA, DURANTE EL PRESENTE PERIODO SE LE HACE UN DESCUENTO DEL 10% A LA MISMA.</t>
  </si>
  <si>
    <t>A147</t>
  </si>
  <si>
    <t xml:space="preserve">MARIA EVA POSADA DE GOMEZ </t>
  </si>
  <si>
    <t>3387572 - 3387059 - Rocio Patiño 317 440 31 63</t>
  </si>
  <si>
    <t>2020-36350</t>
  </si>
  <si>
    <t>A327</t>
  </si>
  <si>
    <t>MARIA DOLORES ORTIZ (Casa Piso 1)</t>
  </si>
  <si>
    <t>536 6758</t>
  </si>
  <si>
    <t>2020-36351</t>
  </si>
  <si>
    <t>TIENE UNA CUENTA VENCIDA POR $18.800, EN LA MEDIDA DE SUS POSIBILIDADES FAVOR HACER PAGO O ABONO DE SU FACTURA. TENIENDO EN CUENTA EL PAGO OPORTUNO DE SU FACTURA, DURANTE EL PRESENTE PERIODO SE LE HACE UN DESCUENTO DEL 10% A LA MISMA</t>
  </si>
  <si>
    <t>A015</t>
  </si>
  <si>
    <t>YURY YUSMID SEPULVEDA RINCON</t>
  </si>
  <si>
    <t>317 690 78 17</t>
  </si>
  <si>
    <t>2020-36352</t>
  </si>
  <si>
    <t>26/06/2020 SE CAMBIA NOMBRE DE SUSCRIPTOR GILBERTO ANTONIO ACEVEDO.TENIENDO EN CUENTA EL PAGO OPORTUNO DE SU FACTURA, DURANTE EL PRESENTE PERIODO SE LE HACE UN DESCUENTO DEL 10% A LA MISMA.</t>
  </si>
  <si>
    <t>A364</t>
  </si>
  <si>
    <t>JUAN DIEGO COLORADO GIRALDO (Segundo Piso)</t>
  </si>
  <si>
    <t>338 95 64 - 312 269 47 41</t>
  </si>
  <si>
    <t>2020-36353</t>
  </si>
  <si>
    <t>A053</t>
  </si>
  <si>
    <t>MARLENY VELEZ GIRALDO</t>
  </si>
  <si>
    <t>303 03 54</t>
  </si>
  <si>
    <t>2020-36354</t>
  </si>
  <si>
    <t>A355</t>
  </si>
  <si>
    <t>LUZ MARY AGUDELO ZAPATA (Apto. 202)</t>
  </si>
  <si>
    <t>338 87 32 - 311 634 86 90</t>
  </si>
  <si>
    <t>2020-36355</t>
  </si>
  <si>
    <t>A356</t>
  </si>
  <si>
    <t>LUZ MARY AGUDELO ZAPATA (Apto. 201)</t>
  </si>
  <si>
    <t>2020-36356</t>
  </si>
  <si>
    <t>A397</t>
  </si>
  <si>
    <t>LUZ MARY AGUDELO ZAPATA (apto.301)</t>
  </si>
  <si>
    <t>2020-36357</t>
  </si>
  <si>
    <t>TIENE UNA CUENTA VENCIDA POR $22.850, EN LA MEDIDA DE SUS POSIBILIDADES FAVOR HACER PAGO O ABONO DE SU FACTURA. TENIENDO EN CUENTA EL PAGO OPORTUNO DE SU FACTURA, DURANTE EL PRESENTE PERIODO SE LE HACE UN DESCUENTO DEL 10% A LA MISMA.</t>
  </si>
  <si>
    <t>A398</t>
  </si>
  <si>
    <t>LUZ MARY AGUDELO ZAPATA (apto 302)</t>
  </si>
  <si>
    <t>2020-36358</t>
  </si>
  <si>
    <t>A343</t>
  </si>
  <si>
    <t>ANGELA JEANNETTE AGUDELO ZAPATA</t>
  </si>
  <si>
    <t>3038277 - 3104059484</t>
  </si>
  <si>
    <t>2020-36359</t>
  </si>
  <si>
    <t>A390</t>
  </si>
  <si>
    <t>312 835 6972/ 303 82 77/ 310 827 0876</t>
  </si>
  <si>
    <t>2020-36360</t>
  </si>
  <si>
    <t>TIENE UNA CUENTA VENCIDA POR $13.950, EN LA MEDIDA DE SUS POSIBILIDADES FAVOR HACER PAGO O ABONO DE SU FACTURA. TENIENDO EN CUENTA EL PAGO OPORTUNO DE SU FACTURA, DURANTE EL PRESENTE PERIODO SE LE HACE UN DESCUENTO DEL 10% A LA MISMA.</t>
  </si>
  <si>
    <t>A315</t>
  </si>
  <si>
    <t>MARIA EUGENIA AGUDELO MUNERA (Piso 1)</t>
  </si>
  <si>
    <t>2020-36361</t>
  </si>
  <si>
    <t>A316</t>
  </si>
  <si>
    <t>MARIA EUGENIA AGUDELO MUNERA (Piso 2)</t>
  </si>
  <si>
    <t>3038349 - 3226079125</t>
  </si>
  <si>
    <t>2020-36362</t>
  </si>
  <si>
    <t>23/06/2020 PAGA EN EFECTIVO PERIODO MAYO POR $22.050 TENIENDO EN CUENTA EL PAGO OPORTUNO DE SU FACTURA, DURANTE EL PRESENTE PERIODO SE LE HACE UN DESCUENTO DEL 10% A LA MISMA.</t>
  </si>
  <si>
    <t>A281</t>
  </si>
  <si>
    <t>EDGAR DE JESUS GIRALDO CLAVIJO</t>
  </si>
  <si>
    <t>2020-36363</t>
  </si>
  <si>
    <t>A038</t>
  </si>
  <si>
    <t>BLANCA INES CLAVIJO GONZALEZ (1er. Piso - Inq Fany )</t>
  </si>
  <si>
    <t>2783599 - 4192867</t>
  </si>
  <si>
    <t>2020-36364</t>
  </si>
  <si>
    <t>4/02/2020 SE CAMBIA MEDIDOR #712007183 POR OBSOLETO VALOR MEDIDOR Y VALVULA $190.000 MAS INTERESES POR $16.400. TOTAL $206.400. SERAN CANCELADOS EN 12 CUOTAS DE $17.200. CUOTA 5 DE 12 SALDO $120.400. TENIENDO EN CUENTA EL PAGO OPORTUNO DE SU FACTURA, DURANTE EL PRESENTE PERIODO SE LE HACE UN DESCUENTO DEL 10% A LA MISMA.</t>
  </si>
  <si>
    <t>A282</t>
  </si>
  <si>
    <t>GLORIA PATRICIA GIRALDO CLAVIJO</t>
  </si>
  <si>
    <t>2020-36365</t>
  </si>
  <si>
    <t>TIENE UNA CUENTA VENCIDA POR $30.950, EN LA MEDIDA DE SUS POSIBILIDADES FAVOR HACER PAGO O ABONO DE SU FACTURA. TENIENDO EN CUENTA EL PAGO OPORTUNO DE SU FACTURA, DURANTE EL PRESENTE PERIODO SE LE HACE UN DESCUENTO DEL 10% A LA MISMA.</t>
  </si>
  <si>
    <t>A046</t>
  </si>
  <si>
    <t>SANDRA MARIA GIRALDO CLAVIJO</t>
  </si>
  <si>
    <t>2020-36366</t>
  </si>
  <si>
    <t>TIENE UNA CUENTA VENCIDA POR $25.300, EN LA MEDIDA DE SUS POSIBILIDADES FAVOR HACER PAGO O ABONO DE SU FACTURA. TENIENDO EN CUENTA EL PAGO OPORTUNO DE SU FACTURA, DURANTE EL PRESENTE PERIODO SE LE HACE UN DESCUENTO DEL 10% A LA MISMA.</t>
  </si>
  <si>
    <t>A190</t>
  </si>
  <si>
    <t>DORIAN LEON  VELEZ LOPERA (2o.Piso Marta)</t>
  </si>
  <si>
    <t>2020-36367</t>
  </si>
  <si>
    <t>23/06/2020 PAGA EN EFECTIVO PERIODO ABRIL Y MAYO POR $49.400. TENIENDO EN CUENTA EL PAGO OPORTUNO DE SU FACTURA, DURANTE EL PRESENTE PERIODO SE LE HACE UN DESCUENTO DEL 10% A LA MISMA.</t>
  </si>
  <si>
    <t>A008</t>
  </si>
  <si>
    <t xml:space="preserve">LUZ MARY AGUDELO ZAPATA (1er. Piso) </t>
  </si>
  <si>
    <t>400080G</t>
  </si>
  <si>
    <t>2020-36368</t>
  </si>
  <si>
    <t>16/06/2020 PAGO EFECTIVO PERIODO MAYO POR $13.950. TENIENDO EN CUENTA EL PAGO OPORTUNO DE SU FACTURA, DURANTE EL PRESENTE PERIODO SE LE HACE UN DESCUENTO DEL 10% A LA MISMA.</t>
  </si>
  <si>
    <t>A211</t>
  </si>
  <si>
    <t>LUZ MARY AGUDELO ZAPATA (2do. Piso - Inq.)</t>
  </si>
  <si>
    <t>2020-36369</t>
  </si>
  <si>
    <t>A229</t>
  </si>
  <si>
    <t>LUIS EDISON TORRES MOSQUERA</t>
  </si>
  <si>
    <t>2020-36370</t>
  </si>
  <si>
    <t>A047</t>
  </si>
  <si>
    <t>MARIA ORFILIA AGUDELO ZAPATA</t>
  </si>
  <si>
    <t>2020-36371</t>
  </si>
  <si>
    <t>A236</t>
  </si>
  <si>
    <t>LIGIA GIRALDO ARIAS (María Elvia Ramirez)</t>
  </si>
  <si>
    <t>2020-36372</t>
  </si>
  <si>
    <t>A097</t>
  </si>
  <si>
    <t>MONICA ISABEL JARAMILLO PALACIO</t>
  </si>
  <si>
    <t>3033896 - 2785301</t>
  </si>
  <si>
    <t>2020-36373</t>
  </si>
  <si>
    <t>A061</t>
  </si>
  <si>
    <t>JHON JAIRO RAMIREZ GIRALDO</t>
  </si>
  <si>
    <t>3036057 - 2785301</t>
  </si>
  <si>
    <t>2020-36374</t>
  </si>
  <si>
    <t>A025</t>
  </si>
  <si>
    <t>CARLOS HORACIO RESTREPO LOPEZ</t>
  </si>
  <si>
    <t>2020-36375</t>
  </si>
  <si>
    <t>TIENE UNA CUENTA VENCIDA POR $26.100, EN LA MEDIDA DE SUS POSIBILIDADES FAVOR HACER PAGO O ABONO DE SU FACTURA. TENIENDO EN CUENTA EL PAGO OPORTUNO DE SU FACTURA, DURANTE EL PRESENTE PERIODO SE LE HACE UN DESCUENTO DEL 10% A LA MISMA.</t>
  </si>
  <si>
    <t>A112</t>
  </si>
  <si>
    <t>DIEGO BETANCUR JIMENEZ (piso 1, vive propietario)</t>
  </si>
  <si>
    <t>3387348 - 3389956 - 311 381 41 18</t>
  </si>
  <si>
    <t>2020-36376</t>
  </si>
  <si>
    <t>A224</t>
  </si>
  <si>
    <t>DIEGO BETANCUR JIMENEZ</t>
  </si>
  <si>
    <t>3038349 - 3383179</t>
  </si>
  <si>
    <t>2020-36377</t>
  </si>
  <si>
    <t>SOLO PAGA CARGO FIJO, EL MEDIDOR FUE RETIRADO. TENIENDO EN CUENTA EL PAGO OPORTUNO DE SU FACTURA, DURANTE EL PRESENTE PERIODO SE LE HACE UN DESCUENTO DEL 10% A LA MISMA.</t>
  </si>
  <si>
    <t>A239</t>
  </si>
  <si>
    <t>BLANCA INES CLAVIJO  GONZALEZ (piso 2 - vive la propietaria)</t>
  </si>
  <si>
    <t>2020-36378</t>
  </si>
  <si>
    <t>A311</t>
  </si>
  <si>
    <t>BLANCA INES CLAVIJO  GONZALEZ (Primer piso Inq. Adela)</t>
  </si>
  <si>
    <t>4192867 / 559 7328</t>
  </si>
  <si>
    <t>2020-36379</t>
  </si>
  <si>
    <t>TIENE DOS CUENTAS VENCIDAS POR $45.650, EN LA MEDIDA DE SUS POSIBILIDADES FAVOR HACER PAGO O ABONO DE SU FACTURA.NO SE LE SUSPENDERA EL SERVICIO PERO UNA VEZ PASE LA CUARENTENA LA DEUDA DEBERA SER CANCELADA EN SU TOTALIDAD.</t>
  </si>
  <si>
    <t>A084</t>
  </si>
  <si>
    <t>LUZ AMPARO SERNA GONZALEZ (Casa)</t>
  </si>
  <si>
    <t>2782930 - 3147973056</t>
  </si>
  <si>
    <t>2020-36380</t>
  </si>
  <si>
    <t>7/06/2020 PAGA EN EFECTIVO PERIODO MAYO POR $10.700. TENIENDO EN CUENTA EL PAGO OPORTUNO DE SU FACTURA, DURANTE EL PRESENTE PERIODO SE LE HACE UN DESCUENTO DEL 10% A LA MISMA.</t>
  </si>
  <si>
    <t>A312</t>
  </si>
  <si>
    <t>LUZ AMPARO SERNA GONZALEZ (Apto. 1 Piso 2) Inq. Erika.</t>
  </si>
  <si>
    <t>2020-36381</t>
  </si>
  <si>
    <t>A296</t>
  </si>
  <si>
    <t>LUZ AMPARO SERNA GONZALEZ (Apto. Inq. Amparo)</t>
  </si>
  <si>
    <t>3113229288 - 321 8120814</t>
  </si>
  <si>
    <t>2020-36382</t>
  </si>
  <si>
    <t>TIENE UNA CUENTA VENCIDA POR $14.750, EN LA MEDIDA DE SUS POSIBILIDADES FAVOR HACER PAGO O ABONO DE SU FACTURA. TENIENDO EN CUENTA EL PAGO OPORTUNO DE SU FACTURA, DURANTE EL PRESENTE PERIODO SE LE HACE UN DESCUENTO DEL 10% A LA MISMA.</t>
  </si>
  <si>
    <t>A010</t>
  </si>
  <si>
    <t>MARIA EUGENIA AGUDELO (Inq. )</t>
  </si>
  <si>
    <t>400084K</t>
  </si>
  <si>
    <t>3383179 - 3038349</t>
  </si>
  <si>
    <t>2020-36383</t>
  </si>
  <si>
    <t>A048</t>
  </si>
  <si>
    <t>ALBA CECILIA ZULUAGA VELASQUEZ</t>
  </si>
  <si>
    <t>558 00 45</t>
  </si>
  <si>
    <t>2020-36384</t>
  </si>
  <si>
    <t>TIENE UNA CUENTA VENCIDA POR $16.400, EN LA MEDIDA DE SUS POSIBILIDADES FAVOR HACER PAGO O ABONO DE SU FACTURA. TENIENDO EN CUENTA EL PAGO OPORTUNO DE SU FACTURA, DURANTE EL PRESENTE PERIODO SE LE HACE UN DESCUENTO DEL 10% A LA MISMA.</t>
  </si>
  <si>
    <t>A212</t>
  </si>
  <si>
    <t>HECTOR DE JESUS OSORIO RESTREPO</t>
  </si>
  <si>
    <t>2020-36385</t>
  </si>
  <si>
    <t>A210</t>
  </si>
  <si>
    <t>BLANCA IRENE AGUDELO SANCHEZ</t>
  </si>
  <si>
    <t>2020-36386</t>
  </si>
  <si>
    <t>A342</t>
  </si>
  <si>
    <t>BLANCA BIBIANA OSORIO AGUDELO</t>
  </si>
  <si>
    <t>278 3130</t>
  </si>
  <si>
    <t>2020-36387</t>
  </si>
  <si>
    <t>A366</t>
  </si>
  <si>
    <t>BLANCA BIBIANA OSORIO AGUDELO (Piso 2)</t>
  </si>
  <si>
    <t>310 378 97 46</t>
  </si>
  <si>
    <t>2020-36388</t>
  </si>
  <si>
    <t>A295</t>
  </si>
  <si>
    <t>SANDRA ZULUAGA CARDONA</t>
  </si>
  <si>
    <t>2020-36389</t>
  </si>
  <si>
    <t>27/06/2020 SE INSTALA VALVULA ANTIFRAUDE POR VALOR DE $40.000. CANCELA EN DOS CUOTAS DE $20.000. CUOTA 1 DE 2 SALDO $20.000. TENIENDO EN CUENTA EL PAGO OPORTUNO DE SU FACTURA, DURANTE EL PRESENTE PERIODO SE LE HACE UN DESCUENTO DEL 10% A LA MISMA.</t>
  </si>
  <si>
    <t>A111</t>
  </si>
  <si>
    <t>DORIAN LEON VELEZ LOPERA (Piso 1  )</t>
  </si>
  <si>
    <t>PATRICIA 3003468594-322 618 84 75</t>
  </si>
  <si>
    <t>2020-36390</t>
  </si>
  <si>
    <t xml:space="preserve">TIENE CUATRO CUENTAS VENCIDAS POR $67.100, EN LA MEDIDA DE SUS POSIBILIDADES FAVOR HACER PAGO O ABONO DE SU FACTURA.NO SE LE SUSPENDERA EL SERVICIO PERO UNA VEZ PASE LA CUARENTENA LA DEUDA DEBERA SER CANCELADA EN SU TOTALIDAD. </t>
  </si>
  <si>
    <t>A368</t>
  </si>
  <si>
    <t>MIGUEL ANGEL GALVIS (Apto.102)</t>
  </si>
  <si>
    <t>303 82 77 - 310 827 08 76</t>
  </si>
  <si>
    <t>2020-36391</t>
  </si>
  <si>
    <t>3/06/2020HACE ABONO EN EFECTIVO POR $40.000. SALDO RESTANTE DE $16.350. PASA COMO CUENTA VENCIDA PARA PERIODO JUNIO. TIENE UNA CUENTA VENCIDA POR $16.350, EN LA MEDIDA DE SUS POSIBILIDADES FAVOR HACER PAGO O ABONO DE SU FACTURA. TENIENDO EN CUENTA EL PAGO OPORTUNO DE SU FACTURA, DURANTE EL PRESENTE PERIODO SE LE HACE UN DESCUENTO DEL 10% A LA MISMA.</t>
  </si>
  <si>
    <t>A369</t>
  </si>
  <si>
    <t>MIGUEL ANGEL GALVIS (Apto.101)</t>
  </si>
  <si>
    <t>2020-36392</t>
  </si>
  <si>
    <t>A372</t>
  </si>
  <si>
    <t>MIGUEL ANGEL GALVIS (Int 253)</t>
  </si>
  <si>
    <t>2020-36393</t>
  </si>
  <si>
    <t>TIENE DOS CUENTAS VENCIDAS POR $24.150, EN LA MEDIDA DE SUS POSIBILIDADES FAVOR HACER PAGO O ABONO DE SU FACTURA.NO SE LE SUSPENDERA EL SERVICIO PERO UNA VEZ PASE LA CUARENTENA LA DEUDA DEBERA SER CANCELADA EN SU TOTALIDAD.</t>
  </si>
  <si>
    <t>A384</t>
  </si>
  <si>
    <t>MIGUEL ANGEL GALVIS (Int 0094)</t>
  </si>
  <si>
    <t>305 82 77 - 310 827 08 76. Inq Andres Rojas 313 732 7951</t>
  </si>
  <si>
    <t>2020-36394</t>
  </si>
  <si>
    <t>TIENE TRES CUENTAS VENCIDAS POR $48.600, EN LA MEDIDA DE SUS POSIBILIDADES FAVOR HACER PAGO O ABONO DE SU FACTURA.NO SE LE SUSPENDERA EL SERVICIO PERO UNA VEZ PASE LA CUARENTENA LA DEUDA DEBERA SER CANCELADA EN SU TOTALIDAD.</t>
  </si>
  <si>
    <t>A385</t>
  </si>
  <si>
    <t>MIGUEL ANGEL GALVIS (Int 252)</t>
  </si>
  <si>
    <t>304 82 77 - 310 827 08 76</t>
  </si>
  <si>
    <t>2020-36395</t>
  </si>
  <si>
    <t>A375</t>
  </si>
  <si>
    <t>DIEGO ALONSO COLORADO</t>
  </si>
  <si>
    <t>321 8310187</t>
  </si>
  <si>
    <t>2020-36396</t>
  </si>
  <si>
    <t xml:space="preserve">TIENE CUATRO CUENTAS VENCIDAS POR $44.800, EN LA MEDIDA DE SUS POSIBILIDADES FAVOR HACER PAGO O ABONO DE SU FACTURA. NO SE LE SUSPENDERA EL SERVICIO PERO UNA VEZ PASE LA CUARENTENA LA DEUDA DEBERA SER CANCELADA EN SU TOTALIDAD. </t>
  </si>
  <si>
    <t>A374</t>
  </si>
  <si>
    <t>GLORIA LOPEZ</t>
  </si>
  <si>
    <t>323 433 10 79</t>
  </si>
  <si>
    <t>2020-36397</t>
  </si>
  <si>
    <t>A373</t>
  </si>
  <si>
    <t>LUIS HERNANDO GALLEGO</t>
  </si>
  <si>
    <t>310 399 80 52</t>
  </si>
  <si>
    <t>2020-36398</t>
  </si>
  <si>
    <t>A031</t>
  </si>
  <si>
    <t>SANDRA YAZMIN VELEZ CORREA (Piso 1)</t>
  </si>
  <si>
    <t>311 773 2378</t>
  </si>
  <si>
    <t>2020-36399</t>
  </si>
  <si>
    <t>TIENE UNA CUENTA VENCIDA POR $22.050, EN LA MEDIDA DE SUS POSIBILIDADES FAVOR HACER PAGO O ABONO DE SU FACTURA. TENIENDO EN CUENTA EL PAGO OPORTUNO DE SU FACTURA, DURANTE EL PRESENTE PERIODO SE LE HACE UN DESCUENTO DEL 10% A LA MISMA.</t>
  </si>
  <si>
    <t>A238</t>
  </si>
  <si>
    <t>JADER HORACIO CORDOBA TRUJILLO (Piso 2 )</t>
  </si>
  <si>
    <t>Inq. Gabriel 322 543 63 93</t>
  </si>
  <si>
    <t>2020-36400</t>
  </si>
  <si>
    <t>TIENE CUATRO CUENTAS VENCIDAS POR $79.400, EN LA MEDIDA DE SUS POSIBILIDADES FAVOR HACER PAGO O ABONO DE SU FACTURA. NO SE LE SUSPENDERA EL SERVICIO PERO UNA VEZ PASE LA CUARENTENA LA DEUDA DEBERA SER CANCELADA EN SU TOTALIDAD.</t>
  </si>
  <si>
    <t>A354</t>
  </si>
  <si>
    <t>DIEGO ALONSO COLORADO (Tercer Piso Apto.301)</t>
  </si>
  <si>
    <t>2020-36401</t>
  </si>
  <si>
    <t>A442</t>
  </si>
  <si>
    <t xml:space="preserve">MARIA ORFILIA AGUDELO ZAPATA (Apto 302). </t>
  </si>
  <si>
    <t>2020-36402</t>
  </si>
  <si>
    <t>18/06/2020 PAGA EN EFECTIVO NUEVO DERECHO POR VALOR DE $1.316.700. SERVICIO INSTALADO EL 18/06/2020. SE COBRAN $4.000 PROPORCIONALES AL CARGO FIJO DESDE EL MOMENTO DE LA INSTALCION. PREGUNTAR MATERIALES SACAR FACTURA.</t>
  </si>
  <si>
    <t>A313</t>
  </si>
  <si>
    <t>LUZ AMPARO SERNA GONZALEZ (Apto. 2 Piso 2) inq. Martha.</t>
  </si>
  <si>
    <t>2020-36403</t>
  </si>
  <si>
    <t>TIENE UNA CUENTA VENCIDA POR $12.800, EN LA MEDIDA DE SUS POSIBILIDADES FAVOR HACER PAGO O ABONO DE SU FACTURA. TENIENDO EN CUENTA EL PAGO OPORTUNO DE SU FACTURA, DURANTE EL PRESENTE PERIODO SE LE HACE UN DESCUENTO DEL 10% A LA MISMA.</t>
  </si>
  <si>
    <t>A303</t>
  </si>
  <si>
    <t>LUZ AMPARO SERNA GONZALEZ (Tercer Piso)</t>
  </si>
  <si>
    <t>2020-36404</t>
  </si>
  <si>
    <t>25/06/2020 RECLAMA FACTURA PARA PAGO POR VALOR DE $60.000 SALDO RESTANTE DE $3.000, SE COBRAN EN PERIODO JUNIO. EN OTROS VALORES SECOBRAN $3.000 PENDIENTES DE PAGO. TENIENDO EN CUENTA EL PAGO OPORTUNO DE SU FACTURA, DURANTE EL PRESENTE PERIODO SE LE HACE UN DESCUENTO DEL 10% A LA MISMA.</t>
  </si>
  <si>
    <t>A128</t>
  </si>
  <si>
    <t>ALBA RUBIELA AGUDELO MUNERA</t>
  </si>
  <si>
    <t>3036804 - 2785471</t>
  </si>
  <si>
    <t>2020-36405</t>
  </si>
  <si>
    <t>A019</t>
  </si>
  <si>
    <t>CARLOS ANTONIO AGUDELO BETANCUR (Piso 1)</t>
  </si>
  <si>
    <t>399777D</t>
  </si>
  <si>
    <t>278 67 07</t>
  </si>
  <si>
    <t>2020-36406</t>
  </si>
  <si>
    <t>A219</t>
  </si>
  <si>
    <t>CARLOS ANTONIO AGUDELO BETANCUR (Piso 2)</t>
  </si>
  <si>
    <t>2020-36407</t>
  </si>
  <si>
    <t>7/06/2020 PAGO EFECTIVO PERIODO MAYO POR $31.800. TENIENDO EN CUENTA EL PAGO OPORTUNO DE SU FACTURA, DURANTE EL PRESENTE PERIODO SE LE HACE UN DESCUENTO DEL 10% A LA MISMA.</t>
  </si>
  <si>
    <t>A232</t>
  </si>
  <si>
    <t>CARLOS ANT. AGUDELO BETANCUR (P. 2 Inq. Everardo)</t>
  </si>
  <si>
    <t>2020-36408</t>
  </si>
  <si>
    <t>A075</t>
  </si>
  <si>
    <t xml:space="preserve">HERNANDO ANTONIO  AGUDELO MUNERA  </t>
  </si>
  <si>
    <t>2020-36409</t>
  </si>
  <si>
    <t>A018</t>
  </si>
  <si>
    <t>LUZ DARY AGUDELO MUNERA</t>
  </si>
  <si>
    <t>398868B</t>
  </si>
  <si>
    <t>2020-36410</t>
  </si>
  <si>
    <t>27/01/2020 SE CAMBIA MEDIDOR #712005849POR OBSOLETO.PAGO MEDIDOR DE CONTADO .3/06/2020 PAGO EFECTIVO PERIODO MAYO POR $26.100. TENIENDO EN CUENTA EL PAGO OPORTUNO DE SU FACTURA, DURANTE EL PRESENTE PERIODO SE LE HACE UN DESCUENTO DEL 10% A LA MISMA.</t>
  </si>
  <si>
    <t>A032</t>
  </si>
  <si>
    <t>ALBA EUGENIA VELEZ  COLORADO</t>
  </si>
  <si>
    <t>2020-36411</t>
  </si>
  <si>
    <t>A444</t>
  </si>
  <si>
    <t>JHON ALEXANDER  COLORADO (apto 9501)</t>
  </si>
  <si>
    <t>302 450 85 95</t>
  </si>
  <si>
    <t>2020-37723</t>
  </si>
  <si>
    <t>15/05/2020 NUEVO DERECHO POR VALOR DE $1.236.700. CUOTA INICIAL DE $309.200, EN EL MES DE JULIO PAGA EL 50% DE LA CUOTA INICAL Y EL OTRO 50% EN EL MES DE AGOSTO POR VALOR DE $154.600. SALDO RESTANTE DE $927.500 MAS INTERESES POR $115.450, TOTAL $1.042.950. LOS CANCELA EN 17 CUOTAS DE $61.350.</t>
  </si>
  <si>
    <t>A445</t>
  </si>
  <si>
    <t>JHON ALEXANDER COLORADO (apto 9601)</t>
  </si>
  <si>
    <t>2020-37724</t>
  </si>
  <si>
    <t>A446</t>
  </si>
  <si>
    <t>JHON ALEXANDER COLORADO (apto 9701)</t>
  </si>
  <si>
    <t>2020-37725</t>
  </si>
  <si>
    <t>A418</t>
  </si>
  <si>
    <t>JHON ALEXANDER COLORADO TAPIAS (apto 9702)</t>
  </si>
  <si>
    <t>302 450 8595</t>
  </si>
  <si>
    <t>2020-36412</t>
  </si>
  <si>
    <t>alexcolorado70@gmail.com. TENIENDO EN CUENTA EL PAGO OPORTUNO DE SU FACTURA, DURANTE EL PRESENTE PERIODO SE LE HACE UN DESCUENTO DEL 10% A LA MISMA.</t>
  </si>
  <si>
    <t>A447</t>
  </si>
  <si>
    <t>JHON ALEXANDER COLORADO (apto 9801)</t>
  </si>
  <si>
    <t>2020-37726</t>
  </si>
  <si>
    <t>A448</t>
  </si>
  <si>
    <t>JHON ALEXANDER COLORADO (apto 9802)</t>
  </si>
  <si>
    <t>2020-27727</t>
  </si>
  <si>
    <t>A449</t>
  </si>
  <si>
    <t>JHON ALEXANDER COLORADO (apto 9803)</t>
  </si>
  <si>
    <t>2020-37728</t>
  </si>
  <si>
    <t>A388</t>
  </si>
  <si>
    <t>RUTH VIVIANA RESTREPO VELEZ</t>
  </si>
  <si>
    <t>3033104/ 313 319 2997</t>
  </si>
  <si>
    <t>2020-36413</t>
  </si>
  <si>
    <t>A129</t>
  </si>
  <si>
    <t>MARIA SENAIDA BARRERA SALDARRIAGA</t>
  </si>
  <si>
    <t>301 319 2052</t>
  </si>
  <si>
    <t>2020-36414</t>
  </si>
  <si>
    <t>A345</t>
  </si>
  <si>
    <t>ANGELA AGUDELO ZAPATA (Apto. 6 tercer piso)</t>
  </si>
  <si>
    <t>3038277-3104059484</t>
  </si>
  <si>
    <t>2020-36415</t>
  </si>
  <si>
    <t>TIENE UNA CUENTA VENCIDA POR $17.200, EN LA MEDIDA DE SUS POSIBILIDADES FAVOR HACER PAGO O ABONO DE SU FACTURA.TENIENDO EN CUENTA EL PAGO OPORTUNO DE SU FACTURA, DURANTE EL PRESENTE PERIODO SE LE HACE UN DESCUENTO DEL 10% A LA MISMA.</t>
  </si>
  <si>
    <t>A344</t>
  </si>
  <si>
    <t>MARIA NOELIA ZAPATA (Apto. 5 tercer piso)</t>
  </si>
  <si>
    <t>2020-36416</t>
  </si>
  <si>
    <t>3/06/2020 PAGO EFECTIVO PERIODO ABRIL Y MAYO POR $33.200. TENIENDO EN CUENTA EL PAGO OPORTUNO DE SU FACTURA, DURANTE EL PRESENTE PERIODO SE LE HACE UN DESCUENTO DEL 10% A LA MISMA.</t>
  </si>
  <si>
    <t>A006</t>
  </si>
  <si>
    <t>MARIA NOELIA ZAPATA.  (Apto.2  - Piso 2)</t>
  </si>
  <si>
    <t>400082I</t>
  </si>
  <si>
    <t>3386053 - 2789552</t>
  </si>
  <si>
    <t>2020-36417</t>
  </si>
  <si>
    <t>29/01/2020 SE CAMBIA MEDIDOR #712007438 POR OBSOLETO, 24/02/2020 PAGA DE CONTADO MEDIDOR Y VALVULA POR VALOR DE $220.000. 3/06/2020 PAGO EFECTIVO PERIODO ABRIL Y MAYO POR $48.600. TENIENDO EN CUENTA EL PAGO OPORTUNO DE SU FACTURA, DURANTE EL PRESENTE PERIODO SE LE HACE UN DESCUENTO DEL 10% A LA MISMA.</t>
  </si>
  <si>
    <t>A324</t>
  </si>
  <si>
    <t>MARIA NOELIA ZAPATA (Apto.4 Piso 1)</t>
  </si>
  <si>
    <t>3030435 - 3104059484</t>
  </si>
  <si>
    <t>2020-36418</t>
  </si>
  <si>
    <t>A005</t>
  </si>
  <si>
    <t>MARIA NOELIA ZAPATA (Apto.1-Piso 2 - Inq. María Ligia)</t>
  </si>
  <si>
    <t>3388890 - 2789552</t>
  </si>
  <si>
    <t>2020-36419</t>
  </si>
  <si>
    <t>A007</t>
  </si>
  <si>
    <t>MARIA NOELIA ZAPATA (Apto.3 Piso 1 )</t>
  </si>
  <si>
    <t>2020-36420</t>
  </si>
  <si>
    <t>A155</t>
  </si>
  <si>
    <t>LUIS SADY COLORADO TORRES, (Apto 101)</t>
  </si>
  <si>
    <t>3388533 - 278 95 14 - 3134992822</t>
  </si>
  <si>
    <t>2020-36421</t>
  </si>
  <si>
    <t>TIENE DOS CUENTAS VENCIDAS POR $49.400, EN LA MEDIDA DE SUS POSIBILIDADES FAVOR HACER PAGO O ABONO DE SU FACTURA.NO SE LE SUSPENDERA EL SERVICIO PERO UNA VEZ PASE LA CUARENTENA LA DEUDA DEBERA SER CANCELADA EN SU TOTALIDAD.</t>
  </si>
  <si>
    <t>A156</t>
  </si>
  <si>
    <t xml:space="preserve">LUZ MARINA TABORDA RODAS (Apto 102) </t>
  </si>
  <si>
    <t>2020-36422</t>
  </si>
  <si>
    <t>A157</t>
  </si>
  <si>
    <t>LUZ MARINA TABORDA RODAS, (Piso 3)</t>
  </si>
  <si>
    <t>2020-36423</t>
  </si>
  <si>
    <t>A095</t>
  </si>
  <si>
    <t>ALVARO GARCIA LONDOÑO (1er. Piso bajo - Inq.)</t>
  </si>
  <si>
    <t>303 85 22 (Alvaro)</t>
  </si>
  <si>
    <t>2020-36424</t>
  </si>
  <si>
    <t>A096</t>
  </si>
  <si>
    <t>ALVARO GARCIA LONDOÑO (2o. Piso - Inq. )</t>
  </si>
  <si>
    <t>310 725 9181 - 311 346 06 03</t>
  </si>
  <si>
    <t>2020-36425</t>
  </si>
  <si>
    <t>TIENE TRES CUENTAS VENCIDAS POR $110.500, EN LA MEDIDA DE SUS POSIBILIDADES FAVOR HACER PAGO O ABONO DE SU FACTURA.NO SE LE SUSPENDERA EL SERVICIO PERO UNA VEZ PASE LA CUARENTENA LA DEUDA DEBERA SER CANCELADA EN SU TOTALIDAD.</t>
  </si>
  <si>
    <t>A214</t>
  </si>
  <si>
    <t>MARIA ALEJANDRA CUERVO MUNERA (3er Piso)</t>
  </si>
  <si>
    <t>3038639 - 3038522</t>
  </si>
  <si>
    <t>2020-36426</t>
  </si>
  <si>
    <t>3/06/2020 HACE ABONO EN EFECTIVO POR $50.000, SALDO RESTANTE DE $156.700, PASA COMO CUENTA VENCIDA PARA PERIODO JUNIO. TIENE UNA CUENTA VENCIDA POR $156.700, EN LA MEDIDA DE SUS POSIBILIDADES FAVOR HACER PAGO O ABONO DE SU FACTURA. TENIENDO EN CUENTA EL PAGO OPORTUNO DE SU FACTURA, DURANTE EL PRESENTE PERIODO SE LE HACE UN DESCUENTO DEL 10% A LA MISMA.</t>
  </si>
  <si>
    <t>A160</t>
  </si>
  <si>
    <t>ANDREA VELEZ BEDOYA (Tercer Piso)</t>
  </si>
  <si>
    <t>3064036 - 300 316 14 80</t>
  </si>
  <si>
    <t>2020-36427</t>
  </si>
  <si>
    <t>A227</t>
  </si>
  <si>
    <t>ARLEY GIOVANNY GARCIA (Piso 2)</t>
  </si>
  <si>
    <t>2020-36428</t>
  </si>
  <si>
    <t>TIENE DOS CUENTAS VENCIDAS POR $45.300, EN LA MEDIDA DE SUS POSIBILIDADES FAVOR HACER PAGO O ABONO DE SU FACTURA. NO SE LE SUSPENDERA EL SERVICIO PERO UNA VEZ PASE LA CUARENTENA LA DEUDA DEBERA SER CANCELADA EN SU TOTALIDAD.</t>
  </si>
  <si>
    <t>A283</t>
  </si>
  <si>
    <t>LUZ BIBIANA CUERVO MUNERA</t>
  </si>
  <si>
    <t>2020-36429</t>
  </si>
  <si>
    <t>23/06/2020 PAGA EN EFECTIVO PERIODO MAYO POR $14.750. TENIENDO EN CUENTA EL PAGO OPORTUNO DE SU FACTURA, DURANTE EL PRESENTE PERIODO SE LE HACE UN DESCUENTO DEL 10% A LA MISMA.</t>
  </si>
  <si>
    <t>A370</t>
  </si>
  <si>
    <t>LUZ BIBIANA CUERVO MUNERA (Piso 2)</t>
  </si>
  <si>
    <t>338 32 96</t>
  </si>
  <si>
    <t>2020-36430</t>
  </si>
  <si>
    <t>23/06/2020 PAGA EN EFECTIVO PERIODO MAYO POR $20.450. TENIENDO EN CUENTA EL PAGO OPORTUNO DE SU FACTURA, DURANTE EL PRESENTE PERIODO SE LE HACE UN DESCUENTO DEL 10% A LA MISMA.</t>
  </si>
  <si>
    <t>A420</t>
  </si>
  <si>
    <t>LUZ BIBIANA CUERVO MUNERA (Piso 3)</t>
  </si>
  <si>
    <t>2020-36431</t>
  </si>
  <si>
    <t>LA FINANCIACCION LA PAGA EL CODIGO A283. TENIENDO EN CUENTA EL PAGO OPORTUNO DE SU FACTURA, DURANTE EL PRESENTE PERIODO SE LE HACE UN DESCUENTO DEL 10% A LA MISMA. EMPEZAR A COBRAR ALCANTARILLADO DESDE LA FECHA QUE SE INSTALO EL SERVICIO.</t>
  </si>
  <si>
    <t>A417</t>
  </si>
  <si>
    <t>DIANA JULIETH GARCIA LONDOÑO</t>
  </si>
  <si>
    <t>303 3702/ 311 712 4674</t>
  </si>
  <si>
    <t>2020-36432</t>
  </si>
  <si>
    <t>Servicio instalado el 20/09/19. Paga cuota inicial de $310.500. Saldo restante $931.650 más intereses $410.850. Total a $1.342.500, mano de obra, materiales y accesorios $241.600, o total de $1.584.100. Paga en 70 cuotas de $22.350 y una ultima de $19.600. Cuota 10 de 71 saldo: $1.360.600. Teniendo en cuenta el pago oportuno de su factura, durante el presente periodo se le hace un descuento del 10% a la misma.</t>
  </si>
  <si>
    <t>A279</t>
  </si>
  <si>
    <t>NANCY JANETH GARCIA LONDOÑO</t>
  </si>
  <si>
    <t>3388963 - 3033702</t>
  </si>
  <si>
    <t>2020-36433</t>
  </si>
  <si>
    <t>TIENE CCINCO CUENTAS VENCIDAS POR $124.800, EN LA MEDIDA DE SUS POSIBILIDADES FAVOR HACER PAGO O ABONO DE SU FACTURA. NO SE LE SUSPENDERA EL SERVICIO PERO UNA VEZ PASE LA CUARENTENA LA DEUDA DEBERA SER CANCELADA EN SU TOTALIDAD.</t>
  </si>
  <si>
    <t>A109</t>
  </si>
  <si>
    <t>DORIS EDITH GARCIA LONDOÑO (PISO 1)</t>
  </si>
  <si>
    <t>3033702-3004568417</t>
  </si>
  <si>
    <t>2020-36434</t>
  </si>
  <si>
    <t>TIENE DOS CUENTAS VENCIDAS POR $50.700, EN LA MEDIDA DE SUS POSIBILIDADES FAVOR HACER PAGO O ABONO DE SU FACTURA.NO SE LE SUSPENDERA EL SERVICIO PERO UNA VEZ PASE LA CUARENTENA LA DEUDA DEBERA SER CANCELADA EN SU TOTALIDAD.</t>
  </si>
  <si>
    <t>A110</t>
  </si>
  <si>
    <t>ANA TILDE LONDOÑO (Piso 2)</t>
  </si>
  <si>
    <t>2020-36435</t>
  </si>
  <si>
    <t>TIENE DOS CUENTAS VENCIDAS POR $61.550, EN LA MEDIDA DE SUS POSIBILIDADES FAVOR HACER PAGO O ABONO DE SU FACTURA.NO SE LE SUSPENDERA EL SERVICIO PERO UNA VEZ PASE LA CUARENTENA LA DEUDA DEBERA SER CANCELADA EN SU TOTALIDAD.</t>
  </si>
  <si>
    <t>A072</t>
  </si>
  <si>
    <t>SULDERY GARCIA LONDOÑO</t>
  </si>
  <si>
    <t>2020-36436</t>
  </si>
  <si>
    <t xml:space="preserve">TIENE UNA CUENTA VENCIDA POR $87.600, EN LA MEDIDA DE SUS POSIBILIDADES FAVOR HACER PAGO O ABONO DE SU FACTURA.NO SE LE SUSPENDERA EL SERVICIO PERO UNA VEZ PASE LA CUARENTENA LA DEUDA DEBERA SER CANCELADA EN SU TOTALIDAD. </t>
  </si>
  <si>
    <t>A070</t>
  </si>
  <si>
    <t>DORA EMILSEN CUERVO MUNERA (P.1-Apto.2 Inq. Nora)</t>
  </si>
  <si>
    <t>278 52 22 -3383296</t>
  </si>
  <si>
    <t>2020-36437</t>
  </si>
  <si>
    <t>A223</t>
  </si>
  <si>
    <t>MARIA CONSUELO MUNERA QUINTERO (Piso 2 - Apto. 3)</t>
  </si>
  <si>
    <t>2020-36438</t>
  </si>
  <si>
    <t>A080</t>
  </si>
  <si>
    <t>MARIA CONSUELO MUNERA QUINTERO (Piso 1-Apto.1 Inq.)</t>
  </si>
  <si>
    <t>3388009 - 3383296</t>
  </si>
  <si>
    <t>2020-36439</t>
  </si>
  <si>
    <t xml:space="preserve"> 23/06/2020 HACE ABONO EN EFECTIVO POR VALOR DE $40.000, SALDO RESTANTE DE $16.100 PASA COMO CUENTA VENCIDA PARA PERIOIDO JUNIO. TIENE UNA CUENTA VENCIDA POR $16.100, EN LA MEDIDA DE SUS POSIBILIDADES FAVOR HACER PAGO O ABONO DE SU FACTURA. TENIENDO EN CUENTA EL PAGO OPORTUNO DE SU FACTURA, DURANTE EL PRESENTE PERIODO SE LE HACE UN DESCUENTO DEL 10% A LA MISMA.</t>
  </si>
  <si>
    <t>A277</t>
  </si>
  <si>
    <t xml:space="preserve">MONICA CUERVO MUNERA (Piso 3 - Inquilino NATALY RODAS) </t>
  </si>
  <si>
    <t>3013668972-3383296</t>
  </si>
  <si>
    <t>2020-36440</t>
  </si>
  <si>
    <t>A320</t>
  </si>
  <si>
    <t>FLOR MONICA CUERVO MUNERA (Apto. 301)</t>
  </si>
  <si>
    <t>2020-36441</t>
  </si>
  <si>
    <t>A319</t>
  </si>
  <si>
    <t>WALTHER EMIRO MEZA RUA (Unifamiliar -  piso 2)</t>
  </si>
  <si>
    <t>2020-36442</t>
  </si>
  <si>
    <t>Se cobran $156.000 para reposisción redes alcantarillado.  El 18/11/19 hace acuerdo de pago para las 7 cuentas vencidas por $247.250, abona $50.000, saldo restante $197.250, mas 18.800 de reconexión total $218.800, los cancela en 4 cuotas de $50.000 y una ultima de $18.800. cuota 5 de 5 saldo $0. Servicio suspendido el 2/03/2020.  25/03/2020  se le reconecta el servicio por situación del coronavirus. Tiene seis cuentas vencidas por $333.600, en la medida de sus posibilidades favor hacer pago o abono de su factura. No se le suspendera el servicio pero una vez pase la cuarentena su deuda debera ser cancelada en su totalidad.</t>
  </si>
  <si>
    <t>A120</t>
  </si>
  <si>
    <t>OSCAR GIRALDO ATEHORTUA</t>
  </si>
  <si>
    <t>300 43 21</t>
  </si>
  <si>
    <t>2020-36443</t>
  </si>
  <si>
    <t>A338</t>
  </si>
  <si>
    <t>EDIL ANDRES MURILLO (Apto. 202)</t>
  </si>
  <si>
    <t>3137927618 - 3035981</t>
  </si>
  <si>
    <t>2020-36444</t>
  </si>
  <si>
    <t>A352</t>
  </si>
  <si>
    <t>DIANA MARIA DUQUE RESTREPO (Primer Piso)</t>
  </si>
  <si>
    <t>303 87 72</t>
  </si>
  <si>
    <t>2020-36445</t>
  </si>
  <si>
    <t>A036</t>
  </si>
  <si>
    <t>JULIO ERNESTO CLAVIJO GONZALEZ (Balcon de Caldas)</t>
  </si>
  <si>
    <t>321 630 96 38 - 3031777</t>
  </si>
  <si>
    <t>2020-36446</t>
  </si>
  <si>
    <t>A035</t>
  </si>
  <si>
    <t>JORGE ELIECER ROMAN CLAVIJO</t>
  </si>
  <si>
    <t>2020-36447</t>
  </si>
  <si>
    <t>A030</t>
  </si>
  <si>
    <t>DORA DEL SOCORRO ROMAN CANO</t>
  </si>
  <si>
    <t>2020-36448</t>
  </si>
  <si>
    <t>Tiene una cuenta vencida por $15.600, en la medida de sus posibilidades favor hacer pago o abono de su factura. Teniendo en cuenta el pago oportuno de su factura, durante el presente periodo se le hace un descuento del 10% a la misma.</t>
  </si>
  <si>
    <t>A331</t>
  </si>
  <si>
    <t>JUAN FELIPE BETANCUR, (Piso 1 Apartamentos Consumo)</t>
  </si>
  <si>
    <t>3030488 - 3217819926</t>
  </si>
  <si>
    <t>2020-36449</t>
  </si>
  <si>
    <t>A330</t>
  </si>
  <si>
    <t>JUAN FELIPE BETANCUR, (Piso 2 y Piso 3 consumo)</t>
  </si>
  <si>
    <t>2020-36450</t>
  </si>
  <si>
    <t>TIENE UNA CUENTA VENCIDA POR $29.350, EN LA MEDIDA DE SUS POSIBILIDADES FAVOR HACER PAGO O ABONO DE SU FACTURA. TENIENDO EN CUENTA EL PAGO OPORTUNO DE SU FACTURA, DURANTE EL PRESENTE PERIODO SE LE HACE UN DESCUENTO DEL 10% A LA MISMA.</t>
  </si>
  <si>
    <t>A332</t>
  </si>
  <si>
    <t>JUAN FELIPE BETANCUR (Casa 1er. Piso, consumo Inq.)</t>
  </si>
  <si>
    <t>2782019 - 3217819926</t>
  </si>
  <si>
    <t>2020-36451</t>
  </si>
  <si>
    <t>A122</t>
  </si>
  <si>
    <t>JUAN FELIPE BETANCUR, (Casa 2o. Piso)</t>
  </si>
  <si>
    <t>448 4782/ 3217819926</t>
  </si>
  <si>
    <t>2020-36452</t>
  </si>
  <si>
    <t xml:space="preserve"> felibeos@gmail.com. Juan.betancur@higietex.com.co. TIENE UNA CUENTA VENCIDA POR $22.050, EN LA MEDIDA DE SUS POSIBILIDADES FAVOR HACER PAGO O ABONO DE SU FACTURA. TENIENDO EN CUENTA EL PAGO OPORTUNO DE SU FACTURA, DURANTE EL PRESENTE PERIODO SE LE HACE UN DESCUENTO DEL 10% A LA MISMA.</t>
  </si>
  <si>
    <t>A137</t>
  </si>
  <si>
    <t>DIANA MARCELA JARAMILLO SOTO</t>
  </si>
  <si>
    <t>2020-36453</t>
  </si>
  <si>
    <t>A328</t>
  </si>
  <si>
    <t>CARLOS ZULUAGA VELASQUEZ (Piso - 2 Sandra, nueva propietaria)</t>
  </si>
  <si>
    <t>3004141-3117501218</t>
  </si>
  <si>
    <t>2020-36454</t>
  </si>
  <si>
    <t xml:space="preserve">TIENE CUATRO CUENTAS VENCIDAS POR $90.200, EN LA MEDIDA DE SUS POSIBILIDADES FAVOR HACER PAGO O ABONO DE SU FACTURA .NO SE LE SUSPENDERA EL SERVICIO PERO UNA VEZ PASE LA CUARENTENA LA DEUDA DEBERA SER CANCELADA EN SU TOTALIDAD. </t>
  </si>
  <si>
    <t>A125</t>
  </si>
  <si>
    <t>EDISON DE JESUS HOLGUIN OSPINA (Primer piso)</t>
  </si>
  <si>
    <t>2020-36455</t>
  </si>
  <si>
    <t xml:space="preserve">TIENE DOS CUENTAS VENCIDAS POR $32.400, EN LA MEDIDA DE SUS POSIBILIDADES FAVOR HACER PAGO O ABONO DE SU FACTURA.NO SE LE SUSPENDERA EL SERVICIO PERO UNA VEZ PASE LA CUARENTENA LA DEUDA DEBERA SER CANCELADA EN SU TOTALIDAD. </t>
  </si>
  <si>
    <t>A043</t>
  </si>
  <si>
    <t>MARIA OFELIA CELYS CORREA (Las Brisas - Inq. )</t>
  </si>
  <si>
    <t xml:space="preserve"> 400070E</t>
  </si>
  <si>
    <t>2782667 - 3037211</t>
  </si>
  <si>
    <t>2020-36456</t>
  </si>
  <si>
    <t>3/02/2020 SE CAMBIA MEDIDOR #712007433 POR OBSOLETO VALOR MEDIDOR, VALVULA E INTERESES TOTAL $203.500 SERAN CANCELADOS EN 10 CUOTAS DE $20.350. CUOTA 5 DE 10 SALDO $101.750. TENIENDO EN CUENTA EL PAGO OPORTUNO DE SU FACTURA, DURANTE EL PRESENTE PERIODO SE LE HACE UN DESCUENTO DEL 10% A LA MISMA.</t>
  </si>
  <si>
    <t>A042</t>
  </si>
  <si>
    <t>MARIA OFELIA CELYS CORREA (Los Recuerdos)</t>
  </si>
  <si>
    <t>2020-36457</t>
  </si>
  <si>
    <t>A301</t>
  </si>
  <si>
    <t>MARIA OFELIA CELYS CORREA (Las Brisas - Piso 2)</t>
  </si>
  <si>
    <t>2020-36458</t>
  </si>
  <si>
    <t>SOLO LOTE NO PAGA AL CANTARILLADO.  TENIENDO EN CUENTA EL PAGO OPORTUNO DE SU FACTURA, DURANTE EL PRESENTE PERIODO SE LE HACE UN DESCUENTO DEL 10% A LA MISMA.</t>
  </si>
  <si>
    <t>A302</t>
  </si>
  <si>
    <t>MARIA OFELIA CELYS CORREA (Los Recuerdos - piso 2)</t>
  </si>
  <si>
    <t>2782667 - 3037213</t>
  </si>
  <si>
    <t>2020-36459</t>
  </si>
  <si>
    <t>A169</t>
  </si>
  <si>
    <t xml:space="preserve">WILLIAN RESTREPO (Piso 2 Inq. ) </t>
  </si>
  <si>
    <t>2020-36460</t>
  </si>
  <si>
    <t>A037</t>
  </si>
  <si>
    <t>WILLIAN RESTREPO (Las Flores - Piso 1 Inq. )</t>
  </si>
  <si>
    <t>2020-36461</t>
  </si>
  <si>
    <t xml:space="preserve">3/02/2020 SE CAMBIA MEDIDOR #712007419 POR OBSOLETO VALOR MEDIDOR, VALVULA E INTERESES TOTAL $203.950 SERAN CANCELADOS EN 10 CUOTAS DE $20.350. CUOTA 5 DE 10 SALDO $101.750. TENIENDO EN CUENTA EL PAGO OPORTUNO DE SU FACTURA, DURANTE EL PRESENTE PERIODO SE LE HACE UN DESCUENTO DEL 10% A LA MISMA. </t>
  </si>
  <si>
    <t>A357</t>
  </si>
  <si>
    <t>MARTA OFELIA BETANCUR (Segundo Piso )</t>
  </si>
  <si>
    <t>278 52 75</t>
  </si>
  <si>
    <t>2020-36462</t>
  </si>
  <si>
    <t>A093</t>
  </si>
  <si>
    <t>JUAN CARLOS BERMUDEZ CHAVERRA (Piso 2 - Inq. Yamile)</t>
  </si>
  <si>
    <t>311 320 55 31</t>
  </si>
  <si>
    <t>2020-36463</t>
  </si>
  <si>
    <t>A150</t>
  </si>
  <si>
    <t>MARTHA SALGADO DE MONTOYA</t>
  </si>
  <si>
    <t>2782452- 3117745796/3387970 Gloria Gil</t>
  </si>
  <si>
    <t>2020-36464</t>
  </si>
  <si>
    <t>A034</t>
  </si>
  <si>
    <t>CARLOS ZEA (Inq. Lucero Cardona, tel. 2782436)</t>
  </si>
  <si>
    <t>2020-36465</t>
  </si>
  <si>
    <t>A062</t>
  </si>
  <si>
    <t>HERNEY JARAMILLO (Apto - Jairo Soto Velez)</t>
  </si>
  <si>
    <t>2020-36466</t>
  </si>
  <si>
    <t xml:space="preserve"> 8/06/2020 PAGA EN EFECTIVO SOLO CUENTAS VENCIDAS DE PERIODO MARZO Y ABRIL POR $44.100. PERIODO MAYO POR $36.300, PASA COMO CUENTA VENCIDA PARA JUNIO. TIENE UNA CUENTA VENCIDA POR $36.300, EN LA MEDIDA DE SUS POSIBILIDADES FAVOR HACER PAGO O ABONO DE SU FACTURA. TENIENDO EN CUENTA EL PAGO OPORTUNO DE SU FACTURA, DURANTE EL PRESENTE PERIODO SE LE HACE UN DESCUENTO DEL 10% A LA MISMA.</t>
  </si>
  <si>
    <t>A073</t>
  </si>
  <si>
    <t xml:space="preserve">MARIA ELSY TORRES </t>
  </si>
  <si>
    <t>314719 3024</t>
  </si>
  <si>
    <t>2020-36467</t>
  </si>
  <si>
    <t>A287</t>
  </si>
  <si>
    <t>JOSE JOAQUIN PALACIO PALACIO (Piso 2)</t>
  </si>
  <si>
    <t>2706300 - 3155886057 - telo.montoya@hotmail.com</t>
  </si>
  <si>
    <t>2020-36468</t>
  </si>
  <si>
    <t>A286</t>
  </si>
  <si>
    <t>JOSE JOAQUIN PALACIO PALACIO (Piso 1 - Inq. Luz Dary)</t>
  </si>
  <si>
    <t>3387886 - 2706300</t>
  </si>
  <si>
    <t>2020-36469</t>
  </si>
  <si>
    <t>TIENE UNA CUENTA VENCIDA POR $21.250, EN LA MEDIDA DE SUS POSIBILIDADES FAVOR HACER PAGO O ABONO DE SU FACTURA. TENIENDO EN CUENTA EL PAGO OPORTUNO DE SU FACTURA, DURANTE EL PRESENTE PERIODO SE LE HACE UN DESCUENTO DEL 10% A LA MISMA.</t>
  </si>
  <si>
    <t>A136</t>
  </si>
  <si>
    <t>GLORIA INES  ECHEVERRY HENAO, (casa)</t>
  </si>
  <si>
    <t>2020-36470</t>
  </si>
  <si>
    <t>A233</t>
  </si>
  <si>
    <t>GLORIA INES  ECHEVERRY HENAO (Apto.2 - Inq. Marisol)</t>
  </si>
  <si>
    <t>3038124 - 2789497</t>
  </si>
  <si>
    <t>2020-36471</t>
  </si>
  <si>
    <t>A076</t>
  </si>
  <si>
    <t>MARGARITA ECHEVERRY HENAO</t>
  </si>
  <si>
    <t>2020-36472</t>
  </si>
  <si>
    <t xml:space="preserve"> TIENE CINCO CUENTAS VENCIDAS POR $153.600, EN LA MEDIDA DE SUS IBILIDADES FAVOR HACER PAGO O ABONO DE SU FACTURA. NO SE LE SUSPENDERA EL SERVICIO PERO UNA VEZ PASE LA CUARENTENA LA DEUDA DEBERA SER CANCELADA EN SU TOTALIDAD.</t>
  </si>
  <si>
    <t>A216</t>
  </si>
  <si>
    <t>AMANTINA ZAPATA PEREZ (Casa - Inq.)</t>
  </si>
  <si>
    <t>3778726 - 3136002626</t>
  </si>
  <si>
    <t>2020-36473</t>
  </si>
  <si>
    <t>A002</t>
  </si>
  <si>
    <t>AMANTINA ZAPATA PEREZ (Apartamento Esposo Enrique 3136002626)</t>
  </si>
  <si>
    <t xml:space="preserve">3778726- </t>
  </si>
  <si>
    <t>2020-36474</t>
  </si>
  <si>
    <t>A127</t>
  </si>
  <si>
    <t>LUZ ADRIANA ZULUAGA C. (Piso 2 )</t>
  </si>
  <si>
    <t>339 95 64 312 269 4741</t>
  </si>
  <si>
    <t>2020-36475</t>
  </si>
  <si>
    <t>FINANCIACION CODIGO A364 MATRICULA Y MATERIALES $857.700,00 PAGA 70 CUOTAS DE $12.250,00 MENSUALES. CUOTA 51 DE 70 SALDO $232.750.TENIENDO EN CUENTA EL PAGO OPORTUNO DE SU FACTURA, DURANTE EL PRESENTE PERIODO SE LE HACE UN DESCUENTO DEL 10% A LA MISMA.</t>
  </si>
  <si>
    <t>A134</t>
  </si>
  <si>
    <t>KELLY JOHANNA DIOSA LOPEZ</t>
  </si>
  <si>
    <t>49820258 / 305 379 4731</t>
  </si>
  <si>
    <t>2020-36476</t>
  </si>
  <si>
    <t xml:space="preserve">TENIENDO EN CUENTA EL PAGO OPORTUNO DE SU FACTURA, DURANTE EL PRESENTE PERIODO SE LE HACE UN DESCUENTO DEL 10% A LA MISMA. </t>
  </si>
  <si>
    <t>A172</t>
  </si>
  <si>
    <t>ABEL ANTONIO TABARES</t>
  </si>
  <si>
    <t>314 758 77 55</t>
  </si>
  <si>
    <t>2020-36477</t>
  </si>
  <si>
    <t>25/06/2020 SE CAMBIA NOMBRE DE SUSCRIPTOR EDILMA BETANCUR. TENIENDO EN CUENTA EL PAGO OPORTUNO DE SU FACTURA, DURANTE EL PRESENTE PERIODO SE LE HACE UN DESCUENTO DEL 10% A LA MISMA.</t>
  </si>
  <si>
    <t>A284</t>
  </si>
  <si>
    <t>BEATRIZ ELENA CANO PIEDRAHITA (Tercer Piso)</t>
  </si>
  <si>
    <t>278 47 13 - 310 651 91 27</t>
  </si>
  <si>
    <t>2020-36478</t>
  </si>
  <si>
    <t>TIENE DOS CUENTAS VENCIDAS POR $93.950, EN LA MEDIDA DE SUS POSIBILIDADES FAVOR HACER PAGO O ABONO DE SU FACTURA.NO SE LE SUSPENDERA EL SERVICIO PERO UNA VEZ PASE LA CUARENTENA LA DEUDA DEBERA SER CANCELADA EN SU TOTALIDAD.</t>
  </si>
  <si>
    <t>A231</t>
  </si>
  <si>
    <t>MARTA OLIVA CARDONA</t>
  </si>
  <si>
    <t>2789497 - 2788739</t>
  </si>
  <si>
    <t>2020-36479</t>
  </si>
  <si>
    <t>TIENE TRES CUENTAS VENCIDAS POR $55.450, EN LA MEDIDA DE SUS POSIBILIDADES FAVOR HACER PAGO O ABONO DE SU FACTURA.NO SE LE SUSPENDERA EL SERVICIO PERO UNA VEZ PASE LA CUARENTENA LA DEUDA DEBERA SER CANCELADA EN SU TOTALIDAD.</t>
  </si>
  <si>
    <t>A011</t>
  </si>
  <si>
    <t>GUSTAVO CARDONA</t>
  </si>
  <si>
    <t>2020-36480</t>
  </si>
  <si>
    <t>TIENE UNA CUENTA VENCIDA POR $18.150, EN LA MEDIDA DE SUS POSIBILIDADES FAVOR HACER PAGO O ABONO DE SU FACTURA. TENIENDO EN CUENTA EL PAGO OPORTUNO DE SU FACTURA, DURANTE EL PRESENTE PERIODO SE LE HACE UN DESCUENTO DEL 10% A LA MISMA.</t>
  </si>
  <si>
    <t>A049</t>
  </si>
  <si>
    <t>ALBEIRO LEON ZULUAGA VELASQUEZ</t>
  </si>
  <si>
    <t>2020-36481</t>
  </si>
  <si>
    <t>A082</t>
  </si>
  <si>
    <t>ANTONIO RICO BETANCUR (Vivienda)</t>
  </si>
  <si>
    <t>400072G</t>
  </si>
  <si>
    <t>2020-36482</t>
  </si>
  <si>
    <t>4/02/2020 SE CAMBIA MEDIDOR #712006392 POR OBSOLETO, MEDIDOR, VALVULA E INTERESES TOTAL $ 207.000. SERAN CANCELADOS EN 12 CUOTAS DE $17.250. CUOTA 5 DE 12 SALDO $138.000. 09/07/2020  RECLAMA FACTURA PARA CANCELAR PARA CANCELAR TOTAL FINANCIACION MEDIDOR: $120.750. A DEUDA FACTURA POR $27.250 DE CONSUMO Y OTRA FINANCIACION, PERIODO JUNIO 2020</t>
  </si>
  <si>
    <t>A089</t>
  </si>
  <si>
    <t xml:space="preserve">ANTONIO RICO BETANCUR </t>
  </si>
  <si>
    <t>2020-36483</t>
  </si>
  <si>
    <t>A148</t>
  </si>
  <si>
    <t>JAIME WALTER MEJIA</t>
  </si>
  <si>
    <t>278 95 54</t>
  </si>
  <si>
    <t>2020-36484</t>
  </si>
  <si>
    <t>TENIENDO EN CUENTA EL PAGO OPORTUNO DE SU FACTURA, DURANTE EL PRESENTE PERIODO SE LE HACE UN DESCUENTO DEL 10% A LA MISMA. 8/06/2020 PAGO EFECTIVO PERIODO MAYO POR $20.450.</t>
  </si>
  <si>
    <t>A337</t>
  </si>
  <si>
    <t>HUGO ALEJANDRO GOMEZ (Apto. 201 Inq. Alejandra Velez)</t>
  </si>
  <si>
    <t>2020-36485</t>
  </si>
  <si>
    <t>A336</t>
  </si>
  <si>
    <t xml:space="preserve">HUGO ALEJANDRO GOMEZ GARCIA (Apto. 203) Tercer Piso. Inq Gloria Hernandez - 3205000744  </t>
  </si>
  <si>
    <t>2020-36486</t>
  </si>
  <si>
    <t>A335</t>
  </si>
  <si>
    <t>HUGO ALEJANDRO GOMEZ GARCIA  (Apto 202)</t>
  </si>
  <si>
    <t>2020-36487</t>
  </si>
  <si>
    <t xml:space="preserve">TIENE UNA CUENTA VENCIDA POR $23.700, EN LA MEDIDA DE SUS POSIBILIDADES FAVOR HACER PAGO O ABONO DE SU FACTURA. TENIENDO EN CUENTA EL PAGO OPORTUNO DE SU FACTURA, DURANTE EL PRESENTE PERIODO SE LE HACE UN DESCUENTO DEL 10% A LA MISMA. </t>
  </si>
  <si>
    <t>A124</t>
  </si>
  <si>
    <t xml:space="preserve">HUGO ALEJANDRO GOMEZ GARCIA </t>
  </si>
  <si>
    <t>2785370 - 3175862074</t>
  </si>
  <si>
    <t>2020-36488</t>
  </si>
  <si>
    <t xml:space="preserve">TIENE UNA CUENTA VENCIDA POR $20.450, EN LA MEDIDA DE SUS POSIBILIDADES FAVOR HACER PAGO O ABONO DE SU FACTURA. TENIENDO EN CUENTA EL PAGO OPORTUNO DE SU FACTURA, DURANTE EL PRESENTE PERIODO SE LE HACE UN DESCUENTO DEL 10% A LA MISMA.7/07/2020 FONTANERO ALBEIRO VERIFICA LECTURA Y ESTA CORRECTA MEDIDOR ESTABA EN 3434 M3 DESPUES DE HABER HECHO LECTURAS HA CONSUMIDO 8 M3 MAS. FAVOR HACER AHORRO Y USO EFICIENTE DEL AGUA PARA EVITAR ALTOS COSTOS EN SU FACTURA. TENIENDO EN CUENTA EL PAGO OPORTUNO DE SU FACTURA, DURANTE EL PRESENTE PERIODO SE LE HACE UN DESCUENTO DEL 10% A LA MISMA. </t>
  </si>
  <si>
    <t>A021</t>
  </si>
  <si>
    <t>AURA ROSA VILLA VILLA (Piso 2)</t>
  </si>
  <si>
    <t>2020-36489</t>
  </si>
  <si>
    <t>TENIENDO EN CUENTA EL PAGO OPORTUNO DE SU FACTURA, DURANTE EL PRESENTE PERIODO SE LE HACE UN DESCUENTO DEL 10% A LA MISMA. 13/06/2020 PAGO EFECTIVO PERIODO MAYO POR $23.700.</t>
  </si>
  <si>
    <t>A020</t>
  </si>
  <si>
    <t>FLOR MARIA AREIZA VILLA (Piso 1 - Inq. Amparo Rojas)</t>
  </si>
  <si>
    <t>418 55 35</t>
  </si>
  <si>
    <t>2020-36490</t>
  </si>
  <si>
    <t>TIENE UNA CUENTA VENCIDA POR $19.600, EN LA MEDIDA DE SUS POSIBILIDADES FAVOR HACER PAGO O ABONO DE SU FACTURA.TENIENDO EN CUENTA EL PAGO OPORTUNO DE SU FACTURA, DURANTE EL PRESENTE PERIODO SE LE HACE UN DESCUENTO DEL 10% A LA MISMA.</t>
  </si>
  <si>
    <t>A024</t>
  </si>
  <si>
    <t>ALEJANDRA BETANCUR SOTO</t>
  </si>
  <si>
    <t>3037204 -3136011573</t>
  </si>
  <si>
    <t>2020-36491</t>
  </si>
  <si>
    <t>A074</t>
  </si>
  <si>
    <t>LUIS HUMBERTO LOAIZA URAN</t>
  </si>
  <si>
    <t>2020-36492</t>
  </si>
  <si>
    <t>A360</t>
  </si>
  <si>
    <t>MARIA LIGIA  MONTOYA MONTOYA (Segundo Piso)</t>
  </si>
  <si>
    <t>278 95 35</t>
  </si>
  <si>
    <t>2020-36493</t>
  </si>
  <si>
    <t>A255</t>
  </si>
  <si>
    <t>VICTORIA ELENA OCAMPO LEON (Piso 2)</t>
  </si>
  <si>
    <t>2020-36494</t>
  </si>
  <si>
    <t>A256</t>
  </si>
  <si>
    <t>JOAQUIN EMILIO DURANGO TORRES (Piso 2)</t>
  </si>
  <si>
    <t>2020-36495</t>
  </si>
  <si>
    <t xml:space="preserve">8/06/2020 PAGO EFECTIVO PERIODO MAYO POR $13.950.TENIENDO EN CUENTA EL PAGO OPORTUNO DE SU FACTURA, DURANTE EL PRESENTE PERIODO SE LE HACE UN DESCUENTO DEL 10% A LA MISMA. </t>
  </si>
  <si>
    <t>A253</t>
  </si>
  <si>
    <t>GLORIA INES ZAPATA GOMEZ</t>
  </si>
  <si>
    <t>2020-36496</t>
  </si>
  <si>
    <t>9/06/2020 ABONO EN EFECTIVO $30.000, Y POSTERIORMENTE EN COTRAFA EL 23/06/2020 CANCELA LA FACTURA COMPLETA POR VALOR DE $112.950. QUEDA CON SALDO A FAVOR PARA PERIODO JUNIO DE $30.000.SE HACE DESCUENTO DE $30.000 DE SALDO A FAVOR. ASI MISMO SE LE HACE EL DESCUENTO DEL 10% DE ESTE PERIODO POR EL PAGO OPORTUNO DE SU FACTURA.</t>
  </si>
  <si>
    <t>A254</t>
  </si>
  <si>
    <t>ANDRES POMPILIO VANEGAS CANO</t>
  </si>
  <si>
    <t>314 804 91 66 - Marleny - 338 32 97</t>
  </si>
  <si>
    <t>2020-36497</t>
  </si>
  <si>
    <t>A257</t>
  </si>
  <si>
    <t>FELIX ANTONIO ARANGO</t>
  </si>
  <si>
    <t>(Mary Mejia ) 3178479040</t>
  </si>
  <si>
    <t>2020-36498</t>
  </si>
  <si>
    <t>17/06/2020PAGA EN EFECTIVO PERIODO MAYO POR $15.500. TENIENDO EN CUENTA EL PAGO OPORTUNO DE SU FACTURA, DURANTE EL PRESENTE PERIODO SE LE HACE UN DESCUENTO DEL 10% A LA MISMA.</t>
  </si>
  <si>
    <t>A259</t>
  </si>
  <si>
    <t>MARCO TULIO FERNANDEZ DIEZ</t>
  </si>
  <si>
    <t>2020-36499</t>
  </si>
  <si>
    <t xml:space="preserve">2/06/2020 PAGO EFECTIVO PERIODO MAYO POR $19.650.TENIENDO EN CUENTA EL PAGO OPORTUNO DE SU FACTURA, DURANTE EL PRESENTE PERIODO SE LE HACE UN DESCUENTO DEL 10% A LA MISMA. </t>
  </si>
  <si>
    <t>A258</t>
  </si>
  <si>
    <t>OSCAR ALONSO CASTAÑO CANO</t>
  </si>
  <si>
    <t>2020-36500</t>
  </si>
  <si>
    <t xml:space="preserve">TIENE UNA CUENTA VENCIDA POR $26.100, EN LA MEDIDA DE SUS POSIBILIDADES FAVOR HACER PAGO O ABONO DE SU FACTURA.TENIENDO EN CUENTA EL PAGO OPORTUNO DE SU FACTURA, DURANTE EL PRESENTE PERIODO SE LE HACE UN DESCUENTO DEL 10% A LA MISMA. </t>
  </si>
  <si>
    <t>A260</t>
  </si>
  <si>
    <t>ALBEIRO DE JESUS HENAO DIEZ</t>
  </si>
  <si>
    <t>2020-36501</t>
  </si>
  <si>
    <t>TIENE UNA CUENTA VENCIDA POR $22.850, EN LA MEDIDA DE SUS POSIBILIDADES FAVOR HACER PAGO O ABONO DE SU FACTURA.TENIENDO EN CUENTA EL PAGO OPORTUNO DE SU FACTURA, DURANTE EL PRESENTE PERIODO SE LE HACE UN DESCUENTO DEL 10% A LA MISMA</t>
  </si>
  <si>
    <t>A261</t>
  </si>
  <si>
    <t>DARIO RESTREPO LONDOÑO</t>
  </si>
  <si>
    <t>338 3987</t>
  </si>
  <si>
    <t>2020-36502</t>
  </si>
  <si>
    <t>TENIENDO EN CUENTA EL PAGO OPORTUNO DE SU FACTURA, DURANTE EL PRESENTE PERIODO SE LE HACE UN DESCUENTO DEL 10% A LA MISMA. 3/06/2020 PAGO EFECTIVO PERIODO MAYO POR $21.250.</t>
  </si>
  <si>
    <t>A264</t>
  </si>
  <si>
    <t>YAMILE ANDREA MUÑOZ ESCOBAR</t>
  </si>
  <si>
    <t>2020-36503</t>
  </si>
  <si>
    <t xml:space="preserve">TIENE DOS CUENTAS VENCIDAS POR $88.400, EN LA MEDIDA DE SUS POSIBILIDADES FAVOR HACER PAGO O ABONO DE SU FACTURA.NO SE LE SUSPENDERA EL SERVICIO PERO UNA VEZ PASE LA CUARENTENA LA DEUDA DEBERA SER CANCELADA EN SU TOTALIDAD. </t>
  </si>
  <si>
    <t>A262</t>
  </si>
  <si>
    <t>TEIBIS CARDONA SERNA</t>
  </si>
  <si>
    <t>2020-36504</t>
  </si>
  <si>
    <t>A263</t>
  </si>
  <si>
    <t xml:space="preserve">LUZ ADRIANA GOMEZ ( Inq. Juan Velez 310 381 93 47) </t>
  </si>
  <si>
    <t>319 660 47 77 - 582 09 30</t>
  </si>
  <si>
    <t>2020-36505</t>
  </si>
  <si>
    <t>3/06/2020. FONTANERO JULIAN VERIFICA LECTURA Y ESTA CORRECTA NO SE ENCONTRARON FUGAS NI DAÑOS INTERNOS, MEDIDOR NO GIRA. TIENE UNA CUENTA VENCIDA POR $25.050, EN LA MEDIDA DE SUS POSIBILIDADES FAVOR HACER PAGO O ABONO DE SU FACTURA.</t>
  </si>
  <si>
    <t>A265</t>
  </si>
  <si>
    <t>LIBARDO ANTONIO ARROYAVE PINEDA</t>
  </si>
  <si>
    <t>312 812 9433</t>
  </si>
  <si>
    <t>2020-36506</t>
  </si>
  <si>
    <t>A268</t>
  </si>
  <si>
    <t>LUIS CARLOS MOLINA MOLINA</t>
  </si>
  <si>
    <t>Corrala Parte Alta - Cra 40A # 135A Sur 70 Apto.202</t>
  </si>
  <si>
    <t>313 730 82 96</t>
  </si>
  <si>
    <t>2020-36507</t>
  </si>
  <si>
    <t>A267</t>
  </si>
  <si>
    <t>ANGELA CASTAÑEDA</t>
  </si>
  <si>
    <t>2020-36508</t>
  </si>
  <si>
    <t>A266</t>
  </si>
  <si>
    <t>JOSE LILIAM BUENO BUENO  (Piso 1)</t>
  </si>
  <si>
    <t>311 521 39 23 Jhoana 890 58 16</t>
  </si>
  <si>
    <t>2020-36509</t>
  </si>
  <si>
    <t xml:space="preserve">23/06/2020 ABONA EN EFECTIVO $70.000. SALDO RESTANTE DE $41.400 PASA COMO CUENTA VENCIDA PARA PERIODO JUNIO. TIENE UNA CUENTA VENCIDA POR $41.400, EN LA MEDIDA DE SUS POSIBILIDADES FAVOR HACER PAGO O ABONO DE SU FACTURA. TENIENDO EN CUENTA EL PAGO OPORTUNO DE SU FACTURA, DURANTE EL PRESENTE PERIODO SE LE HACE UN DESCUENTO DEL 10% A LA MISMA. </t>
  </si>
  <si>
    <t>A270</t>
  </si>
  <si>
    <t>MARIA MARGARITA DURANGO TORRES</t>
  </si>
  <si>
    <t>2020-36510</t>
  </si>
  <si>
    <t>9/07/2020 POR AUTORIZACION DEL ADMINISTRADOR, TENIENDO EN CUENTA SU  CONDICION ECONOMICA Y SU ESTADO DE SALUD NO SE LE COBRARA SU FACTURA DURANTE 2 MESES A PARTIR  DE PERIODO DE JUNIO.</t>
  </si>
  <si>
    <t>A269</t>
  </si>
  <si>
    <t>JOSE LUIS GAÑAN ARICAPA</t>
  </si>
  <si>
    <t>2020-36511</t>
  </si>
  <si>
    <t>TIENE UNA CUENTA VENCIDA POR $23.700, EN LA MEDIDA DE SUS POSIBILIDADES FAVOR HACER PAGO O ABONO DE SU FACTURA.TENIENDO EN CUENTA EL PAGO OPORTUNO DE SU FACTURA, DURANTE EL PRESENTE PERIODO SE LE HACE UN DESCUENTO DEL 10% A LA MISMA.</t>
  </si>
  <si>
    <t>A271</t>
  </si>
  <si>
    <t>ROCIO CASTAÑEDA DE RAVE</t>
  </si>
  <si>
    <t>2020-36512</t>
  </si>
  <si>
    <t>A272</t>
  </si>
  <si>
    <t>ALBERTO DE JESUS JURADO GARCIA</t>
  </si>
  <si>
    <t>2020-36513</t>
  </si>
  <si>
    <t>A275</t>
  </si>
  <si>
    <t>FLOR ELENA DURANGO TORRES</t>
  </si>
  <si>
    <t>3038819 - 313 653 63 25</t>
  </si>
  <si>
    <t>2020-36514</t>
  </si>
  <si>
    <t>A274</t>
  </si>
  <si>
    <t>NELSON ANTONIO GAÑAN ARICAPA</t>
  </si>
  <si>
    <t>2020-36515</t>
  </si>
  <si>
    <t>17/06/2020 PAGA EN EFECTIVO PERIODO ABRIL Y MAYO POR $47.800.TENIENDO EN CUENTA EL PAGO OPORTUNO DE SU FACTURA, DURANTE EL PRESENTE PERIODO SE LE HACE UN DESCUENTO DEL 10% A LA MISMA.</t>
  </si>
  <si>
    <t>A273</t>
  </si>
  <si>
    <t>ROSA EMILIA CASTAÑO</t>
  </si>
  <si>
    <t>312 821 34 14</t>
  </si>
  <si>
    <t>2020-36516</t>
  </si>
  <si>
    <t>A276</t>
  </si>
  <si>
    <t>MARIA INES ZAPATA VASCO</t>
  </si>
  <si>
    <t>2020-36517</t>
  </si>
  <si>
    <t>A171</t>
  </si>
  <si>
    <t>IVAN DARIO RAMIREZ URREA</t>
  </si>
  <si>
    <t>3105988805-3064204</t>
  </si>
  <si>
    <t>2020-36518</t>
  </si>
  <si>
    <t>TIENE TRES CUENTAS VENCIDAS POR $83.800, EN LA MEDIDA DE SUS POSIBILIDADES FAVOR HACER PAGO O ABONO DE SU FACTURA.NO SE LE SUSPENDERA EL SERVICIO PERO UNA VEZ PASE LA CUARENTENA LA DEUDA DEBERA SER CANCELADA EN SU TOTALIDAD. VERIFICAR LECTURA SACAR FACTURA.</t>
  </si>
  <si>
    <t>A027</t>
  </si>
  <si>
    <t>JAVIER CASTRILLON</t>
  </si>
  <si>
    <t>2020-36519</t>
  </si>
  <si>
    <t>3/06/2020 HACE ABONO EN EFECTIVO POR $100.000, SALDO RESTANTE DE $56.800, PASA COMO CUENTA VENCIDA PARA PERIODO JUNIO. TIENE UNA CUENTA VENCIDA POR $56.800, EN LA MEDIDA DE SUS POSIBILIDADES FAVOR HACER PAGO O ABONO DE SU FACTURA. TENIENDO EN CUENTA EL PAGO OPORTUNO DE SU FACTURA, DURANTE EL PRESENTE PERIODO SE LE HACE UN DESCUENTO DEL 10% A LA MISMA.</t>
  </si>
  <si>
    <t>A363</t>
  </si>
  <si>
    <t>MARLENY DEL SOCORRO MONTOYA (Piso 2)</t>
  </si>
  <si>
    <t>278 77 09 - 311 633 02 00</t>
  </si>
  <si>
    <t>2020-36520</t>
  </si>
  <si>
    <t>A023</t>
  </si>
  <si>
    <t xml:space="preserve">BLANCA AURORA HENAO GAVIRIA </t>
  </si>
  <si>
    <t>2020-36521</t>
  </si>
  <si>
    <t>A022</t>
  </si>
  <si>
    <t xml:space="preserve">LUZ MYRIAN SOTO HENAO </t>
  </si>
  <si>
    <t>2020-36522</t>
  </si>
  <si>
    <t>A140</t>
  </si>
  <si>
    <t xml:space="preserve">WILLIAN MORALES BERNAL </t>
  </si>
  <si>
    <t>2020-36523</t>
  </si>
  <si>
    <t>4/05/2020 SE INSTALA VALVULA ANTIFRAUDE POR VALOR DE $40.000. CANCELA EN 4 CUOTAS DE $10.000. CUOTA 2 DE 4 SALDO $20.000. TIENE UNA CUENTA VENCIDA POR $21.350, EN LA MEDIDA DE SUS POSIBILIDADES FAVOR HACER PAGO O ABONO DE SU FACTURA. TENIENDO EN CUENTA EL PAGO OPORTUNO DE SU FACTURA, DURANTE EL PRESENTE PERIODO SE LE HACE UN DESCUENTO DEL 10% A LA MISMA.</t>
  </si>
  <si>
    <t>A063</t>
  </si>
  <si>
    <t>JORGE ALIRIO MORALES BERNAL</t>
  </si>
  <si>
    <t>568 6042</t>
  </si>
  <si>
    <t>2020-36524</t>
  </si>
  <si>
    <t>A237</t>
  </si>
  <si>
    <t>GERARDO ACEVEDO GONZALEZ (Apto.4)</t>
  </si>
  <si>
    <t>398867A</t>
  </si>
  <si>
    <t>2020-36525</t>
  </si>
  <si>
    <t xml:space="preserve">27/1/2020 se cambia medidor #707002094 por obsoleto. Se cobra medidor por valor de $160.00, mas intereses por $14.000 total $174.000.En 12 cuotas de $14.500 cuota 6 de 12 sado $87.000.  3/06/2020 Se corrige posicion de medidor estaba instalado al revés. Hacer seguimiento que no sea manipulado,  23/06/2020 Paga en efectivo periodo abril $38.100.Teniendo en cuenta el pago oportuno de su factura, durante el presente periodo se le hace un descuento del 10% a la misma.Teniendo en cuenta que el medidor fue instalado al revés se cobran en otros valores se cobran 14 m3 por valor de $12.600. </t>
  </si>
  <si>
    <t>A118</t>
  </si>
  <si>
    <t>GERARDO ACEVEDO GONZALEZ (Apto.3)</t>
  </si>
  <si>
    <t>2020-36526</t>
  </si>
  <si>
    <t>A117</t>
  </si>
  <si>
    <t>GERARDO ACEVEDO GONZALEZ (Apto.2)</t>
  </si>
  <si>
    <t>2020-36527</t>
  </si>
  <si>
    <t>A116</t>
  </si>
  <si>
    <t>GERARDO ACEVEDO GONZALEZ (Apto.1)</t>
  </si>
  <si>
    <t>2020-36528</t>
  </si>
  <si>
    <t>A145</t>
  </si>
  <si>
    <t xml:space="preserve">ADIELADA MORALES BERNAL </t>
  </si>
  <si>
    <t xml:space="preserve">338 73 85 </t>
  </si>
  <si>
    <t>2020-36529</t>
  </si>
  <si>
    <t>16/05/2020 SE CAMBIA DE LUGAR MEDIDOR. MANO DE OBRA, MATERIALES Y DEMAS ACCESORIOS $145.000, CANCELA EN 4 CUOTAS DE $36.250. CUOTA 2 DE 4 SALDO $72.500. TENIENDO EN CUENTA EL PAGO OPORTUNO DE SU FACTURA, DURANTE EL PRESENTE PERIODO SE LE HACE UN DESCUENTO DEL 10% A LA MISMA.</t>
  </si>
  <si>
    <t>A288</t>
  </si>
  <si>
    <t>ACCION COMUNAL CORRALA P.A.</t>
  </si>
  <si>
    <t>2020-36530</t>
  </si>
  <si>
    <t>TIENE UNA CUENTA VENCIDA POR $14.650, EN LA MEDIDA DE SUS POSIBILIDADES FAVOR HACER PAGO O ABONO DE SU FACTURA. TENIENDO EN CUENTA EL PAGO OPORTUNO DE SU FACTURA, DURANTE EL PRESENTE PERIODO SE LE HACE UN DESCUENTO DEL 10% A LA MISMA.</t>
  </si>
  <si>
    <t>A359</t>
  </si>
  <si>
    <t>LIBARDO CASTAÑEDA RAMIREZ (Primer Piso La Divisa)</t>
  </si>
  <si>
    <t>2020-36531</t>
  </si>
  <si>
    <t>A183</t>
  </si>
  <si>
    <t>LIBARDO CASTAÑEDA RAMIREZ (Casa P.2 - inq. William 3389118)</t>
  </si>
  <si>
    <t>2020-36532</t>
  </si>
  <si>
    <t>A340</t>
  </si>
  <si>
    <t>DIEGO ALONSO COLORADO TAPIAS (Apto 201)</t>
  </si>
  <si>
    <t>2785477 3218310187</t>
  </si>
  <si>
    <t>2020-36533</t>
  </si>
  <si>
    <t>A341</t>
  </si>
  <si>
    <t>DIEGO ALONSO COLORADO TAPIAS (Apto 202)</t>
  </si>
  <si>
    <t>2020-36534</t>
  </si>
  <si>
    <t xml:space="preserve">TIENE UNA CUENTA VENCIDA POR $11.550, EN LA MEDIDA DE SUS POSIBILIDADES FAVOR HACER PAGO O ABONO DE SU FACTURA. TENIENDO EN CUENTA EL PAGO OPORTUNO DE SU FACTURA, DURANTE EL PRESENTE PERIODO SE LE HACE UN DESCUENTO DEL 10% A LA MISMA. </t>
  </si>
  <si>
    <t>A001</t>
  </si>
  <si>
    <t>DIEGO ALONSO COLORADO TAPIAS</t>
  </si>
  <si>
    <t>2020-36535</t>
  </si>
  <si>
    <t xml:space="preserve">16/06/2020 PAGO EFECTIVO PERIODO MAYO POR $29.350.TENIENDO EN CUENTA EL PAGO OPORTUNO DE SU FACTURA, DURANTE EL PRESENTE PERIODO SE LE HACE UN DESCUENTO DEL 10% A LA MISMA. </t>
  </si>
  <si>
    <t>A365</t>
  </si>
  <si>
    <t>MARINA GONZALEZ DE GOMEZ (Piso 1)</t>
  </si>
  <si>
    <t>311 725 97 43 - 278 43 21</t>
  </si>
  <si>
    <t>2020-36536</t>
  </si>
  <si>
    <t>A278</t>
  </si>
  <si>
    <t>MARINA GONZALEZ DE GOMEZ (Piso 2)</t>
  </si>
  <si>
    <t>2020-36537</t>
  </si>
  <si>
    <t>A293</t>
  </si>
  <si>
    <t>MARINA GONZALEZ DE GOMEZ (Piso 3)</t>
  </si>
  <si>
    <t>3037212/300 434 5553 Yudi/ 3128478591</t>
  </si>
  <si>
    <t>2020-36538</t>
  </si>
  <si>
    <t>A009</t>
  </si>
  <si>
    <t>MARIA CELMIRA CLAVIJO GONZALEZ (Piso 1)</t>
  </si>
  <si>
    <t>2020-36539</t>
  </si>
  <si>
    <t>A280</t>
  </si>
  <si>
    <t>MARIA CELMIRA CLAVIJO DE ROMAN (Piso 2)</t>
  </si>
  <si>
    <t>2020-36540</t>
  </si>
  <si>
    <t>TIENE TRES CUENTAS VENCIDAS POR $80.400, EN LA MEDIDA DE SUS POSIBILIDADES FAVOR HACER PAGO O ABONO DE SU FACTURA.NO SE LE SUSPENDERA EL SERVICIO PERO UNA VEZ PASE LA CUARENTENA LA DEUDA DEBERA SER CANCELADA EN SU TOTALIDAD.</t>
  </si>
  <si>
    <t>A144</t>
  </si>
  <si>
    <t>ENRIQUE LONDOÑO PIEDRAHITA</t>
  </si>
  <si>
    <t>2020-36541</t>
  </si>
  <si>
    <t>TIENE UNA CUENTA VENCIDA POR $6.650, EN LA MEDIDA DE SUS POSIBILIDADES FAVOR HACER PAGO O ABONO DE SU FACTURA. TENIENDO EN CUENTA EL PAGO OPORTUNO DE SU FACTURA, DURANTE EL PRESENTE PERIODO SE LE HACE UN DESCUENTO DEL 10% A LA MISMA.</t>
  </si>
  <si>
    <t>A058</t>
  </si>
  <si>
    <t>EDGAR DE JESUS YEPEZ</t>
  </si>
  <si>
    <t>2020-36542</t>
  </si>
  <si>
    <t>TIENE CINCO CUENTAS VENCIDAS POR $131.200, EN LA MEDIDA DE SUS POSIBILIDADES FAVOR HACER PAGO O ABONO DE SU FACTURA.NO SE LE SUSPENDERA EL SERVICIO PERO UNA VEZ PASE LA CUARENTENA LA DEUDA DEBERA SER CANCELADA EN SU TOTALIDAD.</t>
  </si>
  <si>
    <t>A407</t>
  </si>
  <si>
    <t>YORMAN ESMITH MORENO VELEZ</t>
  </si>
  <si>
    <t>3225446399 / 321769 4033 Inq Dioselina.</t>
  </si>
  <si>
    <t>2020-36543</t>
  </si>
  <si>
    <t xml:space="preserve">SERVICIO INSTALADO EL 2/05/019. 29/04/19 CUOTA INICIAL POR VALOR DE $320.500. TOTAL, DE $961,650 MAS INTERESES POR $253,350 SERAN CANCELADOS EN 36 CUOTAS DE $33,750 TOTAL $1,215,000. CUOTA 14 DE 36 SALDO $742.500. TENIENDO EN CUENTA EL PAGO OPORTUNO DE SU FACTURA, DURANTE EL PRESENTE PERIODO SE LE HACE UN DESCUENTO DEL 10% A LA MISMA. </t>
  </si>
  <si>
    <t>A451</t>
  </si>
  <si>
    <t>LUIS FERNANDO VELEZ</t>
  </si>
  <si>
    <t>2020-37731</t>
  </si>
  <si>
    <t>DERECHO $1.316.700. CUOTA INICIAL DE $329.200, SALDO $987.500 MAS INTERESES POR $259.900. TOTAL $1.247.400. CANCELA EN 36 CUOTAS DE $34.650.</t>
  </si>
  <si>
    <t>A408</t>
  </si>
  <si>
    <t>MARTIN ALONSO BLANDON</t>
  </si>
  <si>
    <t>2789535-3023514136</t>
  </si>
  <si>
    <t>2020-36544</t>
  </si>
  <si>
    <t>TERMINO DE CANCELAR DERECHO EN PERIODO ABRIL. TENIENDO EN CUENTA EL PAGO OPORTUNO DE SU FACTURA, DURANTE EL PRESENTE PERIODO SE LE HACE UN DESCUENTO DEL 10% A LA MISMA.</t>
  </si>
  <si>
    <t>A154</t>
  </si>
  <si>
    <t>FRANCISCO JHON ROMAN GONZALEZ</t>
  </si>
  <si>
    <t>2785477 - 5673455</t>
  </si>
  <si>
    <t>2020-36545</t>
  </si>
  <si>
    <t>11/01/19 se cambia medidor # 712004836 por medidor malo $120.000, y se instala caja con tapa metálica $80.000. más intereses por $25.900 total $225.900. cancela en 18 cuotas de $12. 550.cuota 18 de 18 saldo $0. Teniendo en cuenta el pago oportuno de su factura, durante el presente periodo se le hace un descuento del 10% a la misma.</t>
  </si>
  <si>
    <t>A310</t>
  </si>
  <si>
    <t>JOSE ORLANDO PULGARIN VANEGAS (201)</t>
  </si>
  <si>
    <t>3004543 - 3206790751</t>
  </si>
  <si>
    <t>2020-36546</t>
  </si>
  <si>
    <t>A013</t>
  </si>
  <si>
    <t>JOSE ORLANDO PULGARIN VANEGAS (Piso 101 - Inq. )</t>
  </si>
  <si>
    <t>400071E</t>
  </si>
  <si>
    <t>2020-36547</t>
  </si>
  <si>
    <t>4/02/2020 SE CAMBIA MEDIDOR #712005848 POR OBSOLETO VALOR $160.00, MAS INTERESES POR $14.100 TOTAL $174.100 SERAN CANCELADOS EN 12 CUOTAS DE $14.500, CUOTA 5 DE 12 SALDO $101.500. TENIENDO EN CUENTA EL PAGO OPORTUNO DE SU FACTURA, DURANTE EL PRESENTE PERIODO SE LE HACE UN DESCUENTO DEL 10% A LA MISMA.</t>
  </si>
  <si>
    <t>A289</t>
  </si>
  <si>
    <t>JOSE ORLANDO PULGARIN VANEGAS (Piso 102)</t>
  </si>
  <si>
    <t xml:space="preserve">3037789 - 3206790751  </t>
  </si>
  <si>
    <t>2020-36548</t>
  </si>
  <si>
    <t>A382</t>
  </si>
  <si>
    <t>JOSE ORLANDO PULGARIN VANEGAS (Apto.103)</t>
  </si>
  <si>
    <t>320 679 07 51 - 297 97 42</t>
  </si>
  <si>
    <t>2020-36549</t>
  </si>
  <si>
    <t>DERECHO, MATERIALES  E INTERESES POR  $1.194.000.  PAGA EN 60 CUOTAS DE $19.900. CUOTA 36 DE 60 SALDO: $477.600. TENIENDO EN CUENTA EL PAGO OPORTUNO DE SU FACTURA, DURANTE EL PRESENTE PERIODO SE LE HACE UN DESCUENTO DEL 10% A LA MISMA.</t>
  </si>
  <si>
    <t>A383</t>
  </si>
  <si>
    <t>JOSE ORLANDO PULGARIN VANEGAS (Apto.202)</t>
  </si>
  <si>
    <t>2020-36550</t>
  </si>
  <si>
    <t>DERECHO, MATERIALES E INTERESES POR: $1.050.000.  PAGARÁ EN 60 CUOTAS DE $17.500. CUOTA 37 DE 60 SALDO: $402.500. TENIENDO EN CUENTA EL PAGO OPORTUNO DE SU FACTURA, DURANTE EL PRESENTE PERIODO SE LE HACE UN DESCUENTO DEL 10% A LA MISMA.</t>
  </si>
  <si>
    <t>A438</t>
  </si>
  <si>
    <t>LIBARDO TAMAYO</t>
  </si>
  <si>
    <t>319 421 86 56</t>
  </si>
  <si>
    <t>2020-36551</t>
  </si>
  <si>
    <t>INSTALADO EL  6/05/2020. NUEVO DEDRECHO POR $1.316.700, SERAN CANCELADOS EN 3 CUOTAS DE $438.900. CUOTA 2 DE 3 SALDO $438.900. TIENE UNA CUENTA VENCIDA POR $448.900, EN LA MEDIDA DE SUS POSIBILIDADES FAVOR HACER PAGO O ABONO DE SU FACTURA. SE LE HACE DESCUENTO DEL 10% SOLAMENTE DEL CONSUMO DE AGUA DE PERIODO JUNIO. 28/07/2020 RECLAMA FACTURA PARA PAGAR SOLO LA CUENTA VENCIDA DEL VALOR DERECHO POR $438.900. SALDO DE $473.100. PASA COMO EUNTA VENCIDA PARA PERIODO JULIO.EL CONSOMO DEL MES PERIODO JUNIO FUE $34.200</t>
  </si>
  <si>
    <t>A439</t>
  </si>
  <si>
    <t>LETICIA CORREAL</t>
  </si>
  <si>
    <t>321 637 77 59</t>
  </si>
  <si>
    <t>2020-36552</t>
  </si>
  <si>
    <t>SERVICIO INSTALADO EL 6/05/2020. NUEVO DERECHO POR $1.316.700. CUOTA INICIAL $200.000. SALDO RESTANTE, MAS MATERIALES  E INTERESES POR $1.579.200. SERAN CANCELADOS EN 48 CUOTAS DE $32.900. CUOTA 2 DE 48 SALDO $1.513.400. TENIENDO EN CUENTA EL PAGO OPORTUNO DE SU FACTURA, DURANTE EL PRESENTE PERIODO SE LE HACE UN DESCUENTO DEL 10% A LA MISMA.</t>
  </si>
  <si>
    <t>A440</t>
  </si>
  <si>
    <t>GLORIA YANETH GARCIA CORREAL</t>
  </si>
  <si>
    <t>301 540 48 61</t>
  </si>
  <si>
    <t>2020-36553</t>
  </si>
  <si>
    <t>SERVICICIO INSTALADO EL 6/05/2020. DERECHO POR VALOR DE $1.316.700, CUOTA INICIAL DE $100.000, SALDO RESTANTE, INTERESES Y MATERIALES POR $1.648.200, SERAN CANCELADOS EN 41 CUOTAS DE $40.200.  CUOTA 1 DE 41 SALDO $1.567.800. TENIENDO EN CUENTA EL PAGO OPORTUNO DE SU FACTURA, DURANTE EL PRESENTE PERIODO SE LE HACE UN DESCUENTO DEL 10% A LA MISMA.</t>
  </si>
  <si>
    <t>A055</t>
  </si>
  <si>
    <t>BLANCA RUTH RESTREPO</t>
  </si>
  <si>
    <t>2020-36554</t>
  </si>
  <si>
    <t xml:space="preserve">20/02/2020 SE CAMBIA NOMBRE DE SUSCRIPTOR VICTOR FERNANDEZ 22/01/2020 SE COBRAN MATERIALES Y MANO DE OBRA Y EL SERVICIO DE INSTALACION POR VALOR DE $760.000, MAS INTERESES POR $335.150 TOTAL $1.095.000 EN 60 CUOTAS DE $18.250. CUOTA 5 DE 60 SALDO $985.500. TENIENDO EN CUENTA EL PAGO OPORTUNO DE SU FACTURA, DURANTE EL PRESENTE PERIODO SE LE HACE UN DESCUENTO DEL 10% A LA MISMA. </t>
  </si>
  <si>
    <t>A430</t>
  </si>
  <si>
    <t>BLANCA RUTH RESTREPO ( Piso1 apto 2)</t>
  </si>
  <si>
    <t>399782A</t>
  </si>
  <si>
    <t>573 84 32 - 313 607 18 66</t>
  </si>
  <si>
    <t>2020-36555</t>
  </si>
  <si>
    <t>Servicio instalado el 13/01/2020. Derecho 1.242.150, 13/01/2020. inicial de $310.500. Saldo de $932.500 mas intereses por $246.500. Total $1.179.000, seran cancelados en 36 cuotas de $32.750. Cuota 6 de 36 saldo $982.500.Teniendo en cuenta el pago oportuno de su factura, durante el presente periodo se le hace un descuento del 10% a la misma.</t>
  </si>
  <si>
    <t>A431</t>
  </si>
  <si>
    <t>BLANCA RUTH RESTREPO ( piso 1 apto 3)</t>
  </si>
  <si>
    <t>393775B</t>
  </si>
  <si>
    <t>2020-36556</t>
  </si>
  <si>
    <t>Servicio instalado el 13/01/2020. Derecho 1.242.150, Servicio instaladoo 13/01/2020. Inicial de $310.500. Saldo de $932.500 más intereses por $246.500. Total $1.179.000, seran cancelados en 36 cuotas de $32.750. Cuota 6 de 36 saldo $982.500. Teniendo en cuenta el pago oportuno de su factura, durante el presente periodo se le hace un descuento del 10% a la misma.</t>
  </si>
  <si>
    <t>A432</t>
  </si>
  <si>
    <t>BLANCA RUTH RESTREPO (sotano apto 4 )</t>
  </si>
  <si>
    <t>399773Z</t>
  </si>
  <si>
    <t>2020-36557</t>
  </si>
  <si>
    <t>A433</t>
  </si>
  <si>
    <t>BLANCA RUTH RESTREPO (sotano apto 5 )</t>
  </si>
  <si>
    <t>396700W</t>
  </si>
  <si>
    <t>2020-36558</t>
  </si>
  <si>
    <t>A305</t>
  </si>
  <si>
    <t>JAVIER CASTRILLON VILLA (Apto 202)</t>
  </si>
  <si>
    <t>3389032 - 3113707272</t>
  </si>
  <si>
    <t>2020-36559</t>
  </si>
  <si>
    <t>Teniendo en cuenta el pago oportuno de su factura, durante el presente periodo se le hace un descuento del 10% a la misma.</t>
  </si>
  <si>
    <t>A304</t>
  </si>
  <si>
    <t>JAVIER CASTRILLON VILLA (Apto 301)</t>
  </si>
  <si>
    <t>2020-36560</t>
  </si>
  <si>
    <t>A033</t>
  </si>
  <si>
    <t>DORIS CASTAÑEDA MORALES (Inq Apto 302)</t>
  </si>
  <si>
    <t>2786763-3113706625-3113707272</t>
  </si>
  <si>
    <t>2020-36561</t>
  </si>
  <si>
    <t>TENIENDO EN CUENTA EL PAGO OPORTUNO DE SU FACTURA, DURANTE EL PRESENTE PERIODO SE LE HACE UN DESCUENTO DEL 10% A LA MISMA</t>
  </si>
  <si>
    <t>A361</t>
  </si>
  <si>
    <t>JAVIER CASTRILLON VILLA (201 LOTE)</t>
  </si>
  <si>
    <t>311 370 72 72</t>
  </si>
  <si>
    <t>2020-36562</t>
  </si>
  <si>
    <t>ENTREGAR FACTURA EN EL CODIGO E221 JAVIER CASTRILLON (Local). TENIENDO EN CUENTA EL PAGO OPORTUNO DE SU FACTURA, DURANTE EL PRESENTE PERIODO SE LE HACE UN DESCUENTO DEL 10% A LA MISMA .</t>
  </si>
  <si>
    <t>A012</t>
  </si>
  <si>
    <t>JOSE OTONIEL CASTAÑEDA MORALES (Piso 2)</t>
  </si>
  <si>
    <t>400075J</t>
  </si>
  <si>
    <t>310 544 05 25</t>
  </si>
  <si>
    <t>2020-36563</t>
  </si>
  <si>
    <t>4/02/2020 SE CAMBIA MEDIDOR #712004411 POR OBSOLETO. MEDIDOR LO PAGA EL CODIGO A130.TENIENDO EN CUENTA EL PAGO OPORTUNO DE SU FACTURA, DURANTE EL PRESENTE PERIODO SE LE HACE UN DESCUENTO DEL 10% A LA MISMA.</t>
  </si>
  <si>
    <t>A130</t>
  </si>
  <si>
    <t>JOSE OTONIEL CASTAÑEDA MORALES (Piso 1)</t>
  </si>
  <si>
    <t>2020-36564</t>
  </si>
  <si>
    <t>SE COBRA MEDIDOR DEL CODIGO A012 VALOR $190.000 MAS INTERESES POR $17.000.TOTAL A CANCELAR $207.000, SERAN CANCELADOS EN 6 CUOTAS DE $34.500. CUOTA 2 DE 6 SALDO $138.000.SE. TENIENDO EN CUENTA EL PAGO OPORTUNO DE SU FACTURA, DURANTE EL PRESENTE PERIODO SE LE HACE UN DESCUENTO DEL 10% A LA MISMA</t>
  </si>
  <si>
    <t>A391</t>
  </si>
  <si>
    <t>ISABELINA HERNANDEZ (Hernan Sanchez H.)</t>
  </si>
  <si>
    <t>Hernan 3207154300</t>
  </si>
  <si>
    <t>2020-36565</t>
  </si>
  <si>
    <t>Se instala el 29/11/17.Nuevo derecho: $1.106.600 abona $200.000 saldo $906.600, más intereses $319.800 TOTAL : $1.226.400. Cancela en 48 cuotas de $25.550, Cuota 28 de 48 saldo $511.000. Teniendo en cuenta el pago oportuno de su factura, durante el presente periodo se le hace un descuento del 10% a la misma.</t>
  </si>
  <si>
    <t>A217</t>
  </si>
  <si>
    <t>LUIS ALBEIRO CARTAGENA GARCIA (Piso 1)</t>
  </si>
  <si>
    <t>2020-36566</t>
  </si>
  <si>
    <t>A218</t>
  </si>
  <si>
    <t>BERTA LINA GARCIA ALVAREZ (Piso 2)</t>
  </si>
  <si>
    <t>2020-36567</t>
  </si>
  <si>
    <t>A142</t>
  </si>
  <si>
    <t>LUIS ALBERTO CARTAGENA</t>
  </si>
  <si>
    <t>338745 - 2786029</t>
  </si>
  <si>
    <t>2020-36568</t>
  </si>
  <si>
    <t>A064</t>
  </si>
  <si>
    <t>ROLANDO LOPEZ</t>
  </si>
  <si>
    <t>2020-36569</t>
  </si>
  <si>
    <t>A314</t>
  </si>
  <si>
    <t>RUBIA FLOR MARIA CARTAGENA DE LOPEZ (consumo)</t>
  </si>
  <si>
    <t>2785021-3388908</t>
  </si>
  <si>
    <t>2020-36570</t>
  </si>
  <si>
    <t>A358</t>
  </si>
  <si>
    <t>BLANCA ORFILIA MONTOYA MONTOYA (Segundo Piso)</t>
  </si>
  <si>
    <t xml:space="preserve">419 86 94 </t>
  </si>
  <si>
    <t>2020-36571</t>
  </si>
  <si>
    <t>A215</t>
  </si>
  <si>
    <t>CARLOS IGNACIO PEREZ DIOSA</t>
  </si>
  <si>
    <t>320 561 5771</t>
  </si>
  <si>
    <t>2020-36572</t>
  </si>
  <si>
    <t>A413</t>
  </si>
  <si>
    <t>DAVID FERNANDO GOMEZ</t>
  </si>
  <si>
    <t>2020-36573</t>
  </si>
  <si>
    <t>6/06/19 CUOTA INICIAL $310.500. SALDO RESTANTE DE $971.650, MAS INTERESES POR $171.400. TOTAL $1.142.400. SERAN CANCELADOS EN 24 CUOTAS DE $47.600.  CUOTA 13 DE 24 SALDO: $523.600. TENIENDO EN CUENTA EL PAGO OPORTUNO DE SU FACTURA, DURANTE EL PRESENTE PERIODO SE LE HACE UN DESCUENTO DEL 10% A LA MISMA.</t>
  </si>
  <si>
    <t>A419</t>
  </si>
  <si>
    <t>WILLIAN FERNEY ROJAS QUINTANA</t>
  </si>
  <si>
    <t>300 865 8061 / 328 0972</t>
  </si>
  <si>
    <t>2020-36574</t>
  </si>
  <si>
    <t>Servicio instalado 23/10/19. Nuevo derecho por valor de $828.100, cuota inicial de $207.000, Saldo restante, materiales mano de obra y transporte, Total $754.600. Paga en  9 cuotas mensuales de $82.200 y una ultima de $14.800. Cuota 9 de 10, saldo: $14.800. Teniendo en cuenta el pago oportuno de su factura, durante el presente periodo se le hace un descuento del 10% a la misma. 23/06/2020 Paga en efectivo periodo mayo por $109.700. 8/07/2020 Reclama factura para terminar de cancelar la cuota 10 del derecho por valor de $14.800. total que cancela $117.250.</t>
  </si>
  <si>
    <t>A326</t>
  </si>
  <si>
    <t>CINDY DANITZA PATIÑO CARMONA</t>
  </si>
  <si>
    <t>3383297-3146533398</t>
  </si>
  <si>
    <t>2020-36575</t>
  </si>
  <si>
    <t xml:space="preserve"> El día 10/09/19 debido a su condidción economica se cobra el 50% de la sanción pecuniaria $103.500.Cancela en 20 cuotas de $5.000 y una ultima de $3.500. cuota 11de 21 saldo: $48.500. Teniendo en cuenta el pago oportuno de su factura, durante el presente periodo se le hace un descuento del 10% a la misma.</t>
  </si>
  <si>
    <t>A243</t>
  </si>
  <si>
    <t>ALEXANDER BETANCUR QUIROZ (Casa primer piso)</t>
  </si>
  <si>
    <t>310 648 5932 inq Juan Daniel.</t>
  </si>
  <si>
    <t>2020-36576</t>
  </si>
  <si>
    <t>TIENE UNA CUENTA VENCIDA POR $22.750, EN LA MEDIDA DE SUS POSIBILIDADES FAVOR HACER PAGO O ABONO DE SU FACTURA. TENIENDO EN CUENTA EL PAGO OPORTUNO DE SU FACTURA, DURANTE EL PRESENTE PERIODO SE LE HACE UN DESCUENTO DEL 10% A LA MISMA.</t>
  </si>
  <si>
    <t>A014</t>
  </si>
  <si>
    <t>JAIME HUMBERTO GIL</t>
  </si>
  <si>
    <t>338 8341-3216370460</t>
  </si>
  <si>
    <t>2020-36577</t>
  </si>
  <si>
    <t xml:space="preserve">16/06/2020 PAGO EFECTIVO PERIODO MAYO POR $33.300.TENIENDO EN CUENTA EL PAGO OPORTUNO DE SU FACTURA, DURANTE EL PRESENTE PERIODO SE LE HACE UN DESCUENTO DEL 10% A LA MISMA. </t>
  </si>
  <si>
    <t>A246</t>
  </si>
  <si>
    <t xml:space="preserve">JAIME HUMBERTO GIL.(Inq. Sor María - ) </t>
  </si>
  <si>
    <t>322 393 05 55</t>
  </si>
  <si>
    <t>2020-36578</t>
  </si>
  <si>
    <t>A285</t>
  </si>
  <si>
    <t>CLAUDIA MARIA AGUDELO CORTES (Piso 2 - Vive la Propietaria)</t>
  </si>
  <si>
    <t>320 647 2106</t>
  </si>
  <si>
    <t>2020-36579</t>
  </si>
  <si>
    <t>A416</t>
  </si>
  <si>
    <t>CLAUDIA MARIA AGUDELO CORTES (PISO 3)</t>
  </si>
  <si>
    <t>2020-36580</t>
  </si>
  <si>
    <t>A425</t>
  </si>
  <si>
    <t>AMANDA LUCIA CHAVARRIA MAZO</t>
  </si>
  <si>
    <t>312 876 84 21</t>
  </si>
  <si>
    <t>2020-36581</t>
  </si>
  <si>
    <t>27/12/2019 Se firma contrato para nuevo derecho por valor de $1.282.150, cuota inicial de $320.500. saldo de $961.650 más intereses por $70.650, total $1,.32.500 seran cancelados en 10 cuotas de $103.250. SACAR FACTURA</t>
  </si>
  <si>
    <t>A435</t>
  </si>
  <si>
    <t>LUZ ADRIANA PARIAS GAVIRIA</t>
  </si>
  <si>
    <t>399784C</t>
  </si>
  <si>
    <t>311 607 88 17</t>
  </si>
  <si>
    <t>2020-36582</t>
  </si>
  <si>
    <t xml:space="preserve">Servicio instalado el 22/01/2020. 22/01/2020 Hace acuerdo de pago para la cuota inicial para nuevo derecho abona $100.000 el saldo restante de $150.00 lo cancera en 3 cuotas de $50.000. total $150.000 cuota 3 de 3 saldo $0.Total derecho, multa materiales e intereses po r$1.827.000, seran cancelados en 60 cuotas de $30.450. Cuota 6 de 60 saldo $1.644.300. Tiene cuatro cuentas venidas por $466.050, en la medida de sus posibilidades favor hacer pago o abono de su factura. No se le suspendera el servicio pero una vez pase la cuarentena su deuda debera ser cancelada en su totalidad. </t>
  </si>
  <si>
    <t>A421</t>
  </si>
  <si>
    <t>LINA MARCELA TORO HERNANDEZ (PISO 3)</t>
  </si>
  <si>
    <t>314 426 2713</t>
  </si>
  <si>
    <t>2020-36583</t>
  </si>
  <si>
    <t xml:space="preserve">Servicio Instalado el 15/10/19. Valor del derecho $1.242.150, cuota inicial de $310.500, saldo restante, intereses y demas nateriales por $1.013.400. cancela en 12 cuotas mensuales de $84.450 Cuota 9 de 12, saldo: $253.350. 17/06/2020 Reclama factura para hacer abono por valor de $200.000. Saldo restante de $214.100, pasa como cuenta vencida para periodo junio. Tiene una cuenta vencida por $214.100, en la medida de sus posibilidades favor hacer pago o abono de su factura. </t>
  </si>
  <si>
    <t>A161</t>
  </si>
  <si>
    <t>ALBA MONCADA MUÑOZ</t>
  </si>
  <si>
    <t>2020-36584</t>
  </si>
  <si>
    <t>Tiene tres cuentas venidas por $54.900, en la medida de sus posibilidades favor hacer pago o abono de su factura. No se le suspendera el servicio pero una vez pase la cuarentena su deuda debera ser cancelada en su totalidad</t>
  </si>
  <si>
    <t>A167</t>
  </si>
  <si>
    <t>ALEXANDER GARCIA CORREAL</t>
  </si>
  <si>
    <t>3093302 - 3031356-3122225385</t>
  </si>
  <si>
    <t>2020-36585</t>
  </si>
  <si>
    <t>A250</t>
  </si>
  <si>
    <t>JOHANA GARCIA CORREAL</t>
  </si>
  <si>
    <t>2020-36586</t>
  </si>
  <si>
    <t>A059</t>
  </si>
  <si>
    <t>EDISON RENE ZEA BETANCUR (Inq.)</t>
  </si>
  <si>
    <t>2020-36587</t>
  </si>
  <si>
    <t>TIENE UNA CUENTA VENCIDA POR $20.350, EN LA MEDIDA DE SUS POSIBILIDADES FAVOR HACER PAGO O ABONO DE SU FACTURA. TENIENDO EN CUENTA EL PAGO OPORTUNO DE SU FACTURA, DURANTE EL PRESENTE PERIODO SE LE HACE UN DESCUENTO DEL 10% A LA MISMA.</t>
  </si>
  <si>
    <t>A306</t>
  </si>
  <si>
    <t>MARILIN ZULETA VELASQUEZ</t>
  </si>
  <si>
    <t>2818920 - 3015908717-2786193</t>
  </si>
  <si>
    <t>2020-36588</t>
  </si>
  <si>
    <t>A139</t>
  </si>
  <si>
    <t>LUZ MARIA POSADA CORREA (C - F - inq. Berley)</t>
  </si>
  <si>
    <t>3361189 - 3146207370 Luciano</t>
  </si>
  <si>
    <t>2020-36589</t>
  </si>
  <si>
    <t>Tiene cuatro cuentas venidas por $113.700, en la medida de sus posibilidades favor hacer pago o abono de su factura. No se le suspendera el servicio pero una vez pase la cuarentena su deuda debera ser cancelada en su totalidad.</t>
  </si>
  <si>
    <t>A437</t>
  </si>
  <si>
    <t>DANIEL LONDOÑO TABARES</t>
  </si>
  <si>
    <t>2020-36590</t>
  </si>
  <si>
    <t xml:space="preserve">Servicio instalado el 11/03/2020. Nuevo derecho por valor de $1.356.700. Cuota inicial de $339.200 saldo de $1.017.500 más intereses por $89.500 total $1.107.000, mas $420.000 de materiales, accesorios y mano de obra total a pagar $1.527.000 Seran cancelados en 15 cuotas de $95.650 y una última de $92.250. Cuota 4 de 16 saldo $1.144.400.Tiene dos cuentas vencidas por $213.950., en la medida de sus posibilidades favor hacer pago o abono de su factura. No se le suspendera el servicio pero una vez pase la cuarentena su deuda debera ser cancelada en su totalidad. </t>
  </si>
  <si>
    <t>A184</t>
  </si>
  <si>
    <t>MARLENY CECILIA JARAMILLO BERNAL (Piso 2)</t>
  </si>
  <si>
    <t>2020-36591</t>
  </si>
  <si>
    <t>A179</t>
  </si>
  <si>
    <t>FERMIN MEDINA GIL</t>
  </si>
  <si>
    <t>2020-36592</t>
  </si>
  <si>
    <t>A173</t>
  </si>
  <si>
    <t>LUIS FERNANDO AGUDELO GARCIA (Piso 1 - Mary Luz)</t>
  </si>
  <si>
    <t>4193908 - 3386209</t>
  </si>
  <si>
    <t>2020-36593</t>
  </si>
  <si>
    <t>TENIENDO EN CUENTA EL PAGO OPORTUNO DE SU FACTURA, DURANTE EL PRESENTE PERIODO SE LE HACE UN DESCUENTO DEL 10% A LA MISMA. 23/06/2020 PAGA EN EFECTIVO PERIODO MAYO POR $34.200.</t>
  </si>
  <si>
    <t>A175</t>
  </si>
  <si>
    <t>MARIA DEL SOCORRO CORREA DE HERNANDEZ</t>
  </si>
  <si>
    <t>2020-36594</t>
  </si>
  <si>
    <t>A180</t>
  </si>
  <si>
    <t>NIDIA ESTELA JIMENEZ ZAPATA</t>
  </si>
  <si>
    <t>321 842 64 28</t>
  </si>
  <si>
    <t>2020-36595</t>
  </si>
  <si>
    <t>TENIENDO EN CUENTA EL PAGO OPORTUNO DE SU FACTURA, DURANTE EL PRESENTE PERIODO SE LE HACE UN DESCUENTO DEL 10% A LA MISMA. 13/06/2020 PAGO EFECTIVO PERIODO MAYO POR $30.950.</t>
  </si>
  <si>
    <t>b</t>
  </si>
  <si>
    <t>A176</t>
  </si>
  <si>
    <t>FERNANDO DE JESUS RESTREPO</t>
  </si>
  <si>
    <t>3064853 - 3116124339</t>
  </si>
  <si>
    <t>2020-36596</t>
  </si>
  <si>
    <t>TENIENDO EN CUENTA EL PAGO OPORTUNO DE SU FACTURA, DURANTE EL PRESENTE PERIODO SE LE HACE UN DESCUENTO DEL 10% A LA MISMA. 13/06/2020 PAGO EFECTIVO PERIODO MAYO POR $24.500.</t>
  </si>
  <si>
    <t>A174</t>
  </si>
  <si>
    <t>JAVIER ANTONIO CORREA QUIROZ (Piso 2)</t>
  </si>
  <si>
    <t>2020-36597</t>
  </si>
  <si>
    <t>TIENE UNA CUENTA VENCIDA POR $17.200, EN LA MEDIDA DE SUS POSIBILIDADES FAVOR HACER PAGO O ABONO DE SU FACTURA. TENIENDO EN CUENTA EL PAGO OPORTUNO DE SU FACTURA, DURANTE EL PRESENTE PERIODO SE LE HACE UN DESCUENTO DEL 10% A LA MISMA.</t>
  </si>
  <si>
    <t>A181</t>
  </si>
  <si>
    <t>JOSE DE JESUS RIVERA FERNANDEZ</t>
  </si>
  <si>
    <t>2020-36598</t>
  </si>
  <si>
    <t>TIENE UNA CUENTA VENCIDA POR $24.500, EN LA MEDIDA DE SUS POSIBILIDADES FAVOR HACER PAGO O ABONO DE SU FACTURA.TENIENDO EN CUENTA EL PAGO OPORTUNO DE SU FACTURA, TENIENDO EN CUENTA EL PAGO OPORTUNO DE SU FACTURA, DURANTE EL PRESENTE PERIODO SE LE HACE UN DESCUENTO DEL 10% A LA MISMA.</t>
  </si>
  <si>
    <t>A207</t>
  </si>
  <si>
    <t>JOSE DAVID MONTOYA VALLEJO (Inq. Alejandro Moncada 311 724 51 89)</t>
  </si>
  <si>
    <t>2020-36599</t>
  </si>
  <si>
    <t>TIENE UNA CUENTA VENCIDA POR $22.050, EN LA MEDIDA DE SUS POSIBILIDADES FAVOR HACER PAGO O ABONO DE SU FACTURA.TENIENDO EN CUENTA EL PAGO OPORTUNO DE SU FACTURA, DURANTE EL PRESENTE PERIODO SE LE HACE UN DESCUENTO DEL 10% A LA MISMA.</t>
  </si>
  <si>
    <t>A185</t>
  </si>
  <si>
    <t>MARIA MARGARITA JARAMILLO BERNAL</t>
  </si>
  <si>
    <t>2020-36600</t>
  </si>
  <si>
    <t xml:space="preserve">13/06/2020 HACE ABONO EN EFECTIVO POR $20.000, SALDO DE $13.450 PASA COMO CUENTA VENCIDA PARA PERIODO JUNIO. TIENE UNA CUENTA VENCIDA POR $13.450, EN LA MEDIDA DE SUS POSIBILIDADES FAVOR HACER PAGO O ABONO DE SU FACTURA. TENIENDO EN CUENTA EL PAGO OPORTUNO DE SU FACTURA, DURANTE EL PRESENTE PERIODO SE LE HACE UN DESCUENTO DEL 10% A LA MISMA. </t>
  </si>
  <si>
    <t>A186</t>
  </si>
  <si>
    <t>DAMIAN DE JESUS QUINTERO (Piso 2)</t>
  </si>
  <si>
    <t>2020-36601</t>
  </si>
  <si>
    <t>TENIENDO EN CUENTA EL PAGO OPORTUNO DE SU FACTURA, DURANTE EL PRESENTE PERIODO SE LE HACE UN DESCUENTO DEL 10% A LA MISMA. 13/06/2020 PAGO EFECTIVO PERIODO MAYO POR $19.600.</t>
  </si>
  <si>
    <t>A182</t>
  </si>
  <si>
    <t>OSCAR HUMBERTO QUINTERO</t>
  </si>
  <si>
    <t>2020-36602</t>
  </si>
  <si>
    <t>A204</t>
  </si>
  <si>
    <t>ALEJANDRO ANTONIO POSADA CHICA</t>
  </si>
  <si>
    <t>2020-36603</t>
  </si>
  <si>
    <t>TIENE UNA CUENTA VENCIDA POR $24.500, EN LA MEDIDA DE SUS POSIBILIDADES FAVOR HACER PAGO O ABONO DE SU FACTURA. TENIENDO EN CUENTA EL PAGO OPORTUNO DE SU FACTURA, DURANTE EL PRESENTE PERIODO SE LE HACE UN DESCUENTO DEL 10% A LA MISMA.</t>
  </si>
  <si>
    <t>A203</t>
  </si>
  <si>
    <t>EDWIN MAURICIO RESTREPO</t>
  </si>
  <si>
    <t>2020-36604</t>
  </si>
  <si>
    <t>A202</t>
  </si>
  <si>
    <t>DIEGO HERNANDEZ MOLINA</t>
  </si>
  <si>
    <t>4190413 / 418 3916</t>
  </si>
  <si>
    <t>2020-36605</t>
  </si>
  <si>
    <t>23/06/2020 PAGA EN EFECTIVO PERIODOS FEBRERO, MARZO, ABRIL Y MAYO POR $162.200. TENIENDO EN CUENTA EL PAGO OPORTUNO DE SU FACTURA, DURANTE EL PRESENTE PERIODO SE LE HACE UN DESCUENTO DEL 10% A LA MISMA.</t>
  </si>
  <si>
    <t>A177</t>
  </si>
  <si>
    <t>MARTA CECILIA CASTAÑO VELEZ</t>
  </si>
  <si>
    <t>278 77 87</t>
  </si>
  <si>
    <t>2020-36606</t>
  </si>
  <si>
    <t>A200</t>
  </si>
  <si>
    <t>JUAN RAFAEL RESTREPO</t>
  </si>
  <si>
    <t>2020-36607</t>
  </si>
  <si>
    <t>TIENE DOS CUENTAS VENCIDAS POR $67.700, EN LA MEDIDA DE SUS POSIBILIDADES FAVOR HACER PAGO O ABONO DE SU FACTURA.NO SE LE SUSPENDERA EL SERVICIO PERO UNA VEZ PASE LA CUARENTENA LA DEUDA DEBERA SER CANCELADA EN SU TOTALIDAD.</t>
  </si>
  <si>
    <t>A201</t>
  </si>
  <si>
    <t>MARIA ELENA RESTREPO JURADO</t>
  </si>
  <si>
    <t>3030509 - 2786529</t>
  </si>
  <si>
    <t>2020-36608</t>
  </si>
  <si>
    <t xml:space="preserve">TIENE UNA CUENTA VENCIDA POR $17.200, EN LA MEDIDA DE SUS POSIBILIDADES FAVOR HACER PAGO O ABONO DE SU FACTURA. TENIENDO EN CUENTA EL PAGO OPORTUNO DE SU FACTURA, DURANTE EL PRESENTE PERIODO SE LE HACE UN DESCUENTO DEL 10% A LA MISMA. </t>
  </si>
  <si>
    <t>A198</t>
  </si>
  <si>
    <t>RUTH ELENA COLORADO MORALES</t>
  </si>
  <si>
    <t>2020-36609</t>
  </si>
  <si>
    <t xml:space="preserve">3/06/2020 HACE ABONO EN EFECTIVO POR VALOR DE $76.500. SALDO RESTANTE DE $24.100, PASA COMO CUENTA VENCIDA PARA PERIODO JUNIO.TIENE UNA CUENTA VENCIDA POR $24.100, EN LA MEDIDA DE SUS POSIBILIDADES FAVOR HACER PAGO O ABONO DE SU FACTURA. TENIENDO EN CUENTA EL PAGO OPORTUNO DE SU FACTURA, DURANTE EL PRESENTE PERIODO SE LE HACE UN DESCUENTO DEL 10% A LA MISMA. </t>
  </si>
  <si>
    <t>A199</t>
  </si>
  <si>
    <t>JHON FREDY ECHAVARRIAGA COLORADO (Piso 2)</t>
  </si>
  <si>
    <t>2783276 - 2783672</t>
  </si>
  <si>
    <t>2020-36610</t>
  </si>
  <si>
    <t xml:space="preserve">TIENE UNA CUENTA VENCIDA POR $43.650, EN LA MEDIDA DE SUS POSIBILIDADES FAVOR HACER PAGO O ABONO DE SU FACTURA. TENIENDO EN CUENTA EL PAGO OPORTUNO DE SU FACTURA, DURANTE EL PRESENTE PERIODO SE LE HACE UN DESCUENTO DEL 10% A LA MISMA. </t>
  </si>
  <si>
    <t>A196</t>
  </si>
  <si>
    <t xml:space="preserve">MARGARITA MARIA BERNAL CASTAÑO </t>
  </si>
  <si>
    <t>323 505 14 95</t>
  </si>
  <si>
    <t>2020-36611</t>
  </si>
  <si>
    <t>A197</t>
  </si>
  <si>
    <t>RAFAEL BOLIVAR MAZO</t>
  </si>
  <si>
    <t>3147990510 (inq. Pilar 3146918112)</t>
  </si>
  <si>
    <t>2020-36612</t>
  </si>
  <si>
    <t>A220</t>
  </si>
  <si>
    <t>NOHELIA OCAMPO SANCHEZ</t>
  </si>
  <si>
    <t>2020-36613</t>
  </si>
  <si>
    <t>4/06/2020 PAGA FACTURA COMPLETA EN COTRAFA DE PERIODOS ABRIL Y MAYO POR $49.400. EL 24/06/2020 PAGA NUEVAMENTE PERIODO MARZO POR VALOR DE $29.900. QUEDA CON SALDO A FAVOR PARA PERIODO JUNIO POR $29.900. SE DESCUENTAN $29.000 DE PERIODO JUNIO. QUEDA CON SALDO A FAVOR PARA PERIODO JULIO POR  $900</t>
  </si>
  <si>
    <t>A195</t>
  </si>
  <si>
    <t>TIBERIO BEDOYA</t>
  </si>
  <si>
    <t>2020-36614</t>
  </si>
  <si>
    <t>A194</t>
  </si>
  <si>
    <t>DORIS ALEXANDRA BUITRAGO VELASQUEZ</t>
  </si>
  <si>
    <t>2020-36615</t>
  </si>
  <si>
    <t>A208</t>
  </si>
  <si>
    <t>JUAN GREGORIO MEJIA MONTOYA</t>
  </si>
  <si>
    <t>2020-36616</t>
  </si>
  <si>
    <t>A192</t>
  </si>
  <si>
    <t>OFELIA CANO MEJIA</t>
  </si>
  <si>
    <t>2020-36617</t>
  </si>
  <si>
    <t>A206</t>
  </si>
  <si>
    <t>MARIA ZULAI  SEPULVEDA</t>
  </si>
  <si>
    <t>2020-36618</t>
  </si>
  <si>
    <t>A193</t>
  </si>
  <si>
    <t>JOSE REINALDO BUENO GAÑAN</t>
  </si>
  <si>
    <t>314 724 33 52 / 311 775 4438</t>
  </si>
  <si>
    <t>2020-36619</t>
  </si>
  <si>
    <t xml:space="preserve">TIENE DOS CUENTAS VENCIDAS POR $85.250, EN LA MEDIDA DE SUS POSIBILIDADES FAVOR HACER PAGO O ABONO DE SU FACTURA.NO SE LE SUSPENDERA EL SERVICIO PERO UNA VEZ PASE LA CUARENTENA LA DEUDA DEBERA SER CANCELADA EN SU TOTALIDAD. </t>
  </si>
  <si>
    <t>A191</t>
  </si>
  <si>
    <t>GLADYS HERNANDEZ HERNANDEZ</t>
  </si>
  <si>
    <t>2020-36620</t>
  </si>
  <si>
    <t>16/06/2020 PAGA EN COTRAFA $41.500 Y LA FACTURA ESTA POR UN VALOR DE $34.300. QUEDA CON SALDO A FAVOR PARA PERIODO JUNIO DE $7.200.  SE HACE DESCUENTO DE $7.200 DE SALDO A FAVOR. ADICIONAL SE LE HACE DESCUENTO DE 10% ADICIONAL POR EL PAGO OPORTUNO DE SU FACTURA DURANTE EL PRESENTE PERIODO.</t>
  </si>
  <si>
    <t>A189</t>
  </si>
  <si>
    <t>LUZ MARIA POSADA GONZALEZ (2o. Piso - 8)</t>
  </si>
  <si>
    <t>Leidy Acosta 320 254 4841</t>
  </si>
  <si>
    <t>2020-36621</t>
  </si>
  <si>
    <t>A188</t>
  </si>
  <si>
    <t>LUIS EDUARDO POSADA</t>
  </si>
  <si>
    <t>2020-36622</t>
  </si>
  <si>
    <t>3/06/2020 PAGA EN EFECTIVO CUENTAS VENCIDAS DE PERIODO  MARZO Y ABRIL POR $67.500. PERIODO MAYO  POR $40.800. PASA COMO CUENTA VENCIDA PÁRA JUNIO. TIENE UNA CUENTA VENCIDA POR $40.800, EN LA MEDIDA DE SUS POSIBILIDADES FAVOR HACER PAGO O ABONO DE SU FACTURA.TENIENDO EN CUENTA EL PAGO OPORTUNO DE SU FACTURA, DURANTE EL PRESENTE PERIODO SE LE HACE UN DESCUENTO DEL 10% A LA MISMA.</t>
  </si>
  <si>
    <t>A205</t>
  </si>
  <si>
    <t>JHONY SAMUEL SEPULVEDA PINZON (2o. Piso)</t>
  </si>
  <si>
    <t>3122425490 Janeth</t>
  </si>
  <si>
    <t>2020-36623</t>
  </si>
  <si>
    <t>TIENE UNA CUENTA VENCIDA POR $33.400, EN LA MEDIDA DE SUS POSIBILIDADES FAVOR HACER PAGO O ABONO DE SU FACTURA.TENIENDO EN CUENTA EL PAGO OPORTUNO DE SU FACTURA, DURANTE EL PRESENTE PERIODO SE LE HACE UN DESCUENTO DEL 10% A LA MISMA.</t>
  </si>
  <si>
    <t>A221</t>
  </si>
  <si>
    <t>HERNANDO IVAN BEDOYA ZULUAGA</t>
  </si>
  <si>
    <t>278 54 95 - 310 639 92 19</t>
  </si>
  <si>
    <t>2020-36624</t>
  </si>
  <si>
    <t>TIENE UNA CUENTA VENCIDA POR $22.050, EN LA MEDIDA DE SUS POSIBILIDADES FAVOR HACER PAGO O ABONO DE SU FACTURA. TENIENDO EN CUENTA EL PAGO OPORTUNO DE SU FACTURA, DURANTE EL PRESENTE PERIODO SE LE HACE UN DESCUENTO DEL 10% A LA MISMA. 21/07/2020 RECLAMA FACTURA PARA PAGAR SOLO LA CUENTA  VENCIDA POR VALOR DE $22.050. SALDO RESTANTE DE $19.250, PASA COMO CUENTA VENCIDA PARA PERIODO JULIO-</t>
  </si>
  <si>
    <t>A187</t>
  </si>
  <si>
    <t>NORBEY ELIECER MARIN</t>
  </si>
  <si>
    <t>310 840 76 27</t>
  </si>
  <si>
    <t>2020-36625</t>
  </si>
  <si>
    <t>A213</t>
  </si>
  <si>
    <t>WILSON SANCHEZ GONZALEZ</t>
  </si>
  <si>
    <t>4190413 Gloria Hernandez</t>
  </si>
  <si>
    <t>2020-36626</t>
  </si>
  <si>
    <t>A054</t>
  </si>
  <si>
    <t>VICTOR FERNANDEZ (Casa Finca)</t>
  </si>
  <si>
    <t>301214 3805</t>
  </si>
  <si>
    <t>2020-36627</t>
  </si>
  <si>
    <t xml:space="preserve">TIENE DOS CUENTAS VENCIDAS POR $91.450, EN LA MEDIDA DE SUS POSIBILIDADES FAVOR HACER PAGO O ABONO DE SU FACTURA.NO SE LE SUSPENDERA EL SERVICIO PERO UNA VEZ PASE LA CUARENTENA LA DEUDA DEBERA SER CANCELADA EN SU TOTALIDAD.  </t>
  </si>
  <si>
    <t>A105</t>
  </si>
  <si>
    <t>ESCUELA CLAUDINA MUNERA</t>
  </si>
  <si>
    <t>278 35 89 Mauricio</t>
  </si>
  <si>
    <t>2020-36628</t>
  </si>
  <si>
    <t>A403</t>
  </si>
  <si>
    <t>HERNAN MAURICIO FERNANDEZ</t>
  </si>
  <si>
    <t>2020-36629</t>
  </si>
  <si>
    <t>TIENE DOS CUENTAS VENCIDAS POR $98.350, EN LA MEDIDA DE SUS POSIBILIDADES FAVOR HACER PAGO O ABONO DE SU FACTURA.NO SE LE SUSPENDERA EL SERVICIO PERO UNA VEZ PASE LA CUARENTENA LA DEUDA DEBERA SER CANCELADA EN SU TOTALIDAD.</t>
  </si>
  <si>
    <t>A052</t>
  </si>
  <si>
    <t>JUAN ALBERTO FERNANDEZ (Apto. 2o. piso)</t>
  </si>
  <si>
    <t>3103902925 Mauricio</t>
  </si>
  <si>
    <t>2020-36630</t>
  </si>
  <si>
    <t>A051</t>
  </si>
  <si>
    <t>JUAN ALBERTO FERNANDEZ (Apto.1er. piso - Inq.)</t>
  </si>
  <si>
    <t>2020-36631</t>
  </si>
  <si>
    <t>TIENE UNA CUENTA VENCIDA POR $13.850, EN LA MEDIDA DE SUS POSIBILIDADES FAVOR HACER PAGO O ABONO DE SU FACTURA. TENIENDO EN CUENTA EL PAGO OPORTUNO DE SU FACTURA, DURANTE EL PRESENTE PERIODO SE LE HACE UN DESCUENTO DEL 10% A LA MISMA.</t>
  </si>
  <si>
    <t>A401</t>
  </si>
  <si>
    <t>SANTIAGO VALENCIA BETANCUR</t>
  </si>
  <si>
    <t>3383113-3022765675</t>
  </si>
  <si>
    <t>2020-36632</t>
  </si>
  <si>
    <t>SERVICIO INSTALADO EL 8/12/18.  1/12/18 PAGA CUOTA INICIAL PARA NUEVO DERECHO POR $250.000. SALDO RESTANTE DE $921.800 MAS INTERESES POR $338.200, TOTAL $1.260.000. SERAN CANCELADOS EN 50 CUOTAS DE $25.200. CUOTA 19 DE 50 SALDO $781.200 TENIENDO EN CUENTA EL PAGO OPORTUNO DE SU FACTURA, DURANTE EL PRESENTE PERIODO SE LE HACE UN DESCUENTO DEL 10% A LA MISMA.</t>
  </si>
  <si>
    <t>A168</t>
  </si>
  <si>
    <t>VICTOR FERNANDEZ (Casa Prefabricada)</t>
  </si>
  <si>
    <t>2020-36633</t>
  </si>
  <si>
    <t>MATERIALES $535.500,, LOS CANCELA EN 35 CUOTAS DE $15.300,. CUOTA 19 DE 35 SALDO $244.800.  TIENE UNA CUENTA VENCIDA POR $43.850, EN LA MEDIDA DE SUS POSIBILIDADES FAVOR HACER PAGO O ABONO DE SU FACTURA.TENIENDO EN CUENTA EL PAGO OPORTUNO DE SU FACTURA, DURANTE EL PRESENTE PERIODO SE LE HACE UN DESCUENTO DEL 10% A LA MISMA.</t>
  </si>
  <si>
    <t>A399</t>
  </si>
  <si>
    <t>MARIO TABORDA TORO</t>
  </si>
  <si>
    <t>2020-36634</t>
  </si>
  <si>
    <t>26/07/18 PAGA CUOTA INICIAL PARA NUEVO DERECHO POR $250.000. SERVCIO CONECTADO EL 27/07/18.DERECHO MAS INTERESES TOTAL  $1.083.600, EN 24 CUOTAS DE $45.150. CUOTA 22 DE 24 SALDO $90.300. TENIENDO EN CUENTA EL PAGO OPORTUNO DE SU FACTURA, DURANTE EL PRESENTE PERIODO SE LE HACE UN DESCUENTO DEL 10% A LA MISMA.</t>
  </si>
  <si>
    <t>A321</t>
  </si>
  <si>
    <t>FRANCIA ELENA VELEZ GAVIRIA (2o. PISO. Acueducto y Alcantarillado)</t>
  </si>
  <si>
    <t>3383590-3122498930</t>
  </si>
  <si>
    <t>2020-36635</t>
  </si>
  <si>
    <t>A291</t>
  </si>
  <si>
    <t>LUZ NELLY GAVIRIA DE VELEZ (Acueducto y Alcantarillado)</t>
  </si>
  <si>
    <t>4600307 ext. 414 Monica</t>
  </si>
  <si>
    <t>2020-36636</t>
  </si>
  <si>
    <t>A251</t>
  </si>
  <si>
    <t>SANTIAGO VELEZ GAVIRIA (Solo Alcantarillado)</t>
  </si>
  <si>
    <t>2020-36637</t>
  </si>
  <si>
    <t>A405</t>
  </si>
  <si>
    <t>VICTOR ALEXANDER CASTRILLON (piso 1)</t>
  </si>
  <si>
    <t>3104976010 -  3037976</t>
  </si>
  <si>
    <t>2020-36638</t>
  </si>
  <si>
    <t>TIENE UNA CUENTA VENCIDA POR $20.350, EN LA MEDIDA DE SUS POSIBILIDADES FAVOR HACER PAGO O ABONO DE SU FACTURA.TENIENDO EN CUENTA EL PAGO OPORTUNO DE SU FACTURA, DURANTE EL PRESENTE PERIODO SE LE HACE UN DESCUENTO DEL 10% A LA MISMA.</t>
  </si>
  <si>
    <t>A297</t>
  </si>
  <si>
    <t>VICTOR A. CASTRILON ECHEVERRY(2o. Sotano - Inq. Rosita)</t>
  </si>
  <si>
    <t xml:space="preserve">311 784 9147 </t>
  </si>
  <si>
    <t>2020-36639</t>
  </si>
  <si>
    <t xml:space="preserve">TIENE DOS CUENTAS VENCIDAS POR $39.500, EN LA MEDIDA DE SUS POSIBILIDADES FAVOR HACER PAGO O ABONO DE SU FACTURA.NO SE LE SUSPENDERA EL SERVICIO PERO UNA VEZ PASE LA CUARENTENA LA DEUDA DEBERA SER CANCELADA EN SU TOTALIDAD. </t>
  </si>
  <si>
    <t>A294</t>
  </si>
  <si>
    <t>VICTOR ALEXANDER  CASTRILLON ECHEVERRY (Inq. Leidy 314 587 33 54)</t>
  </si>
  <si>
    <t>2020-36640</t>
  </si>
  <si>
    <t>A230</t>
  </si>
  <si>
    <t>AGUSTIN RUEDA VELASQUEZ</t>
  </si>
  <si>
    <t>2020-36641</t>
  </si>
  <si>
    <t>A143</t>
  </si>
  <si>
    <t>PAULA ANDREA LONDOÑO GIRALDO</t>
  </si>
  <si>
    <t>2020-36642</t>
  </si>
  <si>
    <t>TIENETRES CUENTAS VENCIDAS POR $57.100, EN LA MEDIDA DE SUS POSIBILIDADES FAVOR HACER PAGO O ABONO DE SU FACTURA.NO SE LE SUSPENDERA EL SERVICIO PERO UNA VEZ PASE LA CUARENTENA LA DEUDA DEBERA SER CANCELADA EN SU TOTALIDAD.</t>
  </si>
  <si>
    <t>A290</t>
  </si>
  <si>
    <t>AURA ROSA CASTAÑO MONTOYA</t>
  </si>
  <si>
    <t>3004576 - 3137913284</t>
  </si>
  <si>
    <t>2020-36643</t>
  </si>
  <si>
    <t>A066</t>
  </si>
  <si>
    <t>GUSTAVO MONTOYA CUARTAS (Piso 1 - Inq)</t>
  </si>
  <si>
    <t>3036641 - 3017902519</t>
  </si>
  <si>
    <t>2020-36644</t>
  </si>
  <si>
    <t>A067</t>
  </si>
  <si>
    <t>GUSTAVO MONTOYA CUARTAS (Piso 2 - Inq. Luz Marina)</t>
  </si>
  <si>
    <t>418 81 03</t>
  </si>
  <si>
    <t>2020-36645</t>
  </si>
  <si>
    <t>TIENE UNA CUENTA VENCIDA POR $20.000, EN LA MEDIDA DE SUS POSIBILIDADES FAVOR HACER PAGO O ABONO DE SU FACTURA.TENIENDO EN CUENTA EL PAGO OPORTUNO DE SU FACTURA, DURANTE EL PRESENTE PERIODO SE LE HACE UN DESCUENTO DEL 10% A LA MISMA.</t>
  </si>
  <si>
    <t>A065</t>
  </si>
  <si>
    <t>GUSTAVO MONTOYA CUARTAS (Bajo) Inq Fernando Palacio 298 44 06)</t>
  </si>
  <si>
    <t>Fernando Palacio 301 745 8141/ 317 379 5307</t>
  </si>
  <si>
    <t>2020-36646</t>
  </si>
  <si>
    <t>TENIENDO EN CUENTA EL PAGO OPORTUNO DE SU FACTURA, DURANTE EL PRESENTE PERIODO SE LE HACE UN DESCUENTO DEL 10% A LA MISMA. VERIFICAR LECTURA SACAR FACTURA.</t>
  </si>
  <si>
    <t>A252</t>
  </si>
  <si>
    <t>CARLOS MARIO FERNANDEZ HOYOS (Apto.9)</t>
  </si>
  <si>
    <t>2020-36647</t>
  </si>
  <si>
    <t>ENTREGAR EN EL COD A158. 7/06/2020 PAGO EFECTIVO PERIODO MAYO POR $4.600. TENIENDO EN CUENTA EL PAGO OPORTUNO DE SU FACTURA, DURANTE EL PRESENTE PERIODO SE LE HACE UN DESCUENTO DEL 10% A LA MISMA.</t>
  </si>
  <si>
    <t>A098</t>
  </si>
  <si>
    <t>CARLOS MARIO FERNANDEZ HOYOS (Apto.1 - Inq.)</t>
  </si>
  <si>
    <t>2020-36648</t>
  </si>
  <si>
    <t>ENTREGAR EN EL COD A158. TIENE UNA CUENTA VENCIDA POR $47.050, EN LA MEDIDA DE SUS POSIBILIDADES FAVOR HACER PAGO O ABONO DE SU FACTURA. TENIENDO EN CUENTA EL PAGO OPORTUNO DE SU FACTURA, DURANTE EL PRESENTE PERIODO SE LE HACE UN DESCUENTO DEL 10% A LA MISMA.</t>
  </si>
  <si>
    <t>A104</t>
  </si>
  <si>
    <t>CARLOS MARIO FERNANDEZ HOYOS (Apto.8 - Inq. )</t>
  </si>
  <si>
    <t>3237918 - 3004255 - 320 686 42 88</t>
  </si>
  <si>
    <t>2020-36649</t>
  </si>
  <si>
    <t>ENTREGAR EN EL COD A158. TENIENDO EN CUENTA EL PAGO OPORTUNO DE SU FACTURA, DURANTE EL PRESENTE PERIODO SE LE HACE UN DESCUENTO DEL 10% A LA MISMA. 7/06/2020 PAGO EFECTIVO PERIODO MAYO POR $16.300.</t>
  </si>
  <si>
    <t>A100</t>
  </si>
  <si>
    <t>CARLOS MARIO FERNANDEZ HOYOS (Apto.3 - Inq.  Hernan Aroyabe)</t>
  </si>
  <si>
    <t>3035042 - 3004255</t>
  </si>
  <si>
    <t>2020-36650</t>
  </si>
  <si>
    <t>ENTREGAR EN EL COD A158. TENIENDO EN CUENTA EL PAGO OPORTUNO DE SU FACTURA, DURANTE EL PRESENTE PERIODO SE LE HACE UN DESCUENTO DEL 10% A LA MISMA.</t>
  </si>
  <si>
    <t>A099</t>
  </si>
  <si>
    <t>CARLOS MARIO FERNANDEZ HOYOS (Apto.2 - Inq. Jorge Alberto Bedoya )</t>
  </si>
  <si>
    <t>3035035 - 3004255</t>
  </si>
  <si>
    <t>2020-36651</t>
  </si>
  <si>
    <t xml:space="preserve"> ENTREGAR EN EL COD A158, TENIENDO EN CUENTA EL PAGO OPORTUNO DE SU FACTURA, DURANTE EL PRESENTE PERIODO SE LE HACE UN DESCUENTO DEL 10% A LA MISMA. 7/06/2020 PAGO EFECTIVO PERIODO MAYO POR $24.400.</t>
  </si>
  <si>
    <t>A158</t>
  </si>
  <si>
    <t>CARLOS MARIO FERNANDEZ HOYOS (Apto.7)</t>
  </si>
  <si>
    <t>2020-36652</t>
  </si>
  <si>
    <t xml:space="preserve"> ENTREGAR EN EL COD A158. TENIENDO EN CUENTA EL PAGO OPORTUNO DE SU FACTURA, DURANTE EL PRESENTE PERIODO SE LE HACE UN DESCUENTO DEL 10% A LA MISMA. 7/06/2020 PAGO EFECTIVO PERIODO MAYO POR $13.850.</t>
  </si>
  <si>
    <t>A103</t>
  </si>
  <si>
    <t>CARLOS MARIO FERNANDEZ HOYOS (Apto.6 - Inq. Luz Marina )</t>
  </si>
  <si>
    <t>3032796 - 3004255</t>
  </si>
  <si>
    <t>2020-36653</t>
  </si>
  <si>
    <t>ENTREGAR EN EL COD A158.TENIENDO EN CUENTA EL PAGO OPORTUNO DE SU FACTURA, DURANTE EL PRESENTE PERIODO SE LE HACE UN DESCUENTO DEL 10% A LA MISMA. 7/06/2020 PAGO EFECTIVO PERIODO MAYO POR $2.500.</t>
  </si>
  <si>
    <t>A102</t>
  </si>
  <si>
    <t>CARLOS MARIO FERNANDEZ HOYOS (Apto.5, Inq Gladys)</t>
  </si>
  <si>
    <t>3388926 - 3004255</t>
  </si>
  <si>
    <t>2020-36654</t>
  </si>
  <si>
    <t>ENTREGAR EN EL COD A158. TIENE UNA CUENTA VENCIDA POR $15.500, EN LA MEDIDA DE SUS POSIBILIDADES FAVOR HACER PAGO O ABONO DE SU FACTURA. TENIENDO EN CUENTA EL PAGO OPORTUNO DE SU FACTURA, DURANTE EL PRESENTE PERIODO SE LE HACE UN DESCUENTO DEL 10% A LA MISMA.</t>
  </si>
  <si>
    <t>A101</t>
  </si>
  <si>
    <t>CARLOS MARIO FERNANDEZ HOYOS (Apto.4 - Inq. Dario Acosta)</t>
  </si>
  <si>
    <t>2020-36655</t>
  </si>
  <si>
    <t>A094</t>
  </si>
  <si>
    <t>CARLOS MARIO FERNANDEZ HOYOS (Apto.10)</t>
  </si>
  <si>
    <t>2020-36656</t>
  </si>
  <si>
    <t>ENTREGAR EN EL COD A158 . TIENE UNA CUENTA VENCIDA POR $21.950, EN LA MEDIDA DE SUS POSIBILIDADES FAVOR HACER PAGO O ABONO DE SU FACTURA.TENIENDO EN CUENTA EL PAGO OPORTUNO DE SU FACTURA, DURANTE EL PRESENTE PERIODO SE LE HACE UN DESCUENTO DEL 10% A LA MISMA.</t>
  </si>
  <si>
    <t>A307</t>
  </si>
  <si>
    <t>IVAN DARIO ACOSTA PIEDRAHITA (Piso 1 sotano)</t>
  </si>
  <si>
    <t>2020-36657</t>
  </si>
  <si>
    <t xml:space="preserve"> EN EL MES DE FEBRERO PAGARON FACTURA DOBLE POR VALOR DE $60..850 TOTAL $121.700. TENIENDO ENCUENTA QUE ESTABA PAGANDO FACTURA EQUIVOCADA QUEDA CON SALDO A FAVOR DE $60.850. EL CUAL SE IRAN DESCONTADO DE SU FACTURA. SE DESCUENTAN $4.500 DE PERIODO DE FACTURACIÓN JUNIO SALDO A FAVOR $0,</t>
  </si>
  <si>
    <t>A412</t>
  </si>
  <si>
    <t>IVAN DARIO ACOSTA (piso 1)</t>
  </si>
  <si>
    <t>2020-36658</t>
  </si>
  <si>
    <t>TIENE CUATRO CUENTAS VENCIDAS POR $48.400, EN LA MEDIDA DE SUS POSIBILIDADES FAVOR HACER PAGO O ABONO DE SU FACTURA.NO SE LE SUSPENDERA EL SERVICIO PERO UNA VEZ PASE LA CUARENTENA LA DEUDA DEBERA SER CANCELADA EN SU TOTALIDAD.</t>
  </si>
  <si>
    <t>A308</t>
  </si>
  <si>
    <t>IVAN DARIO ACOSTA PIEDRAHITA (Piso 2)</t>
  </si>
  <si>
    <t>2020-36659</t>
  </si>
  <si>
    <t xml:space="preserve">TENIENDO EN CUENTA EL PAGO OPORTUNO DE SU FACTURA, DURANTE EL PRESENTE PERIODO SE LE HACE UN DESCUENTO DEL 10% A LA MISMA. 
</t>
  </si>
  <si>
    <t>A309</t>
  </si>
  <si>
    <t>IVAN DARIO ACOSTA PIEDRAHITA (Piso 3)</t>
  </si>
  <si>
    <t>2020-36660</t>
  </si>
  <si>
    <t xml:space="preserve">TIENE TRES CUENTAS VENCIDAS POR $72.900, EN LA MEDIDA DE SUS POSIBILIDADES FAVOR HACER PAGO O ABONO DE SU FACTURA.NO SE LE SUSPENDERA EL SERVICIO PERO UNA VEZ PASE LA CUARENTENA LA DEUDA DEBERA SER CANCELADA EN SU TOTALIDAD. </t>
  </si>
  <si>
    <t>A323</t>
  </si>
  <si>
    <t>MARIA AMANDA OBANDO FERNANDEZ</t>
  </si>
  <si>
    <t>2020-36661</t>
  </si>
  <si>
    <t>A178</t>
  </si>
  <si>
    <t>CAROLINA OBANDO</t>
  </si>
  <si>
    <t>2020-36662</t>
  </si>
  <si>
    <t>A091</t>
  </si>
  <si>
    <t>MARIA MARGARITA OBANDO FERNANDEZ</t>
  </si>
  <si>
    <t>2020-36663</t>
  </si>
  <si>
    <t>A378</t>
  </si>
  <si>
    <t>MARIA MARGARITA OBANDO FERNANDEZ (PISO 2)</t>
  </si>
  <si>
    <t>2020-36664</t>
  </si>
  <si>
    <t xml:space="preserve"> MATRICULA Y MATERIALES $1.059.300,00 PAGA 99 CUOTAS DE $10.700, CUOTA 41 DE 99 SALDO $620.600.  TENIENDO EN CUENTA EL PAGO OPORTUNO DE SU FACTURA, DURANTE EL PRESENTE PERIODO SE LE HACE UN DESCUENTO DEL 10% A LA MISMA.</t>
  </si>
  <si>
    <t>A429</t>
  </si>
  <si>
    <t>GLORIA INES CANO HERNANDES (Primer piso bajo)</t>
  </si>
  <si>
    <t>487 33 73 - 300 418 43 14</t>
  </si>
  <si>
    <t>2020-36665</t>
  </si>
  <si>
    <t>13/12/2019 Se firma contrato para nuevo derecho por $1.282.150. paga de contado. Servicio instalado el 14/12/2019. Teniendo en cuenta el pago oportuno de su factura, durante el presente periodo se le hace un descuento del 10% a la misma.</t>
  </si>
  <si>
    <t>A426</t>
  </si>
  <si>
    <t>CARLOS MARIO CANO VELEZ</t>
  </si>
  <si>
    <t>323 594 50 93 - 278 87 66</t>
  </si>
  <si>
    <t>2020-36666</t>
  </si>
  <si>
    <t>ENTREGAR AL CORREO Y FISICA web.comunicaciones@hotmaill.com. 7/11/19 SE FIRMA CONTRATO, PAGA DERECHO DE CONTADO POR $1.282.150. SERVICIO INSTALADO EL 12/12/2019.  TENIENDO EN CUENTA EL PAGO OPORTUNO DE SU FACTURA, DURANTE EL PRESENTE PERIODO SE LE HACE UN DESCUENTO DEL 10% A LA MISMA.</t>
  </si>
  <si>
    <t>A379</t>
  </si>
  <si>
    <t>GLORIA INES CANO FERNANDEZ</t>
  </si>
  <si>
    <t>596 16 04 - 305 229 1024 - 278 23 09</t>
  </si>
  <si>
    <t>2020-36667</t>
  </si>
  <si>
    <t>A083</t>
  </si>
  <si>
    <t>DIANA LUCIA JIMENEZ (Consuelo la mamá, 338 31 14)</t>
  </si>
  <si>
    <t>301 778 4942</t>
  </si>
  <si>
    <t>2020-36668</t>
  </si>
  <si>
    <t>TIENE TRES CUENTAS VENCIDAS POR $63.900, EN LA MEDIDA DE SUS POSIBILIDADES FAVOR HACER PAGO O ABONO DE SU FACTURA.NO SE LE SUSPENDERA EL SERVICIO PERO UNA VEZ PASE LA CUARENTENA LA DEUDA DEBERA SER CANCELADA EN SU TOTALIDAD.</t>
  </si>
  <si>
    <t>A126</t>
  </si>
  <si>
    <t>JULIO CESAR GARCIA BERNAL</t>
  </si>
  <si>
    <t>2020-36669</t>
  </si>
  <si>
    <t>A141</t>
  </si>
  <si>
    <t>MARIA DEL CARMEN BETANCUR ARRUBLA</t>
  </si>
  <si>
    <t>311 316 00 67</t>
  </si>
  <si>
    <t>2020-36670</t>
  </si>
  <si>
    <t>TIENE UNA CUENTA VENCIDA POR $3.700, EN LA MEDIDA DE SUS POSIBILIDADES FAVOR HACER PAGO O ABONO DE SU FACTURA. TENIENDO EN CUENTA EL PAGO OPORTUNO DE SU FACTURA, DURANTE EL PRESENTE PERIODO SE LE HACE UN DESCUENTO DEL 10% A LA MISMA.</t>
  </si>
  <si>
    <t>A318</t>
  </si>
  <si>
    <t>YAZMIT ELIANA CASTAÑO BETANCUR (Piso 2)</t>
  </si>
  <si>
    <t>3174208315 / INQ CRISTIAN OSPINA 301 629-2657 / 577-7986</t>
  </si>
  <si>
    <t>2020-36671</t>
  </si>
  <si>
    <t>ENVIAR AL CORREO ddcdpa@gmail.com. TIENE CINCO CUENTAS VENCIDAS POR $132.400, EN LA MEDIDA DE SUS POSIBILIDADES FAVOR HACER PAGO O ABONO DE SU FACTURA.NO SE LE SUSPENDERA EL SERVICIO PERO UNA VEZ PASE LA CUARENTENA LA DEUDA DEBERA SER CANCELADA EN SU TOTALIDAD.</t>
  </si>
  <si>
    <t>A017</t>
  </si>
  <si>
    <t>ROSA  ELENA CARDONA RIOS</t>
  </si>
  <si>
    <t>2020-36672</t>
  </si>
  <si>
    <t>A170</t>
  </si>
  <si>
    <t>NOHEMY DEL SOCORRO VASQUEZ RIOS</t>
  </si>
  <si>
    <t>2020-36673</t>
  </si>
  <si>
    <t>A165</t>
  </si>
  <si>
    <t>ANIBAL RAMIREZ ARIAS</t>
  </si>
  <si>
    <t>3020203 - 3387321</t>
  </si>
  <si>
    <t>2020-36674</t>
  </si>
  <si>
    <t>A039</t>
  </si>
  <si>
    <t>GLORIA MARINA GARCIA ECHEVERRY (María Eugenia)</t>
  </si>
  <si>
    <t>2780421 - 3006661864</t>
  </si>
  <si>
    <t>2020-36675</t>
  </si>
  <si>
    <t>A026</t>
  </si>
  <si>
    <t>PEDRO LUIS RESTREPO OSPINA</t>
  </si>
  <si>
    <t>2020-36676</t>
  </si>
  <si>
    <t>A133</t>
  </si>
  <si>
    <t>MARIA DEL CARMEN OSPINA (Apto 3 )</t>
  </si>
  <si>
    <t>400086M</t>
  </si>
  <si>
    <t>278 61 17</t>
  </si>
  <si>
    <t>2020-36677</t>
  </si>
  <si>
    <t>30/1/2020 SE CAMBIA MEDIDOR # 712007189 TERMINO DE PAGAR MEDIDOR EN PERIODO MARZO. FAVOR DEJAR  DEBAJO DE LA PUERTA. TENIENDO EN CUENTA EL PAGO OPORTUNO DE SU FACTURA, DURANTE EL PRESENTE PERIODO SE LE HACE UN DESCUENTO DEL 10% A LA MISMA.</t>
  </si>
  <si>
    <t>A132</t>
  </si>
  <si>
    <t>MARTA LUZ ANGEL MONTOYA (piso 2)</t>
  </si>
  <si>
    <t>298 3787</t>
  </si>
  <si>
    <t>2020-36678</t>
  </si>
  <si>
    <t>A131</t>
  </si>
  <si>
    <t>ANTONIO JOSE OSPINA (Piso 1)</t>
  </si>
  <si>
    <t>400088O</t>
  </si>
  <si>
    <t>306 49 90-3117224507</t>
  </si>
  <si>
    <t>2020-36679</t>
  </si>
  <si>
    <t>30/1/2020 SE CAMBIA MEDIDOR # 712004610 POR OBSOLETO. TERMINO DE PAGAR MEDIDOR EN PERIODO MARZO. FAVOR DEJAR  DEBAJO DE LA PUERTA. TENIENDO EN CUENTA EL PAGO OPORTUNO DE SU FACTURA, DURANTE EL PRESENTE PERIODO SE LE HACE UN DESCUENTO DEL 10% A LA MISMA.</t>
  </si>
  <si>
    <t>A108</t>
  </si>
  <si>
    <t>SEBASTIAN RODRIGUEZ BLANDON (Apto. 2)</t>
  </si>
  <si>
    <t>2020-36680</t>
  </si>
  <si>
    <t>A107</t>
  </si>
  <si>
    <t>SEBASTIAN RODRIGUEZ BLANDON (Apto. 1)</t>
  </si>
  <si>
    <t>2020-36681</t>
  </si>
  <si>
    <t>TIENE UNA CUENTA VENCIDA POR $21.950, EN LA MEDIDA DE SUS POSIBILIDADES FAVOR HACER PAGO O ABONO DE SU FACTURA.TENIENDO EN CUENTA EL PAGO OPORTUNO DE SU FACTURA, DURANTE EL PRESENTE PERIODO SE LE HACE UN DESCUENTO DEL 10% A LA MISMA.</t>
  </si>
  <si>
    <t>A135</t>
  </si>
  <si>
    <t>ALEX ANDREI RODRIGUEZ GIRALDO (Piso 3)</t>
  </si>
  <si>
    <t>400079N</t>
  </si>
  <si>
    <t>2020-36682</t>
  </si>
  <si>
    <t>7/02/2020 SE CAMBIA MEDIDOR #712005615 POR OBSOLETO. MEDIDOR, VALVULA E INTERESES POR $262.600. SERAN CANCELADOS EN 52 CUOTAS DE $5.050. CUOTA 5 DE 52 SALDO $237.350. TENIENDO EN CUENTA EL PAGO OPORTUNO DE SU FACTURA, DURANTE EL PRESENTE PERIODO SE LE HACE UN DESCUENTO DEL 10% A LA MISMA.</t>
  </si>
  <si>
    <t>A164</t>
  </si>
  <si>
    <t>MARIA DE LOS A. MORENO BRAN</t>
  </si>
  <si>
    <t>2020-36683</t>
  </si>
  <si>
    <t>A228</t>
  </si>
  <si>
    <t>GLORIA JANETH PEREZ RODRIGUEZ</t>
  </si>
  <si>
    <t>2020-36684</t>
  </si>
  <si>
    <t xml:space="preserve">TIENE  DOS CUENTAS VENCIDAS POR $32.200, EN LA MEDIDA DE SUS POSIBILIDADES FAVOR HACER PAGO O ABONO DE SU FACTURA.NO SE LE SUSPENDERA EL SERVICIO PERO UNA VEZ PASE LA CUARENTENA LA DEUDA DEBERA SER CANCELADA EN SU TOTALIDAD. </t>
  </si>
  <si>
    <t>A334</t>
  </si>
  <si>
    <t>LEIDY ADRIANA PEREZ RODRIGUEZ</t>
  </si>
  <si>
    <t>2020-36685</t>
  </si>
  <si>
    <t>A322</t>
  </si>
  <si>
    <t>GUILLERMO SERNA FLOREZ</t>
  </si>
  <si>
    <t>303 11 18</t>
  </si>
  <si>
    <t>2020-36686</t>
  </si>
  <si>
    <t>A298</t>
  </si>
  <si>
    <t>MARISOL RESTREPO BLANDON (Piso 2)</t>
  </si>
  <si>
    <t>2020-36687</t>
  </si>
  <si>
    <t>A071</t>
  </si>
  <si>
    <t>FRANCISCO LUIS CASTAÑEDA BLANDON</t>
  </si>
  <si>
    <t>3147016486 (Sandra)</t>
  </si>
  <si>
    <t>2020-36688</t>
  </si>
  <si>
    <t>TENIENDO EN CUENTA EL PAGO OPORTUNO DE SU FACTURA, DURANTE EL PRESENTE PERIODO SE LE HACE UN DESCUENTO DEL 10% A LA MISMA. 23/06/2020 PAGA EN EFECTIVO $9.800.</t>
  </si>
  <si>
    <t>A151</t>
  </si>
  <si>
    <t>DARIO BLANDON ROMAN</t>
  </si>
  <si>
    <t>2020-36689</t>
  </si>
  <si>
    <t>10/06/2020 SE ENVIA FACTURA AL CORREO PARA HACER ABONO DE $50.000, SALDO RESTANTE DE $47.000, PASA COMO CUENTA VENCIDA PARA PERIODO JUNIO. TIENE UNA CUENTA VENCIDA POR $47.000, EN LA MEDIDA DE SUS POSIBILIDADES FAVOR HACER PAGO O ABONO DE SU FACTURA. TENIENDO EN CUENTA EL PAGO OPORTUNO DE SU FACTURA, DURANTE EL PRESENTE PERIODO SE LE HACE UN DESCUENTO DEL 10% A LA MISMA.</t>
  </si>
  <si>
    <t>A242</t>
  </si>
  <si>
    <t>DIEGO ALONSO  BLANDON GARCIA</t>
  </si>
  <si>
    <t>2020-36690</t>
  </si>
  <si>
    <t>A395</t>
  </si>
  <si>
    <t>DIEGO ALONSO  BLANDON G. Piso 3</t>
  </si>
  <si>
    <t>2020-36691</t>
  </si>
  <si>
    <t xml:space="preserve">Nuevo derecho $1.171.800, Cuota inicial $200.000.  Saldo restante de $971.800 más intereses $255.800, materiales y accesorios por $85.000 Total: $1.312.600.  Cancela en 38 cuotas de $34.100. y una última de $16.800 Total a pagar $1.312.600 Cuota 27 de 38 Saldo: $391.700. 7/06/2020 Paga en efecitivo periodo abril y mayo por $100.050. Teniendo en cuenta el pago oportuno de su factura, durante el presente periodo se le hace un descuento del 10% a la misma. </t>
  </si>
  <si>
    <t>A041</t>
  </si>
  <si>
    <t>JHON JAIRO BERRIO SANCHEZ</t>
  </si>
  <si>
    <t>323 584 38 50</t>
  </si>
  <si>
    <t>2020-36692</t>
  </si>
  <si>
    <t xml:space="preserve">Tiene tres cuentas venidas por $112.700, en la medida de sus posibilidades favor hacer pago o abono de su factura. No se le suspendera el servicio pero una vez pase la cuarentena su deuda debera ser cancelada en su totalidad. </t>
  </si>
  <si>
    <t>A016</t>
  </si>
  <si>
    <t xml:space="preserve">ELIDA DEL SOCORRO SEPULVEDA </t>
  </si>
  <si>
    <t>2020-36693</t>
  </si>
  <si>
    <t>A088</t>
  </si>
  <si>
    <t>JAIR BERNARDO COLORADO (Piso 1 - Inq. Jose Molina)</t>
  </si>
  <si>
    <t>3383097 - 3383097</t>
  </si>
  <si>
    <t>2020-36694</t>
  </si>
  <si>
    <t>A249</t>
  </si>
  <si>
    <t>JAIR BERNARDO COLORADO (Piso 2)</t>
  </si>
  <si>
    <t>2020-36695</t>
  </si>
  <si>
    <t>A087</t>
  </si>
  <si>
    <t>JAIR BERNARDO COLORADO (Bajo - Inq.)</t>
  </si>
  <si>
    <t>3388472 - 3383097</t>
  </si>
  <si>
    <t>2020-36696</t>
  </si>
  <si>
    <t>A376</t>
  </si>
  <si>
    <t xml:space="preserve">JAIR BERNARDO COLORADO </t>
  </si>
  <si>
    <t>338 30 97 - 312 821 93 30</t>
  </si>
  <si>
    <t>2020-36697</t>
  </si>
  <si>
    <t>Matricula y materiales $1.257.600, paga en 96 cuotas de $13.100, mensulas. Cuota 38 de 96, saldo $759.800. Teniendo en cuenta el pago oportuno de su factura, durante el presente periodo se le hace un descuento del 10% a la misma.</t>
  </si>
  <si>
    <t>A389</t>
  </si>
  <si>
    <t>JAIR BERNARDO COLORADO (Piso 3 - unifamiliar)</t>
  </si>
  <si>
    <t>2020-36698</t>
  </si>
  <si>
    <t>NUEVO DERECHO $1.106.600 , CUOTA INICIAL DE $332.000. SALDO RESTANTE $774.600 MÁS INTERESES $204.600 TOTAL $979.200. CANCELA EN 36 CUOTAS DE $27.200 CUOTA 35 DE 36 SALDO $27.200. TENIENDO EN CUENTA EL PAGO OPORTUNO DE SU FACTURA, DURANTE EL PRESENTE PERIODO SE LE HACE UN DESCUENTO DEL 10% A LA MISMA.</t>
  </si>
  <si>
    <t>A394</t>
  </si>
  <si>
    <t>JAIR BERNARDO COLORADO (apto.4,Inq. Tatiana Ruiz)</t>
  </si>
  <si>
    <t>2020-36699</t>
  </si>
  <si>
    <t>INSTALADO EL 13/03/18..NUEVO DERECHO: $1.171.850 +200.000 POR DERECHO DE ALCANTARILLADO TOTAL: $1.371.800, ABONA $200.000 SALDO $ 1.171.800+ INTERESES DE 858.200 TOTAL A PAGAR $2.030.000. CANCELA EN 100 CUOTAS DE $20.300. CUOTA 28 DE 100 SALDO: $1.461.600. TENIENDO EN CUENTA EL PAGO OPORTUNO DE SU FACTURA, DURANTE EL PRESENTE PERIODO SE LE HACE UN DESCUENTO DEL 10% A LA MISMA.</t>
  </si>
  <si>
    <t>A409</t>
  </si>
  <si>
    <t>TERESA MARIA ARISTIZABAL (prefabricada 1)</t>
  </si>
  <si>
    <t>3502043894-3502043895</t>
  </si>
  <si>
    <t>2020-36700</t>
  </si>
  <si>
    <t>TIENE UNA CUENTA VENCIDA POR $12.250, EN LA MEDIDA DE SUS POSIBILIDADES FAVOR HACER PAGO O ABONO DE SU FACTURA.TENIENDO EN CUENTA EL PAGO OPORTUNO DE SU FACTURA, DURANTE EL PRESENTE PERIODO SE LE HACE UN DESCUENTO DEL 10% A LA MISMA.</t>
  </si>
  <si>
    <t>A410</t>
  </si>
  <si>
    <t>TERESA MARIA ARISTIZABAL (prefabricada 2)</t>
  </si>
  <si>
    <t>2020-36701</t>
  </si>
  <si>
    <t>TIENE UNA CUENTA VENCIDA POR $10.600, EN LA MEDIDA DE SUS POSIBILIDADES FAVOR HACER PAGO O ABONO DE SU FACTURA.TENIENDO EN CUENTA EL PAGO OPORTUNO DE SU FACTURA, DURANTE EL PRESENTE PERIODO SE LE HACE UN DESCUENTO DEL 10% A LA MISMA.</t>
  </si>
  <si>
    <t>A346</t>
  </si>
  <si>
    <t>TERESA MARIA ARISTIZABAL (Apto. 101)</t>
  </si>
  <si>
    <t>2020-36702</t>
  </si>
  <si>
    <t>A347</t>
  </si>
  <si>
    <t>TERESA MARIA ARISTIZABAL (Apto. 102)</t>
  </si>
  <si>
    <t>2020-36703</t>
  </si>
  <si>
    <t>A348</t>
  </si>
  <si>
    <t>TERESA MARIA ARISTIZABAL (Sotano Apto. 101)</t>
  </si>
  <si>
    <t>2020-36704</t>
  </si>
  <si>
    <t>TIENE CINCO CUENTAS VENCIDAS POR $148.400, EN LA MEDIDA DE SUS POSIBILIDADES FAVOR HACER PAGO O ABONO DE SU FACTURA.NO SE LE SUSPENDERA EL SERVICIO PERO UNA VEZ PASE LA CUARENTENA LA DEUDA DEBERA SER CANCELADA EN SU TOTALIDAD. 16/07/2020 RECLAMA FACTURA PARA HACER ABONO POR VALOR DE $60.000.SALDO RESTANTE DE $129.300 LLEGA COMO CUENTA VENCIDA PARA PERIODO JULIO.</t>
  </si>
  <si>
    <t>A349</t>
  </si>
  <si>
    <t>TERESA MARIA ARISTIZABAL (Sotano Apto.102)</t>
  </si>
  <si>
    <t>2020-36705</t>
  </si>
  <si>
    <t>TIENE UNA CUENTA VENCIDA POR $20.800, EN LA MEDIDA DE SUS POSIBILIDADES FAVOR HACER PAGO O ABONO DE SU FACTURA.TENIENDO EN CUENTA EL PAGO OPORTUNO DE SU FACTURA, TENIENDO EN CUENTA EL PAGO OPORTUNO DE SU FACTURA, DURANTE EL PRESENTE PERIODO SE LE HACE UN DESCUENTO DEL 10% A LA MISMA.</t>
  </si>
  <si>
    <t>A400</t>
  </si>
  <si>
    <t>GLADYS DE J. COLORADO DE CORREA</t>
  </si>
  <si>
    <t>4183841-3137664550</t>
  </si>
  <si>
    <t>2020-36706</t>
  </si>
  <si>
    <t xml:space="preserve">Cuota inicial $390.600. financiación en 60 cuotas de $28.100. Derecho, mas intereses y materiales por $1.686.000. servicio instalado 05/10/18 cuota 21 de 60 saldo $1.095.900. 3/06/2020 Paga en efecitvo periodo mayo por $54.450.Teniendo en cuenta el pago oportuno de su factura, durante el presente periodo se le hace un descuento del 10% a la misma. </t>
  </si>
  <si>
    <t>A414</t>
  </si>
  <si>
    <t>LINA MARIA CORREA COLORADO</t>
  </si>
  <si>
    <t>3045724375-3137664550</t>
  </si>
  <si>
    <t>2020-36707</t>
  </si>
  <si>
    <t xml:space="preserve">13/06/19 CUOTA INICIAL PARA NUEVO DERECHO POR $414.000. SALDO MAS INTERESES TOTAL $2.508.000 SERAN CANCELADOS EN 60 CUOTAS DE $41.800. CUOTA 13 DE 60 SALDO: $1.964.600. 3/06/2020 PAGO EFECTIVO PERIODO MAYO POR $60.000. TENIENDO EN CUENTA EL PAGO OPORTUNO DE SU FACTURA, DURANTE EL PRESENTE PERIODO SE LE HACE UN DESCUENTO DEL 10% A LA MISMA. </t>
  </si>
  <si>
    <t>A292</t>
  </si>
  <si>
    <t>TERESA MARIA ARISTIZABAL MONTOYA (esposo Rene Figueroa 3122032238)</t>
  </si>
  <si>
    <t>312 203 2238</t>
  </si>
  <si>
    <t>2020-36708</t>
  </si>
  <si>
    <t>13/06/2020 PAGO EFECTIVO PERIODO ABRIL Y MAYO POR $67.150.TENIENDO EN CUENTA EL PAGO OPORTUNO DE SU FACTURA, DURANTE EL PRESENTE PERIODO SE LE HACE UN DESCUENTO DEL 10% A LA MISMA.</t>
  </si>
  <si>
    <t>A436</t>
  </si>
  <si>
    <t>LUIS IGNACIO VELEZ FERNANDEZ</t>
  </si>
  <si>
    <t>400081M</t>
  </si>
  <si>
    <t>312 792 86 38</t>
  </si>
  <si>
    <t>2020-36709</t>
  </si>
  <si>
    <t>Servicio instalado 31/01/2020.Nuevo derecho por valor de $1.755.600. Saldo restante, más materiales e intereses por $1.971.000, seran cancelados en 60 cuotas de $32.850. Cuota 5 de 60 saldo $1.806.750. 16/07/2020 hace abono de  lixiviados de conexion al alcantarillado por un valor de $438.900. abona $200.000 saldo restante de $238.900, cancela en 6 cuotas de $39.800 apartir de periodo julio. Teniendo en cuenta el pago oportuno de su factura, durante el presente periodo se le hace un descuento del 10% a la misma.</t>
  </si>
  <si>
    <t>A119</t>
  </si>
  <si>
    <t>GUILLERMO DE JESUS TRUJILLO KLINKER</t>
  </si>
  <si>
    <t>3064738 - 3030711</t>
  </si>
  <si>
    <t>2020-36710</t>
  </si>
  <si>
    <t xml:space="preserve">3/06/2020 PAGO EFECTIVO PERIODO MAYO POR $51.950.TENIENDO EN CUENTA EL PAGO OPORTUNO DE SU FACTURA, DURANTE EL PRESENTE PERIODO SE LE HACE UN DESCUENTO DEL 10% A LA MISMA. </t>
  </si>
  <si>
    <t>A106</t>
  </si>
  <si>
    <t>WILSON ZAPATA LOAIZA (Casa Finca)</t>
  </si>
  <si>
    <t>2788648 - 2322324 - 3137096694</t>
  </si>
  <si>
    <t>2020-36711</t>
  </si>
  <si>
    <t>A404</t>
  </si>
  <si>
    <t>GREYS MARCELA RAMOS</t>
  </si>
  <si>
    <t>2020-36712</t>
  </si>
  <si>
    <t>A450</t>
  </si>
  <si>
    <t>GUILLERMO PALACIO PALACIO</t>
  </si>
  <si>
    <t>310 426 94 22</t>
  </si>
  <si>
    <t>2020-37730</t>
  </si>
  <si>
    <t>31 DE JULIO 2020</t>
  </si>
  <si>
    <r>
      <rPr>
        <sz val="10"/>
        <color theme="1"/>
        <rFont val="Arial"/>
      </rPr>
      <t xml:space="preserve">22/07/2020 NUEVO DERECHO POR VALOR DE $1.755.600 MAS VISITA TECINICA </t>
    </r>
    <r>
      <rPr>
        <b/>
        <sz val="10"/>
        <color theme="1"/>
        <rFont val="Arial"/>
      </rPr>
      <t xml:space="preserve">$50.000. </t>
    </r>
    <r>
      <rPr>
        <sz val="10"/>
        <color theme="1"/>
        <rFont val="Arial"/>
      </rPr>
      <t>TOTAL $1.805.600, CUOTA INICIAL DE $1.000.000 SALDO RESTANTE DE $805.600 LOS CANCELA EN 3 CUOTAS DE $268.500.</t>
    </r>
  </si>
  <si>
    <t>A317</t>
  </si>
  <si>
    <t>MARTA LUCIA CARDONA CORREA (Casa Unifamiliar)</t>
  </si>
  <si>
    <t>3766155 - 3128677212</t>
  </si>
  <si>
    <t>2020-36713</t>
  </si>
  <si>
    <t>RELCAMA EN LA OFICINA.  23/06/2020 PAGA EN EFECTIVO PERIODO MAYO POR $34.250. TENIENDO EN CUENTA EL PAGO OPORTUNO DE SU FACTURA, DURANTE EL PRESENTE PERIODO SE LE HACE UN DESCUENTO DEL 10% A LA MISMA.</t>
  </si>
  <si>
    <t>A333</t>
  </si>
  <si>
    <t>FRANCY ENITH CORREA CARDONA (Posada Oriente)</t>
  </si>
  <si>
    <t>278 94 59 - 3117171505</t>
  </si>
  <si>
    <t>2020-36714</t>
  </si>
  <si>
    <t>A003</t>
  </si>
  <si>
    <t>CLAUDIA PATRICIA YEPES TORRES (Piso 1)</t>
  </si>
  <si>
    <t>400083J</t>
  </si>
  <si>
    <t>3031487 - 3147799626</t>
  </si>
  <si>
    <t>2020-36715</t>
  </si>
  <si>
    <t>1/02/2020 SE CAMBIA MEIDOR#911008408 POR OBSOLETO TERMINO DE PAGAR MEDIDOR EN PERIODO MARZO.  TENIENDO EN CUENTA EL PAGO OPORTUNO DE SU FACTURA, DURANTE EL PRESENTE PERIODO SE LE HACE UN DESCUENTO DEL 10% A LA MISMA.</t>
  </si>
  <si>
    <t>A300</t>
  </si>
  <si>
    <t>CLAUDIA PATRICIA YEPES TORRES (Piso 2)</t>
  </si>
  <si>
    <t>400085L</t>
  </si>
  <si>
    <t>5797127 - 3147799626</t>
  </si>
  <si>
    <t>2020-36716</t>
  </si>
  <si>
    <t>1/02/2020 SE CAMBIA MEIDOR#1008008982 POR OBSOLETO TERMINO DE PAGAR MEDIDOR EN PERIODO MARZO. TENIENDO EN CUENTA EL PAGO OPORTUNO DE SU FACTURA, DURANTE EL PRESENTE PERIODO SE LE HACE UN DESCUENTO DEL 10% A LA MISMA.</t>
  </si>
  <si>
    <t>A406</t>
  </si>
  <si>
    <t>LUIS HERNANDO YEPES TORRES</t>
  </si>
  <si>
    <t>2780695-3136588804</t>
  </si>
  <si>
    <t>2020-36717</t>
  </si>
  <si>
    <t>SERVICIO INSTALADO EL 25/04/19. VALOR DERECHO $1.656.200. CUOTA INICIAL DE $426.550,SALDO DE $1.279.650, MAS  INTERESES  $300.950 TOTAL $1.579.200. SERA CANCELADO EN 32 CUOTAS DE $49.350. CUOTA 15 DE 32 SALDO $838.950. TENIENDO EN CUENTA EL PAGO OPORTUNO DE SU FACTURA, DURANTE EL PRESENTE PERIODO SE LE HACE UN DESCUENTO DEL 10% A LA MISMA</t>
  </si>
  <si>
    <t>A434</t>
  </si>
  <si>
    <t>LUIS HERNANDO YEPES TORRES (Bajo)</t>
  </si>
  <si>
    <t>399778E</t>
  </si>
  <si>
    <t>2020-36718</t>
  </si>
  <si>
    <t>Servicio instalado el 10/01/2020. Nuevo derecho por $1.656.200. cuota inicial de $414.000. Saldo de $1.242.200 más intereses por $292.150 total a cancelar $1.534.400 seran cancelados en 32 cuotas de $47.950. Cuota 6 de 32 Saldo$1.246.700. Teniendo en cuenta el pago oportuno de su factura, durante el presente periodo se le hace un descuento del 10% a la misma.</t>
  </si>
  <si>
    <t>A299</t>
  </si>
  <si>
    <t>MARIA LUZ DARY HENAO GIRALDO (Cabaña Posada Oriente)</t>
  </si>
  <si>
    <t>2020-36719</t>
  </si>
  <si>
    <t>A428</t>
  </si>
  <si>
    <t>ALBA LUCIA CEBALLOS MAYA</t>
  </si>
  <si>
    <t>312 257 35 48 - 313 615 52 85</t>
  </si>
  <si>
    <t>2020-36720</t>
  </si>
  <si>
    <t>Nuevo de recho por valor de $1.706.200, mas intereses por $225.700 cuota inicial  de $426.550, total $1.506.000, seran cancelados en 24 cuotas de $62.750. Servicio instalado el 21/12/2019. Cuota 6 de 24 Saldo $1.129.500. Teniendo en cuenta el pago oportuno de su factura, durante el presente periodo se le hace un descuento del 10% a la misma.</t>
  </si>
  <si>
    <t>A114</t>
  </si>
  <si>
    <t>CONSUELO MEJIA BOTERO ( Casa)</t>
  </si>
  <si>
    <t>2020-36721</t>
  </si>
  <si>
    <t>A381</t>
  </si>
  <si>
    <t>VIVIANA MARCELA PEREZ MONTOYA</t>
  </si>
  <si>
    <t>303 15 91 - 313 629 50 27 - 311 705 08 81</t>
  </si>
  <si>
    <t>2020-36722</t>
  </si>
  <si>
    <t>Entregar por correo y fisica. viperez04@hotmail.com.Teniendo en cuenta el pago oportuno de su factura, durante el presente periodo se le hace un descuento del 10% a la misma.</t>
  </si>
  <si>
    <t>A396</t>
  </si>
  <si>
    <t>GUSTAVO ADOLFO BUSTOS</t>
  </si>
  <si>
    <t>2020-36723</t>
  </si>
  <si>
    <t xml:space="preserve">ENVIAR FACTURA AL CORREO. gustavobustospuerta@yahoo.es. 13/06/2020 PAGO EFECTIVO PERIODO MAYO POR $24.650. TENIENDO EN CUENTA EL PAGO OPORTUNO DE SU FACTURA, DURANTE EL PRESENTE PERIODO SE LE HACE UN DESCUENTO DEL 10% A LA MISMA. </t>
  </si>
  <si>
    <t>A234</t>
  </si>
  <si>
    <t xml:space="preserve">JUAN DAVID BUSTOS PUERTA (Catalina Aguilar 285 45 74)  </t>
  </si>
  <si>
    <t>2854574 - 3187354726</t>
  </si>
  <si>
    <t>2020-36724</t>
  </si>
  <si>
    <t>PAGA EN DAVIVIENDA. SE ENVIA POR CORREO. sandraaguilar@elporvenir.com.co. 17/06/2020 PAGA EN DAVIVIENDA $65.000 FACTURA PERIODO MAYO ESTA POR VALOR DE $57.850 QUEDA CON SALDO A FAVOR PARA PERIODO JULIO POR $7.150. SE HACE DESCUENTO DE $7.150 DE SALDO A FAVOR, ASI MISMO EL 10% POR EL PAGO OPORTUNO DE LA FACTURA DURANTE EL PRESENTE PERIODO.</t>
  </si>
  <si>
    <t>A115</t>
  </si>
  <si>
    <t>JUAN CAMILO MEJIA (Lote)</t>
  </si>
  <si>
    <t>301 275 85 86</t>
  </si>
  <si>
    <t>2020-36725</t>
  </si>
  <si>
    <t>ENVIAR AL CORREO: jcamilomejiag@outlook.com.00,00.  $120.000 CADA MES DE $10.000..  EN PERIODO FEBRERO PAGO CARGO FIJO POR TODO EL AÑO 2020 SACAR FACTURA.</t>
  </si>
  <si>
    <t>A222</t>
  </si>
  <si>
    <t>LUIS EDUARDO VELEZ MEJIA</t>
  </si>
  <si>
    <t>2020-36726</t>
  </si>
  <si>
    <t>A339</t>
  </si>
  <si>
    <t xml:space="preserve">JUAN CARLOS GIRALDO </t>
  </si>
  <si>
    <t>2020-36727</t>
  </si>
  <si>
    <t>A427</t>
  </si>
  <si>
    <t>GERMAN AOGUSTO GIRALDO MONTOYA (Lote)</t>
  </si>
  <si>
    <t>301 257 53 50</t>
  </si>
  <si>
    <t>2020-36728</t>
  </si>
  <si>
    <t>Enviar al correo germangm5@hotmail.com.TIENE UNA CUENTA VENCIDA POR $3.050, EN LA MEDIDA DE SUS POSIBILIDADES FAVOR HACER PAGO O ABONO DE SU FACTURA. TENIENDO EN CUENTA EL PAGO OPORTUNO DE SU FACTURA, DURANTE EL PRESENTE PERIODO SE LE HACE UN DESCUENTO DEL 10% A LA MISMA.</t>
  </si>
  <si>
    <t>A149</t>
  </si>
  <si>
    <t xml:space="preserve">VIRGELINA  BETANCUR </t>
  </si>
  <si>
    <t>2020-36729</t>
  </si>
  <si>
    <t>A045</t>
  </si>
  <si>
    <t>AUXILIADORA BETANCUR ATEHORTUA (Apto. Piso 1. Inq. Jubenal</t>
  </si>
  <si>
    <t>2785275 - 306 44 63</t>
  </si>
  <si>
    <t>2020-36730</t>
  </si>
  <si>
    <t>Tiene tres cuentas venidas por $86.400, en la medida de sus posibilidades favor hacer pago o abono de su factura. No se le suspendera  el servicio pero una vez pase la cuarentena su deuda debera ser cancelada en su totalidad.</t>
  </si>
  <si>
    <t>A329</t>
  </si>
  <si>
    <t>AUXILIADORA BETANCUR ATEHORTUA (Apto. Piso 2 Inq. Esteban Moreno)</t>
  </si>
  <si>
    <t>2020-36731</t>
  </si>
  <si>
    <t>TIENE DOS CUENTAS VENCIDAS POR $31.400, EN LA MEDIDA DE SUS POSIBILIDADES FAVOR HACER PAGO O ABONO DE SU FACTURA.TENIENDO EN CUENTA EL PAGO OPORTUNO DE SU FACTURA, DURANTE EL PRESENTE PERIODO SE LE HACE UN DESCUENTO DEL 10% A LA MISMA.</t>
  </si>
  <si>
    <t>A248</t>
  </si>
  <si>
    <t>AUXILIADORA BETANCUR (Apto. Piso 1 Carlos Mario Cano 311 360 10 50)</t>
  </si>
  <si>
    <t>2020-36732</t>
  </si>
  <si>
    <t>TIENE UNA CUENTA VENCIDA POR $13.850, EN LA MEDIDA DE SUS POSIBILIDADES FAVOR HACER PAGO O ABONO DE SU FACTURA.TENIENDO EN CUENTA EL PAGO OPORTUNO DE SU FACTURA, DURANTE EL PRESENTE PERIODO SE LE HACE UN DESCUENTO DEL 10% A LA MISMA.</t>
  </si>
  <si>
    <t>A078</t>
  </si>
  <si>
    <t>MARTA OFELIA BETANCUR ATEHORTUA (Inq.)</t>
  </si>
  <si>
    <t>3103370910 - 2785275</t>
  </si>
  <si>
    <t>2020-36733</t>
  </si>
  <si>
    <t xml:space="preserve">TIENE DOS CUENTAS VENCIDAS POR $49.250, EN LA MEDIDA DE SUS POSIBILIDADES FAVOR HACER PAGO O ABONO DE SU FACTURA.NO SE LE SUSPENDERA EL SERVICIO PERO UNA VEZ PASE LA CUARENTENA LA DEUDA DEBERA SER CANCELADA EN SU TOTALIDAD. </t>
  </si>
  <si>
    <t>A240</t>
  </si>
  <si>
    <t>AUXILIADORA BETANCUR (Apto. Piso 2,inq. Alejandro Olaya 310 842 90 30)</t>
  </si>
  <si>
    <t>2020-36734</t>
  </si>
  <si>
    <t>TIENE DOS CUENTAS VENCIDAS POR $32.200, EN LA MEDIDA DE SUS POSIBILIDADES FAVOR HACER PAGO O ABONO DE SU FACTURA.NO SE LE SUSPENDERA EL SERVICIO PERO UNA VEZ PASE LA CUARENTENA LA DEUDA DEBERA SER CANCELADA EN SU TOTALIDAD. SE PROMEDIA CONSUMO DE 8m3 MENSUALES HASTA QUE SE CAMBIE EL MEDIDOY YA QUE SE ENCUENTRA EN MAL ESTADO</t>
  </si>
  <si>
    <t>A057</t>
  </si>
  <si>
    <t>MARIA ESPÈRANZA RAVE ROMAN</t>
  </si>
  <si>
    <t>338 8244</t>
  </si>
  <si>
    <t>2020-36735</t>
  </si>
  <si>
    <t>1/07/2020 PAGA FACTURA PERIODO ABRIL Y MAYO POR26.550. TENIENDO EN CUENTA EL PAGO OPORTUNO DE SU FACTURA, DURANTE EL PRESENTE PERIODO SE LE HACE UN DESCUENTO DEL 10% A LA MISMA.</t>
  </si>
  <si>
    <t>A325</t>
  </si>
  <si>
    <t>MARIA DEL SOCORRO RAVE ROMAN</t>
  </si>
  <si>
    <t>3389149 - 2785192 - 3137553495</t>
  </si>
  <si>
    <t>2020-36736</t>
  </si>
  <si>
    <t>ENVIAR AL CORREO juan35_17@hotmail.com. TIENE UNA CUENTA VENCIDA POR $41.400, EN LA MEDIDA DE SUS POSIBILIDADES FAVOR HACER PAGO O ABONO DE SU FACTURA.TENIENDO EN CUENTA EL PAGO OPORTUNO DE SU FACTURA, DURANTE EL PRESENTE PERIODO SE LE HACE UN DESCUENTO DEL 10% A LA MISMA.</t>
  </si>
  <si>
    <t>A081</t>
  </si>
  <si>
    <t>ANA FANY RAVE DE RESTREPO</t>
  </si>
  <si>
    <t>2020-36737</t>
  </si>
  <si>
    <t>A424</t>
  </si>
  <si>
    <t>NOHELIA DEL CARMEN MONTOYA MONTOYA</t>
  </si>
  <si>
    <t>418 81 67</t>
  </si>
  <si>
    <t>2020-36738</t>
  </si>
  <si>
    <t>Servicio Instalado el 16/10/19. Cuota inicial de $200.000; saldo restante, de $628.100, más intereses por $110.750, total $738.850 será cancelado en 23 cuotas mensuales de $30.750 y una ultima de $31.600.  total $738.850. Cuota 10 de 24, saldo: $431.350.  Teniendo en cuenta el pago oportuno de su factura, durante el presente periodo se le hace un descuento del 10% a la misma.</t>
  </si>
  <si>
    <t>A392</t>
  </si>
  <si>
    <t>NANCY LILIANA MORALES RAVE</t>
  </si>
  <si>
    <t>2020-36739</t>
  </si>
  <si>
    <t>Servicio instalado el 12/10/18.Derecho: $1.106.600, Abona $100.000, Saldo $1.006.600, más intereses por $399.800. total $1.305.000. Los cancela en 60 cuotas de $21.750. Cuota 20 de 60 saldo $870.000. 1/07/2020 paga periodos abril y mayo por $65.700. Teniendo en cuenta el pago oportuno de su factura, durante el presente periodo se le hace un descuento del 10% a la misma.</t>
  </si>
  <si>
    <t>A393</t>
  </si>
  <si>
    <t>LEON HERNAN MORALES RAVE</t>
  </si>
  <si>
    <t>2020-36740</t>
  </si>
  <si>
    <t>Servicio instalado el 12/10/18.Derecho: $1.106.600, Abona $100.000, Saldo más intereses total $1.305.000. Los cancela en 60 cuotas de $21.750. Cuota 20 de 60 saldo $870.000.1/07/2020 paga periodos abril y mayo por $97.900. Teniendo en cuenta el pago oportuno de su factura, durante el presente periodo se le hace un descuento del 10% a la misma.</t>
  </si>
  <si>
    <t>A086</t>
  </si>
  <si>
    <t>CARMEN EMILIA SANCHEZ ROMAN</t>
  </si>
  <si>
    <t>2020-36741</t>
  </si>
  <si>
    <t>A415</t>
  </si>
  <si>
    <t>ANA MARIA ESPINOSA ANGEL (Parcelacion Equina)</t>
  </si>
  <si>
    <t>Corrala Pparte Alta</t>
  </si>
  <si>
    <t>300 810 3963</t>
  </si>
  <si>
    <t>2020-36743</t>
  </si>
  <si>
    <t xml:space="preserve">3/06/2020 PAGO EFECTIVO PERIODO MAYO POR $61.350.TENIENDO EN CUENTA EL PAGO OPORTUNO DE SU FACTURA, DURANTE EL PRESENTE PERIODO SE LE HACE UN DESCUENTO DEL 10% A LA MISMA. </t>
  </si>
  <si>
    <t>A411</t>
  </si>
  <si>
    <t>MARIA LILIA BEDOYA</t>
  </si>
  <si>
    <t>3207428886-3311571</t>
  </si>
  <si>
    <t>2020-36742</t>
  </si>
  <si>
    <t xml:space="preserve">Tiene dos cuentas vencidas por $192.400, en la medida de sus posibilidades favor hacer pago o abono de su factura. No se le suspendera el servicio pero una vez pase la cuarentena su deuda debera ser cancelada en su totalidad. </t>
  </si>
  <si>
    <t>A153</t>
  </si>
  <si>
    <t>LUZ INES HENAO MESA (Finca)</t>
  </si>
  <si>
    <t>3016402719 - 3763278 - 288 94 84 - Maryori Pardo 278 75 74 - 305 257 13 79</t>
  </si>
  <si>
    <t>2020-36744</t>
  </si>
  <si>
    <t>A443</t>
  </si>
  <si>
    <t>LUZ INES HENAO MESA (Apto)</t>
  </si>
  <si>
    <t>288 94 84 -302 453 31 17</t>
  </si>
  <si>
    <t>2020-37722</t>
  </si>
  <si>
    <t>10/07/2020 NUEVO DERECHO POR VALOR DE $1.316.700, CUOTA INICIAL $339.200,, MAS INTERESES POR $64.650.TOTAL $1.042.200. CANCELA EN 9 CUOTAS DE $115.800.</t>
  </si>
  <si>
    <t>A244</t>
  </si>
  <si>
    <t>JUAN GUILLERMO MUÑOZ GRISALES (Casa Finca)</t>
  </si>
  <si>
    <t>301 502 8430 -3113599768 Cristina</t>
  </si>
  <si>
    <t>2020-36745</t>
  </si>
  <si>
    <t>TIENE UNA CUENTA VENCIDA POR $10.000, EN LA MEDIDA DE SUS POSIBILIDADES FAVOR HACER PAGO O ABONO DE SU FACTURA. TENIENDO EN CUENTA EL PAGO OPORTUNO DE SU FACTURA, DURANTE EL PRESENTE PERIODO SE LE HACE UN DESCUENTO DEL 10% A LA MISMA.</t>
  </si>
  <si>
    <t>A152</t>
  </si>
  <si>
    <t>LUIS GUILLERMO MUÑOZ CALLE (Finca)</t>
  </si>
  <si>
    <t>3016402719 - 288 16 75</t>
  </si>
  <si>
    <t>2020-36746</t>
  </si>
  <si>
    <t>A209</t>
  </si>
  <si>
    <t>IVAN DARIO TORO (Casa Principal)</t>
  </si>
  <si>
    <t>310 848 32 89</t>
  </si>
  <si>
    <t>2020-36747</t>
  </si>
  <si>
    <t xml:space="preserve">RECLAMA EN LA OFICINA. . SE COBRA CARGO FIJO DEL CODIGO A077 3/06/2020 PAGO EFECTIVO PERIODO MAYO POR $32.600.TENIENDO EN CUENTA EL PAGO OPORTUNO DE SU FACTURA, DURANTE EL PRESENTE PERIODO SE LE HACE UN DESCUENTO DEL 10% A LA MISMA. </t>
  </si>
  <si>
    <t>A077</t>
  </si>
  <si>
    <t>IVAN DARIO TORO (Casa del Viviente)</t>
  </si>
  <si>
    <t>2020-36748</t>
  </si>
  <si>
    <t>RECLAMA EN LA OFICINA. Cargo fijo lo empieza a pagar el código A209 apartir de peiodo de noviembre. SACAR FACATURA.</t>
  </si>
  <si>
    <t>A386</t>
  </si>
  <si>
    <t>2020-36749</t>
  </si>
  <si>
    <t>15/08/17, Derecho, intereses y materiales, total: $1.659.600. Cancela en 72 cuotas mensuales de 23.050. Cuota 35 de 72 saldo: $852.850. Teniendo en cuenta el pago oportuno de su factura, durante el presente periodo se le hace un descuento del 10% a la misma.</t>
  </si>
  <si>
    <t>A387</t>
  </si>
  <si>
    <t>2020-36750</t>
  </si>
  <si>
    <t>DERECHO.$1.106.600 + MATERIALES $280.000 TOTAL $1.386.600. ABONA $300.000. FINANCIA $1.086.600, EN 72 CUOTAS DE $23.050. INTERESES $573.000.TOTAL: $1.659.600. CUOTA 34 DE 72 SALDO: $875.950. TENIENDO EN CUENTA EL PAGO OPORTUNO DE SU FACTURA, DURANTE EL PRESENTE PERIODO SE LE HACE UN DESCUENTO DEL 10% A LA MISMA</t>
  </si>
  <si>
    <t>A029</t>
  </si>
  <si>
    <t>GLADYS IRENE MEJIA</t>
  </si>
  <si>
    <t xml:space="preserve">304 633 14 12- 312 212 32 42 Gladys Mejia </t>
  </si>
  <si>
    <t>2020-36751</t>
  </si>
  <si>
    <t xml:space="preserve">irenedm@msn.com. 3/06/2020 PAGO EFECTIVO PERIODO MAYO POR $50.850. TENIENDO EN CUENTA EL PAGO OPORTUNO DE SU FACTURA, DURANTE EL PRESENTE PERIODO SE LE HACE UN DESCUENTO DEL 10% A LA MISMA. </t>
  </si>
  <si>
    <t>A138</t>
  </si>
  <si>
    <t>MAGUI ELORZA TORO (Inq. 255 93 52 - 316 442 97 00)</t>
  </si>
  <si>
    <t>423 3017</t>
  </si>
  <si>
    <t>2020-36752</t>
  </si>
  <si>
    <t>A441</t>
  </si>
  <si>
    <t>RENE ZEA PESEBRERA</t>
  </si>
  <si>
    <t>314 683 01 81</t>
  </si>
  <si>
    <t>2020-36753</t>
  </si>
  <si>
    <t>3/05/2020 SE INSTALA NUEVO MEDIDOR MANO DE OBRA Y MATERIALES. $320.000, ABONA DOS CUOTAS DE $50.000 CUOTA 2 DE 2 SALDO $0. SALDO RESTANTE DE $262.050 LO CANCELA EN 26 CUOTAS DE $10.050. ESTE SERVICIO ES TEMPORAL INSTALACION ARRENDADA DE UN LOTE , ESTE SERVICIO NO PODRA SEDERSE A UN TERCERO Y EN CASO DE CONSTRUIR UNIDAD HABITACIONAL DEBERA PAGAR EL DERECHO EN SU TOTALIDAD. TIENE UNA CUENTA VENCIDA POR $67.200, EN LA MEDIDA DE SUS POSIBILIDADES FAVOR HACER PAGO O ABONO DE SU FACTURA. SE HACE DESCUENTO DEL 10% SOLO POR EL CONSUMO DE PERIODO JUNIO.</t>
  </si>
  <si>
    <t>A123</t>
  </si>
  <si>
    <t xml:space="preserve">FRANCISCO JAVIER SERNA ANGEL (Ruth) </t>
  </si>
  <si>
    <t>2020-36754</t>
  </si>
  <si>
    <t>A225</t>
  </si>
  <si>
    <t>JUAN BAUTISTA BETANCUR  ATEHORTUA (Piso 2 - )</t>
  </si>
  <si>
    <t>2785275 - 3105060766 - 278 67 72</t>
  </si>
  <si>
    <t>2020-36755</t>
  </si>
  <si>
    <t>Tiene cuatro cuentas venidas por $82.600, en la medida de sus posibilidades favor hacer pago o abono de su factura. No se le suspendera el servicio pero una vez pase la cuarentena su deuda debera ser cancelada en su totalidad.</t>
  </si>
  <si>
    <t>A079</t>
  </si>
  <si>
    <t>JUAN BAUTISTA BETANCUR ATEHORTUA  (Piso 1)</t>
  </si>
  <si>
    <t>400073M</t>
  </si>
  <si>
    <t>2785275 - 2786172</t>
  </si>
  <si>
    <t>2020-36756</t>
  </si>
  <si>
    <t>4/02/2020 SE CAMBIA MEDIDOR  #712006944, POR OBSOLETO. SE COBRA MEDIDOR MAS INTERESES $174.000,EN 12 CUOTAS DE $14.500. CUOTA 5 DE 12 SALDO $101.600. 23/06/2020 HACE ABONO EN EFECTIVO POR VALOR DE $70.000, SALDO RESTANTE DE $56.000 PASA COMO CUENTA VENCIDA PARA PERIODO JUNIO.  TIENE UNA CUENTA VENCIDA POR $56.000, EN LA MEDIDA DE SUS POSIBILIDADES FAVOR HACER PAGO O ABONO DE SU FACTURA. TENIENDO EN CUENTA EL PAGO OPORTUNO DE SU FACTURA, DURANTE EL PRESENTE PERIODO SE LE HACE UN DESCUENTO DEL 10% A LA MISMA.</t>
  </si>
  <si>
    <t>A241</t>
  </si>
  <si>
    <t>JUAN DAVID VELEZ GOMEZ</t>
  </si>
  <si>
    <t>2020-36757</t>
  </si>
  <si>
    <t>vao2009@hotmail.com. 22/04/19 SE INSTALA #1112003296 QUE PERTENECIA A B001. INICIA CON LECTURA 1595. TENIENDO EN CUENTA EL PAGO OPORTUNO DE SU FACTURA, DURANTE EL PRESENTE PERIODO SE LE HACE UN DESCUENTO DEL 10% A LA MISMA</t>
  </si>
  <si>
    <t>A044</t>
  </si>
  <si>
    <t>MARINA BETANCUR ( Tres Lotes)</t>
  </si>
  <si>
    <t>2785275 - 2782241</t>
  </si>
  <si>
    <t>2020-36758</t>
  </si>
  <si>
    <t>RECLAMA EN LA OFICINA. ENTREGAR CON EL CODIGO B118 ALMA CRISTINA GOMEZ.. TIENE TRES CUENTAS VENCIDAS POR $91500, EN LA MEDIDA DE SUS POSIBILIDADES FAVOR HACER PAGO O ABONO DE SU FACTURA.NO SE LE SUSPENDERA EL SERVICIO PERO UNA VEZ PASE LA CUARENTENA LA DEUDA DEBERA SER CANCELADA EN SU TOTALIDAD.</t>
  </si>
  <si>
    <t>A245</t>
  </si>
  <si>
    <t>FRANCISCO ALBERTO SOTO GIRALDO (La Ponderosa)</t>
  </si>
  <si>
    <t>Inq. Alba Rios 300 618 43 88 - 300 618 43 83</t>
  </si>
  <si>
    <t>2020-36759</t>
  </si>
  <si>
    <t>23/062020 PAGA EN EFECTIVO PERIODO MARZO, ABRIL Y MAYO POR $61.800. TENIENDO EN CUENTA EL PAGO OPORTUNO DE SU FACTURA, DURANTE EL PRESENTE PERIODO SE LE HACE UN DESCUENTO DEL 10% A LA MISMA.</t>
  </si>
  <si>
    <t>A121</t>
  </si>
  <si>
    <t>GABRIEL JAIME PUERTA (Casa Finca)</t>
  </si>
  <si>
    <t>3004882 - 301 488 2</t>
  </si>
  <si>
    <t>2020-36760</t>
  </si>
  <si>
    <t>.EL MEDIDOR #712006949 ESTA A LA ENTRADA DE LA FINCA Y EL QUE SE TIENE ENCUENTA PARA HACER LA LECTURA ES EL MEDIDOR #803003762. 23/06/2020 PAGA EN EFECTIVO POR VALOR DE $11.800. TENIENDO EN CUENTA EL PAGO OPORTUNO DE SU FACTURA, DURANTE EL PRESENTE PERIODO SE LE HACE UN DESCUENTO DEL 10% A LA MISMA.</t>
  </si>
  <si>
    <t>A351</t>
  </si>
  <si>
    <t>SANTIAGO DE JESUS PUERTA PUERTA</t>
  </si>
  <si>
    <t>278 05 52 - 311 605 49 33 - 312 32 65</t>
  </si>
  <si>
    <t>2020-36761</t>
  </si>
  <si>
    <t>TIENE UNA CUENTA VENCIDA POR $11.750, EN LA MEDIDA DE SUS POSIBILIDADES FAVOR HACER PAGO O ABONO DE SU FACTURA. TENIENDO EN CUENTA EL PAGO OPORTUNO DE SU FACTURA, DURANTE EL PRESENTE PERIODO SE LE HACE UN DESCUENTO DEL 10% A LA MISMA.</t>
  </si>
  <si>
    <t>A056</t>
  </si>
  <si>
    <t>ANGELA MARIA MESA POSADA</t>
  </si>
  <si>
    <t>2020-36762</t>
  </si>
  <si>
    <t>A004</t>
  </si>
  <si>
    <t>JAIME BLANDON ALZATE</t>
  </si>
  <si>
    <t>3035044 3234506342</t>
  </si>
  <si>
    <t>2020-36763</t>
  </si>
  <si>
    <t>25/03/2020 se cambia nombre de suscriptor clementina alzate. Teniendo en cuenta el pago oportuno de su factura, durante el presente periodo se le hace un descuento del 10% a la misma.</t>
  </si>
  <si>
    <t>A060</t>
  </si>
  <si>
    <t>MARIA SOFIA BLANDON</t>
  </si>
  <si>
    <t>2020-36764</t>
  </si>
  <si>
    <t>A162</t>
  </si>
  <si>
    <t>POSADAS CORREA (Cabaña Abajo )</t>
  </si>
  <si>
    <t>2020-36765</t>
  </si>
  <si>
    <t>TIENE CINCO CUENTAS VENCIDAS POR $47.050, EN LA MEDIDA DE SUS POSIBILIDADES FAVOR HACER PAGO O ABONO DE SU FACTURA. NO SE LE SUSPENDERA EL SERVICIO PERO UNA VEZ PASE LA CUARENTENA LA DEUDA DEBERA SER CANCELADA EN SU TOTALIDAD.</t>
  </si>
  <si>
    <t>A163</t>
  </si>
  <si>
    <t>POSADAS CORREA (Cabaña Arriba)</t>
  </si>
  <si>
    <t>Leonardo 311 378 8590 / 314 623 1552</t>
  </si>
  <si>
    <t>2020-36766</t>
  </si>
  <si>
    <t>RECLAMA EN LA OFICIAN.TIENE UNA CUENTA VENCIDA POR $10.000, EN LA MEDIDA DE SUS POSIBILIDADES FAVOR HACER PAGO O ABONO DE SU FACTURA. TENIENDO EN CUENTA EL PAGO OPORTUNO DE SU FACTURA, DURANTE EL PRESENTE PERIODO SE LE HACE UN DESCUENTO DEL 10% A LA MISMA.</t>
  </si>
  <si>
    <t>A367</t>
  </si>
  <si>
    <t>LUIS ARNULFO CEBALLOS CALDERON</t>
  </si>
  <si>
    <t>312 882 48 15 - 311 717 18 50</t>
  </si>
  <si>
    <t>2020-36767</t>
  </si>
  <si>
    <t>A362</t>
  </si>
  <si>
    <t>GLORIA ELENA CUERVO BEDOYA</t>
  </si>
  <si>
    <t>278 83 04 - 311 648 16 51</t>
  </si>
  <si>
    <t>2020-36768</t>
  </si>
  <si>
    <t>RECLAMA FACTURA EN LA OFICINA. TENIENDO EN CUENTA EL PAGO OPORTUNO DE SU FACTURA, DURANTE EL PRESENTE PERIODO SE LE HACE UN DESCUENTO DEL 10% A LA MISMA.</t>
  </si>
  <si>
    <t>A050</t>
  </si>
  <si>
    <t xml:space="preserve">JUAN FRANCISCO CORREA SALDARRIAGA </t>
  </si>
  <si>
    <t>Calle 15 Sur No 48-13 Aguacatala</t>
  </si>
  <si>
    <t>2020-36769</t>
  </si>
  <si>
    <t xml:space="preserve">RECLAMA EN LA OFICINA. TIENE DOS CUENTAS VENCIDAS POR $37.450, EN LA MEDIDA DE SUS POSIBILIDADES FAVOR HACER PAGO O ABONO DE SU FACTURA.NO SE LE SUSPENDERA EL SERVICIO PERO UNA VEZ PASE LA CUARENTENA LA DEUDA DEBERA SER CANCELADA EN SU TOTALIDAD. </t>
  </si>
  <si>
    <t>A377</t>
  </si>
  <si>
    <t>UNION ELECTRICA S.A.</t>
  </si>
  <si>
    <t>3255555-3116343412</t>
  </si>
  <si>
    <t>2020-35392</t>
  </si>
  <si>
    <t>FEBRERO</t>
  </si>
  <si>
    <t>CONTRATO ARRENDAMIENTO DEL 18/11/16,  CELEBRADO ENTRE UNION ELECTRICA S.A. Y ASOCIACION DE USUARIOS ACUEDUCTO MULTIVEREDAL. (PAGO ARRENDAMIENTO PREDIO ALTO DE LA CRUZ, VEREDA CORRALA PARTE ALTA, MUNICIPIO CALDAS ANT). TARIFA DE ARRENDAMIENTO SE COBRA SEGUN S.M.M.L.V. VIGENTE PARA 2018, SEGUN OTRO SI FIRMADO EL 05/04/17.                                                                                                                                                                                                                                                                                                                                                                                                                                                                                                                                                                                                                                                                                                                                                                                                                                                                                                                                                                                                                                                                                                                                                                                                                                                                                                                                                                                                                                          PERIODO DE ARRIENDO QUE SE COBRA  DEL 19 DE JUNIO AL 18 DICIEMBRE 2019. POR VALOR DE $781.200 CADA MES, TOTAL $4.687.200. SACAR FACTURA.</t>
  </si>
  <si>
    <t>XYZ</t>
  </si>
  <si>
    <t>David bedoya</t>
  </si>
  <si>
    <t>X</t>
  </si>
  <si>
    <t>No se ingresa la primera vez</t>
  </si>
  <si>
    <t>314 683 0881</t>
  </si>
  <si>
    <t>2020-35173</t>
  </si>
  <si>
    <t>28/05/2020 Lleva factura para pago de nuevo derecho</t>
  </si>
  <si>
    <t>Derecho instalados el 1/08/2020 por $900000 cuota inicial de $300000, saldo que adeuda $600.000 seran financiados en 6 coutas de $100.000, cuota 1 de 6 saldo $ 500.000</t>
  </si>
  <si>
    <t>A350 REASIGNAR CODIGO</t>
  </si>
  <si>
    <t>Ingresados en pedidos de datos personales</t>
  </si>
  <si>
    <t>Necesitamos un nuevo campo para la instalacion del medidor. Para poder calcular cargos fijos</t>
  </si>
  <si>
    <t>consecutivo.Cambiar formato (quitar 2020)</t>
  </si>
  <si>
    <t>Campo ingresable</t>
  </si>
  <si>
    <t>ingresable</t>
  </si>
  <si>
    <t>Depende del estrato</t>
  </si>
  <si>
    <t>Formula</t>
  </si>
  <si>
    <t>formula</t>
  </si>
  <si>
    <t>Preguntar a don humberto</t>
  </si>
  <si>
    <t>preguntar a don humberto</t>
  </si>
  <si>
    <t>que significa esto</t>
  </si>
  <si>
    <t>¿?, modificables en  el tiempo</t>
  </si>
  <si>
    <t>despues de 2 facturas</t>
  </si>
  <si>
    <t>seleccionable.Se cobra cuando se cancela el servicio</t>
  </si>
  <si>
    <t>Total de deuda de derecho</t>
  </si>
  <si>
    <t>cual cuota va a pagar</t>
  </si>
  <si>
    <t>cuotas de cuanto</t>
  </si>
  <si>
    <t>lo que la persona quiere pagar.Primera factura.despues de la primera.Si quiere pagar de contado se agrega algo</t>
  </si>
  <si>
    <t>Necesitamos crear otros campos para discriminar , los valores en notas (financiacion, valor total, consumo y otros)</t>
  </si>
  <si>
    <t>lo que quiero pagar</t>
  </si>
  <si>
    <t>pitorra</t>
  </si>
  <si>
    <t>Cod. suscriptor</t>
  </si>
  <si>
    <r>
      <rPr>
        <sz val="12"/>
        <color theme="1"/>
        <rFont val="Arial"/>
      </rPr>
      <t>Valor mts</t>
    </r>
    <r>
      <rPr>
        <vertAlign val="superscript"/>
        <sz val="12"/>
        <color theme="1"/>
        <rFont val="Arial"/>
      </rPr>
      <t>3</t>
    </r>
    <r>
      <rPr>
        <sz val="12"/>
        <color theme="1"/>
        <rFont val="Arial"/>
      </rPr>
      <t xml:space="preserve"> basico ($)</t>
    </r>
  </si>
  <si>
    <r>
      <rPr>
        <sz val="12"/>
        <color theme="1"/>
        <rFont val="Arial"/>
      </rPr>
      <t>Valor mts</t>
    </r>
    <r>
      <rPr>
        <vertAlign val="superscript"/>
        <sz val="12"/>
        <color theme="1"/>
        <rFont val="Arial"/>
      </rPr>
      <t>3</t>
    </r>
    <r>
      <rPr>
        <sz val="12"/>
        <color theme="1"/>
        <rFont val="Arial"/>
      </rPr>
      <t xml:space="preserve"> Complementario </t>
    </r>
  </si>
  <si>
    <r>
      <rPr>
        <sz val="12"/>
        <color theme="1"/>
        <rFont val="Arial"/>
      </rPr>
      <t>Valor mts</t>
    </r>
    <r>
      <rPr>
        <vertAlign val="superscript"/>
        <sz val="12"/>
        <color theme="1"/>
        <rFont val="Arial"/>
      </rPr>
      <t>3</t>
    </r>
    <r>
      <rPr>
        <sz val="12"/>
        <color theme="1"/>
        <rFont val="Arial"/>
      </rPr>
      <t xml:space="preserve"> Suntuairio </t>
    </r>
  </si>
  <si>
    <t>Consumo basico     1 a 20</t>
  </si>
  <si>
    <t>Consumo complementario:    21 a 40</t>
  </si>
  <si>
    <t>Consumo suntuario: 41 en adelante</t>
  </si>
  <si>
    <t>29 DE JULIO 2020</t>
  </si>
  <si>
    <t>INSTALADO EL  6/05/2020. NUEVO DEDRECHO POR $1.316.700, SERAN CANCELADOS EN 3 CUOTAS DE $438.900. CUOTA 2 DE 3 SALDO $438.900. TIENE UNA CUENTA VENCIDA POR $448.900, EN LA MEDIDA DE SUS POSIBILIDADES FAVOR HACER PAGO O ABONO DE SU FACTURA. SE LE HACE DESCUENTO DEL 10% SOLAMENTE DEL CONSUMO DE AGUA DE PERIODO JUNIO. 28/07/2020 RECLAMA FACTURA PARA PAGAR SOLO LA CUENTA VENCIDA DEL VALOR DERECHO POR $438.900. SALDO DE $473.100. PASA COMO EUNTA VENCIDA PARA PERIODO JULIO.</t>
  </si>
  <si>
    <t>TIENE UNA CUENTA VENCIDA POR $10.000,00 FAVOR CANCELAR OPORTUNAMENTE PARA EVITAR SUSPENSION</t>
  </si>
  <si>
    <r>
      <rPr>
        <sz val="9"/>
        <color theme="1"/>
        <rFont val="Arial"/>
      </rPr>
      <t xml:space="preserve">FINANCIACION MATRICULA Y MATERIALES $518.400,00 PAGA $43.200,00 MENSUALES CUOTA 12 DE 12 SALDO </t>
    </r>
    <r>
      <rPr>
        <b/>
        <sz val="9"/>
        <color theme="1"/>
        <rFont val="Arial"/>
      </rPr>
      <t>$0</t>
    </r>
  </si>
  <si>
    <r>
      <rPr>
        <sz val="9"/>
        <color theme="1"/>
        <rFont val="Arial"/>
      </rPr>
      <t xml:space="preserve">FINANCIACION MATRICULA Y MATERIALES $752.000,00. CUOTA 47 DE 47. SALDO </t>
    </r>
    <r>
      <rPr>
        <b/>
        <sz val="9"/>
        <color theme="1"/>
        <rFont val="Arial"/>
      </rPr>
      <t xml:space="preserve">$0. </t>
    </r>
    <r>
      <rPr>
        <sz val="9"/>
        <color theme="1"/>
        <rFont val="Arial"/>
      </rPr>
      <t>20/ABR/16 SE INSTALO MEDIDOR QUE PERTENECIA A CARLOS PORRAS LECTURA 357.TIENE UNA CUENTA VENCIDA POR $26.350,00 FAVOR CANCELAR OPORTUNAMENTE PARA EVITAR SUSPENSION DEL SERVICIO</t>
    </r>
  </si>
  <si>
    <t>TIENE DOS CUENTAS VENCIDAS POR $114.150,00 FAVOR CANCELAR OPORTUNAMENTE PARA EVITAR SUSPENSION DEL SERVICIO</t>
  </si>
  <si>
    <r>
      <rPr>
        <sz val="9"/>
        <color theme="1"/>
        <rFont val="Arial"/>
      </rPr>
      <t xml:space="preserve">FINANCIACION DERECHO $529.500,00 + LLAVE DE PASO 18/NOV/13 VALOR $15.000,00, PAGA $10.000,00 MENSUALES. CUOTA 43  DE 58, Y  ULTIMA DE $4.500,00 SALDO </t>
    </r>
    <r>
      <rPr>
        <b/>
        <sz val="9"/>
        <color theme="1"/>
        <rFont val="Arial"/>
      </rPr>
      <t>$154.500,00. TIENE UNA CUENTA VENCIDA POR $21.650,00 FAVOR CANCELAR OPORTUNAMENTE PARA EVITAR SUSPENSION</t>
    </r>
  </si>
  <si>
    <r>
      <rPr>
        <sz val="9"/>
        <color theme="1"/>
        <rFont val="Arial"/>
      </rPr>
      <t xml:space="preserve">5/NOV/16 SE INSTALA VALVULA REGULADORA DE PRESION VALOR $90.000,00 PAGA $10.000,00 MENSUALES. CUOTA 2 DE 9 SALDO </t>
    </r>
    <r>
      <rPr>
        <b/>
        <sz val="9"/>
        <color theme="1"/>
        <rFont val="Arial"/>
      </rPr>
      <t>$70.000,00.TIENE UNA CUENTA VENCIDA POR $36.750,00 FAVOR CANCELAR OPORTUNAMENTE PARA EVITAR SUSPENSION DEL SERVICIO</t>
    </r>
  </si>
  <si>
    <r>
      <rPr>
        <sz val="9"/>
        <color theme="1"/>
        <rFont val="Arial"/>
      </rPr>
      <t xml:space="preserve">23/SEP/16 SE INSTALA LLAVE DE PASO Y MANO DE OBRA $25.000,00 PAGA $5.000,00 MENSUALES. CUOTA 4 DE 5. SALDO </t>
    </r>
    <r>
      <rPr>
        <b/>
        <sz val="9"/>
        <color theme="1"/>
        <rFont val="Arial"/>
      </rPr>
      <t>$5.000,00</t>
    </r>
  </si>
  <si>
    <t>TIENE UNA CUENTA VENCIDA POR $15.500,00 FAVOR CANCELAR OPORTUNAMENTE PARA EVITAR SUSPENSION DEL SERVICIO</t>
  </si>
  <si>
    <t>RECLAMA FACTURA EN LA OFICINA. TIENE UNA CUENTA VENCIDA POR $21.000,00 FAVOR CANCELAR OPORTUNAMENTE PARA EVITAR SUSPENSION DEL SERVICIO</t>
  </si>
  <si>
    <r>
      <rPr>
        <sz val="9"/>
        <color theme="1"/>
        <rFont val="Arial"/>
      </rPr>
      <t xml:space="preserve">DIA 9/DIC/15 SE INSTALA MEDIDOR VALOR $110.000,00 PAGA DE 22 CUOTAS DE $5.000,00 MENSUALES. CUOTA 13 DE 22 SALDO </t>
    </r>
    <r>
      <rPr>
        <b/>
        <sz val="9"/>
        <color theme="1"/>
        <rFont val="Arial"/>
      </rPr>
      <t>$45.000,00</t>
    </r>
  </si>
  <si>
    <t>TIENE UNA CUENTA VENCIDA POR $26.700,00 FAVOR CANCELAR OPORTUNAMENTE PARA EVITAR SUSPENSION DEL SERVICIO</t>
  </si>
  <si>
    <r>
      <rPr>
        <sz val="9"/>
        <color theme="1"/>
        <rFont val="Arial"/>
      </rPr>
      <t xml:space="preserve">DIA 9/DIC/15 FONTANERO SADY ARBOLEDA INSTALA MEDIDOR. VALOR $110.000,00 CANCELA DE $5.000,00 MENSUALES.CUOTA 12 DE 22 SALDO </t>
    </r>
    <r>
      <rPr>
        <b/>
        <sz val="9"/>
        <color theme="1"/>
        <rFont val="Arial"/>
      </rPr>
      <t>$50.000,00.TIENE UNA CUENTA VENCIDA POR $24.500,00 FAVOR CANCELAR OPORTUNAMENTE PARA EVITAR SUSPENSION DEL SERVICIO</t>
    </r>
  </si>
  <si>
    <r>
      <rPr>
        <sz val="9"/>
        <color theme="1"/>
        <rFont val="Arial"/>
      </rPr>
      <t xml:space="preserve">27/OCT/15 FONTANERO GABRIEL GIRALDO INSTALA MEDIDOR, $110.000,00 PAGA EN 22 CUOTAS$5.000,00. CUOTA 15 DE 22 SALDO </t>
    </r>
    <r>
      <rPr>
        <b/>
        <sz val="9"/>
        <color theme="1"/>
        <rFont val="Arial"/>
      </rPr>
      <t>$35.000,00</t>
    </r>
  </si>
  <si>
    <t>TIENE UNA CUENTA VENCIDA POR $21.500,00 FAVOR CANCELAR OPORTUNAMENTE PARA EVITAR SUSPENSION DEL SERVICIO</t>
  </si>
  <si>
    <t>TIENE DOS CUENTAS VENCIDAS POR $27.000,00 FAVOR CANCELAR OPORTUNAMENTE PARA EVITAR SUSPENSION DEL SERVICIO</t>
  </si>
  <si>
    <t>TIENE UNA CUENTA VENCIDA POR $30.900,00 FAVOR CANCELAR OPORTUNAMENTE PARA EVITAR SUSPENSION DEL SERVICIO</t>
  </si>
  <si>
    <r>
      <rPr>
        <sz val="9"/>
        <color theme="1"/>
        <rFont val="Arial"/>
      </rPr>
      <t xml:space="preserve">11/DIC/15 SE CAMBIA MEDIDOR POR OBSOLETO. VALOR $110.000,00, EN 22 CUOTAS DE $5.000,00 MENSUALES. CUOTA 13  DE 22 SALDO </t>
    </r>
    <r>
      <rPr>
        <b/>
        <sz val="9"/>
        <color theme="1"/>
        <rFont val="Arial"/>
      </rPr>
      <t>$45.000,00</t>
    </r>
  </si>
  <si>
    <t>TIENE UNA CUENTA VENCIDA POR $14.500,00 FAVOR CANCELAR OPORTUNAMENTE PARA EVITAR SUSPENSION DEL SERVICIO</t>
  </si>
  <si>
    <t>TIENE UNA CUENTA VENCIDA POR $37.200,00 FAVOR CANCELAR OPORTUNAMENTE PARA EVITAR SUSPENSION DEL SERVICIO</t>
  </si>
  <si>
    <r>
      <rPr>
        <sz val="9"/>
        <color theme="1"/>
        <rFont val="Arial"/>
      </rPr>
      <t xml:space="preserve">4/JUN/15 FONTANERO RUBEN GONZALEZ INSTALA MEDIDOR, VALOR $100.000,00, PAGA 20 CUOTAS DE $5.000,00 MENSUALES. CUOTA 18 DE 20 SALDO </t>
    </r>
    <r>
      <rPr>
        <b/>
        <sz val="9"/>
        <color theme="1"/>
        <rFont val="Arial"/>
      </rPr>
      <t>$10.000,00. TIENE UNA CUENTA VENCIDA POR $28.550,00 FAVOR CANCELAR OPORTUNAMENTE PARA EVITAR SUSPENSION DEL SERVICIO</t>
    </r>
  </si>
  <si>
    <t>TIENE UNA CUENTA VENCIDA POR $44.600,00 FAVOR CANCELAR OPORTUNAMENTE PARA EVITAR SUSPENSION DEL SERVICIO</t>
  </si>
  <si>
    <t>TIENE UNA CUENTA VENCIDA POR $202.000,00 FAVOR CANCELAR OPORTUNAMENTE PARA EVITAR SUSPENSION DEL SERVICIO</t>
  </si>
  <si>
    <t>TIENE DOS CUENTAS VENCIDAS POR $125.900,00.</t>
  </si>
  <si>
    <r>
      <rPr>
        <sz val="9"/>
        <color theme="1"/>
        <rFont val="Arial"/>
      </rPr>
      <t>NUEVO DUEÑO JULIO CESAR PUERTA 3137960097 - 610 29 51. 29/SEP/16 SE INSTALA LLAVE DE PASO Y REGISTRO ANTIFRAUDE VALOR $50.000,00 INCLUYE MANO DE OBRA PAGA $5.000,00 MENSUALES. CUOTA 4 DE 10 SALDO</t>
    </r>
    <r>
      <rPr>
        <b/>
        <sz val="9"/>
        <color theme="1"/>
        <rFont val="Arial"/>
      </rPr>
      <t xml:space="preserve"> $30.000,00.26 DIC/16 SE INSTALA CAJA CON TAPA METALICA $75.</t>
    </r>
    <r>
      <rPr>
        <sz val="9"/>
        <color theme="1"/>
        <rFont val="Calibri"/>
      </rPr>
      <t xml:space="preserve">000,00.SALDO TOTAL 105.000,00. A PARTIR FACTURACION ENERO/2017, SE COBRA CUOTA $10.000,00. </t>
    </r>
  </si>
  <si>
    <r>
      <rPr>
        <sz val="9"/>
        <color theme="1"/>
        <rFont val="Arial"/>
      </rPr>
      <t xml:space="preserve">SE INSTALA MEDIDOR 2/NOV/16 EL CUAL ERA DEL CODIGO A111 Y TENIA LA LECTURA EN 458. TAMBIEN SE INSTALA REGISTRO Y LLAVE DE PSO $50.000,00 PAGA $5.000,00 MENSUALES. CUOTA 2 DE 10 SALDO </t>
    </r>
    <r>
      <rPr>
        <b/>
        <sz val="9"/>
        <color theme="1"/>
        <rFont val="Arial"/>
      </rPr>
      <t>$40.000,00. TIENE DOS CUENTAS VENCIDAS POR $85.200,00.</t>
    </r>
  </si>
  <si>
    <t>TIENE UNA CUENTA VENCIDA POR $23.500,00 FAVOR CANCELAR OPORTUNAMENTE PARA EVITAR SUSPENSION DEL SERVICIO</t>
  </si>
  <si>
    <t>TIENE UNA CUENTA VENCIDA POR $13.000,00 FAVOR CANCELAR OPORTUNAMENTE PARA EVITAR SUSPENSION DEL SERVICIO</t>
  </si>
  <si>
    <t>TIENE UNA CUENTA VENCIDA POR $8.000,00 FAVOR CANCELAR OPORTUNAMENTE PARA EVITAR SUSPENSION DEL SERVICIO</t>
  </si>
  <si>
    <r>
      <rPr>
        <sz val="9"/>
        <color theme="1"/>
        <rFont val="Arial"/>
      </rPr>
      <t xml:space="preserve">DERECHO CONEXION $469.500,00. MAS $142.000,00 ALCANTARILLADO  PAGA $10.000,00 MENSUALES CUOTA 44 DE 62 (ULTIMA DE $1.500,00) SALDO </t>
    </r>
    <r>
      <rPr>
        <b/>
        <sz val="9"/>
        <color theme="1"/>
        <rFont val="Arial"/>
      </rPr>
      <t xml:space="preserve">$171.500,00. </t>
    </r>
  </si>
  <si>
    <r>
      <rPr>
        <sz val="9"/>
        <color theme="1"/>
        <rFont val="Arial"/>
      </rPr>
      <t>25/NOV/15 INSTALACION NUEVO MEDIDOR. VALOR $110.000,00 PAGA $5.000,00 MENSUALES.CUOTA 14 DE 22 SALDO</t>
    </r>
    <r>
      <rPr>
        <b/>
        <sz val="9"/>
        <color theme="1"/>
        <rFont val="Arial"/>
      </rPr>
      <t xml:space="preserve"> $40.000,00</t>
    </r>
  </si>
  <si>
    <t>TIENE UNA CUENTA VENCIDA POR $12.500,00 FAVOR CANCELAR OPORTUNAMENTE PARA EVITAR SUSPENSION DEL SERVICIO</t>
  </si>
  <si>
    <r>
      <rPr>
        <sz val="9"/>
        <color theme="1"/>
        <rFont val="Arial"/>
      </rPr>
      <t xml:space="preserve">27/OCT/15 FONTANERO GABRIEL GIRALDO INSTALA MEDIDOR, $110.000,00 DE $5.000,00 MENSUALES, CUOTA 15 DE 22 SALDO </t>
    </r>
    <r>
      <rPr>
        <b/>
        <sz val="9"/>
        <color theme="1"/>
        <rFont val="Arial"/>
      </rPr>
      <t>$35.000,00</t>
    </r>
  </si>
  <si>
    <r>
      <rPr>
        <sz val="9"/>
        <color theme="1"/>
        <rFont val="Arial"/>
      </rPr>
      <t xml:space="preserve">25/NOV/15 INSTALACION NUEVO MEDIDOR. VALOR $110.000,00, PAGA $5.000,00 MENSUALES. CUOTA 14 DE 22 SALDO </t>
    </r>
    <r>
      <rPr>
        <b/>
        <sz val="9"/>
        <color theme="1"/>
        <rFont val="Arial"/>
      </rPr>
      <t xml:space="preserve">$40.000,00. TIENE DOS CUENTAS VENCIDAS POR $34.500,00 </t>
    </r>
  </si>
  <si>
    <t>TIENE DOS CUENTAS VENCIDAS POR $20.500,00 FAVOR CANCELAR OPORTUNAMENTE PARA EVITAR SUSPENSION DEL SERVICIO</t>
  </si>
  <si>
    <t>TIENA UNA CUENTA VENCIDA POR $13.000,00 FAVOR CANCELAR OPORTUNAMENTE PARA EVITAR SUSPENSION DEL SERVICIO</t>
  </si>
  <si>
    <r>
      <rPr>
        <sz val="9"/>
        <color theme="1"/>
        <rFont val="Arial"/>
      </rPr>
      <t xml:space="preserve">FINANCIACION MATRICULA Y MATERIALES $689.500,00, CANCELA DE $19.150,00 MENSUALES. CUOTA 18 DE 36 SALDO </t>
    </r>
    <r>
      <rPr>
        <b/>
        <sz val="9"/>
        <color theme="1"/>
        <rFont val="Arial"/>
      </rPr>
      <t>$344.800,00</t>
    </r>
  </si>
  <si>
    <r>
      <rPr>
        <b/>
        <i/>
        <sz val="9"/>
        <color theme="1"/>
        <rFont val="Arial"/>
      </rPr>
      <t xml:space="preserve">ASOCIACION DE USUARIOS DEL ACUEDUCTO MULTIVEREDAL CORRALA, CORRALITA, Y CORRALA PARTE BAJA                      </t>
    </r>
    <r>
      <rPr>
        <b/>
        <sz val="9"/>
        <color theme="1"/>
        <rFont val="Arial"/>
      </rPr>
      <t xml:space="preserve">Nit: 811.020.040-2                                                                                      </t>
    </r>
    <r>
      <rPr>
        <sz val="9"/>
        <color theme="1"/>
        <rFont val="Arial"/>
      </rPr>
      <t>Carrera 50 No. 129 sur - 37, local 202, Caldas, tel: 306 46 52 32</t>
    </r>
    <r>
      <rPr>
        <b/>
        <sz val="9"/>
        <color theme="1"/>
        <rFont val="Arial"/>
      </rPr>
      <t xml:space="preserve"> </t>
    </r>
  </si>
  <si>
    <t>VIGILADA POR:</t>
  </si>
  <si>
    <t xml:space="preserve"> Celular oficina 304 473 04 61</t>
  </si>
  <si>
    <t xml:space="preserve"> LINEA EMERGENCIA 313 525 55 56</t>
  </si>
  <si>
    <r>
      <rPr>
        <b/>
        <sz val="10"/>
        <color theme="1"/>
        <rFont val="Arial"/>
      </rPr>
      <t xml:space="preserve">  </t>
    </r>
    <r>
      <rPr>
        <sz val="10"/>
        <color theme="1"/>
        <rFont val="Arial"/>
      </rPr>
      <t xml:space="preserve"> Fontaneros: 320 684 65 79, 322 606 13 76</t>
    </r>
  </si>
  <si>
    <r>
      <rPr>
        <sz val="11"/>
        <color theme="1"/>
        <rFont val="Arial"/>
      </rPr>
      <t xml:space="preserve">Horario atencion: Lunes a Viernes: 8:00 am a 12:00 pm y 1:00 pm a 4:00 pm. Sabados 8:00 am a 12:00 pm                      </t>
    </r>
    <r>
      <rPr>
        <sz val="10"/>
        <color theme="1"/>
        <rFont val="Arial"/>
      </rPr>
      <t xml:space="preserve">  </t>
    </r>
    <r>
      <rPr>
        <b/>
        <sz val="10"/>
        <color theme="1"/>
        <rFont val="Arial"/>
      </rPr>
      <t xml:space="preserve">FAVOR CANCELAR EN CUALQUIER SUCURSAL COTRAFA  </t>
    </r>
    <r>
      <rPr>
        <sz val="10"/>
        <color theme="1"/>
        <rFont val="Arial"/>
      </rPr>
      <t xml:space="preserve">    Pagina Web: www.multiveredadcaldasantioquia2007.com                                               </t>
    </r>
  </si>
  <si>
    <t xml:space="preserve">  </t>
  </si>
  <si>
    <t>Fecha Limite de pago:</t>
  </si>
  <si>
    <t>Cod. Suscriptor:</t>
  </si>
  <si>
    <t>Servicio de Acueducto</t>
  </si>
  <si>
    <t xml:space="preserve">Suscriptor: </t>
  </si>
  <si>
    <t>Cedula:</t>
  </si>
  <si>
    <t>Dirección</t>
  </si>
  <si>
    <t>Consumo mes:</t>
  </si>
  <si>
    <t>Teléfono</t>
  </si>
  <si>
    <t xml:space="preserve">Estrato:      </t>
  </si>
  <si>
    <t>Liquidación</t>
  </si>
  <si>
    <r>
      <rPr>
        <b/>
        <sz val="9"/>
        <color theme="1"/>
        <rFont val="Arial"/>
      </rPr>
      <t>Consumo (m</t>
    </r>
    <r>
      <rPr>
        <b/>
        <vertAlign val="superscript"/>
        <sz val="9"/>
        <color theme="1"/>
        <rFont val="Arial"/>
      </rPr>
      <t>3</t>
    </r>
    <r>
      <rPr>
        <b/>
        <sz val="9"/>
        <color theme="1"/>
        <rFont val="Arial"/>
      </rPr>
      <t>)</t>
    </r>
  </si>
  <si>
    <r>
      <rPr>
        <b/>
        <sz val="9"/>
        <color theme="1"/>
        <rFont val="Arial"/>
      </rPr>
      <t>Valor (m</t>
    </r>
    <r>
      <rPr>
        <b/>
        <vertAlign val="superscript"/>
        <sz val="9"/>
        <color theme="1"/>
        <rFont val="Arial"/>
      </rPr>
      <t>3</t>
    </r>
    <r>
      <rPr>
        <b/>
        <sz val="9"/>
        <color theme="1"/>
        <rFont val="Arial"/>
      </rPr>
      <t>)</t>
    </r>
  </si>
  <si>
    <t>Total ($)</t>
  </si>
  <si>
    <t>Cargo fijo:  </t>
  </si>
  <si>
    <t>Consumo básico 1 A 17</t>
  </si>
  <si>
    <t>Consumo complementario 18 A 35</t>
  </si>
  <si>
    <t>Consumo suntuario 36 en adelante</t>
  </si>
  <si>
    <t>Alcantarillado:</t>
  </si>
  <si>
    <t>Financiaciones:</t>
  </si>
  <si>
    <t>Saldo</t>
  </si>
  <si>
    <t>Abono</t>
  </si>
  <si>
    <t>Recargos:</t>
  </si>
  <si>
    <t>No. Cuentas Vencidas:</t>
  </si>
  <si>
    <t>Descuentos:</t>
  </si>
  <si>
    <t>Valor Re conexión:</t>
  </si>
  <si>
    <t>|</t>
  </si>
  <si>
    <t>Otros Valores:</t>
  </si>
  <si>
    <t>Notas:</t>
  </si>
  <si>
    <t>Luis Humberto Loaiza Urán</t>
  </si>
  <si>
    <t>ASOCIACION DE USUARIOS DEL ACUEDUCTO MULTIVEREDAL CORRALA, CORRALITA, Y CORRALA PARTE BAJA</t>
  </si>
  <si>
    <t>Nit: 811.020.040-2</t>
  </si>
  <si>
    <t xml:space="preserve">Carrera 50 No. 129 sur - 37, local 202, Caldas, tel: 306 46 52 32 </t>
  </si>
  <si>
    <r>
      <rPr>
        <b/>
        <sz val="10"/>
        <color theme="1"/>
        <rFont val="Arial"/>
      </rPr>
      <t xml:space="preserve">  </t>
    </r>
    <r>
      <rPr>
        <sz val="10"/>
        <color theme="1"/>
        <rFont val="Arial"/>
      </rPr>
      <t xml:space="preserve"> Fontaneros:</t>
    </r>
    <r>
      <rPr>
        <b/>
        <sz val="10"/>
        <color theme="1"/>
        <rFont val="Arial"/>
      </rPr>
      <t xml:space="preserve"> 313 525 55 56, </t>
    </r>
    <r>
      <rPr>
        <sz val="10"/>
        <color theme="1"/>
        <rFont val="Arial"/>
      </rPr>
      <t>320 684 65 79, 322 606 13 76</t>
    </r>
  </si>
  <si>
    <r>
      <rPr>
        <sz val="11"/>
        <color theme="1"/>
        <rFont val="Arial"/>
      </rPr>
      <t xml:space="preserve">Horario atencion: Lunes a Viernes: 8:00 am a 12:00 pm y 1:00 pm a 4:00 pm. Sabados 8:00 am a 12:00 pm                      </t>
    </r>
    <r>
      <rPr>
        <sz val="10"/>
        <color theme="1"/>
        <rFont val="Arial"/>
      </rPr>
      <t xml:space="preserve">  </t>
    </r>
    <r>
      <rPr>
        <b/>
        <sz val="10"/>
        <color theme="1"/>
        <rFont val="Arial"/>
      </rPr>
      <t xml:space="preserve">FAVOR CANCELAR EN CUALQUIER SUCURSAL COTRAFA  </t>
    </r>
    <r>
      <rPr>
        <sz val="10"/>
        <color theme="1"/>
        <rFont val="Arial"/>
      </rPr>
      <t xml:space="preserve">    Pagina Web: www.multiveredadcaldasantioquia2007.com                                               </t>
    </r>
  </si>
  <si>
    <t>Suscriptor:</t>
  </si>
  <si>
    <t>Medidor:</t>
  </si>
  <si>
    <t>Mes Facturado:</t>
  </si>
  <si>
    <t>Fecha Limite de Pago:</t>
  </si>
  <si>
    <t>financiaciones</t>
  </si>
  <si>
    <t>Saldo financ.</t>
  </si>
  <si>
    <t>Abonos a la</t>
  </si>
  <si>
    <t>Subtotal</t>
  </si>
  <si>
    <t>factura</t>
  </si>
  <si>
    <t xml:space="preserve">                             </t>
  </si>
  <si>
    <t>Cc</t>
  </si>
  <si>
    <t>Factura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</si>
</sst>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Red]#,##0"/>
    <numFmt numFmtId="165" formatCode="0.00;[Red]0.00"/>
    <numFmt numFmtId="166" formatCode="[$-240A]d&quot; de &quot;mmmm&quot; de &quot;yyyy"/>
    <numFmt numFmtId="167" formatCode="&quot;$&quot;\ #,##0;[Red]&quot;$&quot;\ #,##0"/>
    <numFmt numFmtId="168" formatCode="&quot;$&quot;\ #,##0"/>
    <numFmt numFmtId="169" formatCode="&quot;$&quot;\ #,##0_);[Red]\(&quot;$&quot;\ #,##0\)"/>
  </numFmts>
  <fonts count="31" x14ac:knownFonts="1">
    <font>
      <sz val="11"/>
      <color theme="1"/>
      <name val="Arial"/>
    </font>
    <font>
      <sz val="11"/>
      <color theme="1"/>
      <name val="Calibri"/>
    </font>
    <font>
      <sz val="11"/>
      <name val="Arial"/>
    </font>
    <font>
      <sz val="11"/>
      <color theme="1"/>
      <name val="Calibri"/>
    </font>
    <font>
      <sz val="10"/>
      <color theme="1"/>
      <name val="Arial"/>
    </font>
    <font>
      <sz val="12"/>
      <color theme="1"/>
      <name val="Arial"/>
    </font>
    <font>
      <b/>
      <sz val="10"/>
      <color theme="1"/>
      <name val="Arial"/>
    </font>
    <font>
      <b/>
      <sz val="12"/>
      <color theme="1"/>
      <name val="Arial"/>
    </font>
    <font>
      <b/>
      <sz val="10"/>
      <color theme="1"/>
      <name val="Calibri"/>
    </font>
    <font>
      <sz val="10"/>
      <color theme="1"/>
      <name val="Calibri"/>
    </font>
    <font>
      <sz val="10"/>
      <name val="Arial"/>
    </font>
    <font>
      <u/>
      <sz val="10"/>
      <color theme="10"/>
      <name val="Calibri"/>
    </font>
    <font>
      <b/>
      <sz val="11"/>
      <color theme="1"/>
      <name val="Calibri"/>
    </font>
    <font>
      <b/>
      <sz val="10"/>
      <color theme="1"/>
      <name val="Arial"/>
    </font>
    <font>
      <b/>
      <sz val="10"/>
      <name val="Arial"/>
    </font>
    <font>
      <sz val="10"/>
      <color theme="1"/>
      <name val="Arial"/>
    </font>
    <font>
      <sz val="11"/>
      <color theme="1"/>
      <name val="Arial"/>
    </font>
    <font>
      <sz val="10"/>
      <color rgb="FF000000"/>
      <name val="Arial"/>
    </font>
    <font>
      <u/>
      <sz val="10"/>
      <color theme="10"/>
      <name val="Calibri"/>
    </font>
    <font>
      <sz val="9"/>
      <color theme="1"/>
      <name val="Arial"/>
    </font>
    <font>
      <sz val="24"/>
      <color theme="1"/>
      <name val="Calibri"/>
    </font>
    <font>
      <sz val="9"/>
      <color theme="1"/>
      <name val="Calibri"/>
    </font>
    <font>
      <b/>
      <i/>
      <sz val="9"/>
      <color theme="1"/>
      <name val="Arial"/>
    </font>
    <font>
      <b/>
      <sz val="9"/>
      <color theme="1"/>
      <name val="Arial"/>
    </font>
    <font>
      <sz val="8"/>
      <color theme="1"/>
      <name val="Arial"/>
    </font>
    <font>
      <sz val="14"/>
      <color theme="1"/>
      <name val="Arial"/>
    </font>
    <font>
      <sz val="7"/>
      <color theme="1"/>
      <name val="Arial"/>
    </font>
    <font>
      <vertAlign val="superscript"/>
      <sz val="10"/>
      <color theme="1"/>
      <name val="Arial"/>
    </font>
    <font>
      <vertAlign val="superscript"/>
      <sz val="12"/>
      <color theme="1"/>
      <name val="Arial"/>
    </font>
    <font>
      <b/>
      <vertAlign val="superscript"/>
      <sz val="9"/>
      <color theme="1"/>
      <name val="Arial"/>
    </font>
    <font>
      <sz val="12"/>
      <color theme="1"/>
      <name val="Arial"/>
      <family val="2"/>
    </font>
  </fonts>
  <fills count="16">
    <fill>
      <patternFill patternType="none"/>
    </fill>
    <fill>
      <patternFill patternType="gray125"/>
    </fill>
    <fill>
      <patternFill patternType="solid">
        <fgColor rgb="FFFFFF00"/>
        <bgColor rgb="FFFFFF00"/>
      </patternFill>
    </fill>
    <fill>
      <patternFill patternType="solid">
        <fgColor theme="0"/>
        <bgColor theme="0"/>
      </patternFill>
    </fill>
    <fill>
      <patternFill patternType="solid">
        <fgColor rgb="FFFF0000"/>
        <bgColor rgb="FFFF0000"/>
      </patternFill>
    </fill>
    <fill>
      <patternFill patternType="solid">
        <fgColor rgb="FFFFC000"/>
        <bgColor rgb="FFFFC000"/>
      </patternFill>
    </fill>
    <fill>
      <patternFill patternType="solid">
        <fgColor rgb="FF00B050"/>
        <bgColor rgb="FF00B050"/>
      </patternFill>
    </fill>
    <fill>
      <patternFill patternType="solid">
        <fgColor rgb="FFFABF8F"/>
        <bgColor rgb="FFFABF8F"/>
      </patternFill>
    </fill>
    <fill>
      <patternFill patternType="solid">
        <fgColor rgb="FF00B0F0"/>
        <bgColor rgb="FF00B0F0"/>
      </patternFill>
    </fill>
    <fill>
      <patternFill patternType="solid">
        <fgColor rgb="FFEEECE1"/>
        <bgColor rgb="FFEEECE1"/>
      </patternFill>
    </fill>
    <fill>
      <patternFill patternType="solid">
        <fgColor rgb="FF92D050"/>
        <bgColor rgb="FF92D050"/>
      </patternFill>
    </fill>
    <fill>
      <patternFill patternType="solid">
        <fgColor theme="6"/>
        <bgColor theme="6"/>
      </patternFill>
    </fill>
    <fill>
      <patternFill patternType="solid">
        <fgColor rgb="FF00FF00"/>
        <bgColor rgb="FF00FF00"/>
      </patternFill>
    </fill>
    <fill>
      <patternFill patternType="solid">
        <fgColor rgb="FFD99594"/>
        <bgColor rgb="FFD99594"/>
      </patternFill>
    </fill>
    <fill>
      <patternFill patternType="solid">
        <fgColor rgb="FFC0C0C0"/>
        <bgColor rgb="FFC0C0C0"/>
      </patternFill>
    </fill>
    <fill>
      <patternFill patternType="solid">
        <fgColor rgb="FFFFFFFF"/>
        <bgColor rgb="FFFFFFFF"/>
      </patternFill>
    </fill>
  </fills>
  <borders count="5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thin">
        <color rgb="FF000000"/>
      </left>
      <right/>
      <top/>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bottom/>
      <diagonal/>
    </border>
    <border>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bottom/>
      <diagonal/>
    </border>
    <border>
      <left/>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top/>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272">
    <xf numFmtId="0" fontId="0" fillId="0" borderId="0" xfId="0" applyFont="1" applyAlignment="1"/>
    <xf numFmtId="0" fontId="3" fillId="0" borderId="0" xfId="0" applyFont="1"/>
    <xf numFmtId="164" fontId="1" fillId="0" borderId="4" xfId="0" applyNumberFormat="1" applyFont="1" applyBorder="1"/>
    <xf numFmtId="164" fontId="1" fillId="0" borderId="5" xfId="0" applyNumberFormat="1" applyFont="1" applyBorder="1"/>
    <xf numFmtId="0" fontId="5" fillId="3" borderId="6"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1" fillId="0" borderId="0" xfId="0" applyFont="1" applyAlignment="1">
      <alignment wrapText="1"/>
    </xf>
    <xf numFmtId="0" fontId="4" fillId="4" borderId="6" xfId="0" applyFont="1" applyFill="1" applyBorder="1" applyAlignment="1">
      <alignment horizontal="center" vertical="center" wrapText="1"/>
    </xf>
    <xf numFmtId="0" fontId="4" fillId="6" borderId="6" xfId="0" applyFont="1" applyFill="1" applyBorder="1" applyAlignment="1">
      <alignment horizontal="center"/>
    </xf>
    <xf numFmtId="0" fontId="4" fillId="3" borderId="6" xfId="0" applyFont="1" applyFill="1" applyBorder="1" applyAlignment="1">
      <alignment vertical="top"/>
    </xf>
    <xf numFmtId="3" fontId="4" fillId="3" borderId="6" xfId="0" applyNumberFormat="1" applyFont="1" applyFill="1" applyBorder="1" applyAlignment="1">
      <alignment horizontal="left"/>
    </xf>
    <xf numFmtId="0" fontId="4" fillId="3" borderId="6" xfId="0" applyFont="1" applyFill="1" applyBorder="1" applyAlignment="1">
      <alignment horizontal="left"/>
    </xf>
    <xf numFmtId="0" fontId="4" fillId="3" borderId="6" xfId="0" applyFont="1" applyFill="1" applyBorder="1" applyAlignment="1">
      <alignment horizontal="center"/>
    </xf>
    <xf numFmtId="165" fontId="8" fillId="3" borderId="6" xfId="0" applyNumberFormat="1" applyFont="1" applyFill="1" applyBorder="1" applyAlignment="1">
      <alignment horizontal="center"/>
    </xf>
    <xf numFmtId="0" fontId="6" fillId="3" borderId="6" xfId="0" applyFont="1" applyFill="1" applyBorder="1" applyAlignment="1">
      <alignment horizontal="center"/>
    </xf>
    <xf numFmtId="166" fontId="6" fillId="3" borderId="6" xfId="0" applyNumberFormat="1" applyFont="1" applyFill="1" applyBorder="1" applyAlignment="1">
      <alignment horizontal="center"/>
    </xf>
    <xf numFmtId="1" fontId="9" fillId="3" borderId="6" xfId="0" applyNumberFormat="1" applyFont="1" applyFill="1" applyBorder="1" applyAlignment="1">
      <alignment horizontal="center"/>
    </xf>
    <xf numFmtId="37" fontId="4" fillId="3" borderId="6" xfId="0" applyNumberFormat="1" applyFont="1" applyFill="1" applyBorder="1" applyAlignment="1">
      <alignment horizontal="center"/>
    </xf>
    <xf numFmtId="164" fontId="4" fillId="3" borderId="6" xfId="0" applyNumberFormat="1" applyFont="1" applyFill="1" applyBorder="1" applyAlignment="1">
      <alignment horizontal="center"/>
    </xf>
    <xf numFmtId="167" fontId="9" fillId="3" borderId="6" xfId="0" applyNumberFormat="1" applyFont="1" applyFill="1" applyBorder="1" applyAlignment="1">
      <alignment horizontal="center"/>
    </xf>
    <xf numFmtId="168" fontId="9" fillId="3" borderId="6" xfId="0" applyNumberFormat="1" applyFont="1" applyFill="1" applyBorder="1" applyAlignment="1">
      <alignment horizontal="center"/>
    </xf>
    <xf numFmtId="0" fontId="9" fillId="3" borderId="6" xfId="0" applyFont="1" applyFill="1" applyBorder="1" applyAlignment="1">
      <alignment horizontal="center"/>
    </xf>
    <xf numFmtId="3" fontId="9" fillId="3" borderId="6" xfId="0" applyNumberFormat="1" applyFont="1" applyFill="1" applyBorder="1" applyAlignment="1">
      <alignment horizontal="center"/>
    </xf>
    <xf numFmtId="49" fontId="4" fillId="3" borderId="6" xfId="0" applyNumberFormat="1" applyFont="1" applyFill="1" applyBorder="1" applyAlignment="1">
      <alignment horizontal="left" vertical="top" wrapText="1"/>
    </xf>
    <xf numFmtId="0" fontId="1" fillId="3" borderId="7" xfId="0" applyFont="1" applyFill="1" applyBorder="1"/>
    <xf numFmtId="167" fontId="1" fillId="3" borderId="6" xfId="0" applyNumberFormat="1" applyFont="1" applyFill="1" applyBorder="1" applyAlignment="1">
      <alignment horizontal="center"/>
    </xf>
    <xf numFmtId="0" fontId="4" fillId="3" borderId="6" xfId="0" applyFont="1" applyFill="1" applyBorder="1" applyAlignment="1">
      <alignment horizontal="left" vertical="top"/>
    </xf>
    <xf numFmtId="0" fontId="10" fillId="3" borderId="6" xfId="0" applyFont="1" applyFill="1" applyBorder="1" applyAlignment="1">
      <alignment horizontal="left"/>
    </xf>
    <xf numFmtId="49" fontId="4" fillId="3" borderId="6" xfId="0" applyNumberFormat="1" applyFont="1" applyFill="1" applyBorder="1" applyAlignment="1">
      <alignment horizontal="left"/>
    </xf>
    <xf numFmtId="0" fontId="1" fillId="3" borderId="7" xfId="0" applyFont="1" applyFill="1" applyBorder="1" applyAlignment="1">
      <alignment horizontal="center"/>
    </xf>
    <xf numFmtId="167" fontId="9" fillId="3" borderId="8" xfId="0" applyNumberFormat="1" applyFont="1" applyFill="1" applyBorder="1" applyAlignment="1">
      <alignment horizontal="center"/>
    </xf>
    <xf numFmtId="0" fontId="1" fillId="3" borderId="6" xfId="0" applyFont="1" applyFill="1" applyBorder="1"/>
    <xf numFmtId="0" fontId="4" fillId="3" borderId="8" xfId="0" applyFont="1" applyFill="1" applyBorder="1" applyAlignment="1">
      <alignment horizontal="left"/>
    </xf>
    <xf numFmtId="167" fontId="9" fillId="3" borderId="9" xfId="0" applyNumberFormat="1" applyFont="1" applyFill="1" applyBorder="1" applyAlignment="1">
      <alignment horizontal="center"/>
    </xf>
    <xf numFmtId="167" fontId="1" fillId="3" borderId="9" xfId="0" applyNumberFormat="1" applyFont="1" applyFill="1" applyBorder="1" applyAlignment="1">
      <alignment horizontal="center"/>
    </xf>
    <xf numFmtId="0" fontId="4" fillId="3" borderId="10" xfId="0" applyFont="1" applyFill="1" applyBorder="1" applyAlignment="1">
      <alignment vertical="top"/>
    </xf>
    <xf numFmtId="3" fontId="4" fillId="0" borderId="6" xfId="0" applyNumberFormat="1" applyFont="1" applyBorder="1" applyAlignment="1">
      <alignment horizontal="left"/>
    </xf>
    <xf numFmtId="0" fontId="4" fillId="0" borderId="6" xfId="0" applyFont="1" applyBorder="1" applyAlignment="1">
      <alignment horizontal="left"/>
    </xf>
    <xf numFmtId="0" fontId="4" fillId="0" borderId="6" xfId="0" applyFont="1" applyBorder="1" applyAlignment="1">
      <alignment horizontal="center"/>
    </xf>
    <xf numFmtId="167" fontId="9" fillId="0" borderId="6" xfId="0" applyNumberFormat="1" applyFont="1" applyBorder="1" applyAlignment="1">
      <alignment horizontal="center"/>
    </xf>
    <xf numFmtId="1" fontId="9" fillId="0" borderId="6" xfId="0" applyNumberFormat="1" applyFont="1" applyBorder="1" applyAlignment="1">
      <alignment horizontal="center"/>
    </xf>
    <xf numFmtId="167" fontId="1" fillId="0" borderId="6" xfId="0" applyNumberFormat="1" applyFont="1" applyBorder="1" applyAlignment="1">
      <alignment horizontal="center"/>
    </xf>
    <xf numFmtId="0" fontId="4" fillId="3" borderId="8" xfId="0" applyFont="1" applyFill="1" applyBorder="1" applyAlignment="1">
      <alignment horizontal="center"/>
    </xf>
    <xf numFmtId="0" fontId="4" fillId="3" borderId="11" xfId="0" applyFont="1" applyFill="1" applyBorder="1" applyAlignment="1">
      <alignment vertical="top"/>
    </xf>
    <xf numFmtId="37" fontId="4" fillId="0" borderId="6" xfId="0" applyNumberFormat="1" applyFont="1" applyBorder="1" applyAlignment="1">
      <alignment horizontal="center"/>
    </xf>
    <xf numFmtId="0" fontId="4" fillId="6" borderId="8" xfId="0" applyFont="1" applyFill="1" applyBorder="1" applyAlignment="1">
      <alignment horizontal="center"/>
    </xf>
    <xf numFmtId="0" fontId="11" fillId="3" borderId="6" xfId="0" applyFont="1" applyFill="1" applyBorder="1" applyAlignment="1">
      <alignment horizontal="left"/>
    </xf>
    <xf numFmtId="167" fontId="9" fillId="7" borderId="6" xfId="0" applyNumberFormat="1" applyFont="1" applyFill="1" applyBorder="1" applyAlignment="1">
      <alignment horizontal="center"/>
    </xf>
    <xf numFmtId="3" fontId="4" fillId="3" borderId="9" xfId="0" applyNumberFormat="1" applyFont="1" applyFill="1" applyBorder="1" applyAlignment="1">
      <alignment horizontal="left"/>
    </xf>
    <xf numFmtId="0" fontId="4" fillId="3" borderId="9" xfId="0" applyFont="1" applyFill="1" applyBorder="1" applyAlignment="1">
      <alignment horizontal="left"/>
    </xf>
    <xf numFmtId="0" fontId="4" fillId="3" borderId="6" xfId="0" applyFont="1" applyFill="1" applyBorder="1"/>
    <xf numFmtId="167" fontId="1" fillId="3" borderId="6" xfId="0" applyNumberFormat="1" applyFont="1" applyFill="1" applyBorder="1"/>
    <xf numFmtId="0" fontId="4" fillId="3" borderId="9" xfId="0" applyFont="1" applyFill="1" applyBorder="1" applyAlignment="1">
      <alignment vertical="top"/>
    </xf>
    <xf numFmtId="0" fontId="4" fillId="3" borderId="6" xfId="0" applyFont="1" applyFill="1" applyBorder="1" applyAlignment="1">
      <alignment horizontal="left" wrapText="1"/>
    </xf>
    <xf numFmtId="164" fontId="4" fillId="6" borderId="6" xfId="0" applyNumberFormat="1" applyFont="1" applyFill="1" applyBorder="1" applyAlignment="1">
      <alignment horizontal="center"/>
    </xf>
    <xf numFmtId="0" fontId="4" fillId="3" borderId="8" xfId="0" applyFont="1" applyFill="1" applyBorder="1" applyAlignment="1">
      <alignment vertical="top"/>
    </xf>
    <xf numFmtId="0" fontId="4" fillId="8" borderId="8" xfId="0" applyFont="1" applyFill="1" applyBorder="1" applyAlignment="1">
      <alignment horizontal="center"/>
    </xf>
    <xf numFmtId="0" fontId="4" fillId="8" borderId="6" xfId="0" applyFont="1" applyFill="1" applyBorder="1" applyAlignment="1">
      <alignment horizontal="center"/>
    </xf>
    <xf numFmtId="0" fontId="4" fillId="0" borderId="6" xfId="0" applyFont="1" applyBorder="1" applyAlignment="1">
      <alignment vertical="top"/>
    </xf>
    <xf numFmtId="0" fontId="12" fillId="3" borderId="7" xfId="0" applyFont="1" applyFill="1" applyBorder="1"/>
    <xf numFmtId="0" fontId="4" fillId="8" borderId="9" xfId="0" applyFont="1" applyFill="1" applyBorder="1" applyAlignment="1">
      <alignment horizontal="center"/>
    </xf>
    <xf numFmtId="1" fontId="9" fillId="3" borderId="12" xfId="0" applyNumberFormat="1" applyFont="1" applyFill="1" applyBorder="1" applyAlignment="1">
      <alignment horizontal="center"/>
    </xf>
    <xf numFmtId="49" fontId="4" fillId="3" borderId="6" xfId="0" applyNumberFormat="1" applyFont="1" applyFill="1" applyBorder="1" applyAlignment="1">
      <alignment horizontal="left" wrapText="1"/>
    </xf>
    <xf numFmtId="0" fontId="1" fillId="2" borderId="7" xfId="0" applyFont="1" applyFill="1" applyBorder="1"/>
    <xf numFmtId="167" fontId="1" fillId="2" borderId="6" xfId="0" applyNumberFormat="1" applyFont="1" applyFill="1" applyBorder="1" applyAlignment="1">
      <alignment horizontal="center"/>
    </xf>
    <xf numFmtId="3" fontId="4" fillId="8" borderId="6" xfId="0" applyNumberFormat="1" applyFont="1" applyFill="1" applyBorder="1" applyAlignment="1">
      <alignment horizontal="center"/>
    </xf>
    <xf numFmtId="164" fontId="4" fillId="0" borderId="6" xfId="0" applyNumberFormat="1" applyFont="1" applyBorder="1" applyAlignment="1">
      <alignment horizontal="center"/>
    </xf>
    <xf numFmtId="168" fontId="9" fillId="0" borderId="6" xfId="0" applyNumberFormat="1" applyFont="1" applyBorder="1" applyAlignment="1">
      <alignment horizontal="center"/>
    </xf>
    <xf numFmtId="0" fontId="9" fillId="0" borderId="6" xfId="0" applyFont="1" applyBorder="1" applyAlignment="1">
      <alignment horizontal="center"/>
    </xf>
    <xf numFmtId="0" fontId="9" fillId="3" borderId="6" xfId="0" applyFont="1" applyFill="1" applyBorder="1"/>
    <xf numFmtId="0" fontId="9" fillId="3" borderId="7" xfId="0" applyFont="1" applyFill="1" applyBorder="1"/>
    <xf numFmtId="0" fontId="4" fillId="3" borderId="7" xfId="0" applyFont="1" applyFill="1" applyBorder="1" applyAlignment="1">
      <alignment horizontal="left"/>
    </xf>
    <xf numFmtId="0" fontId="4" fillId="9" borderId="6" xfId="0" applyFont="1" applyFill="1" applyBorder="1" applyAlignment="1">
      <alignment horizontal="center"/>
    </xf>
    <xf numFmtId="0" fontId="4" fillId="9" borderId="6" xfId="0" applyFont="1" applyFill="1" applyBorder="1" applyAlignment="1">
      <alignment vertical="top"/>
    </xf>
    <xf numFmtId="3" fontId="4" fillId="9" borderId="6" xfId="0" applyNumberFormat="1" applyFont="1" applyFill="1" applyBorder="1" applyAlignment="1">
      <alignment horizontal="left"/>
    </xf>
    <xf numFmtId="0" fontId="4" fillId="9" borderId="6" xfId="0" applyFont="1" applyFill="1" applyBorder="1" applyAlignment="1">
      <alignment horizontal="left"/>
    </xf>
    <xf numFmtId="1" fontId="9" fillId="9" borderId="6" xfId="0" applyNumberFormat="1" applyFont="1" applyFill="1" applyBorder="1" applyAlignment="1">
      <alignment horizontal="center"/>
    </xf>
    <xf numFmtId="37" fontId="4" fillId="9" borderId="6" xfId="0" applyNumberFormat="1" applyFont="1" applyFill="1" applyBorder="1" applyAlignment="1">
      <alignment horizontal="center"/>
    </xf>
    <xf numFmtId="164" fontId="4" fillId="9" borderId="6" xfId="0" applyNumberFormat="1" applyFont="1" applyFill="1" applyBorder="1" applyAlignment="1">
      <alignment horizontal="center"/>
    </xf>
    <xf numFmtId="167" fontId="9" fillId="9" borderId="6" xfId="0" applyNumberFormat="1" applyFont="1" applyFill="1" applyBorder="1" applyAlignment="1">
      <alignment horizontal="center"/>
    </xf>
    <xf numFmtId="168" fontId="9" fillId="9" borderId="6" xfId="0" applyNumberFormat="1" applyFont="1" applyFill="1" applyBorder="1" applyAlignment="1">
      <alignment horizontal="center"/>
    </xf>
    <xf numFmtId="0" fontId="9" fillId="9" borderId="6" xfId="0" applyFont="1" applyFill="1" applyBorder="1" applyAlignment="1">
      <alignment horizontal="center"/>
    </xf>
    <xf numFmtId="0" fontId="1" fillId="9" borderId="7" xfId="0" applyFont="1" applyFill="1" applyBorder="1"/>
    <xf numFmtId="167" fontId="1" fillId="9" borderId="6" xfId="0" applyNumberFormat="1" applyFont="1" applyFill="1" applyBorder="1" applyAlignment="1">
      <alignment horizontal="center"/>
    </xf>
    <xf numFmtId="0" fontId="4" fillId="10" borderId="6" xfId="0" applyFont="1" applyFill="1" applyBorder="1" applyAlignment="1">
      <alignment horizontal="center"/>
    </xf>
    <xf numFmtId="0" fontId="4" fillId="11" borderId="6" xfId="0" applyFont="1" applyFill="1" applyBorder="1" applyAlignment="1">
      <alignment horizontal="center"/>
    </xf>
    <xf numFmtId="37" fontId="4" fillId="2" borderId="6" xfId="0" applyNumberFormat="1" applyFont="1" applyFill="1" applyBorder="1" applyAlignment="1">
      <alignment horizontal="center"/>
    </xf>
    <xf numFmtId="164" fontId="4" fillId="2" borderId="6" xfId="0" applyNumberFormat="1" applyFont="1" applyFill="1" applyBorder="1" applyAlignment="1">
      <alignment horizontal="center"/>
    </xf>
    <xf numFmtId="1" fontId="9" fillId="2" borderId="6" xfId="0" applyNumberFormat="1" applyFont="1" applyFill="1" applyBorder="1" applyAlignment="1">
      <alignment horizontal="center"/>
    </xf>
    <xf numFmtId="167" fontId="9" fillId="2" borderId="6" xfId="0" applyNumberFormat="1" applyFont="1" applyFill="1" applyBorder="1" applyAlignment="1">
      <alignment horizontal="center"/>
    </xf>
    <xf numFmtId="168" fontId="9" fillId="2" borderId="6" xfId="0" applyNumberFormat="1" applyFont="1" applyFill="1" applyBorder="1" applyAlignment="1">
      <alignment horizontal="center"/>
    </xf>
    <xf numFmtId="0" fontId="4" fillId="3" borderId="7" xfId="0" applyFont="1" applyFill="1" applyBorder="1" applyAlignment="1">
      <alignment vertical="center"/>
    </xf>
    <xf numFmtId="0" fontId="10" fillId="12" borderId="6" xfId="0" applyFont="1" applyFill="1" applyBorder="1" applyAlignment="1">
      <alignment horizontal="center"/>
    </xf>
    <xf numFmtId="0" fontId="10" fillId="12" borderId="6" xfId="0" applyFont="1" applyFill="1" applyBorder="1" applyAlignment="1">
      <alignment vertical="top"/>
    </xf>
    <xf numFmtId="3" fontId="4" fillId="12" borderId="6" xfId="0" applyNumberFormat="1" applyFont="1" applyFill="1" applyBorder="1" applyAlignment="1">
      <alignment horizontal="left"/>
    </xf>
    <xf numFmtId="0" fontId="10" fillId="12" borderId="6" xfId="0" applyFont="1" applyFill="1" applyBorder="1" applyAlignment="1">
      <alignment horizontal="left"/>
    </xf>
    <xf numFmtId="0" fontId="4" fillId="12" borderId="6" xfId="0" applyFont="1" applyFill="1" applyBorder="1" applyAlignment="1">
      <alignment horizontal="center"/>
    </xf>
    <xf numFmtId="165" fontId="13" fillId="12" borderId="6" xfId="0" applyNumberFormat="1" applyFont="1" applyFill="1" applyBorder="1" applyAlignment="1">
      <alignment horizontal="center"/>
    </xf>
    <xf numFmtId="0" fontId="14" fillId="12" borderId="6" xfId="0" applyFont="1" applyFill="1" applyBorder="1" applyAlignment="1">
      <alignment horizontal="center"/>
    </xf>
    <xf numFmtId="166" fontId="14" fillId="12" borderId="6" xfId="0" applyNumberFormat="1" applyFont="1" applyFill="1" applyBorder="1" applyAlignment="1">
      <alignment horizontal="center"/>
    </xf>
    <xf numFmtId="1" fontId="15" fillId="12" borderId="6" xfId="0" applyNumberFormat="1" applyFont="1" applyFill="1" applyBorder="1" applyAlignment="1">
      <alignment horizontal="center"/>
    </xf>
    <xf numFmtId="37" fontId="10" fillId="12" borderId="6" xfId="0" applyNumberFormat="1" applyFont="1" applyFill="1" applyBorder="1" applyAlignment="1">
      <alignment horizontal="center"/>
    </xf>
    <xf numFmtId="164" fontId="4" fillId="12" borderId="6" xfId="0" applyNumberFormat="1" applyFont="1" applyFill="1" applyBorder="1" applyAlignment="1">
      <alignment horizontal="center"/>
    </xf>
    <xf numFmtId="1" fontId="9" fillId="12" borderId="6" xfId="0" applyNumberFormat="1" applyFont="1" applyFill="1" applyBorder="1" applyAlignment="1">
      <alignment horizontal="center"/>
    </xf>
    <xf numFmtId="167" fontId="9" fillId="12" borderId="6" xfId="0" applyNumberFormat="1" applyFont="1" applyFill="1" applyBorder="1" applyAlignment="1">
      <alignment horizontal="center"/>
    </xf>
    <xf numFmtId="167" fontId="15" fillId="12" borderId="6" xfId="0" applyNumberFormat="1" applyFont="1" applyFill="1" applyBorder="1" applyAlignment="1">
      <alignment horizontal="center"/>
    </xf>
    <xf numFmtId="168" fontId="15" fillId="12" borderId="6" xfId="0" applyNumberFormat="1" applyFont="1" applyFill="1" applyBorder="1" applyAlignment="1">
      <alignment horizontal="center"/>
    </xf>
    <xf numFmtId="0" fontId="15" fillId="12" borderId="6" xfId="0" applyFont="1" applyFill="1" applyBorder="1" applyAlignment="1">
      <alignment horizontal="center"/>
    </xf>
    <xf numFmtId="3" fontId="15" fillId="12" borderId="6" xfId="0" applyNumberFormat="1" applyFont="1" applyFill="1" applyBorder="1" applyAlignment="1">
      <alignment horizontal="center"/>
    </xf>
    <xf numFmtId="49" fontId="10" fillId="12" borderId="6" xfId="0" applyNumberFormat="1" applyFont="1" applyFill="1" applyBorder="1" applyAlignment="1">
      <alignment horizontal="left"/>
    </xf>
    <xf numFmtId="0" fontId="16" fillId="12" borderId="7" xfId="0" applyFont="1" applyFill="1" applyBorder="1"/>
    <xf numFmtId="167" fontId="1" fillId="12" borderId="6" xfId="0" applyNumberFormat="1" applyFont="1" applyFill="1" applyBorder="1" applyAlignment="1">
      <alignment horizontal="center"/>
    </xf>
    <xf numFmtId="167" fontId="16" fillId="12" borderId="6" xfId="0" applyNumberFormat="1" applyFont="1" applyFill="1" applyBorder="1" applyAlignment="1">
      <alignment horizontal="center"/>
    </xf>
    <xf numFmtId="49" fontId="4" fillId="3" borderId="12" xfId="0" applyNumberFormat="1" applyFont="1" applyFill="1" applyBorder="1" applyAlignment="1">
      <alignment horizontal="left"/>
    </xf>
    <xf numFmtId="0" fontId="9" fillId="3" borderId="6" xfId="0" applyFont="1" applyFill="1" applyBorder="1" applyAlignment="1">
      <alignment horizontal="left"/>
    </xf>
    <xf numFmtId="0" fontId="4" fillId="3" borderId="6" xfId="0" applyFont="1" applyFill="1" applyBorder="1" applyAlignment="1">
      <alignment wrapText="1"/>
    </xf>
    <xf numFmtId="49" fontId="4" fillId="3" borderId="6" xfId="0" applyNumberFormat="1" applyFont="1" applyFill="1" applyBorder="1" applyAlignment="1">
      <alignment horizontal="left" vertical="top"/>
    </xf>
    <xf numFmtId="49" fontId="4" fillId="3" borderId="6" xfId="0" applyNumberFormat="1" applyFont="1" applyFill="1" applyBorder="1" applyAlignment="1">
      <alignment horizontal="left" vertical="center" wrapText="1"/>
    </xf>
    <xf numFmtId="0" fontId="4" fillId="3" borderId="9" xfId="0" applyFont="1" applyFill="1" applyBorder="1" applyAlignment="1">
      <alignment horizontal="center"/>
    </xf>
    <xf numFmtId="167" fontId="9" fillId="6" borderId="6" xfId="0" applyNumberFormat="1" applyFont="1" applyFill="1" applyBorder="1" applyAlignment="1">
      <alignment horizontal="center"/>
    </xf>
    <xf numFmtId="3" fontId="4" fillId="3" borderId="6" xfId="0" applyNumberFormat="1" applyFont="1" applyFill="1" applyBorder="1" applyAlignment="1">
      <alignment horizontal="center"/>
    </xf>
    <xf numFmtId="0" fontId="4" fillId="13" borderId="6" xfId="0" applyFont="1" applyFill="1" applyBorder="1" applyAlignment="1">
      <alignment vertical="top"/>
    </xf>
    <xf numFmtId="49" fontId="9" fillId="3" borderId="6" xfId="0" applyNumberFormat="1" applyFont="1" applyFill="1" applyBorder="1" applyAlignment="1">
      <alignment horizontal="left" wrapText="1"/>
    </xf>
    <xf numFmtId="3" fontId="4" fillId="3" borderId="8" xfId="0" applyNumberFormat="1" applyFont="1" applyFill="1" applyBorder="1" applyAlignment="1">
      <alignment horizontal="left"/>
    </xf>
    <xf numFmtId="0" fontId="17" fillId="3" borderId="7" xfId="0" applyFont="1" applyFill="1" applyBorder="1" applyAlignment="1">
      <alignment vertical="center"/>
    </xf>
    <xf numFmtId="49" fontId="18" fillId="3" borderId="6" xfId="0" applyNumberFormat="1" applyFont="1" applyFill="1" applyBorder="1" applyAlignment="1">
      <alignment horizontal="left"/>
    </xf>
    <xf numFmtId="3" fontId="0" fillId="3" borderId="6" xfId="0" applyNumberFormat="1" applyFont="1" applyFill="1" applyBorder="1" applyAlignment="1">
      <alignment horizontal="left"/>
    </xf>
    <xf numFmtId="0" fontId="0" fillId="3" borderId="6" xfId="0" applyFont="1" applyFill="1" applyBorder="1" applyAlignment="1">
      <alignment horizontal="center"/>
    </xf>
    <xf numFmtId="165" fontId="12" fillId="3" borderId="6" xfId="0" applyNumberFormat="1" applyFont="1" applyFill="1" applyBorder="1" applyAlignment="1">
      <alignment horizontal="center"/>
    </xf>
    <xf numFmtId="0" fontId="7" fillId="3" borderId="6" xfId="0" applyFont="1" applyFill="1" applyBorder="1" applyAlignment="1">
      <alignment horizontal="center"/>
    </xf>
    <xf numFmtId="1" fontId="1" fillId="3" borderId="6" xfId="0" applyNumberFormat="1" applyFont="1" applyFill="1" applyBorder="1" applyAlignment="1">
      <alignment horizontal="center"/>
    </xf>
    <xf numFmtId="168" fontId="1" fillId="3" borderId="6" xfId="0" applyNumberFormat="1" applyFont="1" applyFill="1" applyBorder="1" applyAlignment="1">
      <alignment horizontal="center"/>
    </xf>
    <xf numFmtId="0" fontId="1" fillId="3" borderId="6" xfId="0" applyFont="1" applyFill="1" applyBorder="1" applyAlignment="1">
      <alignment horizontal="center"/>
    </xf>
    <xf numFmtId="3" fontId="1" fillId="3" borderId="6" xfId="0" applyNumberFormat="1" applyFont="1" applyFill="1" applyBorder="1" applyAlignment="1">
      <alignment horizontal="center"/>
    </xf>
    <xf numFmtId="0" fontId="19" fillId="3" borderId="6" xfId="0" applyFont="1" applyFill="1" applyBorder="1"/>
    <xf numFmtId="49" fontId="19" fillId="3" borderId="6" xfId="0" applyNumberFormat="1" applyFont="1" applyFill="1" applyBorder="1" applyAlignment="1">
      <alignment horizontal="left"/>
    </xf>
    <xf numFmtId="0" fontId="20" fillId="2" borderId="7" xfId="0" applyFont="1" applyFill="1" applyBorder="1"/>
    <xf numFmtId="0" fontId="19" fillId="3" borderId="7" xfId="0" applyFont="1" applyFill="1" applyBorder="1"/>
    <xf numFmtId="0" fontId="21" fillId="3" borderId="7" xfId="0" applyFont="1" applyFill="1" applyBorder="1"/>
    <xf numFmtId="0" fontId="19" fillId="2" borderId="6" xfId="0" applyFont="1" applyFill="1" applyBorder="1" applyAlignment="1">
      <alignment horizontal="center" vertical="center" wrapText="1"/>
    </xf>
    <xf numFmtId="0" fontId="5" fillId="14" borderId="6"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1" fillId="0" borderId="0" xfId="0" applyFont="1" applyAlignment="1">
      <alignment horizontal="center"/>
    </xf>
    <xf numFmtId="0" fontId="19" fillId="0" borderId="0" xfId="0" applyFont="1"/>
    <xf numFmtId="0" fontId="21" fillId="0" borderId="0" xfId="0" applyFont="1"/>
    <xf numFmtId="0" fontId="12" fillId="0" borderId="0" xfId="0" applyFont="1"/>
    <xf numFmtId="0" fontId="1" fillId="2" borderId="7" xfId="0" applyFont="1" applyFill="1" applyBorder="1" applyAlignment="1">
      <alignment horizontal="center"/>
    </xf>
    <xf numFmtId="0" fontId="19" fillId="2" borderId="7" xfId="0" applyFont="1" applyFill="1" applyBorder="1"/>
    <xf numFmtId="0" fontId="21" fillId="2" borderId="7" xfId="0" applyFont="1" applyFill="1" applyBorder="1"/>
    <xf numFmtId="0" fontId="1" fillId="10" borderId="7" xfId="0" applyFont="1" applyFill="1" applyBorder="1" applyAlignment="1">
      <alignment horizontal="center"/>
    </xf>
    <xf numFmtId="0" fontId="19" fillId="0" borderId="32" xfId="0" applyFont="1" applyBorder="1" applyAlignment="1">
      <alignment horizontal="center"/>
    </xf>
    <xf numFmtId="166" fontId="24" fillId="0" borderId="6" xfId="0" applyNumberFormat="1" applyFont="1" applyBorder="1" applyAlignment="1">
      <alignment horizontal="center"/>
    </xf>
    <xf numFmtId="0" fontId="19" fillId="15" borderId="33" xfId="0" applyFont="1" applyFill="1" applyBorder="1"/>
    <xf numFmtId="1" fontId="19" fillId="15" borderId="33" xfId="0" applyNumberFormat="1" applyFont="1" applyFill="1" applyBorder="1" applyAlignment="1">
      <alignment horizontal="center"/>
    </xf>
    <xf numFmtId="1" fontId="5" fillId="0" borderId="32" xfId="0" applyNumberFormat="1" applyFont="1" applyBorder="1" applyAlignment="1">
      <alignment horizontal="center"/>
    </xf>
    <xf numFmtId="49" fontId="1" fillId="0" borderId="0" xfId="0" applyNumberFormat="1" applyFont="1"/>
    <xf numFmtId="0" fontId="23" fillId="15" borderId="33" xfId="0" applyFont="1" applyFill="1" applyBorder="1" applyAlignment="1">
      <alignment horizontal="center"/>
    </xf>
    <xf numFmtId="169" fontId="4" fillId="15" borderId="33" xfId="0" applyNumberFormat="1" applyFont="1" applyFill="1" applyBorder="1" applyAlignment="1">
      <alignment horizontal="center"/>
    </xf>
    <xf numFmtId="169" fontId="4" fillId="15" borderId="34" xfId="0" applyNumberFormat="1" applyFont="1" applyFill="1" applyBorder="1" applyAlignment="1">
      <alignment horizontal="center"/>
    </xf>
    <xf numFmtId="169" fontId="4" fillId="15" borderId="35" xfId="0" applyNumberFormat="1" applyFont="1" applyFill="1" applyBorder="1" applyAlignment="1">
      <alignment horizontal="center"/>
    </xf>
    <xf numFmtId="169" fontId="4" fillId="15" borderId="36" xfId="0" applyNumberFormat="1" applyFont="1" applyFill="1" applyBorder="1" applyAlignment="1">
      <alignment horizontal="center"/>
    </xf>
    <xf numFmtId="0" fontId="1" fillId="0" borderId="0" xfId="0" applyFont="1" applyAlignment="1">
      <alignment horizontal="center" wrapText="1"/>
    </xf>
    <xf numFmtId="0" fontId="19" fillId="15" borderId="33" xfId="0" applyFont="1" applyFill="1" applyBorder="1" applyAlignment="1">
      <alignment horizontal="center" wrapText="1"/>
    </xf>
    <xf numFmtId="0" fontId="1" fillId="0" borderId="0" xfId="0" applyFont="1"/>
    <xf numFmtId="1" fontId="0" fillId="15" borderId="33" xfId="0" applyNumberFormat="1" applyFont="1" applyFill="1" applyBorder="1" applyAlignment="1">
      <alignment horizontal="center" wrapText="1"/>
    </xf>
    <xf numFmtId="1" fontId="5" fillId="15" borderId="54" xfId="0" applyNumberFormat="1" applyFont="1" applyFill="1" applyBorder="1" applyAlignment="1">
      <alignment horizontal="center"/>
    </xf>
    <xf numFmtId="0" fontId="19" fillId="0" borderId="29" xfId="0" applyFont="1" applyBorder="1"/>
    <xf numFmtId="169" fontId="4" fillId="15" borderId="54" xfId="0" applyNumberFormat="1" applyFont="1" applyFill="1" applyBorder="1" applyAlignment="1">
      <alignment horizontal="center"/>
    </xf>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4" fillId="2" borderId="1" xfId="0" applyFont="1" applyFill="1" applyBorder="1" applyAlignment="1">
      <alignment horizontal="center"/>
    </xf>
    <xf numFmtId="0" fontId="1" fillId="3" borderId="13" xfId="0" applyFont="1" applyFill="1" applyBorder="1" applyAlignment="1">
      <alignment horizontal="left"/>
    </xf>
    <xf numFmtId="0" fontId="2" fillId="0" borderId="14" xfId="0" applyFont="1" applyBorder="1"/>
    <xf numFmtId="0" fontId="4" fillId="15" borderId="1" xfId="0" applyFont="1" applyFill="1" applyBorder="1"/>
    <xf numFmtId="0" fontId="4" fillId="15" borderId="1" xfId="0" applyFont="1" applyFill="1" applyBorder="1" applyAlignment="1">
      <alignment wrapText="1"/>
    </xf>
    <xf numFmtId="0" fontId="23" fillId="15" borderId="1" xfId="0" applyFont="1" applyFill="1" applyBorder="1" applyAlignment="1">
      <alignment horizontal="center"/>
    </xf>
    <xf numFmtId="0" fontId="23" fillId="0" borderId="1" xfId="0" applyFont="1" applyBorder="1" applyAlignment="1">
      <alignment horizontal="center"/>
    </xf>
    <xf numFmtId="0" fontId="19" fillId="0" borderId="1" xfId="0" applyFont="1" applyBorder="1"/>
    <xf numFmtId="0" fontId="19" fillId="15" borderId="1" xfId="0" applyFont="1" applyFill="1" applyBorder="1"/>
    <xf numFmtId="0" fontId="24" fillId="15" borderId="1" xfId="0" applyFont="1" applyFill="1" applyBorder="1"/>
    <xf numFmtId="1" fontId="19" fillId="15" borderId="1" xfId="0" applyNumberFormat="1" applyFont="1" applyFill="1" applyBorder="1" applyAlignment="1">
      <alignment horizontal="center"/>
    </xf>
    <xf numFmtId="164" fontId="19" fillId="15" borderId="1" xfId="0" applyNumberFormat="1" applyFont="1" applyFill="1" applyBorder="1" applyAlignment="1">
      <alignment horizontal="center" vertical="center"/>
    </xf>
    <xf numFmtId="0" fontId="1" fillId="15" borderId="1" xfId="0" applyFont="1" applyFill="1" applyBorder="1"/>
    <xf numFmtId="0" fontId="22" fillId="0" borderId="15" xfId="0" applyFont="1" applyBorder="1" applyAlignment="1">
      <alignment horizontal="center" vertical="top" wrapText="1"/>
    </xf>
    <xf numFmtId="0" fontId="2" fillId="0" borderId="16" xfId="0" applyFont="1" applyBorder="1"/>
    <xf numFmtId="0" fontId="2" fillId="0" borderId="17" xfId="0" applyFont="1" applyBorder="1"/>
    <xf numFmtId="0" fontId="23" fillId="0" borderId="18" xfId="0" applyFont="1" applyBorder="1" applyAlignment="1">
      <alignment vertical="top"/>
    </xf>
    <xf numFmtId="0" fontId="2" fillId="0" borderId="19" xfId="0" applyFont="1" applyBorder="1"/>
    <xf numFmtId="0" fontId="2" fillId="0" borderId="24" xfId="0" applyFont="1" applyBorder="1"/>
    <xf numFmtId="0" fontId="0" fillId="0" borderId="0" xfId="0" applyFont="1" applyAlignment="1"/>
    <xf numFmtId="0" fontId="19" fillId="0" borderId="20" xfId="0" applyFont="1" applyBorder="1"/>
    <xf numFmtId="0" fontId="2" fillId="0" borderId="25" xfId="0" applyFont="1" applyBorder="1"/>
    <xf numFmtId="0" fontId="4" fillId="15" borderId="21" xfId="0" applyFont="1" applyFill="1" applyBorder="1" applyAlignment="1">
      <alignment horizontal="center" vertical="center" wrapText="1"/>
    </xf>
    <xf numFmtId="0" fontId="2" fillId="0" borderId="22" xfId="0" applyFont="1" applyBorder="1"/>
    <xf numFmtId="0" fontId="2" fillId="0" borderId="23" xfId="0" applyFont="1" applyBorder="1"/>
    <xf numFmtId="0" fontId="6" fillId="15" borderId="21" xfId="0" applyFont="1" applyFill="1" applyBorder="1" applyAlignment="1">
      <alignment horizontal="center" vertical="center"/>
    </xf>
    <xf numFmtId="0" fontId="0" fillId="0" borderId="15" xfId="0" applyFont="1" applyBorder="1" applyAlignment="1">
      <alignment horizontal="center" vertical="center"/>
    </xf>
    <xf numFmtId="0" fontId="2" fillId="0" borderId="27" xfId="0" applyFont="1" applyBorder="1"/>
    <xf numFmtId="0" fontId="2" fillId="0" borderId="28" xfId="0" applyFont="1" applyBorder="1"/>
    <xf numFmtId="1" fontId="5" fillId="0" borderId="26" xfId="0" applyNumberFormat="1" applyFont="1" applyBorder="1" applyAlignment="1">
      <alignment horizontal="center" vertical="center"/>
    </xf>
    <xf numFmtId="0" fontId="2" fillId="0" borderId="29" xfId="0" applyFont="1" applyBorder="1"/>
    <xf numFmtId="0" fontId="24" fillId="0" borderId="1" xfId="0" applyFont="1" applyBorder="1" applyAlignment="1">
      <alignment horizontal="left" wrapText="1"/>
    </xf>
    <xf numFmtId="0" fontId="19" fillId="15" borderId="1" xfId="0" applyFont="1" applyFill="1" applyBorder="1" applyAlignment="1">
      <alignment horizontal="center"/>
    </xf>
    <xf numFmtId="0" fontId="4" fillId="15" borderId="21" xfId="0" applyFont="1" applyFill="1" applyBorder="1" applyAlignment="1">
      <alignment horizontal="center" vertical="top"/>
    </xf>
    <xf numFmtId="0" fontId="4" fillId="0" borderId="30" xfId="0" applyFont="1" applyBorder="1" applyAlignment="1">
      <alignment horizontal="center" vertical="top" wrapText="1"/>
    </xf>
    <xf numFmtId="0" fontId="2" fillId="0" borderId="31" xfId="0" applyFont="1" applyBorder="1"/>
    <xf numFmtId="0" fontId="2" fillId="0" borderId="30" xfId="0" applyFont="1" applyBorder="1"/>
    <xf numFmtId="0" fontId="2" fillId="0" borderId="32" xfId="0" applyFont="1" applyBorder="1"/>
    <xf numFmtId="0" fontId="19" fillId="0" borderId="1" xfId="0" applyFont="1" applyBorder="1" applyAlignment="1">
      <alignment horizontal="center"/>
    </xf>
    <xf numFmtId="0" fontId="1" fillId="0" borderId="1" xfId="0" applyFont="1" applyBorder="1"/>
    <xf numFmtId="0" fontId="0" fillId="0" borderId="1" xfId="0" applyFont="1" applyBorder="1" applyAlignment="1">
      <alignment horizontal="center" wrapText="1"/>
    </xf>
    <xf numFmtId="0" fontId="23" fillId="0" borderId="27" xfId="0" applyFont="1" applyBorder="1" applyAlignment="1">
      <alignment horizontal="center" wrapText="1"/>
    </xf>
    <xf numFmtId="3" fontId="19" fillId="0" borderId="1" xfId="0" applyNumberFormat="1" applyFont="1" applyBorder="1" applyAlignment="1">
      <alignment horizontal="left" wrapText="1"/>
    </xf>
    <xf numFmtId="0" fontId="24" fillId="0" borderId="1" xfId="0" applyFont="1" applyBorder="1" applyAlignment="1">
      <alignment wrapText="1"/>
    </xf>
    <xf numFmtId="0" fontId="19" fillId="0" borderId="1" xfId="0" applyFont="1" applyBorder="1" applyAlignment="1">
      <alignment horizontal="left" wrapText="1"/>
    </xf>
    <xf numFmtId="0" fontId="19" fillId="0" borderId="1" xfId="0" applyFont="1" applyBorder="1" applyAlignment="1">
      <alignment wrapText="1"/>
    </xf>
    <xf numFmtId="0" fontId="25" fillId="0" borderId="2" xfId="0" applyFont="1" applyBorder="1" applyAlignment="1">
      <alignment horizontal="center"/>
    </xf>
    <xf numFmtId="37" fontId="19" fillId="15" borderId="1" xfId="0" applyNumberFormat="1" applyFont="1" applyFill="1" applyBorder="1" applyAlignment="1">
      <alignment horizontal="center" vertical="center"/>
    </xf>
    <xf numFmtId="169" fontId="19" fillId="15" borderId="1" xfId="0" applyNumberFormat="1" applyFont="1" applyFill="1" applyBorder="1" applyAlignment="1">
      <alignment horizontal="center" wrapText="1"/>
    </xf>
    <xf numFmtId="0" fontId="19" fillId="15" borderId="1" xfId="0" applyFont="1" applyFill="1" applyBorder="1" applyAlignment="1">
      <alignment wrapText="1"/>
    </xf>
    <xf numFmtId="1" fontId="1" fillId="0" borderId="1" xfId="0" applyNumberFormat="1" applyFont="1" applyBorder="1" applyAlignment="1">
      <alignment horizontal="center"/>
    </xf>
    <xf numFmtId="0" fontId="19" fillId="15" borderId="37" xfId="0" applyFont="1" applyFill="1" applyBorder="1" applyAlignment="1">
      <alignment horizontal="center" wrapText="1"/>
    </xf>
    <xf numFmtId="0" fontId="6" fillId="0" borderId="15" xfId="0" applyFont="1" applyBorder="1" applyAlignment="1">
      <alignment vertical="center"/>
    </xf>
    <xf numFmtId="169" fontId="5" fillId="0" borderId="26" xfId="0" applyNumberFormat="1" applyFont="1" applyBorder="1" applyAlignment="1">
      <alignment horizontal="center" vertical="center"/>
    </xf>
    <xf numFmtId="15" fontId="4" fillId="0" borderId="1" xfId="0" applyNumberFormat="1" applyFont="1" applyBorder="1" applyAlignment="1">
      <alignment horizontal="center"/>
    </xf>
    <xf numFmtId="169" fontId="19" fillId="0" borderId="1" xfId="0" applyNumberFormat="1" applyFont="1" applyBorder="1" applyAlignment="1">
      <alignment horizontal="center" wrapText="1"/>
    </xf>
    <xf numFmtId="0" fontId="4" fillId="15" borderId="15" xfId="0" applyFont="1" applyFill="1" applyBorder="1" applyAlignment="1">
      <alignment horizontal="center" vertical="center"/>
    </xf>
    <xf numFmtId="169" fontId="19" fillId="15" borderId="15" xfId="0" applyNumberFormat="1" applyFont="1" applyFill="1" applyBorder="1" applyAlignment="1">
      <alignment horizontal="center" vertical="center" wrapText="1"/>
    </xf>
    <xf numFmtId="3" fontId="19" fillId="15" borderId="1" xfId="0" applyNumberFormat="1" applyFont="1" applyFill="1" applyBorder="1" applyAlignment="1">
      <alignment horizontal="center"/>
    </xf>
    <xf numFmtId="0" fontId="19" fillId="15" borderId="15" xfId="0" applyFont="1" applyFill="1" applyBorder="1" applyAlignment="1">
      <alignment vertical="top"/>
    </xf>
    <xf numFmtId="49" fontId="26" fillId="3" borderId="15" xfId="0" applyNumberFormat="1" applyFont="1" applyFill="1" applyBorder="1" applyAlignment="1">
      <alignment horizontal="left" vertical="top" wrapText="1"/>
    </xf>
    <xf numFmtId="49" fontId="1" fillId="0" borderId="30" xfId="0" applyNumberFormat="1" applyFont="1" applyBorder="1" applyAlignment="1">
      <alignment wrapText="1"/>
    </xf>
    <xf numFmtId="49" fontId="19" fillId="15" borderId="38" xfId="0" applyNumberFormat="1" applyFont="1" applyFill="1" applyBorder="1"/>
    <xf numFmtId="0" fontId="2" fillId="0" borderId="39" xfId="0" applyFont="1" applyBorder="1"/>
    <xf numFmtId="0" fontId="2" fillId="0" borderId="40" xfId="0" applyFont="1" applyBorder="1"/>
    <xf numFmtId="0" fontId="4" fillId="3" borderId="41" xfId="0" applyFont="1" applyFill="1" applyBorder="1"/>
    <xf numFmtId="0" fontId="2" fillId="0" borderId="42" xfId="0" applyFont="1" applyBorder="1"/>
    <xf numFmtId="0" fontId="2" fillId="0" borderId="43" xfId="0" applyFont="1" applyBorder="1"/>
    <xf numFmtId="0" fontId="2" fillId="0" borderId="44" xfId="0" applyFont="1" applyBorder="1"/>
    <xf numFmtId="0" fontId="2" fillId="0" borderId="49" xfId="0" applyFont="1" applyBorder="1"/>
    <xf numFmtId="0" fontId="2" fillId="0" borderId="50" xfId="0" applyFont="1" applyBorder="1"/>
    <xf numFmtId="0" fontId="23" fillId="0" borderId="16" xfId="0" applyFont="1" applyBorder="1" applyAlignment="1">
      <alignment vertical="center"/>
    </xf>
    <xf numFmtId="0" fontId="2" fillId="0" borderId="45" xfId="0" applyFont="1" applyBorder="1"/>
    <xf numFmtId="0" fontId="23" fillId="0" borderId="30" xfId="0" applyFont="1" applyBorder="1"/>
    <xf numFmtId="0" fontId="19" fillId="15" borderId="46" xfId="0" applyFont="1" applyFill="1" applyBorder="1"/>
    <xf numFmtId="0" fontId="2" fillId="0" borderId="47" xfId="0" applyFont="1" applyBorder="1"/>
    <xf numFmtId="0" fontId="2" fillId="0" borderId="48" xfId="0" applyFont="1" applyBorder="1"/>
    <xf numFmtId="0" fontId="1" fillId="0" borderId="0" xfId="0" applyFont="1" applyAlignment="1">
      <alignment wrapText="1"/>
    </xf>
    <xf numFmtId="0" fontId="22" fillId="0" borderId="15" xfId="0" applyFont="1" applyBorder="1" applyAlignment="1">
      <alignment horizontal="center" wrapText="1"/>
    </xf>
    <xf numFmtId="0" fontId="23" fillId="3" borderId="15" xfId="0" applyFont="1" applyFill="1" applyBorder="1"/>
    <xf numFmtId="0" fontId="2" fillId="0" borderId="51" xfId="0" applyFont="1" applyBorder="1"/>
    <xf numFmtId="0" fontId="2" fillId="0" borderId="52" xfId="0" applyFont="1" applyBorder="1"/>
    <xf numFmtId="0" fontId="4" fillId="0" borderId="17" xfId="0" applyFont="1" applyBorder="1"/>
    <xf numFmtId="0" fontId="1" fillId="0" borderId="30" xfId="0" applyFont="1" applyBorder="1" applyAlignment="1">
      <alignment wrapText="1"/>
    </xf>
    <xf numFmtId="0" fontId="23" fillId="15" borderId="21" xfId="0" applyFont="1" applyFill="1" applyBorder="1" applyAlignment="1">
      <alignment horizontal="center" vertical="top" wrapText="1"/>
    </xf>
    <xf numFmtId="0" fontId="4" fillId="0" borderId="30" xfId="0" applyFont="1" applyBorder="1" applyAlignment="1">
      <alignment horizontal="center"/>
    </xf>
    <xf numFmtId="0" fontId="19" fillId="15" borderId="21" xfId="0" applyFont="1" applyFill="1" applyBorder="1" applyAlignment="1">
      <alignment horizontal="center" wrapText="1"/>
    </xf>
    <xf numFmtId="0" fontId="4" fillId="15" borderId="1" xfId="0" applyFont="1" applyFill="1" applyBorder="1" applyAlignment="1">
      <alignment horizontal="center"/>
    </xf>
    <xf numFmtId="0" fontId="2" fillId="0" borderId="53" xfId="0" applyFont="1" applyBorder="1"/>
    <xf numFmtId="169" fontId="19" fillId="0" borderId="1" xfId="0" applyNumberFormat="1" applyFont="1" applyBorder="1" applyAlignment="1">
      <alignment horizontal="left" wrapText="1"/>
    </xf>
    <xf numFmtId="0" fontId="19" fillId="0" borderId="15" xfId="0" applyFont="1" applyBorder="1" applyAlignment="1">
      <alignment horizontal="center"/>
    </xf>
    <xf numFmtId="169" fontId="19" fillId="0" borderId="15" xfId="0" applyNumberFormat="1" applyFont="1" applyBorder="1" applyAlignment="1">
      <alignment horizontal="center" vertical="center" wrapText="1"/>
    </xf>
    <xf numFmtId="0" fontId="19" fillId="0" borderId="27" xfId="0" applyFont="1" applyBorder="1" applyAlignment="1">
      <alignment horizontal="center"/>
    </xf>
    <xf numFmtId="0" fontId="4" fillId="0" borderId="1" xfId="0" applyFont="1" applyBorder="1" applyAlignment="1">
      <alignment horizontal="left" wrapText="1"/>
    </xf>
    <xf numFmtId="0" fontId="4" fillId="0" borderId="1" xfId="0" applyFont="1" applyBorder="1" applyAlignment="1">
      <alignment horizontal="center"/>
    </xf>
    <xf numFmtId="0" fontId="30"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19</xdr:col>
      <xdr:colOff>95250</xdr:colOff>
      <xdr:row>0</xdr:row>
      <xdr:rowOff>76200</xdr:rowOff>
    </xdr:from>
    <xdr:ext cx="1095375" cy="752475"/>
    <xdr:pic>
      <xdr:nvPicPr>
        <xdr:cNvPr id="2" name="image1.png" descr="sspd">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171450</xdr:colOff>
      <xdr:row>0</xdr:row>
      <xdr:rowOff>66675</xdr:rowOff>
    </xdr:from>
    <xdr:ext cx="828675" cy="628650"/>
    <xdr:pic>
      <xdr:nvPicPr>
        <xdr:cNvPr id="3" name="image2.jpg" descr="Papeleri_0">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19</xdr:col>
      <xdr:colOff>9525</xdr:colOff>
      <xdr:row>34</xdr:row>
      <xdr:rowOff>19050</xdr:rowOff>
    </xdr:from>
    <xdr:ext cx="1238250" cy="1057275"/>
    <xdr:pic>
      <xdr:nvPicPr>
        <xdr:cNvPr id="4" name="image1.png" descr="sspd">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21</xdr:col>
      <xdr:colOff>238125</xdr:colOff>
      <xdr:row>33</xdr:row>
      <xdr:rowOff>9525</xdr:rowOff>
    </xdr:from>
    <xdr:ext cx="742950" cy="895350"/>
    <xdr:pic>
      <xdr:nvPicPr>
        <xdr:cNvPr id="5" name="image2.jpg" descr="Papeleri_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47625</xdr:colOff>
      <xdr:row>27</xdr:row>
      <xdr:rowOff>28575</xdr:rowOff>
    </xdr:from>
    <xdr:ext cx="742950" cy="228600"/>
    <xdr:pic>
      <xdr:nvPicPr>
        <xdr:cNvPr id="6" name="image3.jpg" descr="FIRMA HUMBERTO LOAIZA.jpg" title="Imagen">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about:blank" TargetMode="External"/><Relationship Id="rId2" Type="http://schemas.openxmlformats.org/officeDocument/2006/relationships/hyperlink" Target="about:blank" TargetMode="External"/><Relationship Id="rId1" Type="http://schemas.openxmlformats.org/officeDocument/2006/relationships/hyperlink" Target="about:blank"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heetViews>
  <sheetFormatPr baseColWidth="10" defaultColWidth="12.59765625" defaultRowHeight="15" customHeight="1" x14ac:dyDescent="0.25"/>
  <cols>
    <col min="1" max="26" width="9.3984375" customWidth="1"/>
  </cols>
  <sheetData>
    <row r="1" spans="1:6" ht="14.4" x14ac:dyDescent="0.3">
      <c r="A1" s="173" t="s">
        <v>0</v>
      </c>
      <c r="B1" s="174"/>
      <c r="C1" s="174"/>
      <c r="D1" s="174"/>
      <c r="E1" s="175"/>
      <c r="F1" s="1" t="s">
        <v>1</v>
      </c>
    </row>
    <row r="2" spans="1:6" ht="14.4" x14ac:dyDescent="0.3">
      <c r="A2" s="2">
        <v>6400</v>
      </c>
      <c r="B2" s="3">
        <v>10000</v>
      </c>
      <c r="C2" s="3">
        <v>11800</v>
      </c>
      <c r="D2" s="3">
        <v>14700</v>
      </c>
      <c r="E2" s="3">
        <v>18900</v>
      </c>
    </row>
    <row r="4" spans="1:6" ht="15.6" x14ac:dyDescent="0.25">
      <c r="A4" s="176" t="s">
        <v>2</v>
      </c>
      <c r="B4" s="174"/>
      <c r="C4" s="175"/>
    </row>
    <row r="5" spans="1:6" ht="14.4" x14ac:dyDescent="0.3">
      <c r="A5" s="3">
        <v>750</v>
      </c>
      <c r="B5" s="3">
        <v>750</v>
      </c>
      <c r="C5" s="3">
        <v>750</v>
      </c>
    </row>
    <row r="7" spans="1:6" ht="15.6" x14ac:dyDescent="0.25">
      <c r="A7" s="176" t="s">
        <v>3</v>
      </c>
      <c r="B7" s="174"/>
      <c r="C7" s="175"/>
    </row>
    <row r="8" spans="1:6" ht="14.4" x14ac:dyDescent="0.3">
      <c r="A8" s="3">
        <v>900</v>
      </c>
      <c r="B8" s="3">
        <v>900</v>
      </c>
      <c r="C8" s="3">
        <v>900</v>
      </c>
    </row>
    <row r="10" spans="1:6" ht="15.6" x14ac:dyDescent="0.25">
      <c r="A10" s="176" t="s">
        <v>4</v>
      </c>
      <c r="B10" s="174"/>
      <c r="C10" s="175"/>
    </row>
    <row r="11" spans="1:6" ht="14.4" x14ac:dyDescent="0.3">
      <c r="A11" s="3">
        <v>1250</v>
      </c>
      <c r="B11" s="3">
        <v>1250</v>
      </c>
      <c r="C11" s="3">
        <v>1250</v>
      </c>
    </row>
    <row r="13" spans="1:6" ht="15.6" x14ac:dyDescent="0.25">
      <c r="A13" s="176" t="s">
        <v>5</v>
      </c>
      <c r="B13" s="174"/>
      <c r="C13" s="175"/>
    </row>
    <row r="14" spans="1:6" ht="14.4" x14ac:dyDescent="0.3">
      <c r="A14" s="3">
        <v>1700</v>
      </c>
      <c r="B14" s="3">
        <v>1700</v>
      </c>
      <c r="C14" s="3">
        <v>1700</v>
      </c>
    </row>
    <row r="16" spans="1:6" ht="15.6" x14ac:dyDescent="0.25">
      <c r="A16" s="176" t="s">
        <v>6</v>
      </c>
      <c r="B16" s="174"/>
      <c r="C16" s="175"/>
    </row>
    <row r="17" spans="1:3" ht="14.4" x14ac:dyDescent="0.3">
      <c r="A17" s="3">
        <v>1850</v>
      </c>
      <c r="B17" s="3">
        <v>1850</v>
      </c>
      <c r="C17" s="3">
        <v>1850</v>
      </c>
    </row>
    <row r="21" spans="1:3" ht="15.75" customHeight="1" x14ac:dyDescent="0.25"/>
    <row r="22" spans="1:3" ht="15.75" customHeight="1" x14ac:dyDescent="0.25"/>
    <row r="23" spans="1:3" ht="15.75" customHeight="1" x14ac:dyDescent="0.25"/>
    <row r="24" spans="1:3" ht="15.75" customHeight="1" x14ac:dyDescent="0.25"/>
    <row r="25" spans="1:3" ht="15.75" customHeight="1" x14ac:dyDescent="0.25"/>
    <row r="26" spans="1:3" ht="15.75" customHeight="1" x14ac:dyDescent="0.25"/>
    <row r="27" spans="1:3" ht="15.75" customHeight="1" x14ac:dyDescent="0.25"/>
    <row r="28" spans="1:3" ht="15.75" customHeight="1" x14ac:dyDescent="0.25"/>
    <row r="29" spans="1:3" ht="15.75" customHeight="1" x14ac:dyDescent="0.25"/>
    <row r="30" spans="1:3" ht="15.75" customHeight="1" x14ac:dyDescent="0.25"/>
    <row r="31" spans="1:3" ht="15.75" customHeight="1" x14ac:dyDescent="0.25"/>
    <row r="32" spans="1:3"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16:C16"/>
    <mergeCell ref="A1:E1"/>
    <mergeCell ref="A4:C4"/>
    <mergeCell ref="A7:C7"/>
    <mergeCell ref="A10:C10"/>
    <mergeCell ref="A13:C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43"/>
  <sheetViews>
    <sheetView tabSelected="1" workbookViewId="0">
      <pane xSplit="2" ySplit="1" topLeftCell="C2" activePane="bottomRight" state="frozen"/>
      <selection pane="topRight" activeCell="C1" sqref="C1"/>
      <selection pane="bottomLeft" activeCell="A2" sqref="A2"/>
      <selection pane="bottomRight" activeCell="H1" sqref="H1"/>
    </sheetView>
  </sheetViews>
  <sheetFormatPr baseColWidth="10" defaultColWidth="12.59765625" defaultRowHeight="15" customHeight="1" x14ac:dyDescent="0.25"/>
  <cols>
    <col min="1" max="1" width="6.59765625" customWidth="1"/>
    <col min="2" max="2" width="44.3984375" customWidth="1"/>
    <col min="3" max="3" width="13" customWidth="1"/>
    <col min="4" max="4" width="12.3984375" customWidth="1"/>
    <col min="5" max="5" width="13.69921875" customWidth="1"/>
    <col min="6" max="6" width="16" customWidth="1"/>
    <col min="7" max="7" width="7.3984375" customWidth="1"/>
    <col min="8" max="8" width="11.8984375" customWidth="1"/>
    <col min="9" max="9" width="13.3984375" customWidth="1"/>
    <col min="10" max="10" width="24.59765625" customWidth="1"/>
    <col min="11" max="11" width="7.69921875" customWidth="1"/>
    <col min="12" max="12" width="7.59765625" customWidth="1"/>
    <col min="13" max="15" width="10" customWidth="1"/>
    <col min="16" max="21" width="9.5" customWidth="1"/>
    <col min="22" max="22" width="10.5" customWidth="1"/>
    <col min="23" max="23" width="7.59765625" customWidth="1"/>
    <col min="24" max="24" width="9.69921875" customWidth="1"/>
    <col min="25" max="25" width="9.5" customWidth="1"/>
    <col min="26" max="26" width="8.8984375" customWidth="1"/>
    <col min="27" max="27" width="9.59765625" customWidth="1"/>
    <col min="28" max="28" width="10.3984375" customWidth="1"/>
    <col min="29" max="29" width="10" customWidth="1"/>
    <col min="30" max="31" width="11.19921875" customWidth="1"/>
    <col min="32" max="32" width="6.59765625" customWidth="1"/>
    <col min="33" max="34" width="11.19921875" customWidth="1"/>
    <col min="35" max="35" width="10.69921875" customWidth="1"/>
    <col min="36" max="36" width="31" customWidth="1"/>
    <col min="37" max="37" width="9.5" customWidth="1"/>
    <col min="38" max="38" width="12.5" customWidth="1"/>
    <col min="39" max="39" width="11.09765625" customWidth="1"/>
    <col min="40" max="40" width="9.3984375" customWidth="1"/>
    <col min="41" max="41" width="15.19921875" customWidth="1"/>
    <col min="42" max="49" width="9.3984375" customWidth="1"/>
  </cols>
  <sheetData>
    <row r="1" spans="1:49" ht="60" x14ac:dyDescent="0.3">
      <c r="A1" s="4" t="s">
        <v>7</v>
      </c>
      <c r="B1" s="5" t="s">
        <v>8</v>
      </c>
      <c r="C1" s="5" t="s">
        <v>1985</v>
      </c>
      <c r="D1" s="5" t="s">
        <v>10</v>
      </c>
      <c r="E1" s="5" t="s">
        <v>11</v>
      </c>
      <c r="F1" s="5" t="s">
        <v>12</v>
      </c>
      <c r="G1" s="5" t="s">
        <v>13</v>
      </c>
      <c r="H1" s="271" t="s">
        <v>1986</v>
      </c>
      <c r="I1" s="5" t="s">
        <v>15</v>
      </c>
      <c r="J1" s="5" t="s">
        <v>16</v>
      </c>
      <c r="K1" s="4" t="s">
        <v>17</v>
      </c>
      <c r="L1" s="4" t="s">
        <v>18</v>
      </c>
      <c r="M1" s="6" t="s">
        <v>19</v>
      </c>
      <c r="N1" s="6" t="s">
        <v>20</v>
      </c>
      <c r="O1" s="6" t="s">
        <v>21</v>
      </c>
      <c r="P1" s="6" t="s">
        <v>22</v>
      </c>
      <c r="Q1" s="4" t="s">
        <v>23</v>
      </c>
      <c r="R1" s="4" t="s">
        <v>24</v>
      </c>
      <c r="S1" s="4" t="s">
        <v>25</v>
      </c>
      <c r="T1" s="4" t="s">
        <v>26</v>
      </c>
      <c r="U1" s="4" t="s">
        <v>27</v>
      </c>
      <c r="V1" s="4" t="s">
        <v>28</v>
      </c>
      <c r="W1" s="4" t="s">
        <v>29</v>
      </c>
      <c r="X1" s="4" t="s">
        <v>30</v>
      </c>
      <c r="Y1" s="5" t="s">
        <v>31</v>
      </c>
      <c r="Z1" s="4" t="s">
        <v>32</v>
      </c>
      <c r="AA1" s="5" t="s">
        <v>33</v>
      </c>
      <c r="AB1" s="5" t="s">
        <v>34</v>
      </c>
      <c r="AC1" s="5" t="s">
        <v>35</v>
      </c>
      <c r="AD1" s="7" t="s">
        <v>36</v>
      </c>
      <c r="AE1" s="7" t="s">
        <v>37</v>
      </c>
      <c r="AF1" s="7" t="s">
        <v>38</v>
      </c>
      <c r="AG1" s="7" t="s">
        <v>39</v>
      </c>
      <c r="AH1" s="6" t="s">
        <v>40</v>
      </c>
      <c r="AI1" s="5" t="s">
        <v>41</v>
      </c>
      <c r="AJ1" s="8" t="s">
        <v>42</v>
      </c>
      <c r="AK1" s="7" t="s">
        <v>43</v>
      </c>
      <c r="AL1" s="9" t="s">
        <v>44</v>
      </c>
      <c r="AM1" s="10" t="s">
        <v>45</v>
      </c>
      <c r="AN1" s="11"/>
      <c r="AO1" s="12" t="s">
        <v>46</v>
      </c>
      <c r="AP1" s="12" t="s">
        <v>47</v>
      </c>
      <c r="AQ1" s="11"/>
      <c r="AR1" s="11"/>
      <c r="AS1" s="11" t="s">
        <v>48</v>
      </c>
      <c r="AT1" s="11"/>
      <c r="AU1" s="11"/>
      <c r="AV1" s="11"/>
      <c r="AW1" s="11"/>
    </row>
    <row r="2" spans="1:49" ht="15" customHeight="1" x14ac:dyDescent="0.3">
      <c r="A2" s="13" t="s">
        <v>49</v>
      </c>
      <c r="B2" s="14" t="s">
        <v>50</v>
      </c>
      <c r="C2" s="15">
        <v>71397340</v>
      </c>
      <c r="D2" s="16">
        <v>712005131</v>
      </c>
      <c r="E2" s="16" t="s">
        <v>51</v>
      </c>
      <c r="F2" s="16">
        <v>3388741</v>
      </c>
      <c r="G2" s="17">
        <v>2</v>
      </c>
      <c r="H2" s="18" t="s">
        <v>52</v>
      </c>
      <c r="I2" s="19" t="s">
        <v>53</v>
      </c>
      <c r="J2" s="20" t="s">
        <v>54</v>
      </c>
      <c r="K2" s="21">
        <v>1996</v>
      </c>
      <c r="L2" s="21">
        <v>2004</v>
      </c>
      <c r="M2" s="22">
        <v>900</v>
      </c>
      <c r="N2" s="23">
        <f>IF(G2&lt;=1,'CARGO FIJO'!$B$5,IF(G2&lt;=2,'CARGO FIJO'!$B$8,IF(G2&lt;=3,'CARGO FIJO'!$B$11,IF(G2&lt;=4,'CARGO FIJO'!$B$14,IF(G2&lt;=5,'CARGO FIJO'!$B$17)))))</f>
        <v>900</v>
      </c>
      <c r="O2" s="23">
        <f>IF(G2&lt;=1,'CARGO FIJO'!$C$5,IF(G2&lt;=2,'CARGO FIJO'!$C$8,IF(G2&lt;=3,'CARGO FIJO'!$C$11,IF(G2&lt;=4,'CARGO FIJO'!$C$14,IF(G2&lt;=5,'CARGO FIJO'!$C$17)))))</f>
        <v>900</v>
      </c>
      <c r="P2" s="21">
        <f t="shared" ref="P2:P122" si="0">L2-K2</f>
        <v>8</v>
      </c>
      <c r="Q2" s="21">
        <f t="shared" ref="Q2:Q208" si="1">IF(17&lt;P2,(P2)-(R2+S2),P2)</f>
        <v>8</v>
      </c>
      <c r="R2" s="21">
        <f t="shared" ref="R2:R208" si="2">IF(P2&gt;17,P2-17-S2,0)</f>
        <v>0</v>
      </c>
      <c r="S2" s="21">
        <f t="shared" ref="S2:S208" si="3">IF(P2&gt;35,P2-35,0)</f>
        <v>0</v>
      </c>
      <c r="T2" s="24">
        <f t="shared" ref="T2:T118" si="4">IF(G2&lt;=1,M2*Q2,IF(G2&lt;=2,M2*Q2,IF(G2&lt;=3,M2*Q2,IF(G2&lt;=4,M2*Q2,IF(G2&lt;=5,M2*Q2)))))</f>
        <v>7200</v>
      </c>
      <c r="U2" s="24">
        <f t="shared" ref="U2:U12" si="5">IF(G2&lt;=1,N2*R2,IF(G2&lt;=2,N2*R2,IF(G2&lt;=3,N2*R2,IF(G2&lt;=4,N2*R2,IF(G2&lt;=5,N2*R2)))))</f>
        <v>0</v>
      </c>
      <c r="V2" s="25">
        <f t="shared" ref="V2:V94" si="6">IF(G2&lt;=1,O2*S2,IF(G2&lt;=2,O2*S2,IF(G2&lt;=3,O2*S2,IF(G2&lt;=4,O2*S2,IF(G2&lt;=5,O2*S2,)))))</f>
        <v>0</v>
      </c>
      <c r="W2" s="24">
        <f>IF(G2&lt;=1,'CARGO FIJO'!$A$2,IF(G2&lt;=2,'CARGO FIJO'!$B$2,IF(G2&lt;=3,'CARGO FIJO'!$C$2,IF(G2&lt;=4,'CARGO FIJO'!$D$2,IF(G2&lt;=5,'CARGO FIJO'!$E$2)))))</f>
        <v>10000</v>
      </c>
      <c r="X2" s="26">
        <v>0</v>
      </c>
      <c r="Y2" s="24">
        <v>0</v>
      </c>
      <c r="Z2" s="27">
        <v>0</v>
      </c>
      <c r="AA2" s="24">
        <f t="shared" ref="AA2:AA25" si="7">(Z2*500)</f>
        <v>0</v>
      </c>
      <c r="AB2" s="24">
        <v>0</v>
      </c>
      <c r="AC2" s="24">
        <v>0</v>
      </c>
      <c r="AD2" s="24">
        <v>1700</v>
      </c>
      <c r="AE2" s="24">
        <v>0</v>
      </c>
      <c r="AF2" s="21">
        <v>0</v>
      </c>
      <c r="AG2" s="24">
        <v>0</v>
      </c>
      <c r="AH2" s="24">
        <f t="shared" ref="AH2:AH39" si="8">AE2-AG2</f>
        <v>0</v>
      </c>
      <c r="AI2" s="24">
        <v>0</v>
      </c>
      <c r="AJ2" s="28" t="s">
        <v>55</v>
      </c>
      <c r="AK2" s="24">
        <v>0</v>
      </c>
      <c r="AL2" s="24">
        <f t="shared" ref="AL2:AL13" si="9">SUM(T2+U2+V2+W2+AA2+AB2+AC2+AG2+AI2+Y2-AD2)</f>
        <v>15500</v>
      </c>
      <c r="AM2" s="24">
        <f t="shared" ref="AM2:AM440" si="10">IF(AK2&gt;0,AK2,AL2)</f>
        <v>15500</v>
      </c>
      <c r="AN2" s="29"/>
      <c r="AO2" s="30">
        <f t="shared" ref="AO2:AO15" si="11">AH2</f>
        <v>0</v>
      </c>
      <c r="AP2" s="30">
        <f t="shared" ref="AP2:AP15" si="12">AL2-AM2</f>
        <v>0</v>
      </c>
      <c r="AQ2" s="29"/>
      <c r="AR2" s="29"/>
      <c r="AS2" s="29"/>
      <c r="AT2" s="29"/>
      <c r="AU2" s="29"/>
      <c r="AV2" s="29"/>
      <c r="AW2" s="29"/>
    </row>
    <row r="3" spans="1:49" ht="16.5" customHeight="1" x14ac:dyDescent="0.3">
      <c r="A3" s="13" t="s">
        <v>56</v>
      </c>
      <c r="B3" s="14" t="s">
        <v>57</v>
      </c>
      <c r="C3" s="15">
        <v>71397340</v>
      </c>
      <c r="D3" s="16">
        <v>1601004278</v>
      </c>
      <c r="E3" s="16" t="s">
        <v>51</v>
      </c>
      <c r="F3" s="16">
        <v>3003436148</v>
      </c>
      <c r="G3" s="17">
        <v>2</v>
      </c>
      <c r="H3" s="18" t="s">
        <v>58</v>
      </c>
      <c r="I3" s="19" t="s">
        <v>53</v>
      </c>
      <c r="J3" s="20" t="s">
        <v>54</v>
      </c>
      <c r="K3" s="21">
        <v>349</v>
      </c>
      <c r="L3" s="21">
        <v>351</v>
      </c>
      <c r="M3" s="22">
        <v>900</v>
      </c>
      <c r="N3" s="23">
        <f>IF(G3&lt;=1,'CARGO FIJO'!$B$5,IF(G3&lt;=2,'CARGO FIJO'!$B$8,IF(G3&lt;=3,'CARGO FIJO'!$B$11,IF(G3&lt;=4,'CARGO FIJO'!$B$14,IF(G3&lt;=5,'CARGO FIJO'!$B$17)))))</f>
        <v>900</v>
      </c>
      <c r="O3" s="23">
        <f>IF(G3&lt;=1,'CARGO FIJO'!$C$5,IF(G3&lt;=2,'CARGO FIJO'!$C$8,IF(G3&lt;=3,'CARGO FIJO'!$C$11,IF(G3&lt;=4,'CARGO FIJO'!$C$14,IF(G3&lt;=5,'CARGO FIJO'!$C$17)))))</f>
        <v>900</v>
      </c>
      <c r="P3" s="21">
        <f t="shared" si="0"/>
        <v>2</v>
      </c>
      <c r="Q3" s="21">
        <f t="shared" si="1"/>
        <v>2</v>
      </c>
      <c r="R3" s="21">
        <f t="shared" si="2"/>
        <v>0</v>
      </c>
      <c r="S3" s="21">
        <f t="shared" si="3"/>
        <v>0</v>
      </c>
      <c r="T3" s="24">
        <f t="shared" si="4"/>
        <v>1800</v>
      </c>
      <c r="U3" s="24">
        <f t="shared" si="5"/>
        <v>0</v>
      </c>
      <c r="V3" s="25">
        <f t="shared" si="6"/>
        <v>0</v>
      </c>
      <c r="W3" s="24">
        <f>IF(G3&lt;=1,'CARGO FIJO'!$A$2,IF(G3&lt;=2,'CARGO FIJO'!$B$2,IF(G3&lt;=3,'CARGO FIJO'!$C$2,IF(G3&lt;=4,'CARGO FIJO'!$D$2,IF(G3&lt;=5,'CARGO FIJO'!$E$2)))))</f>
        <v>10000</v>
      </c>
      <c r="X3" s="26">
        <v>0</v>
      </c>
      <c r="Y3" s="24">
        <v>0</v>
      </c>
      <c r="Z3" s="27">
        <v>3</v>
      </c>
      <c r="AA3" s="24">
        <f t="shared" si="7"/>
        <v>1500</v>
      </c>
      <c r="AB3" s="24">
        <v>34200</v>
      </c>
      <c r="AC3" s="24">
        <v>0</v>
      </c>
      <c r="AD3" s="24">
        <v>0</v>
      </c>
      <c r="AE3" s="24">
        <v>0</v>
      </c>
      <c r="AF3" s="21">
        <v>0</v>
      </c>
      <c r="AG3" s="24">
        <v>0</v>
      </c>
      <c r="AH3" s="24">
        <f t="shared" si="8"/>
        <v>0</v>
      </c>
      <c r="AI3" s="24">
        <v>0</v>
      </c>
      <c r="AJ3" s="28" t="s">
        <v>59</v>
      </c>
      <c r="AK3" s="24">
        <v>0</v>
      </c>
      <c r="AL3" s="24">
        <f t="shared" si="9"/>
        <v>47500</v>
      </c>
      <c r="AM3" s="24">
        <f t="shared" si="10"/>
        <v>47500</v>
      </c>
      <c r="AN3" s="29"/>
      <c r="AO3" s="30">
        <f t="shared" si="11"/>
        <v>0</v>
      </c>
      <c r="AP3" s="30">
        <f t="shared" si="12"/>
        <v>0</v>
      </c>
      <c r="AQ3" s="29"/>
      <c r="AR3" s="29"/>
      <c r="AS3" s="29"/>
      <c r="AT3" s="29"/>
      <c r="AU3" s="29"/>
      <c r="AV3" s="29"/>
      <c r="AW3" s="29"/>
    </row>
    <row r="4" spans="1:49" ht="14.4" x14ac:dyDescent="0.3">
      <c r="A4" s="13" t="s">
        <v>60</v>
      </c>
      <c r="B4" s="31" t="s">
        <v>61</v>
      </c>
      <c r="C4" s="15">
        <v>43759424</v>
      </c>
      <c r="D4" s="32">
        <v>1610015143</v>
      </c>
      <c r="E4" s="16" t="s">
        <v>51</v>
      </c>
      <c r="F4" s="16">
        <v>3388743</v>
      </c>
      <c r="G4" s="17">
        <v>1</v>
      </c>
      <c r="H4" s="18" t="s">
        <v>62</v>
      </c>
      <c r="I4" s="19" t="s">
        <v>53</v>
      </c>
      <c r="J4" s="20" t="s">
        <v>54</v>
      </c>
      <c r="K4" s="21">
        <v>337</v>
      </c>
      <c r="L4" s="21">
        <v>343</v>
      </c>
      <c r="M4" s="22">
        <v>750</v>
      </c>
      <c r="N4" s="23">
        <f>IF(G4&lt;=1,'CARGO FIJO'!$B$5,IF(G4&lt;=2,'CARGO FIJO'!$B$8,IF(G4&lt;=3,'CARGO FIJO'!$B$11,IF(G4&lt;=4,'CARGO FIJO'!$B$14,IF(G4&lt;=5,'CARGO FIJO'!$B$17)))))</f>
        <v>750</v>
      </c>
      <c r="O4" s="23">
        <f>IF(G4&lt;=1,'CARGO FIJO'!$C$5,IF(G4&lt;=2,'CARGO FIJO'!$C$8,IF(G4&lt;=3,'CARGO FIJO'!$C$11,IF(G4&lt;=4,'CARGO FIJO'!$C$14,IF(G4&lt;=5,'CARGO FIJO'!$C$17)))))</f>
        <v>750</v>
      </c>
      <c r="P4" s="21">
        <f t="shared" si="0"/>
        <v>6</v>
      </c>
      <c r="Q4" s="21">
        <f t="shared" si="1"/>
        <v>6</v>
      </c>
      <c r="R4" s="21">
        <f t="shared" si="2"/>
        <v>0</v>
      </c>
      <c r="S4" s="21">
        <f t="shared" si="3"/>
        <v>0</v>
      </c>
      <c r="T4" s="24">
        <f t="shared" si="4"/>
        <v>4500</v>
      </c>
      <c r="U4" s="24">
        <f t="shared" si="5"/>
        <v>0</v>
      </c>
      <c r="V4" s="25">
        <f t="shared" si="6"/>
        <v>0</v>
      </c>
      <c r="W4" s="24">
        <f>IF(G4&lt;=1,'CARGO FIJO'!$A$2,IF(G4&lt;=2,'CARGO FIJO'!$B$2,IF(G4&lt;=3,'CARGO FIJO'!$C$2,IF(G4&lt;=4,'CARGO FIJO'!$D$2,IF(G4&lt;=5,'CARGO FIJO'!$E$2)))))</f>
        <v>6400</v>
      </c>
      <c r="X4" s="26">
        <v>0</v>
      </c>
      <c r="Y4" s="24">
        <v>0</v>
      </c>
      <c r="Z4" s="27">
        <v>0</v>
      </c>
      <c r="AA4" s="24">
        <f t="shared" si="7"/>
        <v>0</v>
      </c>
      <c r="AB4" s="24">
        <v>0</v>
      </c>
      <c r="AC4" s="24">
        <v>0</v>
      </c>
      <c r="AD4" s="24">
        <v>2150</v>
      </c>
      <c r="AE4" s="24">
        <v>598500</v>
      </c>
      <c r="AF4" s="21">
        <v>39</v>
      </c>
      <c r="AG4" s="24">
        <v>10500</v>
      </c>
      <c r="AH4" s="24">
        <f t="shared" si="8"/>
        <v>588000</v>
      </c>
      <c r="AI4" s="24">
        <v>0</v>
      </c>
      <c r="AJ4" s="33" t="s">
        <v>63</v>
      </c>
      <c r="AK4" s="24">
        <v>0</v>
      </c>
      <c r="AL4" s="24">
        <f t="shared" si="9"/>
        <v>19250</v>
      </c>
      <c r="AM4" s="24">
        <f t="shared" si="10"/>
        <v>19250</v>
      </c>
      <c r="AN4" s="34"/>
      <c r="AO4" s="30">
        <f t="shared" si="11"/>
        <v>588000</v>
      </c>
      <c r="AP4" s="30">
        <f t="shared" si="12"/>
        <v>0</v>
      </c>
      <c r="AQ4" s="29"/>
      <c r="AR4" s="29"/>
      <c r="AS4" s="29"/>
      <c r="AT4" s="29"/>
      <c r="AU4" s="29"/>
      <c r="AV4" s="29"/>
      <c r="AW4" s="29"/>
    </row>
    <row r="5" spans="1:49" ht="14.4" x14ac:dyDescent="0.3">
      <c r="A5" s="13" t="s">
        <v>64</v>
      </c>
      <c r="B5" s="14" t="s">
        <v>65</v>
      </c>
      <c r="C5" s="15">
        <v>15258872</v>
      </c>
      <c r="D5" s="16">
        <v>1012014001</v>
      </c>
      <c r="E5" s="16" t="s">
        <v>51</v>
      </c>
      <c r="F5" s="16" t="s">
        <v>66</v>
      </c>
      <c r="G5" s="17">
        <v>2</v>
      </c>
      <c r="H5" s="18" t="s">
        <v>67</v>
      </c>
      <c r="I5" s="19" t="s">
        <v>53</v>
      </c>
      <c r="J5" s="20" t="s">
        <v>54</v>
      </c>
      <c r="K5" s="21">
        <v>1684</v>
      </c>
      <c r="L5" s="21">
        <v>1704</v>
      </c>
      <c r="M5" s="22">
        <v>900</v>
      </c>
      <c r="N5" s="23">
        <f>IF(G5&lt;=1,'CARGO FIJO'!$B$5,IF(G5&lt;=2,'CARGO FIJO'!$B$8,IF(G5&lt;=3,'CARGO FIJO'!$B$11,IF(G5&lt;=4,'CARGO FIJO'!$B$14,IF(G5&lt;=5,'CARGO FIJO'!$B$17)))))</f>
        <v>900</v>
      </c>
      <c r="O5" s="23">
        <f>IF(G5&lt;=1,'CARGO FIJO'!$C$5,IF(G5&lt;=2,'CARGO FIJO'!$C$8,IF(G5&lt;=3,'CARGO FIJO'!$C$11,IF(G5&lt;=4,'CARGO FIJO'!$C$14,IF(G5&lt;=5,'CARGO FIJO'!$C$17)))))</f>
        <v>900</v>
      </c>
      <c r="P5" s="21">
        <f t="shared" si="0"/>
        <v>20</v>
      </c>
      <c r="Q5" s="21">
        <f t="shared" si="1"/>
        <v>17</v>
      </c>
      <c r="R5" s="21">
        <f t="shared" si="2"/>
        <v>3</v>
      </c>
      <c r="S5" s="21">
        <f t="shared" si="3"/>
        <v>0</v>
      </c>
      <c r="T5" s="24">
        <f t="shared" si="4"/>
        <v>15300</v>
      </c>
      <c r="U5" s="24">
        <f t="shared" si="5"/>
        <v>2700</v>
      </c>
      <c r="V5" s="25">
        <f t="shared" si="6"/>
        <v>0</v>
      </c>
      <c r="W5" s="24">
        <f>IF(G5&lt;=1,'CARGO FIJO'!$A$2,IF(G5&lt;=2,'CARGO FIJO'!$B$2,IF(G5&lt;=3,'CARGO FIJO'!$C$2,IF(G5&lt;=4,'CARGO FIJO'!$D$2,IF(G5&lt;=5,'CARGO FIJO'!$E$2)))))</f>
        <v>10000</v>
      </c>
      <c r="X5" s="26">
        <v>0</v>
      </c>
      <c r="Y5" s="24">
        <v>0</v>
      </c>
      <c r="Z5" s="27">
        <v>0</v>
      </c>
      <c r="AA5" s="24">
        <f t="shared" si="7"/>
        <v>0</v>
      </c>
      <c r="AB5" s="24">
        <v>0</v>
      </c>
      <c r="AC5" s="24">
        <v>0</v>
      </c>
      <c r="AD5" s="24">
        <v>2800</v>
      </c>
      <c r="AE5" s="24">
        <v>0</v>
      </c>
      <c r="AF5" s="21">
        <v>0</v>
      </c>
      <c r="AG5" s="24">
        <v>0</v>
      </c>
      <c r="AH5" s="24">
        <f t="shared" si="8"/>
        <v>0</v>
      </c>
      <c r="AI5" s="24">
        <v>0</v>
      </c>
      <c r="AJ5" s="33" t="s">
        <v>55</v>
      </c>
      <c r="AK5" s="24">
        <v>0</v>
      </c>
      <c r="AL5" s="24">
        <f t="shared" si="9"/>
        <v>25200</v>
      </c>
      <c r="AM5" s="24">
        <f t="shared" si="10"/>
        <v>25200</v>
      </c>
      <c r="AN5" s="29"/>
      <c r="AO5" s="30">
        <f t="shared" si="11"/>
        <v>0</v>
      </c>
      <c r="AP5" s="30">
        <f t="shared" si="12"/>
        <v>0</v>
      </c>
      <c r="AQ5" s="29"/>
      <c r="AR5" s="29"/>
      <c r="AS5" s="29"/>
      <c r="AT5" s="29"/>
      <c r="AU5" s="29"/>
      <c r="AV5" s="29"/>
      <c r="AW5" s="29"/>
    </row>
    <row r="6" spans="1:49" ht="15" customHeight="1" x14ac:dyDescent="0.3">
      <c r="A6" s="13" t="s">
        <v>68</v>
      </c>
      <c r="B6" s="14" t="s">
        <v>69</v>
      </c>
      <c r="C6" s="15">
        <v>39160442</v>
      </c>
      <c r="D6" s="16">
        <v>903003307</v>
      </c>
      <c r="E6" s="16" t="s">
        <v>51</v>
      </c>
      <c r="F6" s="16">
        <v>3388741</v>
      </c>
      <c r="G6" s="17">
        <v>1</v>
      </c>
      <c r="H6" s="18" t="s">
        <v>70</v>
      </c>
      <c r="I6" s="19" t="s">
        <v>53</v>
      </c>
      <c r="J6" s="20" t="s">
        <v>54</v>
      </c>
      <c r="K6" s="21">
        <v>2037</v>
      </c>
      <c r="L6" s="21">
        <v>2044</v>
      </c>
      <c r="M6" s="22">
        <v>750</v>
      </c>
      <c r="N6" s="23">
        <f>IF(G6&lt;=1,'CARGO FIJO'!$B$5,IF(G6&lt;=2,'CARGO FIJO'!$B$8,IF(G6&lt;=3,'CARGO FIJO'!$B$11,IF(G6&lt;=4,'CARGO FIJO'!$B$14,IF(G6&lt;=5,'CARGO FIJO'!$B$17)))))</f>
        <v>750</v>
      </c>
      <c r="O6" s="23">
        <f>IF(G6&lt;=1,'CARGO FIJO'!$C$5,IF(G6&lt;=2,'CARGO FIJO'!$C$8,IF(G6&lt;=3,'CARGO FIJO'!$C$11,IF(G6&lt;=4,'CARGO FIJO'!$C$14,IF(G6&lt;=5,'CARGO FIJO'!$C$17)))))</f>
        <v>750</v>
      </c>
      <c r="P6" s="21">
        <f t="shared" si="0"/>
        <v>7</v>
      </c>
      <c r="Q6" s="21">
        <f t="shared" si="1"/>
        <v>7</v>
      </c>
      <c r="R6" s="21">
        <f t="shared" si="2"/>
        <v>0</v>
      </c>
      <c r="S6" s="21">
        <f t="shared" si="3"/>
        <v>0</v>
      </c>
      <c r="T6" s="24">
        <f t="shared" si="4"/>
        <v>5250</v>
      </c>
      <c r="U6" s="24">
        <f t="shared" si="5"/>
        <v>0</v>
      </c>
      <c r="V6" s="25">
        <f t="shared" si="6"/>
        <v>0</v>
      </c>
      <c r="W6" s="24">
        <f>IF(G6&lt;=1,'CARGO FIJO'!$A$2,IF(G6&lt;=2,'CARGO FIJO'!$B$2,IF(G6&lt;=3,'CARGO FIJO'!$C$2,IF(G6&lt;=4,'CARGO FIJO'!$D$2,IF(G6&lt;=5,'CARGO FIJO'!$E$2)))))</f>
        <v>6400</v>
      </c>
      <c r="X6" s="26">
        <v>0</v>
      </c>
      <c r="Y6" s="24">
        <v>0</v>
      </c>
      <c r="Z6" s="27">
        <v>0</v>
      </c>
      <c r="AA6" s="24">
        <f t="shared" si="7"/>
        <v>0</v>
      </c>
      <c r="AB6" s="24">
        <v>0</v>
      </c>
      <c r="AC6" s="24">
        <v>0</v>
      </c>
      <c r="AD6" s="24">
        <v>1150</v>
      </c>
      <c r="AE6" s="24">
        <v>0</v>
      </c>
      <c r="AF6" s="21">
        <v>0</v>
      </c>
      <c r="AG6" s="24">
        <v>0</v>
      </c>
      <c r="AH6" s="24">
        <f t="shared" si="8"/>
        <v>0</v>
      </c>
      <c r="AI6" s="24">
        <v>0</v>
      </c>
      <c r="AJ6" s="33" t="s">
        <v>55</v>
      </c>
      <c r="AK6" s="24">
        <v>0</v>
      </c>
      <c r="AL6" s="24">
        <f t="shared" si="9"/>
        <v>10500</v>
      </c>
      <c r="AM6" s="24">
        <f t="shared" si="10"/>
        <v>10500</v>
      </c>
      <c r="AN6" s="29"/>
      <c r="AO6" s="30">
        <f t="shared" si="11"/>
        <v>0</v>
      </c>
      <c r="AP6" s="30">
        <f t="shared" si="12"/>
        <v>0</v>
      </c>
      <c r="AQ6" s="29"/>
      <c r="AR6" s="29"/>
      <c r="AS6" s="29"/>
      <c r="AT6" s="29"/>
      <c r="AU6" s="29"/>
      <c r="AV6" s="29"/>
      <c r="AW6" s="29"/>
    </row>
    <row r="7" spans="1:49" ht="14.4" x14ac:dyDescent="0.3">
      <c r="A7" s="17" t="s">
        <v>71</v>
      </c>
      <c r="B7" s="31" t="s">
        <v>72</v>
      </c>
      <c r="C7" s="15">
        <v>71395192</v>
      </c>
      <c r="D7" s="16">
        <v>712005612</v>
      </c>
      <c r="E7" s="16" t="s">
        <v>51</v>
      </c>
      <c r="F7" s="16">
        <v>3388743</v>
      </c>
      <c r="G7" s="17">
        <v>1</v>
      </c>
      <c r="H7" s="18" t="s">
        <v>73</v>
      </c>
      <c r="I7" s="19" t="s">
        <v>53</v>
      </c>
      <c r="J7" s="20" t="s">
        <v>54</v>
      </c>
      <c r="K7" s="21">
        <v>2340</v>
      </c>
      <c r="L7" s="21">
        <v>2349</v>
      </c>
      <c r="M7" s="22">
        <v>750</v>
      </c>
      <c r="N7" s="23">
        <f>IF(G7&lt;=1,'CARGO FIJO'!$B$5,IF(G7&lt;=2,'CARGO FIJO'!$B$8,IF(G7&lt;=3,'CARGO FIJO'!$B$11,IF(G7&lt;=4,'CARGO FIJO'!$B$14,IF(G7&lt;=5,'CARGO FIJO'!$B$17)))))</f>
        <v>750</v>
      </c>
      <c r="O7" s="23">
        <f>IF(G7&lt;=1,'CARGO FIJO'!$C$5,IF(G7&lt;=2,'CARGO FIJO'!$C$8,IF(G7&lt;=3,'CARGO FIJO'!$C$11,IF(G7&lt;=4,'CARGO FIJO'!$C$14,IF(G7&lt;=5,'CARGO FIJO'!$C$17)))))</f>
        <v>750</v>
      </c>
      <c r="P7" s="21">
        <f t="shared" si="0"/>
        <v>9</v>
      </c>
      <c r="Q7" s="21">
        <f t="shared" si="1"/>
        <v>9</v>
      </c>
      <c r="R7" s="21">
        <f t="shared" si="2"/>
        <v>0</v>
      </c>
      <c r="S7" s="21">
        <f t="shared" si="3"/>
        <v>0</v>
      </c>
      <c r="T7" s="24">
        <f t="shared" si="4"/>
        <v>6750</v>
      </c>
      <c r="U7" s="24">
        <f t="shared" si="5"/>
        <v>0</v>
      </c>
      <c r="V7" s="25">
        <f t="shared" si="6"/>
        <v>0</v>
      </c>
      <c r="W7" s="24">
        <f>IF(G7&lt;=1,'CARGO FIJO'!$A$2,IF(G7&lt;=2,'CARGO FIJO'!$B$2,IF(G7&lt;=3,'CARGO FIJO'!$C$2,IF(G7&lt;=4,'CARGO FIJO'!$D$2,IF(G7&lt;=5,'CARGO FIJO'!$E$2)))))</f>
        <v>6400</v>
      </c>
      <c r="X7" s="26">
        <v>0</v>
      </c>
      <c r="Y7" s="24">
        <v>0</v>
      </c>
      <c r="Z7" s="27">
        <v>1</v>
      </c>
      <c r="AA7" s="24">
        <f t="shared" si="7"/>
        <v>500</v>
      </c>
      <c r="AB7" s="24">
        <v>13900</v>
      </c>
      <c r="AC7" s="24">
        <v>0</v>
      </c>
      <c r="AD7" s="24">
        <v>1350</v>
      </c>
      <c r="AE7" s="24">
        <v>0</v>
      </c>
      <c r="AF7" s="21">
        <v>0</v>
      </c>
      <c r="AG7" s="24">
        <v>0</v>
      </c>
      <c r="AH7" s="24">
        <f t="shared" si="8"/>
        <v>0</v>
      </c>
      <c r="AI7" s="24">
        <v>0</v>
      </c>
      <c r="AJ7" s="33" t="s">
        <v>74</v>
      </c>
      <c r="AK7" s="24">
        <v>0</v>
      </c>
      <c r="AL7" s="24">
        <f t="shared" si="9"/>
        <v>26200</v>
      </c>
      <c r="AM7" s="24">
        <f t="shared" si="10"/>
        <v>26200</v>
      </c>
      <c r="AN7" s="34"/>
      <c r="AO7" s="30">
        <f t="shared" si="11"/>
        <v>0</v>
      </c>
      <c r="AP7" s="30">
        <f t="shared" si="12"/>
        <v>0</v>
      </c>
      <c r="AQ7" s="34"/>
      <c r="AR7" s="34"/>
      <c r="AS7" s="34"/>
      <c r="AT7" s="34"/>
      <c r="AU7" s="34"/>
      <c r="AV7" s="34"/>
      <c r="AW7" s="29"/>
    </row>
    <row r="8" spans="1:49" ht="14.4" x14ac:dyDescent="0.3">
      <c r="A8" s="17" t="s">
        <v>75</v>
      </c>
      <c r="B8" s="14" t="s">
        <v>76</v>
      </c>
      <c r="C8" s="15">
        <v>15258287</v>
      </c>
      <c r="D8" s="16">
        <v>803001820</v>
      </c>
      <c r="E8" s="16" t="s">
        <v>51</v>
      </c>
      <c r="F8" s="16" t="s">
        <v>77</v>
      </c>
      <c r="G8" s="17">
        <v>2</v>
      </c>
      <c r="H8" s="18" t="s">
        <v>78</v>
      </c>
      <c r="I8" s="19" t="s">
        <v>53</v>
      </c>
      <c r="J8" s="20" t="s">
        <v>54</v>
      </c>
      <c r="K8" s="21">
        <v>2493</v>
      </c>
      <c r="L8" s="21">
        <v>2510</v>
      </c>
      <c r="M8" s="22">
        <v>900</v>
      </c>
      <c r="N8" s="23">
        <f>IF(G8&lt;=1,'CARGO FIJO'!$B$5,IF(G8&lt;=2,'CARGO FIJO'!$B$8,IF(G8&lt;=3,'CARGO FIJO'!$B$11,IF(G8&lt;=4,'CARGO FIJO'!$B$14,IF(G8&lt;=5,'CARGO FIJO'!$B$17)))))</f>
        <v>900</v>
      </c>
      <c r="O8" s="23">
        <f>IF(G8&lt;=1,'CARGO FIJO'!$C$5,IF(G8&lt;=2,'CARGO FIJO'!$C$8,IF(G8&lt;=3,'CARGO FIJO'!$C$11,IF(G8&lt;=4,'CARGO FIJO'!$C$14,IF(G8&lt;=5,'CARGO FIJO'!$C$17)))))</f>
        <v>900</v>
      </c>
      <c r="P8" s="21">
        <f t="shared" si="0"/>
        <v>17</v>
      </c>
      <c r="Q8" s="21">
        <f t="shared" si="1"/>
        <v>17</v>
      </c>
      <c r="R8" s="21">
        <f t="shared" si="2"/>
        <v>0</v>
      </c>
      <c r="S8" s="21">
        <f t="shared" si="3"/>
        <v>0</v>
      </c>
      <c r="T8" s="24">
        <f t="shared" si="4"/>
        <v>15300</v>
      </c>
      <c r="U8" s="24">
        <f t="shared" si="5"/>
        <v>0</v>
      </c>
      <c r="V8" s="25">
        <f t="shared" si="6"/>
        <v>0</v>
      </c>
      <c r="W8" s="24">
        <f>IF(G8&lt;=1,'CARGO FIJO'!$A$2,IF(G8&lt;=2,'CARGO FIJO'!$B$2,IF(G8&lt;=3,'CARGO FIJO'!$C$2,IF(G8&lt;=4,'CARGO FIJO'!$D$2,IF(G8&lt;=5,'CARGO FIJO'!$E$2)))))</f>
        <v>10000</v>
      </c>
      <c r="X8" s="26">
        <v>0</v>
      </c>
      <c r="Y8" s="24">
        <v>5500</v>
      </c>
      <c r="Z8" s="27">
        <v>1</v>
      </c>
      <c r="AA8" s="24">
        <f t="shared" si="7"/>
        <v>500</v>
      </c>
      <c r="AB8" s="24">
        <v>26900</v>
      </c>
      <c r="AC8" s="24">
        <v>0</v>
      </c>
      <c r="AD8" s="24">
        <v>3150</v>
      </c>
      <c r="AE8" s="24">
        <v>0</v>
      </c>
      <c r="AF8" s="21">
        <v>0</v>
      </c>
      <c r="AG8" s="24">
        <v>0</v>
      </c>
      <c r="AH8" s="24">
        <f t="shared" si="8"/>
        <v>0</v>
      </c>
      <c r="AI8" s="24">
        <v>0</v>
      </c>
      <c r="AJ8" s="33" t="s">
        <v>79</v>
      </c>
      <c r="AK8" s="24">
        <v>0</v>
      </c>
      <c r="AL8" s="24">
        <f t="shared" si="9"/>
        <v>55050</v>
      </c>
      <c r="AM8" s="24">
        <f t="shared" si="10"/>
        <v>55050</v>
      </c>
      <c r="AN8" s="29"/>
      <c r="AO8" s="30">
        <f t="shared" si="11"/>
        <v>0</v>
      </c>
      <c r="AP8" s="30">
        <f t="shared" si="12"/>
        <v>0</v>
      </c>
      <c r="AQ8" s="29"/>
      <c r="AR8" s="29"/>
      <c r="AS8" s="29"/>
      <c r="AT8" s="29"/>
      <c r="AU8" s="29"/>
      <c r="AV8" s="29"/>
      <c r="AW8" s="29"/>
    </row>
    <row r="9" spans="1:49" ht="14.4" x14ac:dyDescent="0.3">
      <c r="A9" s="13" t="s">
        <v>80</v>
      </c>
      <c r="B9" s="14" t="s">
        <v>81</v>
      </c>
      <c r="C9" s="15">
        <v>39161806</v>
      </c>
      <c r="D9" s="16">
        <v>712004013</v>
      </c>
      <c r="E9" s="16" t="s">
        <v>51</v>
      </c>
      <c r="F9" s="16" t="s">
        <v>82</v>
      </c>
      <c r="G9" s="17">
        <v>2</v>
      </c>
      <c r="H9" s="18" t="s">
        <v>83</v>
      </c>
      <c r="I9" s="19" t="s">
        <v>53</v>
      </c>
      <c r="J9" s="20" t="s">
        <v>54</v>
      </c>
      <c r="K9" s="21">
        <v>2255</v>
      </c>
      <c r="L9" s="21">
        <v>2291</v>
      </c>
      <c r="M9" s="22">
        <v>900</v>
      </c>
      <c r="N9" s="23">
        <f>IF(G9&lt;=1,'CARGO FIJO'!$B$5,IF(G9&lt;=2,'CARGO FIJO'!$B$8,IF(G9&lt;=3,'CARGO FIJO'!$B$11,IF(G9&lt;=4,'CARGO FIJO'!$B$14,IF(G9&lt;=5,'CARGO FIJO'!$B$17)))))</f>
        <v>900</v>
      </c>
      <c r="O9" s="23">
        <f>IF(G9&lt;=1,'CARGO FIJO'!$C$5,IF(G9&lt;=2,'CARGO FIJO'!$C$8,IF(G9&lt;=3,'CARGO FIJO'!$C$11,IF(G9&lt;=4,'CARGO FIJO'!$C$14,IF(G9&lt;=5,'CARGO FIJO'!$C$17)))))</f>
        <v>900</v>
      </c>
      <c r="P9" s="21">
        <f t="shared" si="0"/>
        <v>36</v>
      </c>
      <c r="Q9" s="21">
        <f t="shared" si="1"/>
        <v>17</v>
      </c>
      <c r="R9" s="21">
        <f t="shared" si="2"/>
        <v>18</v>
      </c>
      <c r="S9" s="21">
        <f t="shared" si="3"/>
        <v>1</v>
      </c>
      <c r="T9" s="24">
        <f t="shared" si="4"/>
        <v>15300</v>
      </c>
      <c r="U9" s="24">
        <f t="shared" si="5"/>
        <v>16200</v>
      </c>
      <c r="V9" s="25">
        <f t="shared" si="6"/>
        <v>900</v>
      </c>
      <c r="W9" s="24">
        <f>IF(G9&lt;=1,'CARGO FIJO'!$A$2,IF(G9&lt;=2,'CARGO FIJO'!$B$2,IF(G9&lt;=3,'CARGO FIJO'!$C$2,IF(G9&lt;=4,'CARGO FIJO'!$D$2,IF(G9&lt;=5,'CARGO FIJO'!$E$2)))))</f>
        <v>10000</v>
      </c>
      <c r="X9" s="26">
        <v>0</v>
      </c>
      <c r="Y9" s="24">
        <v>5500</v>
      </c>
      <c r="Z9" s="27">
        <v>0</v>
      </c>
      <c r="AA9" s="24">
        <f t="shared" si="7"/>
        <v>0</v>
      </c>
      <c r="AB9" s="24">
        <v>0</v>
      </c>
      <c r="AC9" s="24">
        <v>0</v>
      </c>
      <c r="AD9" s="24">
        <v>4800</v>
      </c>
      <c r="AE9" s="24">
        <v>0</v>
      </c>
      <c r="AF9" s="21">
        <v>0</v>
      </c>
      <c r="AG9" s="24">
        <v>0</v>
      </c>
      <c r="AH9" s="24">
        <f t="shared" si="8"/>
        <v>0</v>
      </c>
      <c r="AI9" s="24">
        <v>0</v>
      </c>
      <c r="AJ9" s="33" t="s">
        <v>55</v>
      </c>
      <c r="AK9" s="24">
        <v>0</v>
      </c>
      <c r="AL9" s="24">
        <f t="shared" si="9"/>
        <v>43100</v>
      </c>
      <c r="AM9" s="24">
        <f t="shared" si="10"/>
        <v>43100</v>
      </c>
      <c r="AN9" s="29"/>
      <c r="AO9" s="30">
        <f t="shared" si="11"/>
        <v>0</v>
      </c>
      <c r="AP9" s="30">
        <f t="shared" si="12"/>
        <v>0</v>
      </c>
      <c r="AQ9" s="29"/>
      <c r="AR9" s="29"/>
      <c r="AS9" s="29"/>
      <c r="AT9" s="29"/>
      <c r="AU9" s="29"/>
      <c r="AV9" s="29"/>
      <c r="AW9" s="29"/>
    </row>
    <row r="10" spans="1:49" ht="14.4" x14ac:dyDescent="0.3">
      <c r="A10" s="13" t="s">
        <v>84</v>
      </c>
      <c r="B10" s="14" t="s">
        <v>85</v>
      </c>
      <c r="C10" s="15">
        <v>22175544</v>
      </c>
      <c r="D10" s="16">
        <v>1210007261</v>
      </c>
      <c r="E10" s="16" t="s">
        <v>51</v>
      </c>
      <c r="F10" s="16" t="s">
        <v>86</v>
      </c>
      <c r="G10" s="17">
        <v>1</v>
      </c>
      <c r="H10" s="18" t="s">
        <v>87</v>
      </c>
      <c r="I10" s="19" t="s">
        <v>53</v>
      </c>
      <c r="J10" s="20" t="s">
        <v>54</v>
      </c>
      <c r="K10" s="21">
        <v>1275</v>
      </c>
      <c r="L10" s="21">
        <v>1280</v>
      </c>
      <c r="M10" s="22">
        <v>750</v>
      </c>
      <c r="N10" s="23">
        <f>IF(G10&lt;=1,'CARGO FIJO'!$B$5,IF(G10&lt;=2,'CARGO FIJO'!$B$8,IF(G10&lt;=3,'CARGO FIJO'!$B$11,IF(G10&lt;=4,'CARGO FIJO'!$B$14,IF(G10&lt;=5,'CARGO FIJO'!$B$17)))))</f>
        <v>750</v>
      </c>
      <c r="O10" s="23">
        <f>IF(G10&lt;=1,'CARGO FIJO'!$C$5,IF(G10&lt;=2,'CARGO FIJO'!$C$8,IF(G10&lt;=3,'CARGO FIJO'!$C$11,IF(G10&lt;=4,'CARGO FIJO'!$C$14,IF(G10&lt;=5,'CARGO FIJO'!$C$17)))))</f>
        <v>750</v>
      </c>
      <c r="P10" s="21">
        <f t="shared" si="0"/>
        <v>5</v>
      </c>
      <c r="Q10" s="21">
        <f t="shared" si="1"/>
        <v>5</v>
      </c>
      <c r="R10" s="21">
        <f t="shared" si="2"/>
        <v>0</v>
      </c>
      <c r="S10" s="21">
        <f t="shared" si="3"/>
        <v>0</v>
      </c>
      <c r="T10" s="24">
        <f t="shared" si="4"/>
        <v>3750</v>
      </c>
      <c r="U10" s="24">
        <f t="shared" si="5"/>
        <v>0</v>
      </c>
      <c r="V10" s="25">
        <f t="shared" si="6"/>
        <v>0</v>
      </c>
      <c r="W10" s="24">
        <f>IF(G10&lt;=1,'CARGO FIJO'!$A$2,IF(G10&lt;=2,'CARGO FIJO'!$B$2,IF(G10&lt;=3,'CARGO FIJO'!$C$2,IF(G10&lt;=4,'CARGO FIJO'!$D$2,IF(G10&lt;=5,'CARGO FIJO'!$E$2)))))</f>
        <v>6400</v>
      </c>
      <c r="X10" s="26">
        <v>0</v>
      </c>
      <c r="Y10" s="24">
        <v>5500</v>
      </c>
      <c r="Z10" s="27">
        <v>1</v>
      </c>
      <c r="AA10" s="24">
        <f t="shared" si="7"/>
        <v>500</v>
      </c>
      <c r="AB10" s="24">
        <v>18800</v>
      </c>
      <c r="AC10" s="24">
        <v>0</v>
      </c>
      <c r="AD10" s="24">
        <v>1600</v>
      </c>
      <c r="AE10" s="24">
        <v>0</v>
      </c>
      <c r="AF10" s="21">
        <v>0</v>
      </c>
      <c r="AG10" s="24">
        <v>0</v>
      </c>
      <c r="AH10" s="24">
        <f t="shared" si="8"/>
        <v>0</v>
      </c>
      <c r="AI10" s="24">
        <v>0</v>
      </c>
      <c r="AJ10" s="33" t="s">
        <v>88</v>
      </c>
      <c r="AK10" s="24">
        <v>0</v>
      </c>
      <c r="AL10" s="24">
        <f t="shared" si="9"/>
        <v>33350</v>
      </c>
      <c r="AM10" s="24">
        <f t="shared" si="10"/>
        <v>33350</v>
      </c>
      <c r="AN10" s="29"/>
      <c r="AO10" s="30">
        <f t="shared" si="11"/>
        <v>0</v>
      </c>
      <c r="AP10" s="30">
        <f t="shared" si="12"/>
        <v>0</v>
      </c>
      <c r="AQ10" s="29"/>
      <c r="AR10" s="29"/>
      <c r="AS10" s="29"/>
      <c r="AT10" s="29"/>
      <c r="AU10" s="29"/>
      <c r="AV10" s="29"/>
      <c r="AW10" s="29"/>
    </row>
    <row r="11" spans="1:49" ht="14.4" x14ac:dyDescent="0.3">
      <c r="A11" s="13" t="s">
        <v>89</v>
      </c>
      <c r="B11" s="14" t="s">
        <v>90</v>
      </c>
      <c r="C11" s="15">
        <v>115065252</v>
      </c>
      <c r="D11" s="16">
        <v>712004602</v>
      </c>
      <c r="E11" s="16" t="s">
        <v>51</v>
      </c>
      <c r="F11" s="16" t="s">
        <v>91</v>
      </c>
      <c r="G11" s="17">
        <v>2</v>
      </c>
      <c r="H11" s="18" t="s">
        <v>92</v>
      </c>
      <c r="I11" s="19" t="s">
        <v>53</v>
      </c>
      <c r="J11" s="20" t="s">
        <v>54</v>
      </c>
      <c r="K11" s="21">
        <v>2099</v>
      </c>
      <c r="L11" s="21">
        <v>2117</v>
      </c>
      <c r="M11" s="22">
        <v>900</v>
      </c>
      <c r="N11" s="23">
        <f>IF(G11&lt;=1,'CARGO FIJO'!$B$5,IF(G11&lt;=2,'CARGO FIJO'!$B$8,IF(G11&lt;=3,'CARGO FIJO'!$B$11,IF(G11&lt;=4,'CARGO FIJO'!$B$14,IF(G11&lt;=5,'CARGO FIJO'!$B$17)))))</f>
        <v>900</v>
      </c>
      <c r="O11" s="23">
        <f>IF(G11&lt;=1,'CARGO FIJO'!$C$5,IF(G11&lt;=2,'CARGO FIJO'!$C$8,IF(G11&lt;=3,'CARGO FIJO'!$C$11,IF(G11&lt;=4,'CARGO FIJO'!$C$14,IF(G11&lt;=5,'CARGO FIJO'!$C$17)))))</f>
        <v>900</v>
      </c>
      <c r="P11" s="21">
        <f t="shared" si="0"/>
        <v>18</v>
      </c>
      <c r="Q11" s="21">
        <f t="shared" si="1"/>
        <v>17</v>
      </c>
      <c r="R11" s="21">
        <f t="shared" si="2"/>
        <v>1</v>
      </c>
      <c r="S11" s="21">
        <f t="shared" si="3"/>
        <v>0</v>
      </c>
      <c r="T11" s="24">
        <f t="shared" si="4"/>
        <v>15300</v>
      </c>
      <c r="U11" s="24">
        <f t="shared" si="5"/>
        <v>900</v>
      </c>
      <c r="V11" s="25">
        <f t="shared" si="6"/>
        <v>0</v>
      </c>
      <c r="W11" s="24">
        <f>IF(G11&lt;=1,'CARGO FIJO'!$A$2,IF(G11&lt;=2,'CARGO FIJO'!$B$2,IF(G11&lt;=3,'CARGO FIJO'!$C$2,IF(G11&lt;=4,'CARGO FIJO'!$D$2,IF(G11&lt;=5,'CARGO FIJO'!$E$2)))))</f>
        <v>10000</v>
      </c>
      <c r="X11" s="26">
        <v>0</v>
      </c>
      <c r="Y11" s="24">
        <v>5500</v>
      </c>
      <c r="Z11" s="27">
        <v>0</v>
      </c>
      <c r="AA11" s="24">
        <f t="shared" si="7"/>
        <v>0</v>
      </c>
      <c r="AB11" s="24">
        <v>0</v>
      </c>
      <c r="AC11" s="24">
        <v>0</v>
      </c>
      <c r="AD11" s="24">
        <v>3150</v>
      </c>
      <c r="AE11" s="24">
        <v>0</v>
      </c>
      <c r="AF11" s="21">
        <v>0</v>
      </c>
      <c r="AG11" s="24">
        <v>0</v>
      </c>
      <c r="AH11" s="24">
        <f t="shared" si="8"/>
        <v>0</v>
      </c>
      <c r="AI11" s="24">
        <v>0</v>
      </c>
      <c r="AJ11" s="33" t="s">
        <v>93</v>
      </c>
      <c r="AK11" s="24">
        <v>0</v>
      </c>
      <c r="AL11" s="24">
        <f t="shared" si="9"/>
        <v>28550</v>
      </c>
      <c r="AM11" s="24">
        <f t="shared" si="10"/>
        <v>28550</v>
      </c>
      <c r="AN11" s="29"/>
      <c r="AO11" s="30">
        <f t="shared" si="11"/>
        <v>0</v>
      </c>
      <c r="AP11" s="30">
        <f t="shared" si="12"/>
        <v>0</v>
      </c>
      <c r="AQ11" s="29"/>
      <c r="AR11" s="29"/>
      <c r="AS11" s="29"/>
      <c r="AT11" s="29"/>
      <c r="AU11" s="29"/>
      <c r="AV11" s="29"/>
      <c r="AW11" s="29"/>
    </row>
    <row r="12" spans="1:49" ht="14.4" x14ac:dyDescent="0.3">
      <c r="A12" s="13" t="s">
        <v>94</v>
      </c>
      <c r="B12" s="14" t="s">
        <v>95</v>
      </c>
      <c r="C12" s="15">
        <v>71396798</v>
      </c>
      <c r="D12" s="16">
        <v>805009667</v>
      </c>
      <c r="E12" s="16" t="s">
        <v>51</v>
      </c>
      <c r="F12" s="16" t="s">
        <v>96</v>
      </c>
      <c r="G12" s="17">
        <v>2</v>
      </c>
      <c r="H12" s="18" t="s">
        <v>97</v>
      </c>
      <c r="I12" s="19" t="s">
        <v>53</v>
      </c>
      <c r="J12" s="20" t="s">
        <v>54</v>
      </c>
      <c r="K12" s="21">
        <v>824</v>
      </c>
      <c r="L12" s="21">
        <v>842</v>
      </c>
      <c r="M12" s="22">
        <v>900</v>
      </c>
      <c r="N12" s="23">
        <f>IF(G12&lt;=1,'CARGO FIJO'!$B$5,IF(G12&lt;=2,'CARGO FIJO'!$B$8,IF(G12&lt;=3,'CARGO FIJO'!$B$11,IF(G12&lt;=4,'CARGO FIJO'!$B$14,IF(G12&lt;=5,'CARGO FIJO'!$B$17)))))</f>
        <v>900</v>
      </c>
      <c r="O12" s="23">
        <f>IF(G12&lt;=1,'CARGO FIJO'!$C$5,IF(G12&lt;=2,'CARGO FIJO'!$C$8,IF(G12&lt;=3,'CARGO FIJO'!$C$11,IF(G12&lt;=4,'CARGO FIJO'!$C$14,IF(G12&lt;=5,'CARGO FIJO'!$C$17)))))</f>
        <v>900</v>
      </c>
      <c r="P12" s="21">
        <f t="shared" si="0"/>
        <v>18</v>
      </c>
      <c r="Q12" s="21">
        <f t="shared" si="1"/>
        <v>17</v>
      </c>
      <c r="R12" s="21">
        <f t="shared" si="2"/>
        <v>1</v>
      </c>
      <c r="S12" s="21">
        <f t="shared" si="3"/>
        <v>0</v>
      </c>
      <c r="T12" s="24">
        <f t="shared" si="4"/>
        <v>15300</v>
      </c>
      <c r="U12" s="24">
        <f t="shared" si="5"/>
        <v>900</v>
      </c>
      <c r="V12" s="25">
        <f t="shared" si="6"/>
        <v>0</v>
      </c>
      <c r="W12" s="24">
        <f>IF(G12&lt;=1,'CARGO FIJO'!$A$2,IF(G12&lt;=2,'CARGO FIJO'!$B$2,IF(G12&lt;=3,'CARGO FIJO'!$C$2,IF(G12&lt;=4,'CARGO FIJO'!$D$2,IF(G12&lt;=5,'CARGO FIJO'!$E$2)))))</f>
        <v>10000</v>
      </c>
      <c r="X12" s="26">
        <v>0</v>
      </c>
      <c r="Y12" s="24">
        <v>5500</v>
      </c>
      <c r="Z12" s="27">
        <v>0</v>
      </c>
      <c r="AA12" s="24">
        <f t="shared" si="7"/>
        <v>0</v>
      </c>
      <c r="AB12" s="24">
        <v>0</v>
      </c>
      <c r="AC12" s="24">
        <v>0</v>
      </c>
      <c r="AD12" s="24">
        <v>3150</v>
      </c>
      <c r="AE12" s="24">
        <v>0</v>
      </c>
      <c r="AF12" s="21">
        <v>0</v>
      </c>
      <c r="AG12" s="24">
        <v>0</v>
      </c>
      <c r="AH12" s="24">
        <f t="shared" si="8"/>
        <v>0</v>
      </c>
      <c r="AI12" s="24">
        <v>0</v>
      </c>
      <c r="AJ12" s="33" t="s">
        <v>55</v>
      </c>
      <c r="AK12" s="24">
        <v>0</v>
      </c>
      <c r="AL12" s="24">
        <f t="shared" si="9"/>
        <v>28550</v>
      </c>
      <c r="AM12" s="24">
        <f t="shared" si="10"/>
        <v>28550</v>
      </c>
      <c r="AN12" s="29"/>
      <c r="AO12" s="30">
        <f t="shared" si="11"/>
        <v>0</v>
      </c>
      <c r="AP12" s="30">
        <f t="shared" si="12"/>
        <v>0</v>
      </c>
      <c r="AQ12" s="29"/>
      <c r="AR12" s="29"/>
      <c r="AS12" s="29"/>
      <c r="AT12" s="29"/>
      <c r="AU12" s="29"/>
      <c r="AV12" s="29"/>
      <c r="AW12" s="29"/>
    </row>
    <row r="13" spans="1:49" ht="14.4" x14ac:dyDescent="0.3">
      <c r="A13" s="13" t="s">
        <v>98</v>
      </c>
      <c r="B13" s="14" t="s">
        <v>99</v>
      </c>
      <c r="C13" s="15">
        <v>39166507</v>
      </c>
      <c r="D13" s="16">
        <v>1407012864</v>
      </c>
      <c r="E13" s="16" t="s">
        <v>51</v>
      </c>
      <c r="F13" s="16" t="s">
        <v>100</v>
      </c>
      <c r="G13" s="17">
        <v>2</v>
      </c>
      <c r="H13" s="18" t="s">
        <v>101</v>
      </c>
      <c r="I13" s="19" t="s">
        <v>53</v>
      </c>
      <c r="J13" s="20" t="s">
        <v>54</v>
      </c>
      <c r="K13" s="21">
        <v>466</v>
      </c>
      <c r="L13" s="21">
        <v>472</v>
      </c>
      <c r="M13" s="22">
        <v>900</v>
      </c>
      <c r="N13" s="23">
        <f>IF(G13&lt;=1,'CARGO FIJO'!$B$5,IF(G13&lt;=2,'CARGO FIJO'!$B$8,IF(G13&lt;=3,'CARGO FIJO'!$B$11,IF(G13&lt;=4,'CARGO FIJO'!$B$14,IF(G13&lt;=5,'CARGO FIJO'!$B$17)))))</f>
        <v>900</v>
      </c>
      <c r="O13" s="23">
        <f>IF(G13&lt;=1,'CARGO FIJO'!$C$5,IF(G13&lt;=2,'CARGO FIJO'!$C$8,IF(G13&lt;=3,'CARGO FIJO'!$C$11,IF(G13&lt;=4,'CARGO FIJO'!$C$14,IF(G13&lt;=5,'CARGO FIJO'!$C$17)))))</f>
        <v>900</v>
      </c>
      <c r="P13" s="21">
        <f t="shared" si="0"/>
        <v>6</v>
      </c>
      <c r="Q13" s="21">
        <f t="shared" si="1"/>
        <v>6</v>
      </c>
      <c r="R13" s="21">
        <f t="shared" si="2"/>
        <v>0</v>
      </c>
      <c r="S13" s="21">
        <f t="shared" si="3"/>
        <v>0</v>
      </c>
      <c r="T13" s="24">
        <f t="shared" si="4"/>
        <v>5400</v>
      </c>
      <c r="U13" s="24">
        <f t="shared" ref="U13:U14" si="13">IF(G13&lt;=1,N14*R13,IF(G13&lt;=2,N14*R13,IF(G13&lt;=3,N14*R13,IF(G13&lt;=4,N14*R13,IF(G13&lt;=5,N14*R13)))))</f>
        <v>0</v>
      </c>
      <c r="V13" s="25">
        <f t="shared" si="6"/>
        <v>0</v>
      </c>
      <c r="W13" s="24">
        <f>IF(G13&lt;=1,'CARGO FIJO'!$A$2,IF(G13&lt;=2,'CARGO FIJO'!$B$2,IF(G13&lt;=3,'CARGO FIJO'!$C$2,IF(G13&lt;=4,'CARGO FIJO'!$D$2,IF(G13&lt;=5,'CARGO FIJO'!$E$2)))))</f>
        <v>10000</v>
      </c>
      <c r="X13" s="26">
        <v>0</v>
      </c>
      <c r="Y13" s="24">
        <v>5500</v>
      </c>
      <c r="Z13" s="27">
        <v>0</v>
      </c>
      <c r="AA13" s="24">
        <f t="shared" si="7"/>
        <v>0</v>
      </c>
      <c r="AB13" s="24">
        <v>0</v>
      </c>
      <c r="AC13" s="24">
        <v>0</v>
      </c>
      <c r="AD13" s="24">
        <v>2100</v>
      </c>
      <c r="AE13" s="24">
        <v>0</v>
      </c>
      <c r="AF13" s="21">
        <v>0</v>
      </c>
      <c r="AG13" s="24">
        <v>0</v>
      </c>
      <c r="AH13" s="24">
        <f t="shared" si="8"/>
        <v>0</v>
      </c>
      <c r="AI13" s="24">
        <v>0</v>
      </c>
      <c r="AJ13" s="33" t="s">
        <v>55</v>
      </c>
      <c r="AK13" s="24">
        <v>0</v>
      </c>
      <c r="AL13" s="24">
        <f t="shared" si="9"/>
        <v>18800</v>
      </c>
      <c r="AM13" s="24">
        <f t="shared" si="10"/>
        <v>18800</v>
      </c>
      <c r="AN13" s="29"/>
      <c r="AO13" s="30">
        <f t="shared" si="11"/>
        <v>0</v>
      </c>
      <c r="AP13" s="30">
        <f t="shared" si="12"/>
        <v>0</v>
      </c>
      <c r="AQ13" s="29"/>
      <c r="AR13" s="29"/>
      <c r="AS13" s="29"/>
      <c r="AT13" s="29"/>
      <c r="AU13" s="29"/>
      <c r="AV13" s="29"/>
      <c r="AW13" s="29"/>
    </row>
    <row r="14" spans="1:49" ht="14.4" x14ac:dyDescent="0.3">
      <c r="A14" s="13" t="s">
        <v>102</v>
      </c>
      <c r="B14" s="14" t="s">
        <v>103</v>
      </c>
      <c r="C14" s="15">
        <v>43686810</v>
      </c>
      <c r="D14" s="16">
        <v>805009545</v>
      </c>
      <c r="E14" s="16" t="s">
        <v>51</v>
      </c>
      <c r="F14" s="16" t="s">
        <v>104</v>
      </c>
      <c r="G14" s="17">
        <v>2</v>
      </c>
      <c r="H14" s="18" t="s">
        <v>105</v>
      </c>
      <c r="I14" s="19" t="s">
        <v>53</v>
      </c>
      <c r="J14" s="20" t="s">
        <v>54</v>
      </c>
      <c r="K14" s="21">
        <v>278</v>
      </c>
      <c r="L14" s="21">
        <v>292</v>
      </c>
      <c r="M14" s="22">
        <v>900</v>
      </c>
      <c r="N14" s="23">
        <f>IF(G14&lt;=1,'CARGO FIJO'!$B$5,IF(G14&lt;=2,'CARGO FIJO'!$B$8,IF(G14&lt;=3,'CARGO FIJO'!$B$11,IF(G14&lt;=4,'CARGO FIJO'!$B$14,IF(G14&lt;=5,'CARGO FIJO'!$B$17)))))</f>
        <v>900</v>
      </c>
      <c r="O14" s="23">
        <f>IF(G14&lt;=1,'CARGO FIJO'!$C$5,IF(G14&lt;=2,'CARGO FIJO'!$C$8,IF(G14&lt;=3,'CARGO FIJO'!$C$11,IF(G14&lt;=4,'CARGO FIJO'!$C$14,IF(G14&lt;=5,'CARGO FIJO'!$C$17)))))</f>
        <v>900</v>
      </c>
      <c r="P14" s="21">
        <f t="shared" si="0"/>
        <v>14</v>
      </c>
      <c r="Q14" s="21">
        <f t="shared" si="1"/>
        <v>14</v>
      </c>
      <c r="R14" s="21">
        <f t="shared" si="2"/>
        <v>0</v>
      </c>
      <c r="S14" s="21">
        <f t="shared" si="3"/>
        <v>0</v>
      </c>
      <c r="T14" s="24">
        <f t="shared" si="4"/>
        <v>12600</v>
      </c>
      <c r="U14" s="24">
        <f t="shared" si="13"/>
        <v>0</v>
      </c>
      <c r="V14" s="25">
        <f t="shared" si="6"/>
        <v>0</v>
      </c>
      <c r="W14" s="24">
        <f>IF(G14&lt;=1,'CARGO FIJO'!$A$2,IF(G14&lt;=2,'CARGO FIJO'!$B$2,IF(G14&lt;=3,'CARGO FIJO'!$C$2,IF(G14&lt;=4,'CARGO FIJO'!$D$2,IF(G14&lt;=5,'CARGO FIJO'!$E$2)))))</f>
        <v>10000</v>
      </c>
      <c r="X14" s="26">
        <v>0</v>
      </c>
      <c r="Y14" s="24">
        <v>5500</v>
      </c>
      <c r="Z14" s="27">
        <v>0</v>
      </c>
      <c r="AA14" s="24">
        <f t="shared" si="7"/>
        <v>0</v>
      </c>
      <c r="AB14" s="24">
        <v>0</v>
      </c>
      <c r="AC14" s="24">
        <v>0</v>
      </c>
      <c r="AD14" s="24">
        <v>2800</v>
      </c>
      <c r="AE14" s="24">
        <v>0</v>
      </c>
      <c r="AF14" s="21">
        <v>0</v>
      </c>
      <c r="AG14" s="24">
        <v>0</v>
      </c>
      <c r="AH14" s="24">
        <f t="shared" si="8"/>
        <v>0</v>
      </c>
      <c r="AI14" s="24">
        <v>0</v>
      </c>
      <c r="AJ14" s="33" t="s">
        <v>55</v>
      </c>
      <c r="AK14" s="24">
        <v>0</v>
      </c>
      <c r="AL14" s="24">
        <f>SUM(T14+U14+V14+W14+AA14+AB14+AC14+AG14+AI14+Y14-AD15)</f>
        <v>25750</v>
      </c>
      <c r="AM14" s="24">
        <f t="shared" si="10"/>
        <v>25750</v>
      </c>
      <c r="AN14" s="29"/>
      <c r="AO14" s="30">
        <f t="shared" si="11"/>
        <v>0</v>
      </c>
      <c r="AP14" s="30">
        <f t="shared" si="12"/>
        <v>0</v>
      </c>
      <c r="AQ14" s="29"/>
      <c r="AR14" s="29"/>
      <c r="AS14" s="29"/>
      <c r="AT14" s="29"/>
      <c r="AU14" s="29"/>
      <c r="AV14" s="29"/>
      <c r="AW14" s="29"/>
    </row>
    <row r="15" spans="1:49" ht="14.4" x14ac:dyDescent="0.3">
      <c r="A15" s="13" t="s">
        <v>106</v>
      </c>
      <c r="B15" s="14" t="s">
        <v>107</v>
      </c>
      <c r="C15" s="15">
        <v>43686810</v>
      </c>
      <c r="D15" s="16">
        <v>805009546</v>
      </c>
      <c r="E15" s="16" t="s">
        <v>51</v>
      </c>
      <c r="F15" s="16" t="s">
        <v>104</v>
      </c>
      <c r="G15" s="17">
        <v>2</v>
      </c>
      <c r="H15" s="18" t="s">
        <v>108</v>
      </c>
      <c r="I15" s="19" t="s">
        <v>53</v>
      </c>
      <c r="J15" s="20" t="s">
        <v>54</v>
      </c>
      <c r="K15" s="21">
        <v>302</v>
      </c>
      <c r="L15" s="21">
        <v>311</v>
      </c>
      <c r="M15" s="22">
        <v>900</v>
      </c>
      <c r="N15" s="23">
        <f>IF(G15&lt;=1,'CARGO FIJO'!$B$5,IF(G15&lt;=2,'CARGO FIJO'!$B$8,IF(G15&lt;=3,'CARGO FIJO'!$B$11,IF(G15&lt;=4,'CARGO FIJO'!$B$14,IF(G15&lt;=5,'CARGO FIJO'!$B$17)))))</f>
        <v>900</v>
      </c>
      <c r="O15" s="23">
        <f>IF(G15&lt;=1,'CARGO FIJO'!$C$5,IF(G15&lt;=2,'CARGO FIJO'!$C$8,IF(G15&lt;=3,'CARGO FIJO'!$C$11,IF(G15&lt;=4,'CARGO FIJO'!$C$14,IF(G15&lt;=5,'CARGO FIJO'!$C$17)))))</f>
        <v>900</v>
      </c>
      <c r="P15" s="21">
        <f t="shared" si="0"/>
        <v>9</v>
      </c>
      <c r="Q15" s="21">
        <f t="shared" si="1"/>
        <v>9</v>
      </c>
      <c r="R15" s="21">
        <f t="shared" si="2"/>
        <v>0</v>
      </c>
      <c r="S15" s="21">
        <f t="shared" si="3"/>
        <v>0</v>
      </c>
      <c r="T15" s="24">
        <f t="shared" si="4"/>
        <v>8100</v>
      </c>
      <c r="U15" s="24">
        <f>IF(G15&lt;=1,N26*R15,IF(G15&lt;=2,N26*R15,IF(G15&lt;=3,N26*R15,IF(G15&lt;=4,N26*R15,IF(G15&lt;=5,N26*R15)))))</f>
        <v>0</v>
      </c>
      <c r="V15" s="25">
        <f t="shared" si="6"/>
        <v>0</v>
      </c>
      <c r="W15" s="24">
        <f>IF(G15&lt;=1,'CARGO FIJO'!$A$2,IF(G15&lt;=2,'CARGO FIJO'!$B$2,IF(G15&lt;=3,'CARGO FIJO'!$C$2,IF(G15&lt;=4,'CARGO FIJO'!$D$2,IF(G15&lt;=5,'CARGO FIJO'!$E$2)))))</f>
        <v>10000</v>
      </c>
      <c r="X15" s="26">
        <v>0</v>
      </c>
      <c r="Y15" s="24">
        <v>5500</v>
      </c>
      <c r="Z15" s="27">
        <v>0</v>
      </c>
      <c r="AA15" s="24">
        <f t="shared" si="7"/>
        <v>0</v>
      </c>
      <c r="AB15" s="24">
        <v>0</v>
      </c>
      <c r="AC15" s="24">
        <v>0</v>
      </c>
      <c r="AD15" s="24">
        <v>2350</v>
      </c>
      <c r="AE15" s="24">
        <v>0</v>
      </c>
      <c r="AF15" s="21">
        <v>0</v>
      </c>
      <c r="AG15" s="24">
        <v>0</v>
      </c>
      <c r="AH15" s="24">
        <f t="shared" si="8"/>
        <v>0</v>
      </c>
      <c r="AI15" s="24">
        <v>0</v>
      </c>
      <c r="AJ15" s="33" t="s">
        <v>55</v>
      </c>
      <c r="AK15" s="24">
        <v>0</v>
      </c>
      <c r="AL15" s="24">
        <f>SUM(T15+U15+V15+W15+AA15+AB15+AC15+AG15+AI15+Y15-AD26)</f>
        <v>21000</v>
      </c>
      <c r="AM15" s="24">
        <f t="shared" si="10"/>
        <v>21000</v>
      </c>
      <c r="AN15" s="29"/>
      <c r="AO15" s="30">
        <f t="shared" si="11"/>
        <v>0</v>
      </c>
      <c r="AP15" s="30">
        <f t="shared" si="12"/>
        <v>0</v>
      </c>
      <c r="AQ15" s="29"/>
      <c r="AR15" s="29"/>
      <c r="AS15" s="29"/>
      <c r="AT15" s="29"/>
      <c r="AU15" s="29"/>
      <c r="AV15" s="29"/>
      <c r="AW15" s="29"/>
    </row>
    <row r="16" spans="1:49" ht="14.4" x14ac:dyDescent="0.3">
      <c r="A16" s="13" t="s">
        <v>109</v>
      </c>
      <c r="B16" s="14" t="s">
        <v>110</v>
      </c>
      <c r="C16" s="15">
        <v>43686810</v>
      </c>
      <c r="D16" s="16">
        <v>1701005354</v>
      </c>
      <c r="E16" s="16" t="s">
        <v>51</v>
      </c>
      <c r="F16" s="16"/>
      <c r="G16" s="17">
        <v>2</v>
      </c>
      <c r="H16" s="18" t="s">
        <v>111</v>
      </c>
      <c r="I16" s="19" t="s">
        <v>53</v>
      </c>
      <c r="J16" s="20" t="s">
        <v>54</v>
      </c>
      <c r="K16" s="21">
        <v>191</v>
      </c>
      <c r="L16" s="21">
        <v>199</v>
      </c>
      <c r="M16" s="22">
        <v>900</v>
      </c>
      <c r="N16" s="23">
        <f>IF(G16&lt;=1,'CARGO FIJO'!$B$5,IF(G16&lt;=2,'CARGO FIJO'!$B$8,IF(G16&lt;=3,'CARGO FIJO'!$B$11,IF(G16&lt;=4,'CARGO FIJO'!$B$14,IF(G16&lt;=5,'CARGO FIJO'!$B$17)))))</f>
        <v>900</v>
      </c>
      <c r="O16" s="23">
        <f>IF(G16&lt;=1,'CARGO FIJO'!$C$5,IF(G16&lt;=2,'CARGO FIJO'!$C$8,IF(G16&lt;=3,'CARGO FIJO'!$C$11,IF(G16&lt;=4,'CARGO FIJO'!$C$14,IF(G16&lt;=5,'CARGO FIJO'!$C$17)))))</f>
        <v>900</v>
      </c>
      <c r="P16" s="21">
        <f t="shared" si="0"/>
        <v>8</v>
      </c>
      <c r="Q16" s="21">
        <f t="shared" si="1"/>
        <v>8</v>
      </c>
      <c r="R16" s="21">
        <f t="shared" si="2"/>
        <v>0</v>
      </c>
      <c r="S16" s="21">
        <f t="shared" si="3"/>
        <v>0</v>
      </c>
      <c r="T16" s="24">
        <f t="shared" si="4"/>
        <v>7200</v>
      </c>
      <c r="U16" s="24">
        <f t="shared" ref="U16:U118" si="14">IF(G16&lt;=1,N16*R16,IF(G16&lt;=2,N16*R16,IF(G16&lt;=3,N16*R16,IF(G16&lt;=4,N16*R16,IF(G16&lt;=5,N16*R16)))))</f>
        <v>0</v>
      </c>
      <c r="V16" s="25">
        <f t="shared" si="6"/>
        <v>0</v>
      </c>
      <c r="W16" s="24">
        <f>IF(G16&lt;=1,'CARGO FIJO'!$A$2,IF(G16&lt;=2,'CARGO FIJO'!$B$2,IF(G16&lt;=3,'CARGO FIJO'!$C$2,IF(G16&lt;=4,'CARGO FIJO'!$D$2,IF(G16&lt;=5,'CARGO FIJO'!$E$2)))))</f>
        <v>10000</v>
      </c>
      <c r="X16" s="26">
        <v>0</v>
      </c>
      <c r="Y16" s="24">
        <v>5500</v>
      </c>
      <c r="Z16" s="27">
        <v>1</v>
      </c>
      <c r="AA16" s="24">
        <f t="shared" si="7"/>
        <v>500</v>
      </c>
      <c r="AB16" s="24">
        <v>22850</v>
      </c>
      <c r="AC16" s="24">
        <v>0</v>
      </c>
      <c r="AD16" s="24">
        <v>2300</v>
      </c>
      <c r="AE16" s="24">
        <v>0</v>
      </c>
      <c r="AF16" s="21">
        <v>0</v>
      </c>
      <c r="AG16" s="24">
        <v>0</v>
      </c>
      <c r="AH16" s="24">
        <f t="shared" si="8"/>
        <v>0</v>
      </c>
      <c r="AI16" s="24">
        <v>0</v>
      </c>
      <c r="AJ16" s="33" t="s">
        <v>112</v>
      </c>
      <c r="AK16" s="35">
        <v>0</v>
      </c>
      <c r="AL16" s="24">
        <f t="shared" ref="AL16:AL254" si="15">SUM(T16+U16+V16+W16+AA16+AB16+AC16+AG16+AI16+Y16-AD16)</f>
        <v>43750</v>
      </c>
      <c r="AM16" s="24">
        <f t="shared" si="10"/>
        <v>43750</v>
      </c>
      <c r="AN16" s="29"/>
      <c r="AO16" s="36"/>
      <c r="AP16" s="36"/>
      <c r="AQ16" s="29"/>
      <c r="AR16" s="29"/>
      <c r="AS16" s="29"/>
      <c r="AT16" s="29"/>
      <c r="AU16" s="29"/>
      <c r="AV16" s="29"/>
      <c r="AW16" s="29"/>
    </row>
    <row r="17" spans="1:49" ht="14.4" x14ac:dyDescent="0.3">
      <c r="A17" s="13" t="s">
        <v>113</v>
      </c>
      <c r="B17" s="14" t="s">
        <v>114</v>
      </c>
      <c r="C17" s="15">
        <v>43686810</v>
      </c>
      <c r="D17" s="37">
        <v>1701005513</v>
      </c>
      <c r="E17" s="16" t="s">
        <v>51</v>
      </c>
      <c r="F17" s="16"/>
      <c r="G17" s="17">
        <v>2</v>
      </c>
      <c r="H17" s="18" t="s">
        <v>115</v>
      </c>
      <c r="I17" s="19" t="s">
        <v>53</v>
      </c>
      <c r="J17" s="20" t="s">
        <v>54</v>
      </c>
      <c r="K17" s="21">
        <v>210</v>
      </c>
      <c r="L17" s="21">
        <v>220</v>
      </c>
      <c r="M17" s="22">
        <v>900</v>
      </c>
      <c r="N17" s="23">
        <f>IF(G17&lt;=1,'CARGO FIJO'!$B$5,IF(G17&lt;=2,'CARGO FIJO'!$B$8,IF(G17&lt;=3,'CARGO FIJO'!$B$11,IF(G17&lt;=4,'CARGO FIJO'!$B$14,IF(G17&lt;=5,'CARGO FIJO'!$B$17)))))</f>
        <v>900</v>
      </c>
      <c r="O17" s="23">
        <f>IF(G17&lt;=1,'CARGO FIJO'!$C$5,IF(G17&lt;=2,'CARGO FIJO'!$C$8,IF(G17&lt;=3,'CARGO FIJO'!$C$11,IF(G17&lt;=4,'CARGO FIJO'!$C$14,IF(G17&lt;=5,'CARGO FIJO'!$C$17)))))</f>
        <v>900</v>
      </c>
      <c r="P17" s="21">
        <f t="shared" si="0"/>
        <v>10</v>
      </c>
      <c r="Q17" s="21">
        <f t="shared" si="1"/>
        <v>10</v>
      </c>
      <c r="R17" s="21">
        <f t="shared" si="2"/>
        <v>0</v>
      </c>
      <c r="S17" s="21">
        <f t="shared" si="3"/>
        <v>0</v>
      </c>
      <c r="T17" s="24">
        <f t="shared" si="4"/>
        <v>9000</v>
      </c>
      <c r="U17" s="24">
        <f t="shared" si="14"/>
        <v>0</v>
      </c>
      <c r="V17" s="25">
        <f t="shared" si="6"/>
        <v>0</v>
      </c>
      <c r="W17" s="24">
        <f>IF(G17&lt;=1,'CARGO FIJO'!$A$2,IF(G17&lt;=2,'CARGO FIJO'!$B$2,IF(G17&lt;=3,'CARGO FIJO'!$C$2,IF(G17&lt;=4,'CARGO FIJO'!$D$2,IF(G17&lt;=5,'CARGO FIJO'!$E$2)))))</f>
        <v>10000</v>
      </c>
      <c r="X17" s="26">
        <v>0</v>
      </c>
      <c r="Y17" s="24">
        <v>5500</v>
      </c>
      <c r="Z17" s="27">
        <v>0</v>
      </c>
      <c r="AA17" s="24">
        <f t="shared" si="7"/>
        <v>0</v>
      </c>
      <c r="AB17" s="24">
        <v>0</v>
      </c>
      <c r="AC17" s="24">
        <v>0</v>
      </c>
      <c r="AD17" s="24">
        <v>2450</v>
      </c>
      <c r="AE17" s="24">
        <v>0</v>
      </c>
      <c r="AF17" s="21">
        <v>0</v>
      </c>
      <c r="AG17" s="24">
        <v>0</v>
      </c>
      <c r="AH17" s="24">
        <f t="shared" si="8"/>
        <v>0</v>
      </c>
      <c r="AI17" s="24">
        <v>0</v>
      </c>
      <c r="AJ17" s="33" t="s">
        <v>55</v>
      </c>
      <c r="AK17" s="24">
        <v>0</v>
      </c>
      <c r="AL17" s="24">
        <f t="shared" si="15"/>
        <v>22050</v>
      </c>
      <c r="AM17" s="24">
        <f t="shared" si="10"/>
        <v>22050</v>
      </c>
      <c r="AN17" s="29"/>
      <c r="AO17" s="36"/>
      <c r="AP17" s="36"/>
      <c r="AQ17" s="29"/>
      <c r="AR17" s="29"/>
      <c r="AS17" s="29"/>
      <c r="AT17" s="29"/>
      <c r="AU17" s="29"/>
      <c r="AV17" s="29"/>
      <c r="AW17" s="29"/>
    </row>
    <row r="18" spans="1:49" ht="14.4" x14ac:dyDescent="0.3">
      <c r="A18" s="13" t="s">
        <v>116</v>
      </c>
      <c r="B18" s="14" t="s">
        <v>117</v>
      </c>
      <c r="C18" s="15">
        <v>32150653</v>
      </c>
      <c r="D18" s="16">
        <v>1402000812</v>
      </c>
      <c r="E18" s="16" t="s">
        <v>51</v>
      </c>
      <c r="F18" s="16" t="s">
        <v>118</v>
      </c>
      <c r="G18" s="17">
        <v>2</v>
      </c>
      <c r="H18" s="18" t="s">
        <v>119</v>
      </c>
      <c r="I18" s="19" t="s">
        <v>53</v>
      </c>
      <c r="J18" s="20" t="s">
        <v>54</v>
      </c>
      <c r="K18" s="21">
        <v>730</v>
      </c>
      <c r="L18" s="21">
        <v>753</v>
      </c>
      <c r="M18" s="22">
        <v>900</v>
      </c>
      <c r="N18" s="23">
        <f>IF(G18&lt;=1,'CARGO FIJO'!$B$5,IF(G18&lt;=2,'CARGO FIJO'!$B$8,IF(G18&lt;=3,'CARGO FIJO'!$B$11,IF(G18&lt;=4,'CARGO FIJO'!$B$14,IF(G18&lt;=5,'CARGO FIJO'!$B$17)))))</f>
        <v>900</v>
      </c>
      <c r="O18" s="23">
        <f>IF(G18&lt;=1,'CARGO FIJO'!$C$5,IF(G18&lt;=2,'CARGO FIJO'!$C$8,IF(G18&lt;=3,'CARGO FIJO'!$C$11,IF(G18&lt;=4,'CARGO FIJO'!$C$14,IF(G18&lt;=5,'CARGO FIJO'!$C$17)))))</f>
        <v>900</v>
      </c>
      <c r="P18" s="21">
        <f t="shared" si="0"/>
        <v>23</v>
      </c>
      <c r="Q18" s="21">
        <f t="shared" si="1"/>
        <v>17</v>
      </c>
      <c r="R18" s="21">
        <f t="shared" si="2"/>
        <v>6</v>
      </c>
      <c r="S18" s="21">
        <f t="shared" si="3"/>
        <v>0</v>
      </c>
      <c r="T18" s="24">
        <f t="shared" si="4"/>
        <v>15300</v>
      </c>
      <c r="U18" s="24">
        <f t="shared" si="14"/>
        <v>5400</v>
      </c>
      <c r="V18" s="25">
        <f t="shared" si="6"/>
        <v>0</v>
      </c>
      <c r="W18" s="24">
        <f>IF(G18&lt;=1,'CARGO FIJO'!$A$2,IF(G18&lt;=2,'CARGO FIJO'!$B$2,IF(G18&lt;=3,'CARGO FIJO'!$C$2,IF(G18&lt;=4,'CARGO FIJO'!$D$2,IF(G18&lt;=5,'CARGO FIJO'!$E$2)))))</f>
        <v>10000</v>
      </c>
      <c r="X18" s="26">
        <v>0</v>
      </c>
      <c r="Y18" s="24">
        <v>5500</v>
      </c>
      <c r="Z18" s="27">
        <v>0</v>
      </c>
      <c r="AA18" s="24">
        <f t="shared" si="7"/>
        <v>0</v>
      </c>
      <c r="AB18" s="24">
        <v>0</v>
      </c>
      <c r="AC18" s="24">
        <v>0</v>
      </c>
      <c r="AD18" s="24">
        <v>3600</v>
      </c>
      <c r="AE18" s="24">
        <v>0</v>
      </c>
      <c r="AF18" s="21">
        <v>0</v>
      </c>
      <c r="AG18" s="24">
        <v>0</v>
      </c>
      <c r="AH18" s="24">
        <f t="shared" si="8"/>
        <v>0</v>
      </c>
      <c r="AI18" s="24">
        <v>0</v>
      </c>
      <c r="AJ18" s="33" t="s">
        <v>55</v>
      </c>
      <c r="AK18" s="24">
        <v>0</v>
      </c>
      <c r="AL18" s="24">
        <f t="shared" si="15"/>
        <v>32600</v>
      </c>
      <c r="AM18" s="24">
        <f t="shared" si="10"/>
        <v>32600</v>
      </c>
      <c r="AN18" s="29"/>
      <c r="AO18" s="30">
        <f t="shared" ref="AO18:AO60" si="16">AH18</f>
        <v>0</v>
      </c>
      <c r="AP18" s="30">
        <f t="shared" ref="AP18:AP52" si="17">AL18-AM18</f>
        <v>0</v>
      </c>
      <c r="AQ18" s="29"/>
      <c r="AR18" s="29"/>
      <c r="AS18" s="29"/>
      <c r="AT18" s="29"/>
      <c r="AU18" s="29"/>
      <c r="AV18" s="29"/>
      <c r="AW18" s="29"/>
    </row>
    <row r="19" spans="1:49" ht="14.4" x14ac:dyDescent="0.3">
      <c r="A19" s="13" t="s">
        <v>120</v>
      </c>
      <c r="B19" s="14" t="s">
        <v>117</v>
      </c>
      <c r="C19" s="15">
        <v>32150653</v>
      </c>
      <c r="D19" s="16">
        <v>1701002215</v>
      </c>
      <c r="E19" s="16" t="s">
        <v>51</v>
      </c>
      <c r="F19" s="16" t="s">
        <v>121</v>
      </c>
      <c r="G19" s="17">
        <v>2</v>
      </c>
      <c r="H19" s="18" t="s">
        <v>122</v>
      </c>
      <c r="I19" s="19" t="s">
        <v>53</v>
      </c>
      <c r="J19" s="20" t="s">
        <v>54</v>
      </c>
      <c r="K19" s="21">
        <v>341</v>
      </c>
      <c r="L19" s="21">
        <v>350</v>
      </c>
      <c r="M19" s="22">
        <v>900</v>
      </c>
      <c r="N19" s="23">
        <f>IF(G19&lt;=1,'CARGO FIJO'!$B$5,IF(G19&lt;=2,'CARGO FIJO'!$B$8,IF(G19&lt;=3,'CARGO FIJO'!$B$11,IF(G19&lt;=4,'CARGO FIJO'!$B$14,IF(G19&lt;=5,'CARGO FIJO'!$B$17)))))</f>
        <v>900</v>
      </c>
      <c r="O19" s="23">
        <f>IF(G19&lt;=1,'CARGO FIJO'!$C$5,IF(G19&lt;=2,'CARGO FIJO'!$C$8,IF(G19&lt;=3,'CARGO FIJO'!$C$11,IF(G19&lt;=4,'CARGO FIJO'!$C$14,IF(G19&lt;=5,'CARGO FIJO'!$C$17)))))</f>
        <v>900</v>
      </c>
      <c r="P19" s="21">
        <f t="shared" si="0"/>
        <v>9</v>
      </c>
      <c r="Q19" s="21">
        <f t="shared" si="1"/>
        <v>9</v>
      </c>
      <c r="R19" s="21">
        <f t="shared" si="2"/>
        <v>0</v>
      </c>
      <c r="S19" s="21">
        <f t="shared" si="3"/>
        <v>0</v>
      </c>
      <c r="T19" s="24">
        <f t="shared" si="4"/>
        <v>8100</v>
      </c>
      <c r="U19" s="24">
        <f t="shared" si="14"/>
        <v>0</v>
      </c>
      <c r="V19" s="25">
        <f t="shared" si="6"/>
        <v>0</v>
      </c>
      <c r="W19" s="24">
        <f>IF(G19&lt;=1,'CARGO FIJO'!$A$2,IF(G19&lt;=2,'CARGO FIJO'!$B$2,IF(G19&lt;=3,'CARGO FIJO'!$C$2,IF(G19&lt;=4,'CARGO FIJO'!$D$2,IF(G19&lt;=5,'CARGO FIJO'!$E$2)))))</f>
        <v>10000</v>
      </c>
      <c r="X19" s="26">
        <v>0</v>
      </c>
      <c r="Y19" s="24">
        <v>5500</v>
      </c>
      <c r="Z19" s="27">
        <v>1</v>
      </c>
      <c r="AA19" s="24">
        <f t="shared" si="7"/>
        <v>500</v>
      </c>
      <c r="AB19" s="24">
        <v>13950</v>
      </c>
      <c r="AC19" s="24">
        <v>0</v>
      </c>
      <c r="AD19" s="24">
        <v>2400</v>
      </c>
      <c r="AE19" s="24">
        <v>0</v>
      </c>
      <c r="AF19" s="21">
        <v>0</v>
      </c>
      <c r="AG19" s="24">
        <v>0</v>
      </c>
      <c r="AH19" s="24">
        <f t="shared" si="8"/>
        <v>0</v>
      </c>
      <c r="AI19" s="24">
        <v>0</v>
      </c>
      <c r="AJ19" s="33" t="s">
        <v>123</v>
      </c>
      <c r="AK19" s="24">
        <v>0</v>
      </c>
      <c r="AL19" s="24">
        <f t="shared" si="15"/>
        <v>35650</v>
      </c>
      <c r="AM19" s="24">
        <f t="shared" si="10"/>
        <v>35650</v>
      </c>
      <c r="AN19" s="29"/>
      <c r="AO19" s="30">
        <f t="shared" si="16"/>
        <v>0</v>
      </c>
      <c r="AP19" s="30">
        <f t="shared" si="17"/>
        <v>0</v>
      </c>
      <c r="AQ19" s="29"/>
      <c r="AR19" s="29"/>
      <c r="AS19" s="29"/>
      <c r="AT19" s="29"/>
      <c r="AU19" s="29"/>
      <c r="AV19" s="29"/>
      <c r="AW19" s="29"/>
    </row>
    <row r="20" spans="1:49" ht="14.4" x14ac:dyDescent="0.3">
      <c r="A20" s="13" t="s">
        <v>124</v>
      </c>
      <c r="B20" s="14" t="s">
        <v>125</v>
      </c>
      <c r="C20" s="15">
        <v>43684300</v>
      </c>
      <c r="D20" s="16">
        <v>1210006457</v>
      </c>
      <c r="E20" s="16" t="s">
        <v>51</v>
      </c>
      <c r="F20" s="16">
        <v>3038349</v>
      </c>
      <c r="G20" s="17">
        <v>2</v>
      </c>
      <c r="H20" s="18" t="s">
        <v>126</v>
      </c>
      <c r="I20" s="19" t="s">
        <v>53</v>
      </c>
      <c r="J20" s="20" t="s">
        <v>54</v>
      </c>
      <c r="K20" s="21">
        <v>829</v>
      </c>
      <c r="L20" s="21">
        <v>839</v>
      </c>
      <c r="M20" s="22">
        <v>900</v>
      </c>
      <c r="N20" s="23">
        <f>IF(G20&lt;=1,'CARGO FIJO'!$B$5,IF(G20&lt;=2,'CARGO FIJO'!$B$8,IF(G20&lt;=3,'CARGO FIJO'!$B$11,IF(G20&lt;=4,'CARGO FIJO'!$B$14,IF(G20&lt;=5,'CARGO FIJO'!$B$17)))))</f>
        <v>900</v>
      </c>
      <c r="O20" s="23">
        <f>IF(G20&lt;=1,'CARGO FIJO'!$C$5,IF(G20&lt;=2,'CARGO FIJO'!$C$8,IF(G20&lt;=3,'CARGO FIJO'!$C$11,IF(G20&lt;=4,'CARGO FIJO'!$C$14,IF(G20&lt;=5,'CARGO FIJO'!$C$17)))))</f>
        <v>900</v>
      </c>
      <c r="P20" s="21">
        <f t="shared" si="0"/>
        <v>10</v>
      </c>
      <c r="Q20" s="21">
        <f t="shared" si="1"/>
        <v>10</v>
      </c>
      <c r="R20" s="21">
        <f t="shared" si="2"/>
        <v>0</v>
      </c>
      <c r="S20" s="21">
        <f t="shared" si="3"/>
        <v>0</v>
      </c>
      <c r="T20" s="24">
        <f t="shared" si="4"/>
        <v>9000</v>
      </c>
      <c r="U20" s="24">
        <f t="shared" si="14"/>
        <v>0</v>
      </c>
      <c r="V20" s="25">
        <f t="shared" si="6"/>
        <v>0</v>
      </c>
      <c r="W20" s="24">
        <f>IF(G20&lt;=1,'CARGO FIJO'!$A$2,IF(G20&lt;=2,'CARGO FIJO'!$B$2,IF(G20&lt;=3,'CARGO FIJO'!$C$2,IF(G20&lt;=4,'CARGO FIJO'!$D$2,IF(G20&lt;=5,'CARGO FIJO'!$E$2)))))</f>
        <v>10000</v>
      </c>
      <c r="X20" s="26">
        <v>0</v>
      </c>
      <c r="Y20" s="24">
        <v>5500</v>
      </c>
      <c r="Z20" s="27">
        <v>0</v>
      </c>
      <c r="AA20" s="24">
        <f t="shared" si="7"/>
        <v>0</v>
      </c>
      <c r="AB20" s="24">
        <v>0</v>
      </c>
      <c r="AC20" s="24">
        <v>0</v>
      </c>
      <c r="AD20" s="24">
        <v>2450</v>
      </c>
      <c r="AE20" s="24">
        <v>0</v>
      </c>
      <c r="AF20" s="21">
        <v>0</v>
      </c>
      <c r="AG20" s="24">
        <v>0</v>
      </c>
      <c r="AH20" s="24">
        <f t="shared" si="8"/>
        <v>0</v>
      </c>
      <c r="AI20" s="24">
        <v>0</v>
      </c>
      <c r="AJ20" s="33" t="s">
        <v>55</v>
      </c>
      <c r="AK20" s="24">
        <v>0</v>
      </c>
      <c r="AL20" s="24">
        <f t="shared" si="15"/>
        <v>22050</v>
      </c>
      <c r="AM20" s="24">
        <f t="shared" si="10"/>
        <v>22050</v>
      </c>
      <c r="AN20" s="29"/>
      <c r="AO20" s="30">
        <f t="shared" si="16"/>
        <v>0</v>
      </c>
      <c r="AP20" s="30">
        <f t="shared" si="17"/>
        <v>0</v>
      </c>
      <c r="AQ20" s="29"/>
      <c r="AR20" s="29"/>
      <c r="AS20" s="29"/>
      <c r="AT20" s="29"/>
      <c r="AU20" s="29"/>
      <c r="AV20" s="29"/>
      <c r="AW20" s="29"/>
    </row>
    <row r="21" spans="1:49" ht="15" customHeight="1" x14ac:dyDescent="0.3">
      <c r="A21" s="13" t="s">
        <v>127</v>
      </c>
      <c r="B21" s="14" t="s">
        <v>128</v>
      </c>
      <c r="C21" s="15">
        <v>43684300</v>
      </c>
      <c r="D21" s="16">
        <v>1205003708</v>
      </c>
      <c r="E21" s="16" t="s">
        <v>51</v>
      </c>
      <c r="F21" s="16" t="s">
        <v>129</v>
      </c>
      <c r="G21" s="17">
        <v>2</v>
      </c>
      <c r="H21" s="18" t="s">
        <v>130</v>
      </c>
      <c r="I21" s="19" t="s">
        <v>53</v>
      </c>
      <c r="J21" s="20" t="s">
        <v>54</v>
      </c>
      <c r="K21" s="21">
        <v>1443</v>
      </c>
      <c r="L21" s="21">
        <v>1457</v>
      </c>
      <c r="M21" s="22">
        <v>900</v>
      </c>
      <c r="N21" s="23">
        <f>IF(G21&lt;=1,'CARGO FIJO'!$B$5,IF(G21&lt;=2,'CARGO FIJO'!$B$8,IF(G21&lt;=3,'CARGO FIJO'!$B$11,IF(G21&lt;=4,'CARGO FIJO'!$B$14,IF(G21&lt;=5,'CARGO FIJO'!$B$17)))))</f>
        <v>900</v>
      </c>
      <c r="O21" s="23">
        <f>IF(G21&lt;=1,'CARGO FIJO'!$C$5,IF(G21&lt;=2,'CARGO FIJO'!$C$8,IF(G21&lt;=3,'CARGO FIJO'!$C$11,IF(G21&lt;=4,'CARGO FIJO'!$C$14,IF(G21&lt;=5,'CARGO FIJO'!$C$17)))))</f>
        <v>900</v>
      </c>
      <c r="P21" s="21">
        <f t="shared" si="0"/>
        <v>14</v>
      </c>
      <c r="Q21" s="21">
        <f t="shared" si="1"/>
        <v>14</v>
      </c>
      <c r="R21" s="21">
        <f t="shared" si="2"/>
        <v>0</v>
      </c>
      <c r="S21" s="21">
        <f t="shared" si="3"/>
        <v>0</v>
      </c>
      <c r="T21" s="24">
        <f t="shared" si="4"/>
        <v>12600</v>
      </c>
      <c r="U21" s="24">
        <f t="shared" si="14"/>
        <v>0</v>
      </c>
      <c r="V21" s="25">
        <f t="shared" si="6"/>
        <v>0</v>
      </c>
      <c r="W21" s="24">
        <f>IF(G21&lt;=1,'CARGO FIJO'!$A$2,IF(G21&lt;=2,'CARGO FIJO'!$B$2,IF(G21&lt;=3,'CARGO FIJO'!$C$2,IF(G21&lt;=4,'CARGO FIJO'!$D$2,IF(G21&lt;=5,'CARGO FIJO'!$E$2)))))</f>
        <v>10000</v>
      </c>
      <c r="X21" s="26">
        <v>0</v>
      </c>
      <c r="Y21" s="24">
        <v>5500</v>
      </c>
      <c r="Z21" s="27">
        <v>0</v>
      </c>
      <c r="AA21" s="24">
        <f t="shared" si="7"/>
        <v>0</v>
      </c>
      <c r="AB21" s="24">
        <v>0</v>
      </c>
      <c r="AC21" s="24">
        <v>0</v>
      </c>
      <c r="AD21" s="24">
        <v>2800</v>
      </c>
      <c r="AE21" s="24">
        <v>0</v>
      </c>
      <c r="AF21" s="21">
        <v>0</v>
      </c>
      <c r="AG21" s="24">
        <v>0</v>
      </c>
      <c r="AH21" s="24">
        <f t="shared" si="8"/>
        <v>0</v>
      </c>
      <c r="AI21" s="24">
        <v>0</v>
      </c>
      <c r="AJ21" s="33" t="s">
        <v>131</v>
      </c>
      <c r="AK21" s="24">
        <v>0</v>
      </c>
      <c r="AL21" s="24">
        <f t="shared" si="15"/>
        <v>25300</v>
      </c>
      <c r="AM21" s="24">
        <f t="shared" si="10"/>
        <v>25300</v>
      </c>
      <c r="AN21" s="29"/>
      <c r="AO21" s="30">
        <f t="shared" si="16"/>
        <v>0</v>
      </c>
      <c r="AP21" s="30">
        <f t="shared" si="17"/>
        <v>0</v>
      </c>
      <c r="AQ21" s="29"/>
      <c r="AR21" s="29"/>
      <c r="AS21" s="29"/>
      <c r="AT21" s="29"/>
      <c r="AU21" s="29"/>
      <c r="AV21" s="29"/>
      <c r="AW21" s="29"/>
    </row>
    <row r="22" spans="1:49" ht="15.75" customHeight="1" x14ac:dyDescent="0.3">
      <c r="A22" s="13" t="s">
        <v>132</v>
      </c>
      <c r="B22" s="14" t="s">
        <v>133</v>
      </c>
      <c r="C22" s="15">
        <v>71394769</v>
      </c>
      <c r="D22" s="16">
        <v>911007493</v>
      </c>
      <c r="E22" s="16" t="s">
        <v>51</v>
      </c>
      <c r="F22" s="16">
        <v>3032893</v>
      </c>
      <c r="G22" s="17">
        <v>2</v>
      </c>
      <c r="H22" s="18" t="s">
        <v>134</v>
      </c>
      <c r="I22" s="19" t="s">
        <v>53</v>
      </c>
      <c r="J22" s="20" t="s">
        <v>54</v>
      </c>
      <c r="K22" s="21">
        <v>1956</v>
      </c>
      <c r="L22" s="21">
        <v>1976</v>
      </c>
      <c r="M22" s="22">
        <v>900</v>
      </c>
      <c r="N22" s="23">
        <f>IF(G22&lt;=1,'CARGO FIJO'!$B$5,IF(G22&lt;=2,'CARGO FIJO'!$B$8,IF(G22&lt;=3,'CARGO FIJO'!$B$11,IF(G22&lt;=4,'CARGO FIJO'!$B$14,IF(G22&lt;=5,'CARGO FIJO'!$B$17)))))</f>
        <v>900</v>
      </c>
      <c r="O22" s="23">
        <f>IF(G22&lt;=1,'CARGO FIJO'!$C$5,IF(G22&lt;=2,'CARGO FIJO'!$C$8,IF(G22&lt;=3,'CARGO FIJO'!$C$11,IF(G22&lt;=4,'CARGO FIJO'!$C$14,IF(G22&lt;=5,'CARGO FIJO'!$C$17)))))</f>
        <v>900</v>
      </c>
      <c r="P22" s="21">
        <f t="shared" si="0"/>
        <v>20</v>
      </c>
      <c r="Q22" s="21">
        <f t="shared" si="1"/>
        <v>17</v>
      </c>
      <c r="R22" s="21">
        <f t="shared" si="2"/>
        <v>3</v>
      </c>
      <c r="S22" s="21">
        <f t="shared" si="3"/>
        <v>0</v>
      </c>
      <c r="T22" s="24">
        <f t="shared" si="4"/>
        <v>15300</v>
      </c>
      <c r="U22" s="24">
        <f t="shared" si="14"/>
        <v>2700</v>
      </c>
      <c r="V22" s="25">
        <f t="shared" si="6"/>
        <v>0</v>
      </c>
      <c r="W22" s="24">
        <f>IF(G22&lt;=1,'CARGO FIJO'!$A$2,IF(G22&lt;=2,'CARGO FIJO'!$B$2,IF(G22&lt;=3,'CARGO FIJO'!$C$2,IF(G22&lt;=4,'CARGO FIJO'!$D$2,IF(G22&lt;=5,'CARGO FIJO'!$E$2)))))</f>
        <v>10000</v>
      </c>
      <c r="X22" s="26">
        <v>0</v>
      </c>
      <c r="Y22" s="24">
        <v>5500</v>
      </c>
      <c r="Z22" s="27">
        <v>0</v>
      </c>
      <c r="AA22" s="24">
        <f t="shared" si="7"/>
        <v>0</v>
      </c>
      <c r="AB22" s="24">
        <v>0</v>
      </c>
      <c r="AC22" s="24">
        <v>0</v>
      </c>
      <c r="AD22" s="24">
        <v>3350</v>
      </c>
      <c r="AE22" s="24">
        <v>0</v>
      </c>
      <c r="AF22" s="21">
        <v>0</v>
      </c>
      <c r="AG22" s="24">
        <v>0</v>
      </c>
      <c r="AH22" s="24">
        <f t="shared" si="8"/>
        <v>0</v>
      </c>
      <c r="AI22" s="24">
        <v>0</v>
      </c>
      <c r="AJ22" s="33" t="s">
        <v>55</v>
      </c>
      <c r="AK22" s="24">
        <v>0</v>
      </c>
      <c r="AL22" s="24">
        <f t="shared" si="15"/>
        <v>30150</v>
      </c>
      <c r="AM22" s="24">
        <f t="shared" si="10"/>
        <v>30150</v>
      </c>
      <c r="AN22" s="29"/>
      <c r="AO22" s="30">
        <f t="shared" si="16"/>
        <v>0</v>
      </c>
      <c r="AP22" s="30">
        <f t="shared" si="17"/>
        <v>0</v>
      </c>
      <c r="AQ22" s="29"/>
      <c r="AR22" s="29"/>
      <c r="AS22" s="29"/>
      <c r="AT22" s="29"/>
      <c r="AU22" s="29"/>
      <c r="AV22" s="29"/>
      <c r="AW22" s="29"/>
    </row>
    <row r="23" spans="1:49" ht="15.75" customHeight="1" x14ac:dyDescent="0.3">
      <c r="A23" s="13" t="s">
        <v>135</v>
      </c>
      <c r="B23" s="14" t="s">
        <v>136</v>
      </c>
      <c r="C23" s="15">
        <v>21600304</v>
      </c>
      <c r="D23" s="16">
        <v>4000741</v>
      </c>
      <c r="E23" s="16" t="s">
        <v>51</v>
      </c>
      <c r="F23" s="16" t="s">
        <v>137</v>
      </c>
      <c r="G23" s="17">
        <v>2</v>
      </c>
      <c r="H23" s="18" t="s">
        <v>138</v>
      </c>
      <c r="I23" s="19" t="s">
        <v>53</v>
      </c>
      <c r="J23" s="20" t="s">
        <v>54</v>
      </c>
      <c r="K23" s="21">
        <v>28</v>
      </c>
      <c r="L23" s="21">
        <v>37</v>
      </c>
      <c r="M23" s="22">
        <v>900</v>
      </c>
      <c r="N23" s="23">
        <f>IF(G23&lt;=1,'CARGO FIJO'!$B$5,IF(G23&lt;=2,'CARGO FIJO'!$B$8,IF(G23&lt;=3,'CARGO FIJO'!$B$11,IF(G23&lt;=4,'CARGO FIJO'!$B$14,IF(G23&lt;=5,'CARGO FIJO'!$B$17)))))</f>
        <v>900</v>
      </c>
      <c r="O23" s="23">
        <f>IF(G23&lt;=1,'CARGO FIJO'!$C$5,IF(G23&lt;=2,'CARGO FIJO'!$C$8,IF(G23&lt;=3,'CARGO FIJO'!$C$11,IF(G23&lt;=4,'CARGO FIJO'!$C$14,IF(G23&lt;=5,'CARGO FIJO'!$C$17)))))</f>
        <v>900</v>
      </c>
      <c r="P23" s="21">
        <f t="shared" si="0"/>
        <v>9</v>
      </c>
      <c r="Q23" s="21">
        <f t="shared" si="1"/>
        <v>9</v>
      </c>
      <c r="R23" s="21">
        <f t="shared" si="2"/>
        <v>0</v>
      </c>
      <c r="S23" s="21">
        <f t="shared" si="3"/>
        <v>0</v>
      </c>
      <c r="T23" s="24">
        <f t="shared" si="4"/>
        <v>8100</v>
      </c>
      <c r="U23" s="24">
        <f t="shared" si="14"/>
        <v>0</v>
      </c>
      <c r="V23" s="25">
        <f t="shared" si="6"/>
        <v>0</v>
      </c>
      <c r="W23" s="24">
        <f>IF(G23&lt;=1,'CARGO FIJO'!$A$2,IF(G23&lt;=2,'CARGO FIJO'!$B$2,IF(G23&lt;=3,'CARGO FIJO'!$C$2,IF(G23&lt;=4,'CARGO FIJO'!$D$2,IF(G23&lt;=5,'CARGO FIJO'!$E$2)))))</f>
        <v>10000</v>
      </c>
      <c r="X23" s="26">
        <v>0</v>
      </c>
      <c r="Y23" s="24">
        <v>5500</v>
      </c>
      <c r="Z23" s="27">
        <v>0</v>
      </c>
      <c r="AA23" s="24">
        <f t="shared" si="7"/>
        <v>0</v>
      </c>
      <c r="AB23" s="24">
        <v>0</v>
      </c>
      <c r="AC23" s="24">
        <v>0</v>
      </c>
      <c r="AD23" s="24">
        <v>4100</v>
      </c>
      <c r="AE23" s="24">
        <v>137600</v>
      </c>
      <c r="AF23" s="21">
        <v>5</v>
      </c>
      <c r="AG23" s="24">
        <v>17200</v>
      </c>
      <c r="AH23" s="24">
        <f t="shared" si="8"/>
        <v>120400</v>
      </c>
      <c r="AI23" s="24">
        <v>0</v>
      </c>
      <c r="AJ23" s="33" t="s">
        <v>139</v>
      </c>
      <c r="AK23" s="24">
        <v>0</v>
      </c>
      <c r="AL23" s="24">
        <f t="shared" si="15"/>
        <v>36700</v>
      </c>
      <c r="AM23" s="24">
        <f t="shared" si="10"/>
        <v>36700</v>
      </c>
      <c r="AN23" s="29"/>
      <c r="AO23" s="30">
        <f t="shared" si="16"/>
        <v>120400</v>
      </c>
      <c r="AP23" s="30">
        <f t="shared" si="17"/>
        <v>0</v>
      </c>
      <c r="AQ23" s="29"/>
      <c r="AR23" s="29"/>
      <c r="AS23" s="29"/>
      <c r="AT23" s="29"/>
      <c r="AU23" s="29"/>
      <c r="AV23" s="29"/>
      <c r="AW23" s="29"/>
    </row>
    <row r="24" spans="1:49" ht="15.75" customHeight="1" x14ac:dyDescent="0.3">
      <c r="A24" s="13" t="s">
        <v>140</v>
      </c>
      <c r="B24" s="14" t="s">
        <v>141</v>
      </c>
      <c r="C24" s="15">
        <v>43683592</v>
      </c>
      <c r="D24" s="16">
        <v>91007496</v>
      </c>
      <c r="E24" s="16" t="s">
        <v>51</v>
      </c>
      <c r="F24" s="16">
        <v>3032893</v>
      </c>
      <c r="G24" s="17">
        <v>2</v>
      </c>
      <c r="H24" s="18" t="s">
        <v>142</v>
      </c>
      <c r="I24" s="19" t="s">
        <v>53</v>
      </c>
      <c r="J24" s="20" t="s">
        <v>54</v>
      </c>
      <c r="K24" s="21">
        <v>945</v>
      </c>
      <c r="L24" s="21">
        <v>962</v>
      </c>
      <c r="M24" s="22">
        <v>900</v>
      </c>
      <c r="N24" s="23">
        <f>IF(G24&lt;=1,'CARGO FIJO'!$B$5,IF(G24&lt;=2,'CARGO FIJO'!$B$8,IF(G24&lt;=3,'CARGO FIJO'!$B$11,IF(G24&lt;=4,'CARGO FIJO'!$B$14,IF(G24&lt;=5,'CARGO FIJO'!$B$17)))))</f>
        <v>900</v>
      </c>
      <c r="O24" s="23">
        <f>IF(G24&lt;=1,'CARGO FIJO'!$C$5,IF(G24&lt;=2,'CARGO FIJO'!$C$8,IF(G24&lt;=3,'CARGO FIJO'!$C$11,IF(G24&lt;=4,'CARGO FIJO'!$C$14,IF(G24&lt;=5,'CARGO FIJO'!$C$17)))))</f>
        <v>900</v>
      </c>
      <c r="P24" s="21">
        <f t="shared" si="0"/>
        <v>17</v>
      </c>
      <c r="Q24" s="21">
        <f t="shared" si="1"/>
        <v>17</v>
      </c>
      <c r="R24" s="21">
        <f t="shared" si="2"/>
        <v>0</v>
      </c>
      <c r="S24" s="21">
        <f t="shared" si="3"/>
        <v>0</v>
      </c>
      <c r="T24" s="24">
        <f t="shared" si="4"/>
        <v>15300</v>
      </c>
      <c r="U24" s="24">
        <f t="shared" si="14"/>
        <v>0</v>
      </c>
      <c r="V24" s="25">
        <f t="shared" si="6"/>
        <v>0</v>
      </c>
      <c r="W24" s="24">
        <f>IF(G24&lt;=1,'CARGO FIJO'!$A$2,IF(G24&lt;=2,'CARGO FIJO'!$B$2,IF(G24&lt;=3,'CARGO FIJO'!$C$2,IF(G24&lt;=4,'CARGO FIJO'!$D$2,IF(G24&lt;=5,'CARGO FIJO'!$E$2)))))</f>
        <v>10000</v>
      </c>
      <c r="X24" s="26">
        <v>0</v>
      </c>
      <c r="Y24" s="24">
        <v>5500</v>
      </c>
      <c r="Z24" s="27">
        <v>1</v>
      </c>
      <c r="AA24" s="24">
        <f t="shared" si="7"/>
        <v>500</v>
      </c>
      <c r="AB24" s="24">
        <v>30950</v>
      </c>
      <c r="AC24" s="24">
        <v>0</v>
      </c>
      <c r="AD24" s="24">
        <v>3100</v>
      </c>
      <c r="AE24" s="24">
        <v>0</v>
      </c>
      <c r="AF24" s="21">
        <v>0</v>
      </c>
      <c r="AG24" s="24">
        <v>0</v>
      </c>
      <c r="AH24" s="24">
        <f t="shared" si="8"/>
        <v>0</v>
      </c>
      <c r="AI24" s="24">
        <v>0</v>
      </c>
      <c r="AJ24" s="33" t="s">
        <v>143</v>
      </c>
      <c r="AK24" s="24">
        <v>0</v>
      </c>
      <c r="AL24" s="24">
        <f t="shared" si="15"/>
        <v>59150</v>
      </c>
      <c r="AM24" s="24">
        <f t="shared" si="10"/>
        <v>59150</v>
      </c>
      <c r="AN24" s="29"/>
      <c r="AO24" s="30">
        <f t="shared" si="16"/>
        <v>0</v>
      </c>
      <c r="AP24" s="30">
        <f t="shared" si="17"/>
        <v>0</v>
      </c>
      <c r="AQ24" s="29"/>
      <c r="AR24" s="29"/>
      <c r="AS24" s="29"/>
      <c r="AT24" s="29"/>
      <c r="AU24" s="29"/>
      <c r="AV24" s="29"/>
      <c r="AW24" s="29"/>
    </row>
    <row r="25" spans="1:49" ht="15.75" customHeight="1" x14ac:dyDescent="0.3">
      <c r="A25" s="13" t="s">
        <v>144</v>
      </c>
      <c r="B25" s="14" t="s">
        <v>145</v>
      </c>
      <c r="C25" s="15">
        <v>43682285</v>
      </c>
      <c r="D25" s="16">
        <v>1407010479</v>
      </c>
      <c r="E25" s="16" t="s">
        <v>51</v>
      </c>
      <c r="F25" s="16">
        <v>4192867</v>
      </c>
      <c r="G25" s="17">
        <v>2</v>
      </c>
      <c r="H25" s="18" t="s">
        <v>146</v>
      </c>
      <c r="I25" s="19" t="s">
        <v>53</v>
      </c>
      <c r="J25" s="20" t="s">
        <v>54</v>
      </c>
      <c r="K25" s="21">
        <v>583</v>
      </c>
      <c r="L25" s="21">
        <v>592</v>
      </c>
      <c r="M25" s="22">
        <v>900</v>
      </c>
      <c r="N25" s="23">
        <f>IF(G25&lt;=1,'CARGO FIJO'!$B$5,IF(G25&lt;=2,'CARGO FIJO'!$B$8,IF(G25&lt;=3,'CARGO FIJO'!$B$11,IF(G25&lt;=4,'CARGO FIJO'!$B$14,IF(G25&lt;=5,'CARGO FIJO'!$B$17)))))</f>
        <v>900</v>
      </c>
      <c r="O25" s="23">
        <f>IF(G25&lt;=1,'CARGO FIJO'!$C$5,IF(G25&lt;=2,'CARGO FIJO'!$C$8,IF(G25&lt;=3,'CARGO FIJO'!$C$11,IF(G25&lt;=4,'CARGO FIJO'!$C$14,IF(G25&lt;=5,'CARGO FIJO'!$C$17)))))</f>
        <v>900</v>
      </c>
      <c r="P25" s="21">
        <f t="shared" si="0"/>
        <v>9</v>
      </c>
      <c r="Q25" s="21">
        <f t="shared" si="1"/>
        <v>9</v>
      </c>
      <c r="R25" s="21">
        <f t="shared" si="2"/>
        <v>0</v>
      </c>
      <c r="S25" s="21">
        <f t="shared" si="3"/>
        <v>0</v>
      </c>
      <c r="T25" s="24">
        <f t="shared" si="4"/>
        <v>8100</v>
      </c>
      <c r="U25" s="24">
        <f t="shared" si="14"/>
        <v>0</v>
      </c>
      <c r="V25" s="25">
        <f t="shared" si="6"/>
        <v>0</v>
      </c>
      <c r="W25" s="24">
        <f>IF(G25&lt;=1,'CARGO FIJO'!$A$2,IF(G25&lt;=2,'CARGO FIJO'!$B$2,IF(G25&lt;=3,'CARGO FIJO'!$C$2,IF(G25&lt;=4,'CARGO FIJO'!$D$2,IF(G25&lt;=5,'CARGO FIJO'!$E$2)))))</f>
        <v>10000</v>
      </c>
      <c r="X25" s="26">
        <v>0</v>
      </c>
      <c r="Y25" s="24">
        <v>5500</v>
      </c>
      <c r="Z25" s="27">
        <v>1</v>
      </c>
      <c r="AA25" s="24">
        <f t="shared" si="7"/>
        <v>500</v>
      </c>
      <c r="AB25" s="24">
        <v>25300</v>
      </c>
      <c r="AC25" s="24">
        <v>0</v>
      </c>
      <c r="AD25" s="24">
        <v>2400</v>
      </c>
      <c r="AE25" s="24">
        <v>0</v>
      </c>
      <c r="AF25" s="21">
        <v>0</v>
      </c>
      <c r="AG25" s="24">
        <v>0</v>
      </c>
      <c r="AH25" s="24">
        <f t="shared" si="8"/>
        <v>0</v>
      </c>
      <c r="AI25" s="24">
        <v>0</v>
      </c>
      <c r="AJ25" s="33" t="s">
        <v>147</v>
      </c>
      <c r="AK25" s="24">
        <v>0</v>
      </c>
      <c r="AL25" s="24">
        <f t="shared" si="15"/>
        <v>47000</v>
      </c>
      <c r="AM25" s="24">
        <f t="shared" si="10"/>
        <v>47000</v>
      </c>
      <c r="AN25" s="29"/>
      <c r="AO25" s="30">
        <f t="shared" si="16"/>
        <v>0</v>
      </c>
      <c r="AP25" s="30">
        <f t="shared" si="17"/>
        <v>0</v>
      </c>
      <c r="AQ25" s="29"/>
      <c r="AR25" s="29"/>
      <c r="AS25" s="29"/>
      <c r="AT25" s="29"/>
      <c r="AU25" s="29"/>
      <c r="AV25" s="29"/>
      <c r="AW25" s="29"/>
    </row>
    <row r="26" spans="1:49" ht="15.75" customHeight="1" x14ac:dyDescent="0.3">
      <c r="A26" s="13" t="s">
        <v>148</v>
      </c>
      <c r="B26" s="14" t="s">
        <v>149</v>
      </c>
      <c r="C26" s="15">
        <v>70568856</v>
      </c>
      <c r="D26" s="16">
        <v>712006398</v>
      </c>
      <c r="E26" s="16" t="s">
        <v>51</v>
      </c>
      <c r="F26" s="16">
        <v>3038803</v>
      </c>
      <c r="G26" s="17">
        <v>2</v>
      </c>
      <c r="H26" s="18" t="s">
        <v>150</v>
      </c>
      <c r="I26" s="19" t="s">
        <v>53</v>
      </c>
      <c r="J26" s="20" t="s">
        <v>54</v>
      </c>
      <c r="K26" s="21">
        <v>1981</v>
      </c>
      <c r="L26" s="21">
        <v>1993</v>
      </c>
      <c r="M26" s="22">
        <v>900</v>
      </c>
      <c r="N26" s="23">
        <f>IF(G26&lt;=1,'CARGO FIJO'!$B$5,IF(G26&lt;=2,'CARGO FIJO'!$B$8,IF(G26&lt;=3,'CARGO FIJO'!$B$11,IF(G26&lt;=4,'CARGO FIJO'!$B$14,IF(G26&lt;=5,'CARGO FIJO'!$B$17)))))</f>
        <v>900</v>
      </c>
      <c r="O26" s="23">
        <f>IF(G26&lt;=1,'CARGO FIJO'!$C$5,IF(G26&lt;=2,'CARGO FIJO'!$C$8,IF(G26&lt;=3,'CARGO FIJO'!$C$11,IF(G26&lt;=4,'CARGO FIJO'!$C$14,IF(G26&lt;=5,'CARGO FIJO'!$C$17)))))</f>
        <v>900</v>
      </c>
      <c r="P26" s="21">
        <f t="shared" si="0"/>
        <v>12</v>
      </c>
      <c r="Q26" s="21">
        <f t="shared" si="1"/>
        <v>12</v>
      </c>
      <c r="R26" s="21">
        <f t="shared" si="2"/>
        <v>0</v>
      </c>
      <c r="S26" s="21">
        <f t="shared" si="3"/>
        <v>0</v>
      </c>
      <c r="T26" s="24">
        <f t="shared" si="4"/>
        <v>10800</v>
      </c>
      <c r="U26" s="24">
        <f t="shared" si="14"/>
        <v>0</v>
      </c>
      <c r="V26" s="25">
        <f t="shared" si="6"/>
        <v>0</v>
      </c>
      <c r="W26" s="24">
        <f>IF(G26&lt;=1,'CARGO FIJO'!$A$2,IF(G26&lt;=2,'CARGO FIJO'!$B$2,IF(G26&lt;=3,'CARGO FIJO'!$C$2,IF(G26&lt;=4,'CARGO FIJO'!$D$2,IF(G26&lt;=5,'CARGO FIJO'!$E$2)))))</f>
        <v>10000</v>
      </c>
      <c r="X26" s="26">
        <v>0</v>
      </c>
      <c r="Y26" s="24">
        <v>5500</v>
      </c>
      <c r="Z26" s="27">
        <v>0</v>
      </c>
      <c r="AA26" s="24">
        <v>0</v>
      </c>
      <c r="AB26" s="24">
        <v>0</v>
      </c>
      <c r="AC26" s="24">
        <v>0</v>
      </c>
      <c r="AD26" s="24">
        <v>2600</v>
      </c>
      <c r="AE26" s="24">
        <v>0</v>
      </c>
      <c r="AF26" s="21">
        <v>0</v>
      </c>
      <c r="AG26" s="24">
        <v>0</v>
      </c>
      <c r="AH26" s="24">
        <f t="shared" si="8"/>
        <v>0</v>
      </c>
      <c r="AI26" s="24">
        <v>0</v>
      </c>
      <c r="AJ26" s="33" t="s">
        <v>151</v>
      </c>
      <c r="AK26" s="24">
        <v>0</v>
      </c>
      <c r="AL26" s="24">
        <f t="shared" si="15"/>
        <v>23700</v>
      </c>
      <c r="AM26" s="24">
        <f t="shared" si="10"/>
        <v>23700</v>
      </c>
      <c r="AN26" s="29"/>
      <c r="AO26" s="30">
        <f t="shared" si="16"/>
        <v>0</v>
      </c>
      <c r="AP26" s="30">
        <f t="shared" si="17"/>
        <v>0</v>
      </c>
      <c r="AQ26" s="29"/>
      <c r="AR26" s="29"/>
      <c r="AS26" s="29"/>
      <c r="AT26" s="29"/>
      <c r="AU26" s="29"/>
      <c r="AV26" s="29"/>
      <c r="AW26" s="29"/>
    </row>
    <row r="27" spans="1:49" ht="15.75" customHeight="1" x14ac:dyDescent="0.3">
      <c r="A27" s="13" t="s">
        <v>152</v>
      </c>
      <c r="B27" s="14" t="s">
        <v>153</v>
      </c>
      <c r="C27" s="15">
        <v>43686810</v>
      </c>
      <c r="D27" s="16" t="s">
        <v>154</v>
      </c>
      <c r="E27" s="16" t="s">
        <v>51</v>
      </c>
      <c r="F27" s="16">
        <v>3388732</v>
      </c>
      <c r="G27" s="17">
        <v>2</v>
      </c>
      <c r="H27" s="18" t="s">
        <v>155</v>
      </c>
      <c r="I27" s="19" t="s">
        <v>53</v>
      </c>
      <c r="J27" s="20" t="s">
        <v>54</v>
      </c>
      <c r="K27" s="21">
        <v>20</v>
      </c>
      <c r="L27" s="21">
        <v>27</v>
      </c>
      <c r="M27" s="22">
        <v>900</v>
      </c>
      <c r="N27" s="23">
        <f>IF(G27&lt;=1,'CARGO FIJO'!$B$5,IF(G27&lt;=2,'CARGO FIJO'!$B$8,IF(G27&lt;=3,'CARGO FIJO'!$B$11,IF(G27&lt;=4,'CARGO FIJO'!$B$14,IF(G27&lt;=5,'CARGO FIJO'!$B$17)))))</f>
        <v>900</v>
      </c>
      <c r="O27" s="23">
        <f>IF(G27&lt;=1,'CARGO FIJO'!$C$5,IF(G27&lt;=2,'CARGO FIJO'!$C$8,IF(G27&lt;=3,'CARGO FIJO'!$C$11,IF(G27&lt;=4,'CARGO FIJO'!$C$14,IF(G27&lt;=5,'CARGO FIJO'!$C$17)))))</f>
        <v>900</v>
      </c>
      <c r="P27" s="21">
        <f t="shared" si="0"/>
        <v>7</v>
      </c>
      <c r="Q27" s="21">
        <f t="shared" si="1"/>
        <v>7</v>
      </c>
      <c r="R27" s="21">
        <f t="shared" si="2"/>
        <v>0</v>
      </c>
      <c r="S27" s="21">
        <f t="shared" si="3"/>
        <v>0</v>
      </c>
      <c r="T27" s="24">
        <f t="shared" si="4"/>
        <v>6300</v>
      </c>
      <c r="U27" s="24">
        <f t="shared" si="14"/>
        <v>0</v>
      </c>
      <c r="V27" s="25">
        <f t="shared" si="6"/>
        <v>0</v>
      </c>
      <c r="W27" s="24">
        <f>IF(G27&lt;=1,'CARGO FIJO'!$A$2,IF(G27&lt;=2,'CARGO FIJO'!$B$2,IF(G27&lt;=3,'CARGO FIJO'!$C$2,IF(G27&lt;=4,'CARGO FIJO'!$D$2,IF(G27&lt;=5,'CARGO FIJO'!$E$2)))))</f>
        <v>10000</v>
      </c>
      <c r="X27" s="26">
        <v>0</v>
      </c>
      <c r="Y27" s="24">
        <v>5500</v>
      </c>
      <c r="Z27" s="27">
        <v>0</v>
      </c>
      <c r="AA27" s="24">
        <f t="shared" ref="AA27:AA48" si="18">(Z27*500)</f>
        <v>0</v>
      </c>
      <c r="AB27" s="24">
        <v>0</v>
      </c>
      <c r="AC27" s="24">
        <v>0</v>
      </c>
      <c r="AD27" s="24">
        <v>2150</v>
      </c>
      <c r="AE27" s="24">
        <v>0</v>
      </c>
      <c r="AF27" s="21">
        <v>0</v>
      </c>
      <c r="AG27" s="24">
        <v>0</v>
      </c>
      <c r="AH27" s="24">
        <f t="shared" si="8"/>
        <v>0</v>
      </c>
      <c r="AI27" s="24">
        <v>0</v>
      </c>
      <c r="AJ27" s="33" t="s">
        <v>156</v>
      </c>
      <c r="AK27" s="24">
        <v>0</v>
      </c>
      <c r="AL27" s="24">
        <f t="shared" si="15"/>
        <v>19650</v>
      </c>
      <c r="AM27" s="24">
        <f t="shared" si="10"/>
        <v>19650</v>
      </c>
      <c r="AN27" s="29" t="s">
        <v>48</v>
      </c>
      <c r="AO27" s="30">
        <f t="shared" si="16"/>
        <v>0</v>
      </c>
      <c r="AP27" s="30">
        <f t="shared" si="17"/>
        <v>0</v>
      </c>
      <c r="AQ27" s="29"/>
      <c r="AR27" s="29"/>
      <c r="AS27" s="29"/>
      <c r="AT27" s="29"/>
      <c r="AU27" s="29"/>
      <c r="AV27" s="29"/>
      <c r="AW27" s="29"/>
    </row>
    <row r="28" spans="1:49" ht="15.75" customHeight="1" x14ac:dyDescent="0.3">
      <c r="A28" s="13" t="s">
        <v>157</v>
      </c>
      <c r="B28" s="14" t="s">
        <v>158</v>
      </c>
      <c r="C28" s="15">
        <v>43686810</v>
      </c>
      <c r="D28" s="16">
        <v>1402000159</v>
      </c>
      <c r="E28" s="16" t="s">
        <v>51</v>
      </c>
      <c r="F28" s="16">
        <v>3037026</v>
      </c>
      <c r="G28" s="17">
        <v>2</v>
      </c>
      <c r="H28" s="18" t="s">
        <v>159</v>
      </c>
      <c r="I28" s="19" t="s">
        <v>53</v>
      </c>
      <c r="J28" s="20" t="s">
        <v>54</v>
      </c>
      <c r="K28" s="21">
        <v>1107</v>
      </c>
      <c r="L28" s="21">
        <v>1117</v>
      </c>
      <c r="M28" s="22">
        <v>900</v>
      </c>
      <c r="N28" s="23">
        <f>IF(G28&lt;=1,'CARGO FIJO'!$B$5,IF(G28&lt;=2,'CARGO FIJO'!$B$8,IF(G28&lt;=3,'CARGO FIJO'!$B$11,IF(G28&lt;=4,'CARGO FIJO'!$B$14,IF(G28&lt;=5,'CARGO FIJO'!$B$17)))))</f>
        <v>900</v>
      </c>
      <c r="O28" s="23">
        <f>IF(G28&lt;=1,'CARGO FIJO'!$C$5,IF(G28&lt;=2,'CARGO FIJO'!$C$8,IF(G28&lt;=3,'CARGO FIJO'!$C$11,IF(G28&lt;=4,'CARGO FIJO'!$C$14,IF(G28&lt;=5,'CARGO FIJO'!$C$17)))))</f>
        <v>900</v>
      </c>
      <c r="P28" s="21">
        <f t="shared" si="0"/>
        <v>10</v>
      </c>
      <c r="Q28" s="21">
        <f t="shared" si="1"/>
        <v>10</v>
      </c>
      <c r="R28" s="21">
        <f t="shared" si="2"/>
        <v>0</v>
      </c>
      <c r="S28" s="21">
        <f t="shared" si="3"/>
        <v>0</v>
      </c>
      <c r="T28" s="24">
        <f t="shared" si="4"/>
        <v>9000</v>
      </c>
      <c r="U28" s="24">
        <f t="shared" si="14"/>
        <v>0</v>
      </c>
      <c r="V28" s="25">
        <f t="shared" si="6"/>
        <v>0</v>
      </c>
      <c r="W28" s="24">
        <f>IF(G28&lt;=1,'CARGO FIJO'!$A$2,IF(G28&lt;=2,'CARGO FIJO'!$B$2,IF(G28&lt;=3,'CARGO FIJO'!$C$2,IF(G28&lt;=4,'CARGO FIJO'!$D$2,IF(G28&lt;=5,'CARGO FIJO'!$E$2)))))</f>
        <v>10000</v>
      </c>
      <c r="X28" s="26">
        <v>0</v>
      </c>
      <c r="Y28" s="24">
        <v>5500</v>
      </c>
      <c r="Z28" s="27">
        <v>0</v>
      </c>
      <c r="AA28" s="35">
        <f t="shared" si="18"/>
        <v>0</v>
      </c>
      <c r="AB28" s="21">
        <v>0</v>
      </c>
      <c r="AC28" s="21">
        <v>0</v>
      </c>
      <c r="AD28" s="24">
        <v>2450</v>
      </c>
      <c r="AE28" s="21">
        <v>0</v>
      </c>
      <c r="AF28" s="24">
        <v>0</v>
      </c>
      <c r="AG28" s="24">
        <v>0</v>
      </c>
      <c r="AH28" s="25">
        <f t="shared" si="8"/>
        <v>0</v>
      </c>
      <c r="AI28" s="24">
        <v>0</v>
      </c>
      <c r="AJ28" s="33" t="s">
        <v>55</v>
      </c>
      <c r="AK28" s="35">
        <v>0</v>
      </c>
      <c r="AL28" s="24">
        <f t="shared" si="15"/>
        <v>22050</v>
      </c>
      <c r="AM28" s="24">
        <f t="shared" si="10"/>
        <v>22050</v>
      </c>
      <c r="AN28" s="29"/>
      <c r="AO28" s="30">
        <f t="shared" si="16"/>
        <v>0</v>
      </c>
      <c r="AP28" s="30">
        <f t="shared" si="17"/>
        <v>0</v>
      </c>
      <c r="AQ28" s="29"/>
      <c r="AR28" s="29"/>
      <c r="AS28" s="29"/>
      <c r="AT28" s="29"/>
      <c r="AU28" s="29"/>
      <c r="AV28" s="29"/>
      <c r="AW28" s="29"/>
    </row>
    <row r="29" spans="1:49" ht="15.75" customHeight="1" x14ac:dyDescent="0.3">
      <c r="A29" s="13" t="s">
        <v>160</v>
      </c>
      <c r="B29" s="14" t="s">
        <v>161</v>
      </c>
      <c r="C29" s="15">
        <v>82361923</v>
      </c>
      <c r="D29" s="16">
        <v>19143191</v>
      </c>
      <c r="E29" s="16" t="s">
        <v>51</v>
      </c>
      <c r="F29" s="16">
        <v>3104464677</v>
      </c>
      <c r="G29" s="17">
        <v>2</v>
      </c>
      <c r="H29" s="18" t="s">
        <v>162</v>
      </c>
      <c r="I29" s="19" t="s">
        <v>53</v>
      </c>
      <c r="J29" s="20" t="s">
        <v>54</v>
      </c>
      <c r="K29" s="21">
        <v>73</v>
      </c>
      <c r="L29" s="21">
        <v>84</v>
      </c>
      <c r="M29" s="22">
        <v>900</v>
      </c>
      <c r="N29" s="23">
        <f>IF(G29&lt;=1,'CARGO FIJO'!$B$5,IF(G29&lt;=2,'CARGO FIJO'!$B$8,IF(G29&lt;=3,'CARGO FIJO'!$B$11,IF(G29&lt;=4,'CARGO FIJO'!$B$14,IF(G29&lt;=5,'CARGO FIJO'!$B$17)))))</f>
        <v>900</v>
      </c>
      <c r="O29" s="23">
        <f>IF(G29&lt;=1,'CARGO FIJO'!$C$5,IF(G29&lt;=2,'CARGO FIJO'!$C$8,IF(G29&lt;=3,'CARGO FIJO'!$C$11,IF(G29&lt;=4,'CARGO FIJO'!$C$14,IF(G29&lt;=5,'CARGO FIJO'!$C$17)))))</f>
        <v>900</v>
      </c>
      <c r="P29" s="21">
        <f t="shared" si="0"/>
        <v>11</v>
      </c>
      <c r="Q29" s="21">
        <f t="shared" si="1"/>
        <v>11</v>
      </c>
      <c r="R29" s="21">
        <f t="shared" si="2"/>
        <v>0</v>
      </c>
      <c r="S29" s="21">
        <f t="shared" si="3"/>
        <v>0</v>
      </c>
      <c r="T29" s="24">
        <f t="shared" si="4"/>
        <v>9900</v>
      </c>
      <c r="U29" s="24">
        <f t="shared" si="14"/>
        <v>0</v>
      </c>
      <c r="V29" s="25">
        <f t="shared" si="6"/>
        <v>0</v>
      </c>
      <c r="W29" s="24">
        <f>IF(G29&lt;=1,'CARGO FIJO'!$A$2,IF(G29&lt;=2,'CARGO FIJO'!$B$2,IF(G29&lt;=3,'CARGO FIJO'!$C$2,IF(G29&lt;=4,'CARGO FIJO'!$D$2,IF(G29&lt;=5,'CARGO FIJO'!$E$2)))))</f>
        <v>10000</v>
      </c>
      <c r="X29" s="26">
        <v>0</v>
      </c>
      <c r="Y29" s="24">
        <v>5500</v>
      </c>
      <c r="Z29" s="27">
        <v>0</v>
      </c>
      <c r="AA29" s="24">
        <f t="shared" si="18"/>
        <v>0</v>
      </c>
      <c r="AB29" s="24">
        <v>0</v>
      </c>
      <c r="AC29" s="21">
        <v>0</v>
      </c>
      <c r="AD29" s="24">
        <v>2550</v>
      </c>
      <c r="AE29" s="21">
        <v>0</v>
      </c>
      <c r="AF29" s="24">
        <v>0</v>
      </c>
      <c r="AG29" s="24">
        <v>0</v>
      </c>
      <c r="AH29" s="25">
        <f t="shared" si="8"/>
        <v>0</v>
      </c>
      <c r="AI29" s="24">
        <v>0</v>
      </c>
      <c r="AJ29" s="16" t="s">
        <v>55</v>
      </c>
      <c r="AK29" s="24">
        <v>0</v>
      </c>
      <c r="AL29" s="38">
        <f t="shared" si="15"/>
        <v>22850</v>
      </c>
      <c r="AM29" s="38">
        <f t="shared" si="10"/>
        <v>22850</v>
      </c>
      <c r="AN29" s="29"/>
      <c r="AO29" s="39">
        <f t="shared" si="16"/>
        <v>0</v>
      </c>
      <c r="AP29" s="39">
        <f t="shared" si="17"/>
        <v>0</v>
      </c>
      <c r="AQ29" s="29"/>
      <c r="AR29" s="29"/>
      <c r="AS29" s="29"/>
      <c r="AT29" s="29"/>
      <c r="AU29" s="29"/>
      <c r="AV29" s="29"/>
      <c r="AW29" s="29"/>
    </row>
    <row r="30" spans="1:49" ht="15.75" customHeight="1" x14ac:dyDescent="0.3">
      <c r="A30" s="13" t="s">
        <v>163</v>
      </c>
      <c r="B30" s="14" t="s">
        <v>164</v>
      </c>
      <c r="C30" s="15">
        <v>43685645</v>
      </c>
      <c r="D30" s="16">
        <v>1308007101</v>
      </c>
      <c r="E30" s="16" t="s">
        <v>51</v>
      </c>
      <c r="F30" s="16">
        <v>3383457</v>
      </c>
      <c r="G30" s="17">
        <v>2</v>
      </c>
      <c r="H30" s="18" t="s">
        <v>165</v>
      </c>
      <c r="I30" s="19" t="s">
        <v>53</v>
      </c>
      <c r="J30" s="20" t="s">
        <v>54</v>
      </c>
      <c r="K30" s="21">
        <v>883</v>
      </c>
      <c r="L30" s="21">
        <v>886</v>
      </c>
      <c r="M30" s="22">
        <v>900</v>
      </c>
      <c r="N30" s="23">
        <f>IF(G30&lt;=1,'CARGO FIJO'!$B$5,IF(G30&lt;=2,'CARGO FIJO'!$B$8,IF(G30&lt;=3,'CARGO FIJO'!$B$11,IF(G30&lt;=4,'CARGO FIJO'!$B$14,IF(G30&lt;=5,'CARGO FIJO'!$B$17)))))</f>
        <v>900</v>
      </c>
      <c r="O30" s="23">
        <f>IF(G30&lt;=1,'CARGO FIJO'!$C$5,IF(G30&lt;=2,'CARGO FIJO'!$C$8,IF(G30&lt;=3,'CARGO FIJO'!$C$11,IF(G30&lt;=4,'CARGO FIJO'!$C$14,IF(G30&lt;=5,'CARGO FIJO'!$C$17)))))</f>
        <v>900</v>
      </c>
      <c r="P30" s="21">
        <f t="shared" si="0"/>
        <v>3</v>
      </c>
      <c r="Q30" s="21">
        <f t="shared" si="1"/>
        <v>3</v>
      </c>
      <c r="R30" s="21">
        <f t="shared" si="2"/>
        <v>0</v>
      </c>
      <c r="S30" s="21">
        <f t="shared" si="3"/>
        <v>0</v>
      </c>
      <c r="T30" s="24">
        <f t="shared" si="4"/>
        <v>2700</v>
      </c>
      <c r="U30" s="24">
        <f t="shared" si="14"/>
        <v>0</v>
      </c>
      <c r="V30" s="25">
        <f t="shared" si="6"/>
        <v>0</v>
      </c>
      <c r="W30" s="24">
        <f>IF(G30&lt;=1,'CARGO FIJO'!$A$2,IF(G30&lt;=2,'CARGO FIJO'!$B$2,IF(G30&lt;=3,'CARGO FIJO'!$C$2,IF(G30&lt;=4,'CARGO FIJO'!$D$2,IF(G30&lt;=5,'CARGO FIJO'!$E$2)))))</f>
        <v>10000</v>
      </c>
      <c r="X30" s="26">
        <v>0</v>
      </c>
      <c r="Y30" s="24">
        <v>5500</v>
      </c>
      <c r="Z30" s="27">
        <v>0</v>
      </c>
      <c r="AA30" s="24">
        <f t="shared" si="18"/>
        <v>0</v>
      </c>
      <c r="AB30" s="24">
        <v>0</v>
      </c>
      <c r="AC30" s="24">
        <v>0</v>
      </c>
      <c r="AD30" s="24">
        <v>1800</v>
      </c>
      <c r="AE30" s="24">
        <v>0</v>
      </c>
      <c r="AF30" s="21">
        <v>0</v>
      </c>
      <c r="AG30" s="24">
        <v>0</v>
      </c>
      <c r="AH30" s="24">
        <f t="shared" si="8"/>
        <v>0</v>
      </c>
      <c r="AI30" s="24">
        <v>0</v>
      </c>
      <c r="AJ30" s="33" t="s">
        <v>55</v>
      </c>
      <c r="AK30" s="24">
        <v>0</v>
      </c>
      <c r="AL30" s="24">
        <f t="shared" si="15"/>
        <v>16400</v>
      </c>
      <c r="AM30" s="24">
        <f t="shared" si="10"/>
        <v>16400</v>
      </c>
      <c r="AN30" s="29"/>
      <c r="AO30" s="30">
        <f t="shared" si="16"/>
        <v>0</v>
      </c>
      <c r="AP30" s="30">
        <f t="shared" si="17"/>
        <v>0</v>
      </c>
      <c r="AQ30" s="29"/>
      <c r="AR30" s="29"/>
      <c r="AS30" s="29"/>
      <c r="AT30" s="29"/>
      <c r="AU30" s="29"/>
      <c r="AV30" s="29"/>
      <c r="AW30" s="29"/>
    </row>
    <row r="31" spans="1:49" ht="15.75" customHeight="1" x14ac:dyDescent="0.3">
      <c r="A31" s="13" t="s">
        <v>166</v>
      </c>
      <c r="B31" s="40" t="s">
        <v>167</v>
      </c>
      <c r="C31" s="15">
        <v>21600746</v>
      </c>
      <c r="D31" s="16">
        <v>707002099</v>
      </c>
      <c r="E31" s="16" t="s">
        <v>51</v>
      </c>
      <c r="F31" s="16">
        <v>2781497</v>
      </c>
      <c r="G31" s="17">
        <v>2</v>
      </c>
      <c r="H31" s="18" t="s">
        <v>168</v>
      </c>
      <c r="I31" s="19" t="s">
        <v>53</v>
      </c>
      <c r="J31" s="20" t="s">
        <v>54</v>
      </c>
      <c r="K31" s="21">
        <v>1245</v>
      </c>
      <c r="L31" s="21">
        <v>1251</v>
      </c>
      <c r="M31" s="22">
        <v>900</v>
      </c>
      <c r="N31" s="23">
        <f>IF(G31&lt;=1,'CARGO FIJO'!$B$5,IF(G31&lt;=2,'CARGO FIJO'!$B$8,IF(G31&lt;=3,'CARGO FIJO'!$B$11,IF(G31&lt;=4,'CARGO FIJO'!$B$14,IF(G31&lt;=5,'CARGO FIJO'!$B$17)))))</f>
        <v>900</v>
      </c>
      <c r="O31" s="23">
        <f>IF(G31&lt;=1,'CARGO FIJO'!$C$5,IF(G31&lt;=2,'CARGO FIJO'!$C$8,IF(G31&lt;=3,'CARGO FIJO'!$C$11,IF(G31&lt;=4,'CARGO FIJO'!$C$14,IF(G31&lt;=5,'CARGO FIJO'!$C$17)))))</f>
        <v>900</v>
      </c>
      <c r="P31" s="21">
        <f t="shared" si="0"/>
        <v>6</v>
      </c>
      <c r="Q31" s="21">
        <f t="shared" si="1"/>
        <v>6</v>
      </c>
      <c r="R31" s="21">
        <f t="shared" si="2"/>
        <v>0</v>
      </c>
      <c r="S31" s="21">
        <f t="shared" si="3"/>
        <v>0</v>
      </c>
      <c r="T31" s="24">
        <f t="shared" si="4"/>
        <v>5400</v>
      </c>
      <c r="U31" s="24">
        <f t="shared" si="14"/>
        <v>0</v>
      </c>
      <c r="V31" s="25">
        <f t="shared" si="6"/>
        <v>0</v>
      </c>
      <c r="W31" s="24">
        <f>IF(G31&lt;=1,'CARGO FIJO'!$A$2,IF(G31&lt;=2,'CARGO FIJO'!$B$2,IF(G31&lt;=3,'CARGO FIJO'!$C$2,IF(G31&lt;=4,'CARGO FIJO'!$D$2,IF(G31&lt;=5,'CARGO FIJO'!$E$2)))))</f>
        <v>10000</v>
      </c>
      <c r="X31" s="26">
        <v>0</v>
      </c>
      <c r="Y31" s="24">
        <v>5500</v>
      </c>
      <c r="Z31" s="27">
        <v>0</v>
      </c>
      <c r="AA31" s="24">
        <f t="shared" si="18"/>
        <v>0</v>
      </c>
      <c r="AB31" s="24">
        <v>0</v>
      </c>
      <c r="AC31" s="24">
        <v>0</v>
      </c>
      <c r="AD31" s="24">
        <v>2100</v>
      </c>
      <c r="AE31" s="24">
        <v>0</v>
      </c>
      <c r="AF31" s="21">
        <v>0</v>
      </c>
      <c r="AG31" s="24">
        <v>0</v>
      </c>
      <c r="AH31" s="24">
        <f t="shared" si="8"/>
        <v>0</v>
      </c>
      <c r="AI31" s="24">
        <v>0</v>
      </c>
      <c r="AJ31" s="33" t="s">
        <v>55</v>
      </c>
      <c r="AK31" s="24">
        <v>0</v>
      </c>
      <c r="AL31" s="24">
        <f t="shared" si="15"/>
        <v>18800</v>
      </c>
      <c r="AM31" s="24">
        <f t="shared" si="10"/>
        <v>18800</v>
      </c>
      <c r="AN31" s="29"/>
      <c r="AO31" s="30">
        <f t="shared" si="16"/>
        <v>0</v>
      </c>
      <c r="AP31" s="30">
        <f t="shared" si="17"/>
        <v>0</v>
      </c>
      <c r="AQ31" s="29"/>
      <c r="AR31" s="29"/>
      <c r="AS31" s="29"/>
      <c r="AT31" s="29"/>
      <c r="AU31" s="29"/>
      <c r="AV31" s="29"/>
      <c r="AW31" s="29"/>
    </row>
    <row r="32" spans="1:49" ht="15.75" customHeight="1" x14ac:dyDescent="0.3">
      <c r="A32" s="13" t="s">
        <v>169</v>
      </c>
      <c r="B32" s="40" t="s">
        <v>170</v>
      </c>
      <c r="C32" s="15">
        <v>43530984</v>
      </c>
      <c r="D32" s="16">
        <v>1308007830</v>
      </c>
      <c r="E32" s="16" t="s">
        <v>51</v>
      </c>
      <c r="F32" s="16" t="s">
        <v>171</v>
      </c>
      <c r="G32" s="17">
        <v>2</v>
      </c>
      <c r="H32" s="18" t="s">
        <v>172</v>
      </c>
      <c r="I32" s="19" t="s">
        <v>53</v>
      </c>
      <c r="J32" s="20" t="s">
        <v>54</v>
      </c>
      <c r="K32" s="21">
        <v>943</v>
      </c>
      <c r="L32" s="21">
        <v>963</v>
      </c>
      <c r="M32" s="22">
        <v>900</v>
      </c>
      <c r="N32" s="23">
        <f>IF(G32&lt;=1,'CARGO FIJO'!$B$5,IF(G32&lt;=2,'CARGO FIJO'!$B$8,IF(G32&lt;=3,'CARGO FIJO'!$B$11,IF(G32&lt;=4,'CARGO FIJO'!$B$14,IF(G32&lt;=5,'CARGO FIJO'!$B$17)))))</f>
        <v>900</v>
      </c>
      <c r="O32" s="23">
        <f>IF(G32&lt;=1,'CARGO FIJO'!$C$5,IF(G32&lt;=2,'CARGO FIJO'!$C$8,IF(G32&lt;=3,'CARGO FIJO'!$C$11,IF(G32&lt;=4,'CARGO FIJO'!$C$14,IF(G32&lt;=5,'CARGO FIJO'!$C$17)))))</f>
        <v>900</v>
      </c>
      <c r="P32" s="21">
        <f t="shared" si="0"/>
        <v>20</v>
      </c>
      <c r="Q32" s="21">
        <f t="shared" si="1"/>
        <v>17</v>
      </c>
      <c r="R32" s="21">
        <f t="shared" si="2"/>
        <v>3</v>
      </c>
      <c r="S32" s="21">
        <f t="shared" si="3"/>
        <v>0</v>
      </c>
      <c r="T32" s="24">
        <f t="shared" si="4"/>
        <v>15300</v>
      </c>
      <c r="U32" s="24">
        <f t="shared" si="14"/>
        <v>2700</v>
      </c>
      <c r="V32" s="25">
        <f t="shared" si="6"/>
        <v>0</v>
      </c>
      <c r="W32" s="24">
        <f>IF(G32&lt;=1,'CARGO FIJO'!$A$2,IF(G32&lt;=2,'CARGO FIJO'!$B$2,IF(G32&lt;=3,'CARGO FIJO'!$C$2,IF(G32&lt;=4,'CARGO FIJO'!$D$2,IF(G32&lt;=5,'CARGO FIJO'!$E$2)))))</f>
        <v>10000</v>
      </c>
      <c r="X32" s="26">
        <v>0</v>
      </c>
      <c r="Y32" s="24">
        <v>5500</v>
      </c>
      <c r="Z32" s="27">
        <v>0</v>
      </c>
      <c r="AA32" s="24">
        <f t="shared" si="18"/>
        <v>0</v>
      </c>
      <c r="AB32" s="24">
        <v>0</v>
      </c>
      <c r="AC32" s="24">
        <v>0</v>
      </c>
      <c r="AD32" s="24">
        <v>3350</v>
      </c>
      <c r="AE32" s="24">
        <v>0</v>
      </c>
      <c r="AF32" s="21">
        <v>0</v>
      </c>
      <c r="AG32" s="24">
        <v>0</v>
      </c>
      <c r="AH32" s="24">
        <f t="shared" si="8"/>
        <v>0</v>
      </c>
      <c r="AI32" s="24">
        <v>0</v>
      </c>
      <c r="AJ32" s="33" t="s">
        <v>55</v>
      </c>
      <c r="AK32" s="24">
        <v>0</v>
      </c>
      <c r="AL32" s="24">
        <f t="shared" si="15"/>
        <v>30150</v>
      </c>
      <c r="AM32" s="24">
        <f t="shared" si="10"/>
        <v>30150</v>
      </c>
      <c r="AN32" s="29" t="s">
        <v>48</v>
      </c>
      <c r="AO32" s="30">
        <f t="shared" si="16"/>
        <v>0</v>
      </c>
      <c r="AP32" s="30">
        <f t="shared" si="17"/>
        <v>0</v>
      </c>
      <c r="AQ32" s="29"/>
      <c r="AR32" s="29"/>
      <c r="AS32" s="29"/>
      <c r="AT32" s="29"/>
      <c r="AU32" s="29"/>
      <c r="AV32" s="29"/>
      <c r="AW32" s="29"/>
    </row>
    <row r="33" spans="1:49" ht="15.75" customHeight="1" x14ac:dyDescent="0.3">
      <c r="A33" s="13" t="s">
        <v>173</v>
      </c>
      <c r="B33" s="40" t="s">
        <v>174</v>
      </c>
      <c r="C33" s="15">
        <v>71392695</v>
      </c>
      <c r="D33" s="16">
        <v>1402000154</v>
      </c>
      <c r="E33" s="16" t="s">
        <v>51</v>
      </c>
      <c r="F33" s="16" t="s">
        <v>175</v>
      </c>
      <c r="G33" s="17">
        <v>2</v>
      </c>
      <c r="H33" s="18" t="s">
        <v>176</v>
      </c>
      <c r="I33" s="19" t="s">
        <v>53</v>
      </c>
      <c r="J33" s="20" t="s">
        <v>54</v>
      </c>
      <c r="K33" s="21">
        <v>659</v>
      </c>
      <c r="L33" s="21">
        <v>670</v>
      </c>
      <c r="M33" s="22">
        <v>900</v>
      </c>
      <c r="N33" s="23">
        <f>IF(G33&lt;=1,'CARGO FIJO'!$B$5,IF(G33&lt;=2,'CARGO FIJO'!$B$8,IF(G33&lt;=3,'CARGO FIJO'!$B$11,IF(G33&lt;=4,'CARGO FIJO'!$B$14,IF(G33&lt;=5,'CARGO FIJO'!$B$17)))))</f>
        <v>900</v>
      </c>
      <c r="O33" s="23">
        <f>IF(G33&lt;=1,'CARGO FIJO'!$C$5,IF(G33&lt;=2,'CARGO FIJO'!$C$8,IF(G33&lt;=3,'CARGO FIJO'!$C$11,IF(G33&lt;=4,'CARGO FIJO'!$C$14,IF(G33&lt;=5,'CARGO FIJO'!$C$17)))))</f>
        <v>900</v>
      </c>
      <c r="P33" s="21">
        <f t="shared" si="0"/>
        <v>11</v>
      </c>
      <c r="Q33" s="21">
        <f t="shared" si="1"/>
        <v>11</v>
      </c>
      <c r="R33" s="21">
        <f t="shared" si="2"/>
        <v>0</v>
      </c>
      <c r="S33" s="21">
        <f t="shared" si="3"/>
        <v>0</v>
      </c>
      <c r="T33" s="24">
        <f t="shared" si="4"/>
        <v>9900</v>
      </c>
      <c r="U33" s="24">
        <f t="shared" si="14"/>
        <v>0</v>
      </c>
      <c r="V33" s="25">
        <f t="shared" si="6"/>
        <v>0</v>
      </c>
      <c r="W33" s="24">
        <f>IF(G33&lt;=1,'CARGO FIJO'!$A$2,IF(G33&lt;=2,'CARGO FIJO'!$B$2,IF(G33&lt;=3,'CARGO FIJO'!$C$2,IF(G33&lt;=4,'CARGO FIJO'!$D$2,IF(G33&lt;=5,'CARGO FIJO'!$E$2)))))</f>
        <v>10000</v>
      </c>
      <c r="X33" s="26">
        <v>0</v>
      </c>
      <c r="Y33" s="24">
        <v>5500</v>
      </c>
      <c r="Z33" s="27">
        <v>0</v>
      </c>
      <c r="AA33" s="24">
        <f t="shared" si="18"/>
        <v>0</v>
      </c>
      <c r="AB33" s="24">
        <v>0</v>
      </c>
      <c r="AC33" s="24">
        <v>0</v>
      </c>
      <c r="AD33" s="24">
        <v>2550</v>
      </c>
      <c r="AE33" s="24">
        <v>0</v>
      </c>
      <c r="AF33" s="21">
        <v>0</v>
      </c>
      <c r="AG33" s="24">
        <v>0</v>
      </c>
      <c r="AH33" s="24">
        <f t="shared" si="8"/>
        <v>0</v>
      </c>
      <c r="AI33" s="24">
        <v>0</v>
      </c>
      <c r="AJ33" s="33"/>
      <c r="AK33" s="24">
        <v>0</v>
      </c>
      <c r="AL33" s="24">
        <f t="shared" si="15"/>
        <v>22850</v>
      </c>
      <c r="AM33" s="24">
        <f t="shared" si="10"/>
        <v>22850</v>
      </c>
      <c r="AN33" s="29"/>
      <c r="AO33" s="30">
        <f t="shared" si="16"/>
        <v>0</v>
      </c>
      <c r="AP33" s="30">
        <f t="shared" si="17"/>
        <v>0</v>
      </c>
      <c r="AQ33" s="29"/>
      <c r="AR33" s="29"/>
      <c r="AS33" s="29"/>
      <c r="AT33" s="29"/>
      <c r="AU33" s="29"/>
      <c r="AV33" s="29"/>
      <c r="AW33" s="29"/>
    </row>
    <row r="34" spans="1:49" ht="15.75" customHeight="1" x14ac:dyDescent="0.3">
      <c r="A34" s="13" t="s">
        <v>177</v>
      </c>
      <c r="B34" s="40" t="s">
        <v>178</v>
      </c>
      <c r="C34" s="15">
        <v>8347170</v>
      </c>
      <c r="D34" s="16">
        <v>803003675</v>
      </c>
      <c r="E34" s="16" t="s">
        <v>51</v>
      </c>
      <c r="F34" s="16">
        <v>5791147</v>
      </c>
      <c r="G34" s="17">
        <v>2</v>
      </c>
      <c r="H34" s="18" t="s">
        <v>179</v>
      </c>
      <c r="I34" s="19" t="s">
        <v>53</v>
      </c>
      <c r="J34" s="20" t="s">
        <v>54</v>
      </c>
      <c r="K34" s="21">
        <v>1834</v>
      </c>
      <c r="L34" s="21">
        <v>1844</v>
      </c>
      <c r="M34" s="22">
        <v>900</v>
      </c>
      <c r="N34" s="23">
        <f>IF(G34&lt;=1,'CARGO FIJO'!$B$5,IF(G34&lt;=2,'CARGO FIJO'!$B$8,IF(G34&lt;=3,'CARGO FIJO'!$B$11,IF(G34&lt;=4,'CARGO FIJO'!$B$14,IF(G34&lt;=5,'CARGO FIJO'!$B$17)))))</f>
        <v>900</v>
      </c>
      <c r="O34" s="23">
        <f>IF(G34&lt;=1,'CARGO FIJO'!$C$5,IF(G34&lt;=2,'CARGO FIJO'!$C$8,IF(G34&lt;=3,'CARGO FIJO'!$C$11,IF(G34&lt;=4,'CARGO FIJO'!$C$14,IF(G34&lt;=5,'CARGO FIJO'!$C$17)))))</f>
        <v>900</v>
      </c>
      <c r="P34" s="21">
        <f t="shared" si="0"/>
        <v>10</v>
      </c>
      <c r="Q34" s="21">
        <f t="shared" si="1"/>
        <v>10</v>
      </c>
      <c r="R34" s="21">
        <f t="shared" si="2"/>
        <v>0</v>
      </c>
      <c r="S34" s="21">
        <f t="shared" si="3"/>
        <v>0</v>
      </c>
      <c r="T34" s="24">
        <f t="shared" si="4"/>
        <v>9000</v>
      </c>
      <c r="U34" s="24">
        <f t="shared" si="14"/>
        <v>0</v>
      </c>
      <c r="V34" s="25">
        <f t="shared" si="6"/>
        <v>0</v>
      </c>
      <c r="W34" s="24">
        <f>IF(G34&lt;=1,'CARGO FIJO'!$A$2,IF(G34&lt;=2,'CARGO FIJO'!$B$2,IF(G34&lt;=3,'CARGO FIJO'!$C$2,IF(G34&lt;=4,'CARGO FIJO'!$D$2,IF(G34&lt;=5,'CARGO FIJO'!$E$2)))))</f>
        <v>10000</v>
      </c>
      <c r="X34" s="26">
        <v>0</v>
      </c>
      <c r="Y34" s="24">
        <v>5500</v>
      </c>
      <c r="Z34" s="27">
        <v>1</v>
      </c>
      <c r="AA34" s="24">
        <f t="shared" si="18"/>
        <v>500</v>
      </c>
      <c r="AB34" s="24">
        <v>26100</v>
      </c>
      <c r="AC34" s="24">
        <v>0</v>
      </c>
      <c r="AD34" s="24">
        <v>2500</v>
      </c>
      <c r="AE34" s="24">
        <v>0</v>
      </c>
      <c r="AF34" s="21">
        <v>0</v>
      </c>
      <c r="AG34" s="24">
        <v>0</v>
      </c>
      <c r="AH34" s="24">
        <f t="shared" si="8"/>
        <v>0</v>
      </c>
      <c r="AI34" s="24">
        <v>0</v>
      </c>
      <c r="AJ34" s="33" t="s">
        <v>180</v>
      </c>
      <c r="AK34" s="24">
        <v>0</v>
      </c>
      <c r="AL34" s="24">
        <f t="shared" si="15"/>
        <v>48600</v>
      </c>
      <c r="AM34" s="24">
        <f t="shared" si="10"/>
        <v>48600</v>
      </c>
      <c r="AN34" s="29"/>
      <c r="AO34" s="30">
        <f t="shared" si="16"/>
        <v>0</v>
      </c>
      <c r="AP34" s="30">
        <f t="shared" si="17"/>
        <v>0</v>
      </c>
      <c r="AQ34" s="29"/>
      <c r="AR34" s="29"/>
      <c r="AS34" s="29"/>
      <c r="AT34" s="29"/>
      <c r="AU34" s="29"/>
      <c r="AV34" s="29"/>
      <c r="AW34" s="29"/>
    </row>
    <row r="35" spans="1:49" ht="15.75" customHeight="1" x14ac:dyDescent="0.3">
      <c r="A35" s="13" t="s">
        <v>181</v>
      </c>
      <c r="B35" s="40" t="s">
        <v>182</v>
      </c>
      <c r="C35" s="15">
        <v>70552382</v>
      </c>
      <c r="D35" s="16">
        <v>1402002269</v>
      </c>
      <c r="E35" s="16" t="s">
        <v>51</v>
      </c>
      <c r="F35" s="16" t="s">
        <v>183</v>
      </c>
      <c r="G35" s="17">
        <v>2</v>
      </c>
      <c r="H35" s="18" t="s">
        <v>184</v>
      </c>
      <c r="I35" s="19" t="s">
        <v>53</v>
      </c>
      <c r="J35" s="20" t="s">
        <v>54</v>
      </c>
      <c r="K35" s="21">
        <v>836</v>
      </c>
      <c r="L35" s="21">
        <v>852</v>
      </c>
      <c r="M35" s="22">
        <v>900</v>
      </c>
      <c r="N35" s="23">
        <f>IF(G35&lt;=1,'CARGO FIJO'!$B$5,IF(G35&lt;=2,'CARGO FIJO'!$B$8,IF(G35&lt;=3,'CARGO FIJO'!$B$11,IF(G35&lt;=4,'CARGO FIJO'!$B$14,IF(G35&lt;=5,'CARGO FIJO'!$B$17)))))</f>
        <v>900</v>
      </c>
      <c r="O35" s="23">
        <f>IF(G35&lt;=1,'CARGO FIJO'!$C$5,IF(G35&lt;=2,'CARGO FIJO'!$C$8,IF(G35&lt;=3,'CARGO FIJO'!$C$11,IF(G35&lt;=4,'CARGO FIJO'!$C$14,IF(G35&lt;=5,'CARGO FIJO'!$C$17)))))</f>
        <v>900</v>
      </c>
      <c r="P35" s="21">
        <f t="shared" si="0"/>
        <v>16</v>
      </c>
      <c r="Q35" s="21">
        <f t="shared" si="1"/>
        <v>16</v>
      </c>
      <c r="R35" s="21">
        <f t="shared" si="2"/>
        <v>0</v>
      </c>
      <c r="S35" s="21">
        <f t="shared" si="3"/>
        <v>0</v>
      </c>
      <c r="T35" s="24">
        <f t="shared" si="4"/>
        <v>14400</v>
      </c>
      <c r="U35" s="24">
        <f t="shared" si="14"/>
        <v>0</v>
      </c>
      <c r="V35" s="25">
        <f t="shared" si="6"/>
        <v>0</v>
      </c>
      <c r="W35" s="24">
        <f>IF(G35&lt;=1,'CARGO FIJO'!$A$2,IF(G35&lt;=2,'CARGO FIJO'!$B$2,IF(G35&lt;=3,'CARGO FIJO'!$C$2,IF(G35&lt;=4,'CARGO FIJO'!$D$2,IF(G35&lt;=5,'CARGO FIJO'!$E$2)))))</f>
        <v>10000</v>
      </c>
      <c r="X35" s="26">
        <v>0</v>
      </c>
      <c r="Y35" s="24">
        <v>5500</v>
      </c>
      <c r="Z35" s="27">
        <v>0</v>
      </c>
      <c r="AA35" s="24">
        <f t="shared" si="18"/>
        <v>0</v>
      </c>
      <c r="AB35" s="24">
        <v>0</v>
      </c>
      <c r="AC35" s="24">
        <v>0</v>
      </c>
      <c r="AD35" s="24">
        <v>3000</v>
      </c>
      <c r="AE35" s="24">
        <v>0</v>
      </c>
      <c r="AF35" s="21">
        <v>0</v>
      </c>
      <c r="AG35" s="24">
        <v>0</v>
      </c>
      <c r="AH35" s="24">
        <f t="shared" si="8"/>
        <v>0</v>
      </c>
      <c r="AI35" s="24">
        <v>0</v>
      </c>
      <c r="AJ35" s="33" t="s">
        <v>55</v>
      </c>
      <c r="AK35" s="24">
        <v>0</v>
      </c>
      <c r="AL35" s="24">
        <f t="shared" si="15"/>
        <v>26900</v>
      </c>
      <c r="AM35" s="24">
        <f t="shared" si="10"/>
        <v>26900</v>
      </c>
      <c r="AN35" s="29"/>
      <c r="AO35" s="30">
        <f t="shared" si="16"/>
        <v>0</v>
      </c>
      <c r="AP35" s="30">
        <f t="shared" si="17"/>
        <v>0</v>
      </c>
      <c r="AQ35" s="29"/>
      <c r="AR35" s="29"/>
      <c r="AS35" s="29"/>
      <c r="AT35" s="29"/>
      <c r="AU35" s="29"/>
      <c r="AV35" s="29"/>
      <c r="AW35" s="29"/>
    </row>
    <row r="36" spans="1:49" ht="15.75" customHeight="1" x14ac:dyDescent="0.3">
      <c r="A36" s="13" t="s">
        <v>185</v>
      </c>
      <c r="B36" s="40" t="s">
        <v>186</v>
      </c>
      <c r="C36" s="15">
        <v>70552382</v>
      </c>
      <c r="D36" s="16"/>
      <c r="E36" s="16" t="s">
        <v>51</v>
      </c>
      <c r="F36" s="16" t="s">
        <v>187</v>
      </c>
      <c r="G36" s="17">
        <v>2</v>
      </c>
      <c r="H36" s="18" t="s">
        <v>188</v>
      </c>
      <c r="I36" s="19" t="s">
        <v>53</v>
      </c>
      <c r="J36" s="20" t="s">
        <v>54</v>
      </c>
      <c r="K36" s="21">
        <v>0</v>
      </c>
      <c r="L36" s="21">
        <v>0</v>
      </c>
      <c r="M36" s="22">
        <v>0</v>
      </c>
      <c r="N36" s="17">
        <v>0</v>
      </c>
      <c r="O36" s="17">
        <v>0</v>
      </c>
      <c r="P36" s="21">
        <f t="shared" si="0"/>
        <v>0</v>
      </c>
      <c r="Q36" s="21">
        <f t="shared" si="1"/>
        <v>0</v>
      </c>
      <c r="R36" s="21">
        <f t="shared" si="2"/>
        <v>0</v>
      </c>
      <c r="S36" s="21">
        <f t="shared" si="3"/>
        <v>0</v>
      </c>
      <c r="T36" s="24">
        <f t="shared" si="4"/>
        <v>0</v>
      </c>
      <c r="U36" s="24">
        <f t="shared" si="14"/>
        <v>0</v>
      </c>
      <c r="V36" s="25">
        <f t="shared" si="6"/>
        <v>0</v>
      </c>
      <c r="W36" s="24">
        <f>IF(G36&lt;=1,'CARGO FIJO'!$A$2,IF(G36&lt;=2,'CARGO FIJO'!$B$2,IF(G36&lt;=3,'CARGO FIJO'!$C$2,IF(G36&lt;=4,'CARGO FIJO'!$D$2,IF(G36&lt;=5,'CARGO FIJO'!$E$2)))))</f>
        <v>10000</v>
      </c>
      <c r="X36" s="26">
        <v>0</v>
      </c>
      <c r="Y36" s="24">
        <v>0</v>
      </c>
      <c r="Z36" s="27">
        <v>0</v>
      </c>
      <c r="AA36" s="24">
        <f t="shared" si="18"/>
        <v>0</v>
      </c>
      <c r="AB36" s="24">
        <v>0</v>
      </c>
      <c r="AC36" s="24">
        <v>0</v>
      </c>
      <c r="AD36" s="24">
        <v>1000</v>
      </c>
      <c r="AE36" s="24">
        <v>0</v>
      </c>
      <c r="AF36" s="21">
        <v>0</v>
      </c>
      <c r="AG36" s="24">
        <v>0</v>
      </c>
      <c r="AH36" s="24">
        <f t="shared" si="8"/>
        <v>0</v>
      </c>
      <c r="AI36" s="24">
        <v>0</v>
      </c>
      <c r="AJ36" s="33" t="s">
        <v>189</v>
      </c>
      <c r="AK36" s="24">
        <v>0</v>
      </c>
      <c r="AL36" s="24">
        <f t="shared" si="15"/>
        <v>9000</v>
      </c>
      <c r="AM36" s="24">
        <f t="shared" si="10"/>
        <v>9000</v>
      </c>
      <c r="AN36" s="29"/>
      <c r="AO36" s="30">
        <f t="shared" si="16"/>
        <v>0</v>
      </c>
      <c r="AP36" s="30">
        <f t="shared" si="17"/>
        <v>0</v>
      </c>
      <c r="AQ36" s="29"/>
      <c r="AR36" s="29"/>
      <c r="AS36" s="29"/>
      <c r="AT36" s="29"/>
      <c r="AU36" s="29"/>
      <c r="AV36" s="29"/>
      <c r="AW36" s="29"/>
    </row>
    <row r="37" spans="1:49" ht="15.75" customHeight="1" x14ac:dyDescent="0.3">
      <c r="A37" s="13" t="s">
        <v>190</v>
      </c>
      <c r="B37" s="14" t="s">
        <v>191</v>
      </c>
      <c r="C37" s="41">
        <v>21600304</v>
      </c>
      <c r="D37" s="42">
        <v>1112003848</v>
      </c>
      <c r="E37" s="42" t="s">
        <v>51</v>
      </c>
      <c r="F37" s="42">
        <v>4192867</v>
      </c>
      <c r="G37" s="43">
        <v>2</v>
      </c>
      <c r="H37" s="18" t="s">
        <v>192</v>
      </c>
      <c r="I37" s="19" t="s">
        <v>53</v>
      </c>
      <c r="J37" s="20" t="s">
        <v>54</v>
      </c>
      <c r="K37" s="21">
        <v>1213</v>
      </c>
      <c r="L37" s="21">
        <v>1221</v>
      </c>
      <c r="M37" s="22">
        <v>900</v>
      </c>
      <c r="N37" s="23">
        <f>IF(G37&lt;=1,'CARGO FIJO'!$B$5,IF(G37&lt;=2,'CARGO FIJO'!$B$8,IF(G37&lt;=3,'CARGO FIJO'!$B$11,IF(G37&lt;=4,'CARGO FIJO'!$B$14,IF(G37&lt;=5,'CARGO FIJO'!$B$17)))))</f>
        <v>900</v>
      </c>
      <c r="O37" s="23">
        <f>IF(G37&lt;=1,'CARGO FIJO'!$C$5,IF(G37&lt;=2,'CARGO FIJO'!$C$8,IF(G37&lt;=3,'CARGO FIJO'!$C$11,IF(G37&lt;=4,'CARGO FIJO'!$C$14,IF(G37&lt;=5,'CARGO FIJO'!$C$17)))))</f>
        <v>900</v>
      </c>
      <c r="P37" s="21">
        <f t="shared" si="0"/>
        <v>8</v>
      </c>
      <c r="Q37" s="21">
        <f t="shared" si="1"/>
        <v>8</v>
      </c>
      <c r="R37" s="21">
        <f t="shared" si="2"/>
        <v>0</v>
      </c>
      <c r="S37" s="21">
        <f t="shared" si="3"/>
        <v>0</v>
      </c>
      <c r="T37" s="24">
        <f t="shared" si="4"/>
        <v>7200</v>
      </c>
      <c r="U37" s="24">
        <f t="shared" si="14"/>
        <v>0</v>
      </c>
      <c r="V37" s="25">
        <f t="shared" si="6"/>
        <v>0</v>
      </c>
      <c r="W37" s="24">
        <f>IF(G37&lt;=1,'CARGO FIJO'!$A$2,IF(G37&lt;=2,'CARGO FIJO'!$B$2,IF(G37&lt;=3,'CARGO FIJO'!$C$2,IF(G37&lt;=4,'CARGO FIJO'!$D$2,IF(G37&lt;=5,'CARGO FIJO'!$E$2)))))</f>
        <v>10000</v>
      </c>
      <c r="X37" s="26">
        <v>0</v>
      </c>
      <c r="Y37" s="24">
        <v>5500</v>
      </c>
      <c r="Z37" s="27">
        <v>0</v>
      </c>
      <c r="AA37" s="24">
        <f t="shared" si="18"/>
        <v>0</v>
      </c>
      <c r="AB37" s="24">
        <v>0</v>
      </c>
      <c r="AC37" s="44">
        <v>0</v>
      </c>
      <c r="AD37" s="44">
        <v>2250</v>
      </c>
      <c r="AE37" s="44">
        <v>0</v>
      </c>
      <c r="AF37" s="45">
        <v>0</v>
      </c>
      <c r="AG37" s="44">
        <v>0</v>
      </c>
      <c r="AH37" s="44">
        <f t="shared" si="8"/>
        <v>0</v>
      </c>
      <c r="AI37" s="44">
        <v>0</v>
      </c>
      <c r="AJ37" s="33" t="s">
        <v>55</v>
      </c>
      <c r="AK37" s="44">
        <v>0</v>
      </c>
      <c r="AL37" s="44">
        <f t="shared" si="15"/>
        <v>20450</v>
      </c>
      <c r="AM37" s="44">
        <f t="shared" si="10"/>
        <v>20450</v>
      </c>
      <c r="AO37" s="46">
        <f t="shared" si="16"/>
        <v>0</v>
      </c>
      <c r="AP37" s="46">
        <f t="shared" si="17"/>
        <v>0</v>
      </c>
    </row>
    <row r="38" spans="1:49" ht="15.75" customHeight="1" x14ac:dyDescent="0.3">
      <c r="A38" s="13" t="s">
        <v>193</v>
      </c>
      <c r="B38" s="14" t="s">
        <v>194</v>
      </c>
      <c r="C38" s="15">
        <v>21600304</v>
      </c>
      <c r="D38" s="16">
        <v>1210006453</v>
      </c>
      <c r="E38" s="16" t="s">
        <v>51</v>
      </c>
      <c r="F38" s="16" t="s">
        <v>195</v>
      </c>
      <c r="G38" s="17">
        <v>2</v>
      </c>
      <c r="H38" s="18" t="s">
        <v>196</v>
      </c>
      <c r="I38" s="19" t="s">
        <v>53</v>
      </c>
      <c r="J38" s="20" t="s">
        <v>54</v>
      </c>
      <c r="K38" s="21">
        <v>1315</v>
      </c>
      <c r="L38" s="21">
        <v>1326</v>
      </c>
      <c r="M38" s="22">
        <v>900</v>
      </c>
      <c r="N38" s="23">
        <f>IF(G38&lt;=1,'CARGO FIJO'!$B$5,IF(G38&lt;=2,'CARGO FIJO'!$B$8,IF(G38&lt;=3,'CARGO FIJO'!$B$11,IF(G38&lt;=4,'CARGO FIJO'!$B$14,IF(G38&lt;=5,'CARGO FIJO'!$B$17)))))</f>
        <v>900</v>
      </c>
      <c r="O38" s="23">
        <f>IF(G38&lt;=1,'CARGO FIJO'!$C$5,IF(G38&lt;=2,'CARGO FIJO'!$C$8,IF(G38&lt;=3,'CARGO FIJO'!$C$11,IF(G38&lt;=4,'CARGO FIJO'!$C$14,IF(G38&lt;=5,'CARGO FIJO'!$C$17)))))</f>
        <v>900</v>
      </c>
      <c r="P38" s="21">
        <f t="shared" si="0"/>
        <v>11</v>
      </c>
      <c r="Q38" s="21">
        <f t="shared" si="1"/>
        <v>11</v>
      </c>
      <c r="R38" s="21">
        <f t="shared" si="2"/>
        <v>0</v>
      </c>
      <c r="S38" s="21">
        <f t="shared" si="3"/>
        <v>0</v>
      </c>
      <c r="T38" s="24">
        <f t="shared" si="4"/>
        <v>9900</v>
      </c>
      <c r="U38" s="24">
        <f t="shared" si="14"/>
        <v>0</v>
      </c>
      <c r="V38" s="25">
        <f t="shared" si="6"/>
        <v>0</v>
      </c>
      <c r="W38" s="24">
        <f>IF(G38&lt;=1,'CARGO FIJO'!$A$2,IF(G38&lt;=2,'CARGO FIJO'!$B$2,IF(G38&lt;=3,'CARGO FIJO'!$C$2,IF(G38&lt;=4,'CARGO FIJO'!$D$2,IF(G38&lt;=5,'CARGO FIJO'!$E$2)))))</f>
        <v>10000</v>
      </c>
      <c r="X38" s="26">
        <v>0</v>
      </c>
      <c r="Y38" s="24">
        <v>5500</v>
      </c>
      <c r="Z38" s="27">
        <v>2</v>
      </c>
      <c r="AA38" s="24">
        <f t="shared" si="18"/>
        <v>1000</v>
      </c>
      <c r="AB38" s="24">
        <v>45650</v>
      </c>
      <c r="AC38" s="24">
        <v>0</v>
      </c>
      <c r="AD38" s="24">
        <v>0</v>
      </c>
      <c r="AE38" s="24">
        <v>0</v>
      </c>
      <c r="AF38" s="21">
        <v>0</v>
      </c>
      <c r="AG38" s="24">
        <v>0</v>
      </c>
      <c r="AH38" s="24">
        <f t="shared" si="8"/>
        <v>0</v>
      </c>
      <c r="AI38" s="24">
        <v>0</v>
      </c>
      <c r="AJ38" s="16" t="s">
        <v>197</v>
      </c>
      <c r="AK38" s="24">
        <v>0</v>
      </c>
      <c r="AL38" s="24">
        <f t="shared" si="15"/>
        <v>72050</v>
      </c>
      <c r="AM38" s="24">
        <f t="shared" si="10"/>
        <v>72050</v>
      </c>
      <c r="AN38" s="29"/>
      <c r="AO38" s="30">
        <f t="shared" si="16"/>
        <v>0</v>
      </c>
      <c r="AP38" s="30">
        <f t="shared" si="17"/>
        <v>0</v>
      </c>
      <c r="AQ38" s="29"/>
      <c r="AR38" s="29"/>
      <c r="AS38" s="29"/>
      <c r="AT38" s="29"/>
      <c r="AU38" s="29"/>
      <c r="AV38" s="29"/>
      <c r="AW38" s="29"/>
    </row>
    <row r="39" spans="1:49" ht="15.75" customHeight="1" x14ac:dyDescent="0.3">
      <c r="A39" s="13" t="s">
        <v>198</v>
      </c>
      <c r="B39" s="40" t="s">
        <v>199</v>
      </c>
      <c r="C39" s="15">
        <v>43763944</v>
      </c>
      <c r="D39" s="16">
        <v>1701006489</v>
      </c>
      <c r="E39" s="16" t="s">
        <v>51</v>
      </c>
      <c r="F39" s="16" t="s">
        <v>200</v>
      </c>
      <c r="G39" s="17">
        <v>2</v>
      </c>
      <c r="H39" s="18" t="s">
        <v>201</v>
      </c>
      <c r="I39" s="19" t="s">
        <v>53</v>
      </c>
      <c r="J39" s="20" t="s">
        <v>54</v>
      </c>
      <c r="K39" s="21">
        <v>152</v>
      </c>
      <c r="L39" s="21">
        <v>167</v>
      </c>
      <c r="M39" s="22">
        <v>900</v>
      </c>
      <c r="N39" s="23">
        <f>IF(G39&lt;=1,'CARGO FIJO'!$B$5,IF(G39&lt;=2,'CARGO FIJO'!$B$8,IF(G39&lt;=3,'CARGO FIJO'!$B$11,IF(G39&lt;=4,'CARGO FIJO'!$B$14,IF(G39&lt;=5,'CARGO FIJO'!$B$17)))))</f>
        <v>900</v>
      </c>
      <c r="O39" s="23">
        <f>IF(G39&lt;=1,'CARGO FIJO'!$C$5,IF(G39&lt;=2,'CARGO FIJO'!$C$8,IF(G39&lt;=3,'CARGO FIJO'!$C$11,IF(G39&lt;=4,'CARGO FIJO'!$C$14,IF(G39&lt;=5,'CARGO FIJO'!$C$17)))))</f>
        <v>900</v>
      </c>
      <c r="P39" s="21">
        <f t="shared" si="0"/>
        <v>15</v>
      </c>
      <c r="Q39" s="21">
        <f t="shared" si="1"/>
        <v>15</v>
      </c>
      <c r="R39" s="21">
        <f t="shared" si="2"/>
        <v>0</v>
      </c>
      <c r="S39" s="21">
        <f t="shared" si="3"/>
        <v>0</v>
      </c>
      <c r="T39" s="24">
        <f t="shared" si="4"/>
        <v>13500</v>
      </c>
      <c r="U39" s="24">
        <f t="shared" si="14"/>
        <v>0</v>
      </c>
      <c r="V39" s="25">
        <f t="shared" si="6"/>
        <v>0</v>
      </c>
      <c r="W39" s="24">
        <f>IF(G39&lt;=1,'CARGO FIJO'!$A$2,IF(G39&lt;=2,'CARGO FIJO'!$B$2,IF(G39&lt;=3,'CARGO FIJO'!$C$2,IF(G39&lt;=4,'CARGO FIJO'!$D$2,IF(G39&lt;=5,'CARGO FIJO'!$E$2)))))</f>
        <v>10000</v>
      </c>
      <c r="X39" s="26">
        <v>0</v>
      </c>
      <c r="Y39" s="24">
        <v>5500</v>
      </c>
      <c r="Z39" s="27">
        <v>0</v>
      </c>
      <c r="AA39" s="24">
        <f t="shared" si="18"/>
        <v>0</v>
      </c>
      <c r="AB39" s="24">
        <v>0</v>
      </c>
      <c r="AC39" s="24">
        <v>0</v>
      </c>
      <c r="AD39" s="24">
        <v>2900</v>
      </c>
      <c r="AE39" s="24">
        <v>0</v>
      </c>
      <c r="AF39" s="21">
        <v>0</v>
      </c>
      <c r="AG39" s="24">
        <v>0</v>
      </c>
      <c r="AH39" s="24">
        <f t="shared" si="8"/>
        <v>0</v>
      </c>
      <c r="AI39" s="24">
        <v>0</v>
      </c>
      <c r="AJ39" s="33" t="s">
        <v>202</v>
      </c>
      <c r="AK39" s="24">
        <v>0</v>
      </c>
      <c r="AL39" s="24">
        <f t="shared" si="15"/>
        <v>26100</v>
      </c>
      <c r="AM39" s="24">
        <f t="shared" si="10"/>
        <v>26100</v>
      </c>
      <c r="AN39" s="29"/>
      <c r="AO39" s="30">
        <f t="shared" si="16"/>
        <v>0</v>
      </c>
      <c r="AP39" s="30">
        <f t="shared" si="17"/>
        <v>0</v>
      </c>
      <c r="AQ39" s="29"/>
      <c r="AR39" s="29"/>
      <c r="AS39" s="29"/>
      <c r="AT39" s="29"/>
      <c r="AU39" s="29"/>
      <c r="AV39" s="29"/>
      <c r="AW39" s="29"/>
    </row>
    <row r="40" spans="1:49" ht="15.75" customHeight="1" x14ac:dyDescent="0.3">
      <c r="A40" s="13" t="s">
        <v>203</v>
      </c>
      <c r="B40" s="40" t="s">
        <v>204</v>
      </c>
      <c r="C40" s="15">
        <v>43763944</v>
      </c>
      <c r="D40" s="16">
        <v>12110006456</v>
      </c>
      <c r="E40" s="16" t="s">
        <v>51</v>
      </c>
      <c r="F40" s="16">
        <v>2782930</v>
      </c>
      <c r="G40" s="17">
        <v>2</v>
      </c>
      <c r="H40" s="18" t="s">
        <v>205</v>
      </c>
      <c r="I40" s="19" t="s">
        <v>53</v>
      </c>
      <c r="J40" s="20" t="s">
        <v>54</v>
      </c>
      <c r="K40" s="21">
        <v>1286</v>
      </c>
      <c r="L40" s="21">
        <v>1310</v>
      </c>
      <c r="M40" s="22">
        <v>900</v>
      </c>
      <c r="N40" s="23">
        <f>IF(G40&lt;=1,'CARGO FIJO'!$B$5,IF(G40&lt;=2,'CARGO FIJO'!$B$8,IF(G40&lt;=3,'CARGO FIJO'!$B$11,IF(G40&lt;=4,'CARGO FIJO'!$B$14,IF(G40&lt;=5,'CARGO FIJO'!$B$17)))))</f>
        <v>900</v>
      </c>
      <c r="O40" s="23">
        <f>IF(G40&lt;=1,'CARGO FIJO'!$C$5,IF(G40&lt;=2,'CARGO FIJO'!$C$8,IF(G40&lt;=3,'CARGO FIJO'!$C$11,IF(G40&lt;=4,'CARGO FIJO'!$C$14,IF(G40&lt;=5,'CARGO FIJO'!$C$17)))))</f>
        <v>900</v>
      </c>
      <c r="P40" s="21">
        <f t="shared" si="0"/>
        <v>24</v>
      </c>
      <c r="Q40" s="21">
        <f t="shared" si="1"/>
        <v>17</v>
      </c>
      <c r="R40" s="21">
        <f t="shared" si="2"/>
        <v>7</v>
      </c>
      <c r="S40" s="21">
        <f t="shared" si="3"/>
        <v>0</v>
      </c>
      <c r="T40" s="24">
        <f t="shared" si="4"/>
        <v>15300</v>
      </c>
      <c r="U40" s="24">
        <f t="shared" si="14"/>
        <v>6300</v>
      </c>
      <c r="V40" s="25">
        <f t="shared" si="6"/>
        <v>0</v>
      </c>
      <c r="W40" s="24">
        <f>IF(G40&lt;=1,'CARGO FIJO'!$A$2,IF(G40&lt;=2,'CARGO FIJO'!$B$2,IF(G40&lt;=3,'CARGO FIJO'!$C$2,IF(G40&lt;=4,'CARGO FIJO'!$D$2,IF(G40&lt;=5,'CARGO FIJO'!$E$2)))))</f>
        <v>10000</v>
      </c>
      <c r="X40" s="26">
        <v>0</v>
      </c>
      <c r="Y40" s="24">
        <v>5500</v>
      </c>
      <c r="Z40" s="27">
        <v>0</v>
      </c>
      <c r="AA40" s="24">
        <f t="shared" si="18"/>
        <v>0</v>
      </c>
      <c r="AB40" s="24">
        <v>0</v>
      </c>
      <c r="AC40" s="24">
        <v>0</v>
      </c>
      <c r="AD40" s="24">
        <v>3700</v>
      </c>
      <c r="AE40" s="24">
        <v>0</v>
      </c>
      <c r="AF40" s="21">
        <v>0</v>
      </c>
      <c r="AG40" s="24">
        <v>0</v>
      </c>
      <c r="AH40" s="24">
        <v>0</v>
      </c>
      <c r="AI40" s="24">
        <v>0</v>
      </c>
      <c r="AJ40" s="33" t="s">
        <v>55</v>
      </c>
      <c r="AK40" s="24">
        <v>0</v>
      </c>
      <c r="AL40" s="24">
        <f t="shared" si="15"/>
        <v>33400</v>
      </c>
      <c r="AM40" s="24">
        <f t="shared" si="10"/>
        <v>33400</v>
      </c>
      <c r="AN40" s="29"/>
      <c r="AO40" s="30">
        <f t="shared" si="16"/>
        <v>0</v>
      </c>
      <c r="AP40" s="30">
        <f t="shared" si="17"/>
        <v>0</v>
      </c>
      <c r="AQ40" s="29"/>
      <c r="AR40" s="29"/>
      <c r="AS40" s="29"/>
      <c r="AT40" s="29"/>
      <c r="AU40" s="29"/>
      <c r="AV40" s="29"/>
      <c r="AW40" s="29"/>
    </row>
    <row r="41" spans="1:49" ht="15.75" customHeight="1" x14ac:dyDescent="0.3">
      <c r="A41" s="13" t="s">
        <v>206</v>
      </c>
      <c r="B41" s="40" t="s">
        <v>207</v>
      </c>
      <c r="C41" s="15">
        <v>43763944</v>
      </c>
      <c r="D41" s="16">
        <v>1012014096</v>
      </c>
      <c r="E41" s="16" t="s">
        <v>51</v>
      </c>
      <c r="F41" s="16" t="s">
        <v>208</v>
      </c>
      <c r="G41" s="17">
        <v>2</v>
      </c>
      <c r="H41" s="18" t="s">
        <v>209</v>
      </c>
      <c r="I41" s="19" t="s">
        <v>53</v>
      </c>
      <c r="J41" s="20" t="s">
        <v>54</v>
      </c>
      <c r="K41" s="21">
        <v>1081</v>
      </c>
      <c r="L41" s="21">
        <v>1084</v>
      </c>
      <c r="M41" s="22">
        <v>900</v>
      </c>
      <c r="N41" s="23">
        <f>IF(G41&lt;=1,'CARGO FIJO'!$B$5,IF(G41&lt;=2,'CARGO FIJO'!$B$8,IF(G41&lt;=3,'CARGO FIJO'!$B$11,IF(G41&lt;=4,'CARGO FIJO'!$B$14,IF(G41&lt;=5,'CARGO FIJO'!$B$17)))))</f>
        <v>900</v>
      </c>
      <c r="O41" s="23">
        <f>IF(G41&lt;=1,'CARGO FIJO'!$C$5,IF(G41&lt;=2,'CARGO FIJO'!$C$8,IF(G41&lt;=3,'CARGO FIJO'!$C$11,IF(G41&lt;=4,'CARGO FIJO'!$C$14,IF(G41&lt;=5,'CARGO FIJO'!$C$17)))))</f>
        <v>900</v>
      </c>
      <c r="P41" s="21">
        <f t="shared" si="0"/>
        <v>3</v>
      </c>
      <c r="Q41" s="21">
        <f t="shared" si="1"/>
        <v>3</v>
      </c>
      <c r="R41" s="21">
        <f t="shared" si="2"/>
        <v>0</v>
      </c>
      <c r="S41" s="21">
        <f t="shared" si="3"/>
        <v>0</v>
      </c>
      <c r="T41" s="24">
        <f t="shared" si="4"/>
        <v>2700</v>
      </c>
      <c r="U41" s="24">
        <f t="shared" si="14"/>
        <v>0</v>
      </c>
      <c r="V41" s="25">
        <f t="shared" si="6"/>
        <v>0</v>
      </c>
      <c r="W41" s="24">
        <f>IF(G41&lt;=1,'CARGO FIJO'!$A$2,IF(G41&lt;=2,'CARGO FIJO'!$B$2,IF(G41&lt;=3,'CARGO FIJO'!$C$2,IF(G41&lt;=4,'CARGO FIJO'!$D$2,IF(G41&lt;=5,'CARGO FIJO'!$E$2)))))</f>
        <v>10000</v>
      </c>
      <c r="X41" s="26">
        <v>0</v>
      </c>
      <c r="Y41" s="24">
        <v>5500</v>
      </c>
      <c r="Z41" s="27">
        <v>1</v>
      </c>
      <c r="AA41" s="24">
        <f t="shared" si="18"/>
        <v>500</v>
      </c>
      <c r="AB41" s="24">
        <v>14750</v>
      </c>
      <c r="AC41" s="24">
        <v>0</v>
      </c>
      <c r="AD41" s="24">
        <v>1850</v>
      </c>
      <c r="AE41" s="24">
        <v>0</v>
      </c>
      <c r="AF41" s="21">
        <v>0</v>
      </c>
      <c r="AG41" s="24">
        <v>0</v>
      </c>
      <c r="AH41" s="24">
        <f t="shared" ref="AH41:AH56" si="19">AE41-AG41</f>
        <v>0</v>
      </c>
      <c r="AI41" s="24">
        <v>0</v>
      </c>
      <c r="AJ41" s="33" t="s">
        <v>210</v>
      </c>
      <c r="AK41" s="24">
        <v>0</v>
      </c>
      <c r="AL41" s="24">
        <f t="shared" si="15"/>
        <v>31600</v>
      </c>
      <c r="AM41" s="24">
        <f t="shared" si="10"/>
        <v>31600</v>
      </c>
      <c r="AN41" s="29"/>
      <c r="AO41" s="30">
        <f t="shared" si="16"/>
        <v>0</v>
      </c>
      <c r="AP41" s="30">
        <f t="shared" si="17"/>
        <v>0</v>
      </c>
      <c r="AQ41" s="29"/>
      <c r="AR41" s="29"/>
      <c r="AS41" s="29"/>
      <c r="AT41" s="29"/>
      <c r="AU41" s="29"/>
      <c r="AV41" s="29"/>
      <c r="AW41" s="29"/>
    </row>
    <row r="42" spans="1:49" ht="15.75" customHeight="1" x14ac:dyDescent="0.3">
      <c r="A42" s="13" t="s">
        <v>211</v>
      </c>
      <c r="B42" s="40" t="s">
        <v>212</v>
      </c>
      <c r="C42" s="15">
        <v>43684300</v>
      </c>
      <c r="D42" s="16" t="s">
        <v>213</v>
      </c>
      <c r="E42" s="16" t="s">
        <v>51</v>
      </c>
      <c r="F42" s="16" t="s">
        <v>214</v>
      </c>
      <c r="G42" s="17">
        <v>2</v>
      </c>
      <c r="H42" s="18" t="s">
        <v>215</v>
      </c>
      <c r="I42" s="19" t="s">
        <v>53</v>
      </c>
      <c r="J42" s="20" t="s">
        <v>54</v>
      </c>
      <c r="K42" s="21">
        <v>70</v>
      </c>
      <c r="L42" s="21">
        <v>88</v>
      </c>
      <c r="M42" s="22">
        <v>900</v>
      </c>
      <c r="N42" s="23">
        <f>IF(G42&lt;=1,'CARGO FIJO'!$B$5,IF(G42&lt;=2,'CARGO FIJO'!$B$8,IF(G42&lt;=3,'CARGO FIJO'!$B$11,IF(G42&lt;=4,'CARGO FIJO'!$B$14,IF(G42&lt;=5,'CARGO FIJO'!$B$17)))))</f>
        <v>900</v>
      </c>
      <c r="O42" s="23">
        <f>IF(G42&lt;=1,'CARGO FIJO'!$C$5,IF(G42&lt;=2,'CARGO FIJO'!$C$8,IF(G42&lt;=3,'CARGO FIJO'!$C$11,IF(G42&lt;=4,'CARGO FIJO'!$C$14,IF(G42&lt;=5,'CARGO FIJO'!$C$17)))))</f>
        <v>900</v>
      </c>
      <c r="P42" s="21">
        <f t="shared" si="0"/>
        <v>18</v>
      </c>
      <c r="Q42" s="21">
        <f t="shared" si="1"/>
        <v>17</v>
      </c>
      <c r="R42" s="21">
        <f t="shared" si="2"/>
        <v>1</v>
      </c>
      <c r="S42" s="21">
        <f t="shared" si="3"/>
        <v>0</v>
      </c>
      <c r="T42" s="24">
        <f t="shared" si="4"/>
        <v>15300</v>
      </c>
      <c r="U42" s="24">
        <f t="shared" si="14"/>
        <v>900</v>
      </c>
      <c r="V42" s="25">
        <f t="shared" si="6"/>
        <v>0</v>
      </c>
      <c r="W42" s="24">
        <f>IF(G42&lt;=1,'CARGO FIJO'!$A$2,IF(G42&lt;=2,'CARGO FIJO'!$B$2,IF(G42&lt;=3,'CARGO FIJO'!$C$2,IF(G42&lt;=4,'CARGO FIJO'!$D$2,IF(G42&lt;=5,'CARGO FIJO'!$E$2)))))</f>
        <v>10000</v>
      </c>
      <c r="X42" s="26">
        <v>0</v>
      </c>
      <c r="Y42" s="24">
        <v>5500</v>
      </c>
      <c r="Z42" s="27">
        <v>0</v>
      </c>
      <c r="AA42" s="24">
        <f t="shared" si="18"/>
        <v>0</v>
      </c>
      <c r="AB42" s="24">
        <v>0</v>
      </c>
      <c r="AC42" s="24">
        <v>0</v>
      </c>
      <c r="AD42" s="24">
        <v>3150</v>
      </c>
      <c r="AE42" s="24">
        <v>0</v>
      </c>
      <c r="AF42" s="21">
        <v>0</v>
      </c>
      <c r="AG42" s="24">
        <v>0</v>
      </c>
      <c r="AH42" s="24">
        <f t="shared" si="19"/>
        <v>0</v>
      </c>
      <c r="AI42" s="24">
        <v>0</v>
      </c>
      <c r="AJ42" s="33" t="s">
        <v>55</v>
      </c>
      <c r="AK42" s="24">
        <v>0</v>
      </c>
      <c r="AL42" s="24">
        <f t="shared" si="15"/>
        <v>28550</v>
      </c>
      <c r="AM42" s="24">
        <f t="shared" si="10"/>
        <v>28550</v>
      </c>
      <c r="AN42" s="29"/>
      <c r="AO42" s="30">
        <f t="shared" si="16"/>
        <v>0</v>
      </c>
      <c r="AP42" s="30">
        <f t="shared" si="17"/>
        <v>0</v>
      </c>
      <c r="AQ42" s="29"/>
      <c r="AR42" s="29"/>
      <c r="AS42" s="29"/>
      <c r="AT42" s="29"/>
      <c r="AU42" s="29"/>
      <c r="AV42" s="29"/>
      <c r="AW42" s="29"/>
    </row>
    <row r="43" spans="1:49" ht="15.75" customHeight="1" x14ac:dyDescent="0.3">
      <c r="A43" s="13" t="s">
        <v>216</v>
      </c>
      <c r="B43" s="40" t="s">
        <v>217</v>
      </c>
      <c r="C43" s="15">
        <v>39168253</v>
      </c>
      <c r="D43" s="16">
        <v>1008008985</v>
      </c>
      <c r="E43" s="16" t="s">
        <v>51</v>
      </c>
      <c r="F43" s="16" t="s">
        <v>218</v>
      </c>
      <c r="G43" s="17">
        <v>2</v>
      </c>
      <c r="H43" s="18" t="s">
        <v>219</v>
      </c>
      <c r="I43" s="19" t="s">
        <v>53</v>
      </c>
      <c r="J43" s="20" t="s">
        <v>54</v>
      </c>
      <c r="K43" s="21">
        <v>983</v>
      </c>
      <c r="L43" s="21">
        <v>997</v>
      </c>
      <c r="M43" s="22">
        <v>900</v>
      </c>
      <c r="N43" s="23">
        <f>IF(G43&lt;=1,'CARGO FIJO'!$B$5,IF(G43&lt;=2,'CARGO FIJO'!$B$8,IF(G43&lt;=3,'CARGO FIJO'!$B$11,IF(G43&lt;=4,'CARGO FIJO'!$B$14,IF(G43&lt;=5,'CARGO FIJO'!$B$17)))))</f>
        <v>900</v>
      </c>
      <c r="O43" s="23">
        <f>IF(G43&lt;=1,'CARGO FIJO'!$C$5,IF(G43&lt;=2,'CARGO FIJO'!$C$8,IF(G43&lt;=3,'CARGO FIJO'!$C$11,IF(G43&lt;=4,'CARGO FIJO'!$C$14,IF(G43&lt;=5,'CARGO FIJO'!$C$17)))))</f>
        <v>900</v>
      </c>
      <c r="P43" s="21">
        <f t="shared" si="0"/>
        <v>14</v>
      </c>
      <c r="Q43" s="21">
        <f t="shared" si="1"/>
        <v>14</v>
      </c>
      <c r="R43" s="21">
        <f t="shared" si="2"/>
        <v>0</v>
      </c>
      <c r="S43" s="21">
        <f t="shared" si="3"/>
        <v>0</v>
      </c>
      <c r="T43" s="24">
        <f t="shared" si="4"/>
        <v>12600</v>
      </c>
      <c r="U43" s="24">
        <f t="shared" si="14"/>
        <v>0</v>
      </c>
      <c r="V43" s="25">
        <f t="shared" si="6"/>
        <v>0</v>
      </c>
      <c r="W43" s="24">
        <f>IF(G43&lt;=1,'CARGO FIJO'!$A$2,IF(G43&lt;=2,'CARGO FIJO'!$B$2,IF(G43&lt;=3,'CARGO FIJO'!$C$2,IF(G43&lt;=4,'CARGO FIJO'!$D$2,IF(G43&lt;=5,'CARGO FIJO'!$E$2)))))</f>
        <v>10000</v>
      </c>
      <c r="X43" s="26">
        <v>0</v>
      </c>
      <c r="Y43" s="24">
        <v>5500</v>
      </c>
      <c r="Z43" s="27">
        <v>1</v>
      </c>
      <c r="AA43" s="24">
        <f t="shared" si="18"/>
        <v>500</v>
      </c>
      <c r="AB43" s="24">
        <v>16400</v>
      </c>
      <c r="AC43" s="24">
        <v>0</v>
      </c>
      <c r="AD43" s="24">
        <v>2850</v>
      </c>
      <c r="AE43" s="24">
        <v>0</v>
      </c>
      <c r="AF43" s="21">
        <v>0</v>
      </c>
      <c r="AG43" s="24">
        <v>0</v>
      </c>
      <c r="AH43" s="24">
        <f t="shared" si="19"/>
        <v>0</v>
      </c>
      <c r="AI43" s="24">
        <v>0</v>
      </c>
      <c r="AJ43" s="33" t="s">
        <v>220</v>
      </c>
      <c r="AK43" s="24">
        <v>0</v>
      </c>
      <c r="AL43" s="24">
        <f t="shared" si="15"/>
        <v>42150</v>
      </c>
      <c r="AM43" s="24">
        <f t="shared" si="10"/>
        <v>42150</v>
      </c>
      <c r="AN43" s="29"/>
      <c r="AO43" s="30">
        <f t="shared" si="16"/>
        <v>0</v>
      </c>
      <c r="AP43" s="30">
        <f t="shared" si="17"/>
        <v>0</v>
      </c>
      <c r="AQ43" s="29"/>
      <c r="AR43" s="29"/>
      <c r="AS43" s="29"/>
      <c r="AT43" s="29"/>
      <c r="AU43" s="29"/>
      <c r="AV43" s="29"/>
      <c r="AW43" s="29"/>
    </row>
    <row r="44" spans="1:49" ht="15.75" customHeight="1" x14ac:dyDescent="0.3">
      <c r="A44" s="13" t="s">
        <v>221</v>
      </c>
      <c r="B44" s="40" t="s">
        <v>222</v>
      </c>
      <c r="C44" s="15">
        <v>15253199</v>
      </c>
      <c r="D44" s="16">
        <v>803003155</v>
      </c>
      <c r="E44" s="16" t="s">
        <v>51</v>
      </c>
      <c r="F44" s="16">
        <v>3038844</v>
      </c>
      <c r="G44" s="17">
        <v>2</v>
      </c>
      <c r="H44" s="18" t="s">
        <v>223</v>
      </c>
      <c r="I44" s="19" t="s">
        <v>53</v>
      </c>
      <c r="J44" s="20" t="s">
        <v>54</v>
      </c>
      <c r="K44" s="21">
        <v>626</v>
      </c>
      <c r="L44" s="21">
        <v>634</v>
      </c>
      <c r="M44" s="22">
        <v>900</v>
      </c>
      <c r="N44" s="23">
        <f>IF(G44&lt;=1,'CARGO FIJO'!$B$5,IF(G44&lt;=2,'CARGO FIJO'!$B$8,IF(G44&lt;=3,'CARGO FIJO'!$B$11,IF(G44&lt;=4,'CARGO FIJO'!$B$14,IF(G44&lt;=5,'CARGO FIJO'!$B$17)))))</f>
        <v>900</v>
      </c>
      <c r="O44" s="23">
        <f>IF(G44&lt;=1,'CARGO FIJO'!$C$5,IF(G44&lt;=2,'CARGO FIJO'!$C$8,IF(G44&lt;=3,'CARGO FIJO'!$C$11,IF(G44&lt;=4,'CARGO FIJO'!$C$14,IF(G44&lt;=5,'CARGO FIJO'!$C$17)))))</f>
        <v>900</v>
      </c>
      <c r="P44" s="21">
        <f t="shared" si="0"/>
        <v>8</v>
      </c>
      <c r="Q44" s="21">
        <f t="shared" si="1"/>
        <v>8</v>
      </c>
      <c r="R44" s="21">
        <f t="shared" si="2"/>
        <v>0</v>
      </c>
      <c r="S44" s="21">
        <f t="shared" si="3"/>
        <v>0</v>
      </c>
      <c r="T44" s="24">
        <f t="shared" si="4"/>
        <v>7200</v>
      </c>
      <c r="U44" s="24">
        <f t="shared" si="14"/>
        <v>0</v>
      </c>
      <c r="V44" s="25">
        <f t="shared" si="6"/>
        <v>0</v>
      </c>
      <c r="W44" s="24">
        <f>IF(G44&lt;=1,'CARGO FIJO'!$A$2,IF(G44&lt;=2,'CARGO FIJO'!$B$2,IF(G44&lt;=3,'CARGO FIJO'!$C$2,IF(G44&lt;=4,'CARGO FIJO'!$D$2,IF(G44&lt;=5,'CARGO FIJO'!$E$2)))))</f>
        <v>10000</v>
      </c>
      <c r="X44" s="26">
        <v>0</v>
      </c>
      <c r="Y44" s="24">
        <v>5500</v>
      </c>
      <c r="Z44" s="27">
        <v>0</v>
      </c>
      <c r="AA44" s="24">
        <f t="shared" si="18"/>
        <v>0</v>
      </c>
      <c r="AB44" s="24">
        <v>0</v>
      </c>
      <c r="AC44" s="24">
        <v>0</v>
      </c>
      <c r="AD44" s="24">
        <v>2250</v>
      </c>
      <c r="AE44" s="24">
        <v>0</v>
      </c>
      <c r="AF44" s="21">
        <v>0</v>
      </c>
      <c r="AG44" s="24">
        <v>0</v>
      </c>
      <c r="AH44" s="24">
        <f t="shared" si="19"/>
        <v>0</v>
      </c>
      <c r="AI44" s="24">
        <v>0</v>
      </c>
      <c r="AJ44" s="33" t="s">
        <v>55</v>
      </c>
      <c r="AK44" s="24">
        <v>0</v>
      </c>
      <c r="AL44" s="24">
        <f t="shared" si="15"/>
        <v>20450</v>
      </c>
      <c r="AM44" s="24">
        <f t="shared" si="10"/>
        <v>20450</v>
      </c>
      <c r="AN44" s="29"/>
      <c r="AO44" s="30">
        <f t="shared" si="16"/>
        <v>0</v>
      </c>
      <c r="AP44" s="30">
        <f t="shared" si="17"/>
        <v>0</v>
      </c>
      <c r="AQ44" s="29"/>
      <c r="AR44" s="29"/>
      <c r="AS44" s="29"/>
      <c r="AT44" s="29"/>
      <c r="AU44" s="29"/>
      <c r="AV44" s="29"/>
      <c r="AW44" s="29"/>
    </row>
    <row r="45" spans="1:49" ht="15.75" customHeight="1" x14ac:dyDescent="0.3">
      <c r="A45" s="13" t="s">
        <v>224</v>
      </c>
      <c r="B45" s="40" t="s">
        <v>225</v>
      </c>
      <c r="C45" s="15">
        <v>39164753</v>
      </c>
      <c r="D45" s="16">
        <v>712004834</v>
      </c>
      <c r="E45" s="16" t="s">
        <v>51</v>
      </c>
      <c r="F45" s="16">
        <v>3038844</v>
      </c>
      <c r="G45" s="17">
        <v>2</v>
      </c>
      <c r="H45" s="18" t="s">
        <v>226</v>
      </c>
      <c r="I45" s="19" t="s">
        <v>53</v>
      </c>
      <c r="J45" s="20" t="s">
        <v>54</v>
      </c>
      <c r="K45" s="21">
        <v>1102</v>
      </c>
      <c r="L45" s="21">
        <v>1112</v>
      </c>
      <c r="M45" s="22">
        <v>900</v>
      </c>
      <c r="N45" s="23">
        <f>IF(G45&lt;=1,'CARGO FIJO'!$B$5,IF(G45&lt;=2,'CARGO FIJO'!$B$8,IF(G45&lt;=3,'CARGO FIJO'!$B$11,IF(G45&lt;=4,'CARGO FIJO'!$B$14,IF(G45&lt;=5,'CARGO FIJO'!$B$17)))))</f>
        <v>900</v>
      </c>
      <c r="O45" s="23">
        <f>IF(G45&lt;=1,'CARGO FIJO'!$C$5,IF(G45&lt;=2,'CARGO FIJO'!$C$8,IF(G45&lt;=3,'CARGO FIJO'!$C$11,IF(G45&lt;=4,'CARGO FIJO'!$C$14,IF(G45&lt;=5,'CARGO FIJO'!$C$17)))))</f>
        <v>900</v>
      </c>
      <c r="P45" s="21">
        <f t="shared" si="0"/>
        <v>10</v>
      </c>
      <c r="Q45" s="21">
        <f t="shared" si="1"/>
        <v>10</v>
      </c>
      <c r="R45" s="21">
        <f t="shared" si="2"/>
        <v>0</v>
      </c>
      <c r="S45" s="21">
        <f t="shared" si="3"/>
        <v>0</v>
      </c>
      <c r="T45" s="24">
        <f t="shared" si="4"/>
        <v>9000</v>
      </c>
      <c r="U45" s="24">
        <f t="shared" si="14"/>
        <v>0</v>
      </c>
      <c r="V45" s="25">
        <f t="shared" si="6"/>
        <v>0</v>
      </c>
      <c r="W45" s="24">
        <f>IF(G45&lt;=1,'CARGO FIJO'!$A$2,IF(G45&lt;=2,'CARGO FIJO'!$B$2,IF(G45&lt;=3,'CARGO FIJO'!$C$2,IF(G45&lt;=4,'CARGO FIJO'!$D$2,IF(G45&lt;=5,'CARGO FIJO'!$E$2)))))</f>
        <v>10000</v>
      </c>
      <c r="X45" s="26">
        <v>0</v>
      </c>
      <c r="Y45" s="24">
        <v>5500</v>
      </c>
      <c r="Z45" s="27">
        <v>0</v>
      </c>
      <c r="AA45" s="24">
        <f t="shared" si="18"/>
        <v>0</v>
      </c>
      <c r="AB45" s="24">
        <v>0</v>
      </c>
      <c r="AC45" s="24">
        <v>0</v>
      </c>
      <c r="AD45" s="24">
        <v>2450</v>
      </c>
      <c r="AE45" s="24">
        <v>0</v>
      </c>
      <c r="AF45" s="21">
        <v>0</v>
      </c>
      <c r="AG45" s="24">
        <v>0</v>
      </c>
      <c r="AH45" s="24">
        <f t="shared" si="19"/>
        <v>0</v>
      </c>
      <c r="AI45" s="24">
        <v>0</v>
      </c>
      <c r="AJ45" s="16" t="s">
        <v>55</v>
      </c>
      <c r="AK45" s="24">
        <v>0</v>
      </c>
      <c r="AL45" s="24">
        <f t="shared" si="15"/>
        <v>22050</v>
      </c>
      <c r="AM45" s="24">
        <f t="shared" si="10"/>
        <v>22050</v>
      </c>
      <c r="AN45" s="29"/>
      <c r="AO45" s="30">
        <f t="shared" si="16"/>
        <v>0</v>
      </c>
      <c r="AP45" s="30">
        <f t="shared" si="17"/>
        <v>0</v>
      </c>
      <c r="AQ45" s="29"/>
      <c r="AR45" s="29"/>
      <c r="AS45" s="29"/>
      <c r="AT45" s="29"/>
      <c r="AU45" s="29"/>
      <c r="AV45" s="29"/>
      <c r="AW45" s="29"/>
    </row>
    <row r="46" spans="1:49" ht="15.75" customHeight="1" x14ac:dyDescent="0.3">
      <c r="A46" s="13" t="s">
        <v>227</v>
      </c>
      <c r="B46" s="40" t="s">
        <v>228</v>
      </c>
      <c r="C46" s="15">
        <v>32150112</v>
      </c>
      <c r="D46" s="16">
        <v>1402000814</v>
      </c>
      <c r="E46" s="16" t="s">
        <v>51</v>
      </c>
      <c r="F46" s="16" t="s">
        <v>229</v>
      </c>
      <c r="G46" s="17">
        <v>2</v>
      </c>
      <c r="H46" s="18" t="s">
        <v>230</v>
      </c>
      <c r="I46" s="19" t="s">
        <v>53</v>
      </c>
      <c r="J46" s="20" t="s">
        <v>54</v>
      </c>
      <c r="K46" s="21">
        <v>353</v>
      </c>
      <c r="L46" s="21">
        <v>366</v>
      </c>
      <c r="M46" s="22">
        <v>900</v>
      </c>
      <c r="N46" s="23">
        <f>IF(G46&lt;=1,'CARGO FIJO'!$B$5,IF(G46&lt;=2,'CARGO FIJO'!$B$8,IF(G46&lt;=3,'CARGO FIJO'!$B$11,IF(G46&lt;=4,'CARGO FIJO'!$B$14,IF(G46&lt;=5,'CARGO FIJO'!$B$17)))))</f>
        <v>900</v>
      </c>
      <c r="O46" s="23">
        <f>IF(G46&lt;=1,'CARGO FIJO'!$C$5,IF(G46&lt;=2,'CARGO FIJO'!$C$8,IF(G46&lt;=3,'CARGO FIJO'!$C$11,IF(G46&lt;=4,'CARGO FIJO'!$C$14,IF(G46&lt;=5,'CARGO FIJO'!$C$17)))))</f>
        <v>900</v>
      </c>
      <c r="P46" s="21">
        <f t="shared" si="0"/>
        <v>13</v>
      </c>
      <c r="Q46" s="21">
        <f t="shared" si="1"/>
        <v>13</v>
      </c>
      <c r="R46" s="21">
        <f t="shared" si="2"/>
        <v>0</v>
      </c>
      <c r="S46" s="21">
        <f t="shared" si="3"/>
        <v>0</v>
      </c>
      <c r="T46" s="24">
        <f t="shared" si="4"/>
        <v>11700</v>
      </c>
      <c r="U46" s="24">
        <f t="shared" si="14"/>
        <v>0</v>
      </c>
      <c r="V46" s="25">
        <f t="shared" si="6"/>
        <v>0</v>
      </c>
      <c r="W46" s="24">
        <f>IF(G46&lt;=1,'CARGO FIJO'!$A$2,IF(G46&lt;=2,'CARGO FIJO'!$B$2,IF(G46&lt;=3,'CARGO FIJO'!$C$2,IF(G46&lt;=4,'CARGO FIJO'!$D$2,IF(G46&lt;=5,'CARGO FIJO'!$E$2)))))</f>
        <v>10000</v>
      </c>
      <c r="X46" s="26">
        <v>0</v>
      </c>
      <c r="Y46" s="24">
        <v>5500</v>
      </c>
      <c r="Z46" s="27">
        <v>0</v>
      </c>
      <c r="AA46" s="24">
        <f t="shared" si="18"/>
        <v>0</v>
      </c>
      <c r="AB46" s="24">
        <v>0</v>
      </c>
      <c r="AC46" s="24">
        <v>0</v>
      </c>
      <c r="AD46" s="24">
        <v>2700</v>
      </c>
      <c r="AE46" s="24">
        <v>0</v>
      </c>
      <c r="AF46" s="21">
        <v>0</v>
      </c>
      <c r="AG46" s="24">
        <v>0</v>
      </c>
      <c r="AH46" s="24">
        <f t="shared" si="19"/>
        <v>0</v>
      </c>
      <c r="AI46" s="24">
        <v>0</v>
      </c>
      <c r="AJ46" s="16" t="s">
        <v>55</v>
      </c>
      <c r="AK46" s="24">
        <v>0</v>
      </c>
      <c r="AL46" s="24">
        <f t="shared" si="15"/>
        <v>24500</v>
      </c>
      <c r="AM46" s="24">
        <f t="shared" si="10"/>
        <v>24500</v>
      </c>
      <c r="AN46" s="29"/>
      <c r="AO46" s="30">
        <f t="shared" si="16"/>
        <v>0</v>
      </c>
      <c r="AP46" s="30">
        <f t="shared" si="17"/>
        <v>0</v>
      </c>
      <c r="AQ46" s="29"/>
      <c r="AR46" s="29"/>
      <c r="AS46" s="29"/>
      <c r="AT46" s="29"/>
      <c r="AU46" s="29"/>
      <c r="AV46" s="29"/>
      <c r="AW46" s="29"/>
    </row>
    <row r="47" spans="1:49" ht="15.75" customHeight="1" x14ac:dyDescent="0.3">
      <c r="A47" s="13" t="s">
        <v>231</v>
      </c>
      <c r="B47" s="40" t="s">
        <v>232</v>
      </c>
      <c r="C47" s="15">
        <v>32150112</v>
      </c>
      <c r="D47" s="16">
        <v>1510008050</v>
      </c>
      <c r="E47" s="16" t="s">
        <v>51</v>
      </c>
      <c r="F47" s="16" t="s">
        <v>233</v>
      </c>
      <c r="G47" s="17">
        <v>2</v>
      </c>
      <c r="H47" s="18" t="s">
        <v>234</v>
      </c>
      <c r="I47" s="19" t="s">
        <v>53</v>
      </c>
      <c r="J47" s="20" t="s">
        <v>54</v>
      </c>
      <c r="K47" s="21">
        <v>350</v>
      </c>
      <c r="L47" s="21">
        <v>356</v>
      </c>
      <c r="M47" s="22">
        <v>900</v>
      </c>
      <c r="N47" s="23">
        <f>IF(G47&lt;=1,'CARGO FIJO'!$B$5,IF(G47&lt;=2,'CARGO FIJO'!$B$8,IF(G47&lt;=3,'CARGO FIJO'!$B$11,IF(G47&lt;=4,'CARGO FIJO'!$B$14,IF(G47&lt;=5,'CARGO FIJO'!$B$17)))))</f>
        <v>900</v>
      </c>
      <c r="O47" s="23">
        <f>IF(G47&lt;=1,'CARGO FIJO'!$C$5,IF(G47&lt;=2,'CARGO FIJO'!$C$8,IF(G47&lt;=3,'CARGO FIJO'!$C$11,IF(G47&lt;=4,'CARGO FIJO'!$C$14,IF(G47&lt;=5,'CARGO FIJO'!$C$17)))))</f>
        <v>900</v>
      </c>
      <c r="P47" s="21">
        <f t="shared" si="0"/>
        <v>6</v>
      </c>
      <c r="Q47" s="21">
        <f t="shared" si="1"/>
        <v>6</v>
      </c>
      <c r="R47" s="21">
        <f t="shared" si="2"/>
        <v>0</v>
      </c>
      <c r="S47" s="21">
        <f t="shared" si="3"/>
        <v>0</v>
      </c>
      <c r="T47" s="24">
        <f t="shared" si="4"/>
        <v>5400</v>
      </c>
      <c r="U47" s="24">
        <f t="shared" si="14"/>
        <v>0</v>
      </c>
      <c r="V47" s="25">
        <f t="shared" si="6"/>
        <v>0</v>
      </c>
      <c r="W47" s="24">
        <f>IF(G47&lt;=1,'CARGO FIJO'!$A$2,IF(G47&lt;=2,'CARGO FIJO'!$B$2,IF(G47&lt;=3,'CARGO FIJO'!$C$2,IF(G47&lt;=4,'CARGO FIJO'!$D$2,IF(G47&lt;=5,'CARGO FIJO'!$E$2)))))</f>
        <v>10000</v>
      </c>
      <c r="X47" s="26">
        <v>0</v>
      </c>
      <c r="Y47" s="24">
        <v>5500</v>
      </c>
      <c r="Z47" s="27">
        <v>0</v>
      </c>
      <c r="AA47" s="24">
        <f t="shared" si="18"/>
        <v>0</v>
      </c>
      <c r="AB47" s="24">
        <v>0</v>
      </c>
      <c r="AC47" s="24">
        <v>0</v>
      </c>
      <c r="AD47" s="24">
        <v>2100</v>
      </c>
      <c r="AE47" s="24">
        <v>0</v>
      </c>
      <c r="AF47" s="21">
        <v>0</v>
      </c>
      <c r="AG47" s="24">
        <v>0</v>
      </c>
      <c r="AH47" s="24">
        <f t="shared" si="19"/>
        <v>0</v>
      </c>
      <c r="AI47" s="24">
        <v>0</v>
      </c>
      <c r="AJ47" s="33" t="s">
        <v>55</v>
      </c>
      <c r="AK47" s="24">
        <v>0</v>
      </c>
      <c r="AL47" s="24">
        <f t="shared" si="15"/>
        <v>18800</v>
      </c>
      <c r="AM47" s="24">
        <f t="shared" si="10"/>
        <v>18800</v>
      </c>
      <c r="AN47" s="29"/>
      <c r="AO47" s="30">
        <f t="shared" si="16"/>
        <v>0</v>
      </c>
      <c r="AP47" s="30">
        <f t="shared" si="17"/>
        <v>0</v>
      </c>
      <c r="AQ47" s="29"/>
      <c r="AR47" s="29"/>
      <c r="AS47" s="29"/>
      <c r="AT47" s="29"/>
      <c r="AU47" s="29"/>
      <c r="AV47" s="29"/>
      <c r="AW47" s="29"/>
    </row>
    <row r="48" spans="1:49" ht="15.75" customHeight="1" x14ac:dyDescent="0.3">
      <c r="A48" s="13" t="s">
        <v>235</v>
      </c>
      <c r="B48" s="40" t="s">
        <v>236</v>
      </c>
      <c r="C48" s="15">
        <v>21533287</v>
      </c>
      <c r="D48" s="16">
        <v>1012014094</v>
      </c>
      <c r="E48" s="16" t="s">
        <v>51</v>
      </c>
      <c r="F48" s="16">
        <v>2788739</v>
      </c>
      <c r="G48" s="17">
        <v>2</v>
      </c>
      <c r="H48" s="18" t="s">
        <v>237</v>
      </c>
      <c r="I48" s="19" t="s">
        <v>53</v>
      </c>
      <c r="J48" s="20" t="s">
        <v>54</v>
      </c>
      <c r="K48" s="21">
        <v>1794</v>
      </c>
      <c r="L48" s="21">
        <v>1810</v>
      </c>
      <c r="M48" s="22">
        <v>900</v>
      </c>
      <c r="N48" s="23">
        <f>IF(G48&lt;=1,'CARGO FIJO'!$B$5,IF(G48&lt;=2,'CARGO FIJO'!$B$8,IF(G48&lt;=3,'CARGO FIJO'!$B$11,IF(G48&lt;=4,'CARGO FIJO'!$B$14,IF(G48&lt;=5,'CARGO FIJO'!$B$17)))))</f>
        <v>900</v>
      </c>
      <c r="O48" s="23">
        <f>IF(G48&lt;=1,'CARGO FIJO'!$C$5,IF(G48&lt;=2,'CARGO FIJO'!$C$8,IF(G48&lt;=3,'CARGO FIJO'!$C$11,IF(G48&lt;=4,'CARGO FIJO'!$C$14,IF(G48&lt;=5,'CARGO FIJO'!$C$17)))))</f>
        <v>900</v>
      </c>
      <c r="P48" s="21">
        <f t="shared" si="0"/>
        <v>16</v>
      </c>
      <c r="Q48" s="21">
        <f t="shared" si="1"/>
        <v>16</v>
      </c>
      <c r="R48" s="21">
        <f t="shared" si="2"/>
        <v>0</v>
      </c>
      <c r="S48" s="21">
        <f t="shared" si="3"/>
        <v>0</v>
      </c>
      <c r="T48" s="24">
        <f t="shared" si="4"/>
        <v>14400</v>
      </c>
      <c r="U48" s="24">
        <f t="shared" si="14"/>
        <v>0</v>
      </c>
      <c r="V48" s="25">
        <f t="shared" si="6"/>
        <v>0</v>
      </c>
      <c r="W48" s="24">
        <f>IF(G48&lt;=1,'CARGO FIJO'!$A$2,IF(G48&lt;=2,'CARGO FIJO'!$B$2,IF(G48&lt;=3,'CARGO FIJO'!$C$2,IF(G48&lt;=4,'CARGO FIJO'!$D$2,IF(G48&lt;=5,'CARGO FIJO'!$E$2)))))</f>
        <v>10000</v>
      </c>
      <c r="X48" s="26">
        <v>0</v>
      </c>
      <c r="Y48" s="24">
        <v>5500</v>
      </c>
      <c r="Z48" s="27">
        <v>0</v>
      </c>
      <c r="AA48" s="24">
        <f t="shared" si="18"/>
        <v>0</v>
      </c>
      <c r="AB48" s="24">
        <v>0</v>
      </c>
      <c r="AC48" s="24">
        <v>0</v>
      </c>
      <c r="AD48" s="24">
        <v>5000</v>
      </c>
      <c r="AE48" s="24">
        <v>40000</v>
      </c>
      <c r="AF48" s="21">
        <v>1</v>
      </c>
      <c r="AG48" s="24">
        <v>20000</v>
      </c>
      <c r="AH48" s="24">
        <f t="shared" si="19"/>
        <v>20000</v>
      </c>
      <c r="AI48" s="24">
        <v>0</v>
      </c>
      <c r="AJ48" s="33" t="s">
        <v>238</v>
      </c>
      <c r="AK48" s="24">
        <v>0</v>
      </c>
      <c r="AL48" s="24">
        <f t="shared" si="15"/>
        <v>44900</v>
      </c>
      <c r="AM48" s="24">
        <f t="shared" si="10"/>
        <v>44900</v>
      </c>
      <c r="AN48" s="29"/>
      <c r="AO48" s="30">
        <f t="shared" si="16"/>
        <v>20000</v>
      </c>
      <c r="AP48" s="30">
        <f t="shared" si="17"/>
        <v>0</v>
      </c>
      <c r="AQ48" s="29"/>
      <c r="AR48" s="29"/>
      <c r="AS48" s="29"/>
      <c r="AT48" s="29"/>
      <c r="AU48" s="29"/>
      <c r="AV48" s="29"/>
      <c r="AW48" s="29"/>
    </row>
    <row r="49" spans="1:49" ht="15.75" customHeight="1" x14ac:dyDescent="0.3">
      <c r="A49" s="13" t="s">
        <v>239</v>
      </c>
      <c r="B49" s="40" t="s">
        <v>240</v>
      </c>
      <c r="C49" s="15">
        <v>70568856</v>
      </c>
      <c r="D49" s="16">
        <v>1204002039</v>
      </c>
      <c r="E49" s="16" t="s">
        <v>51</v>
      </c>
      <c r="F49" s="16" t="s">
        <v>241</v>
      </c>
      <c r="G49" s="17">
        <v>2</v>
      </c>
      <c r="H49" s="18" t="s">
        <v>242</v>
      </c>
      <c r="I49" s="19" t="s">
        <v>53</v>
      </c>
      <c r="J49" s="20" t="s">
        <v>54</v>
      </c>
      <c r="K49" s="21">
        <v>1052</v>
      </c>
      <c r="L49" s="21">
        <v>1052</v>
      </c>
      <c r="M49" s="22">
        <v>900</v>
      </c>
      <c r="N49" s="23">
        <f>IF(G49&lt;=1,'CARGO FIJO'!$B$5,IF(G49&lt;=2,'CARGO FIJO'!$B$8,IF(G49&lt;=3,'CARGO FIJO'!$B$11,IF(G49&lt;=4,'CARGO FIJO'!$B$14,IF(G49&lt;=5,'CARGO FIJO'!$B$17)))))</f>
        <v>900</v>
      </c>
      <c r="O49" s="23">
        <f>IF(G49&lt;=1,'CARGO FIJO'!$C$5,IF(G49&lt;=2,'CARGO FIJO'!$C$8,IF(G49&lt;=3,'CARGO FIJO'!$C$11,IF(G49&lt;=4,'CARGO FIJO'!$C$14,IF(G49&lt;=5,'CARGO FIJO'!$C$17)))))</f>
        <v>900</v>
      </c>
      <c r="P49" s="21">
        <f t="shared" si="0"/>
        <v>0</v>
      </c>
      <c r="Q49" s="21">
        <f t="shared" si="1"/>
        <v>0</v>
      </c>
      <c r="R49" s="21">
        <f t="shared" si="2"/>
        <v>0</v>
      </c>
      <c r="S49" s="21">
        <f t="shared" si="3"/>
        <v>0</v>
      </c>
      <c r="T49" s="24">
        <f t="shared" si="4"/>
        <v>0</v>
      </c>
      <c r="U49" s="24">
        <f t="shared" si="14"/>
        <v>0</v>
      </c>
      <c r="V49" s="25">
        <f t="shared" si="6"/>
        <v>0</v>
      </c>
      <c r="W49" s="24">
        <f>IF(G49&lt;=1,'CARGO FIJO'!$A$2,IF(G49&lt;=2,'CARGO FIJO'!$B$2,IF(G49&lt;=3,'CARGO FIJO'!$C$2,IF(G49&lt;=4,'CARGO FIJO'!$D$2,IF(G49&lt;=5,'CARGO FIJO'!$E$2)))))</f>
        <v>10000</v>
      </c>
      <c r="X49" s="26">
        <v>0</v>
      </c>
      <c r="Y49" s="24">
        <v>5500</v>
      </c>
      <c r="Z49" s="27">
        <v>4</v>
      </c>
      <c r="AA49" s="24">
        <v>500</v>
      </c>
      <c r="AB49" s="24">
        <v>67100</v>
      </c>
      <c r="AC49" s="24">
        <v>0</v>
      </c>
      <c r="AD49" s="24">
        <v>0</v>
      </c>
      <c r="AE49" s="24">
        <v>0</v>
      </c>
      <c r="AF49" s="21">
        <v>0</v>
      </c>
      <c r="AG49" s="24">
        <v>0</v>
      </c>
      <c r="AH49" s="24">
        <f t="shared" si="19"/>
        <v>0</v>
      </c>
      <c r="AI49" s="24">
        <v>0</v>
      </c>
      <c r="AJ49" s="16" t="s">
        <v>243</v>
      </c>
      <c r="AK49" s="24">
        <v>0</v>
      </c>
      <c r="AL49" s="24">
        <f t="shared" si="15"/>
        <v>83100</v>
      </c>
      <c r="AM49" s="24">
        <f t="shared" si="10"/>
        <v>83100</v>
      </c>
      <c r="AN49" s="29"/>
      <c r="AO49" s="30">
        <f t="shared" si="16"/>
        <v>0</v>
      </c>
      <c r="AP49" s="30">
        <f t="shared" si="17"/>
        <v>0</v>
      </c>
      <c r="AQ49" s="29"/>
      <c r="AR49" s="29"/>
      <c r="AS49" s="29"/>
      <c r="AT49" s="29"/>
      <c r="AU49" s="29"/>
      <c r="AV49" s="29"/>
      <c r="AW49" s="29"/>
    </row>
    <row r="50" spans="1:49" ht="15.75" customHeight="1" x14ac:dyDescent="0.3">
      <c r="A50" s="47" t="s">
        <v>244</v>
      </c>
      <c r="B50" s="48" t="s">
        <v>245</v>
      </c>
      <c r="C50" s="15">
        <v>1013584890</v>
      </c>
      <c r="D50" s="37">
        <v>1601003933</v>
      </c>
      <c r="E50" s="16" t="s">
        <v>51</v>
      </c>
      <c r="F50" s="16" t="s">
        <v>246</v>
      </c>
      <c r="G50" s="17">
        <v>2</v>
      </c>
      <c r="H50" s="18" t="s">
        <v>247</v>
      </c>
      <c r="I50" s="19" t="s">
        <v>53</v>
      </c>
      <c r="J50" s="20" t="s">
        <v>54</v>
      </c>
      <c r="K50" s="21">
        <v>409</v>
      </c>
      <c r="L50" s="21">
        <v>425</v>
      </c>
      <c r="M50" s="22">
        <v>900</v>
      </c>
      <c r="N50" s="23">
        <f>IF(G50&lt;=1,'CARGO FIJO'!$B$5,IF(G50&lt;=2,'CARGO FIJO'!$B$8,IF(G50&lt;=3,'CARGO FIJO'!$B$11,IF(G50&lt;=4,'CARGO FIJO'!$B$14,IF(G50&lt;=5,'CARGO FIJO'!$B$17)))))</f>
        <v>900</v>
      </c>
      <c r="O50" s="23">
        <f>IF(G50&lt;=1,'CARGO FIJO'!$C$5,IF(G50&lt;=2,'CARGO FIJO'!$C$8,IF(G50&lt;=3,'CARGO FIJO'!$C$11,IF(G50&lt;=4,'CARGO FIJO'!$C$14,IF(G50&lt;=5,'CARGO FIJO'!$C$17)))))</f>
        <v>900</v>
      </c>
      <c r="P50" s="21">
        <f t="shared" si="0"/>
        <v>16</v>
      </c>
      <c r="Q50" s="21">
        <f t="shared" si="1"/>
        <v>16</v>
      </c>
      <c r="R50" s="21">
        <f t="shared" si="2"/>
        <v>0</v>
      </c>
      <c r="S50" s="21">
        <f t="shared" si="3"/>
        <v>0</v>
      </c>
      <c r="T50" s="24">
        <f t="shared" si="4"/>
        <v>14400</v>
      </c>
      <c r="U50" s="24">
        <f t="shared" si="14"/>
        <v>0</v>
      </c>
      <c r="V50" s="25">
        <f t="shared" si="6"/>
        <v>0</v>
      </c>
      <c r="W50" s="24">
        <f>IF(G50&lt;=1,'CARGO FIJO'!$A$2,IF(G50&lt;=2,'CARGO FIJO'!$B$2,IF(G50&lt;=3,'CARGO FIJO'!$C$2,IF(G50&lt;=4,'CARGO FIJO'!$D$2,IF(G50&lt;=5,'CARGO FIJO'!$E$2)))))</f>
        <v>10000</v>
      </c>
      <c r="X50" s="26">
        <v>0</v>
      </c>
      <c r="Y50" s="24">
        <v>0</v>
      </c>
      <c r="Z50" s="27">
        <v>1</v>
      </c>
      <c r="AA50" s="24">
        <f t="shared" ref="AA50:AA55" si="20">(Z50*500)</f>
        <v>500</v>
      </c>
      <c r="AB50" s="24">
        <v>16350</v>
      </c>
      <c r="AC50" s="24">
        <v>0</v>
      </c>
      <c r="AD50" s="24">
        <v>2500</v>
      </c>
      <c r="AE50" s="24">
        <v>0</v>
      </c>
      <c r="AF50" s="21">
        <v>0</v>
      </c>
      <c r="AG50" s="24">
        <v>0</v>
      </c>
      <c r="AH50" s="24">
        <f t="shared" si="19"/>
        <v>0</v>
      </c>
      <c r="AI50" s="24">
        <v>0</v>
      </c>
      <c r="AJ50" s="33" t="s">
        <v>248</v>
      </c>
      <c r="AK50" s="24">
        <v>0</v>
      </c>
      <c r="AL50" s="24">
        <f t="shared" si="15"/>
        <v>38750</v>
      </c>
      <c r="AM50" s="24">
        <f t="shared" si="10"/>
        <v>38750</v>
      </c>
      <c r="AN50" s="29"/>
      <c r="AO50" s="30">
        <f t="shared" si="16"/>
        <v>0</v>
      </c>
      <c r="AP50" s="30">
        <f t="shared" si="17"/>
        <v>0</v>
      </c>
      <c r="AQ50" s="29"/>
      <c r="AR50" s="29"/>
      <c r="AS50" s="29"/>
      <c r="AT50" s="29"/>
      <c r="AU50" s="29"/>
      <c r="AV50" s="29"/>
      <c r="AW50" s="29"/>
    </row>
    <row r="51" spans="1:49" ht="15.75" customHeight="1" x14ac:dyDescent="0.3">
      <c r="A51" s="47" t="s">
        <v>249</v>
      </c>
      <c r="B51" s="48" t="s">
        <v>250</v>
      </c>
      <c r="C51" s="15">
        <v>1013584890</v>
      </c>
      <c r="D51" s="37">
        <v>1601003937</v>
      </c>
      <c r="E51" s="16" t="s">
        <v>51</v>
      </c>
      <c r="F51" s="16" t="s">
        <v>246</v>
      </c>
      <c r="G51" s="17">
        <v>2</v>
      </c>
      <c r="H51" s="18" t="s">
        <v>251</v>
      </c>
      <c r="I51" s="19" t="s">
        <v>53</v>
      </c>
      <c r="J51" s="20" t="s">
        <v>54</v>
      </c>
      <c r="K51" s="21">
        <v>501</v>
      </c>
      <c r="L51" s="21">
        <v>509</v>
      </c>
      <c r="M51" s="22">
        <v>900</v>
      </c>
      <c r="N51" s="23">
        <f>IF(G51&lt;=1,'CARGO FIJO'!$B$5,IF(G51&lt;=2,'CARGO FIJO'!$B$8,IF(G51&lt;=3,'CARGO FIJO'!$B$11,IF(G51&lt;=4,'CARGO FIJO'!$B$14,IF(G51&lt;=5,'CARGO FIJO'!$B$17)))))</f>
        <v>900</v>
      </c>
      <c r="O51" s="23">
        <f>IF(G51&lt;=1,'CARGO FIJO'!$C$5,IF(G51&lt;=2,'CARGO FIJO'!$C$8,IF(G51&lt;=3,'CARGO FIJO'!$C$11,IF(G51&lt;=4,'CARGO FIJO'!$C$14,IF(G51&lt;=5,'CARGO FIJO'!$C$17)))))</f>
        <v>900</v>
      </c>
      <c r="P51" s="21">
        <f t="shared" si="0"/>
        <v>8</v>
      </c>
      <c r="Q51" s="21">
        <f t="shared" si="1"/>
        <v>8</v>
      </c>
      <c r="R51" s="21">
        <f t="shared" si="2"/>
        <v>0</v>
      </c>
      <c r="S51" s="21">
        <f t="shared" si="3"/>
        <v>0</v>
      </c>
      <c r="T51" s="24">
        <f t="shared" si="4"/>
        <v>7200</v>
      </c>
      <c r="U51" s="24">
        <f t="shared" si="14"/>
        <v>0</v>
      </c>
      <c r="V51" s="25">
        <f t="shared" si="6"/>
        <v>0</v>
      </c>
      <c r="W51" s="24">
        <f>IF(G51&lt;=1,'CARGO FIJO'!$A$2,IF(G51&lt;=2,'CARGO FIJO'!$B$2,IF(G51&lt;=3,'CARGO FIJO'!$C$2,IF(G51&lt;=4,'CARGO FIJO'!$D$2,IF(G51&lt;=5,'CARGO FIJO'!$E$2)))))</f>
        <v>10000</v>
      </c>
      <c r="X51" s="26">
        <v>0</v>
      </c>
      <c r="Y51" s="24">
        <v>0</v>
      </c>
      <c r="Z51" s="27">
        <v>0</v>
      </c>
      <c r="AA51" s="24">
        <f t="shared" si="20"/>
        <v>0</v>
      </c>
      <c r="AB51" s="24">
        <v>0</v>
      </c>
      <c r="AC51" s="24">
        <v>0</v>
      </c>
      <c r="AD51" s="24">
        <v>1700</v>
      </c>
      <c r="AE51" s="24">
        <v>0</v>
      </c>
      <c r="AF51" s="21">
        <v>0</v>
      </c>
      <c r="AG51" s="24">
        <v>0</v>
      </c>
      <c r="AH51" s="24">
        <f t="shared" si="19"/>
        <v>0</v>
      </c>
      <c r="AI51" s="24">
        <v>0</v>
      </c>
      <c r="AJ51" s="16" t="s">
        <v>55</v>
      </c>
      <c r="AK51" s="24">
        <v>0</v>
      </c>
      <c r="AL51" s="24">
        <f t="shared" si="15"/>
        <v>15500</v>
      </c>
      <c r="AM51" s="24">
        <f t="shared" si="10"/>
        <v>15500</v>
      </c>
      <c r="AN51" s="29"/>
      <c r="AO51" s="30">
        <f t="shared" si="16"/>
        <v>0</v>
      </c>
      <c r="AP51" s="30">
        <f t="shared" si="17"/>
        <v>0</v>
      </c>
      <c r="AQ51" s="29"/>
      <c r="AR51" s="29"/>
      <c r="AS51" s="29"/>
      <c r="AT51" s="29"/>
      <c r="AU51" s="29"/>
      <c r="AV51" s="29"/>
      <c r="AW51" s="29"/>
    </row>
    <row r="52" spans="1:49" ht="15.75" customHeight="1" x14ac:dyDescent="0.3">
      <c r="A52" s="47" t="s">
        <v>252</v>
      </c>
      <c r="B52" s="48" t="s">
        <v>253</v>
      </c>
      <c r="C52" s="15">
        <v>1013584890</v>
      </c>
      <c r="D52" s="16">
        <v>1606008353</v>
      </c>
      <c r="E52" s="16" t="s">
        <v>51</v>
      </c>
      <c r="F52" s="16" t="s">
        <v>246</v>
      </c>
      <c r="G52" s="17">
        <v>2</v>
      </c>
      <c r="H52" s="18" t="s">
        <v>254</v>
      </c>
      <c r="I52" s="19" t="s">
        <v>53</v>
      </c>
      <c r="J52" s="20" t="s">
        <v>54</v>
      </c>
      <c r="K52" s="21">
        <v>173</v>
      </c>
      <c r="L52" s="21">
        <v>175</v>
      </c>
      <c r="M52" s="22">
        <v>900</v>
      </c>
      <c r="N52" s="23">
        <f>IF(G52&lt;=1,'CARGO FIJO'!$B$5,IF(G52&lt;=2,'CARGO FIJO'!$B$8,IF(G52&lt;=3,'CARGO FIJO'!$B$11,IF(G52&lt;=4,'CARGO FIJO'!$B$14,IF(G52&lt;=5,'CARGO FIJO'!$B$17)))))</f>
        <v>900</v>
      </c>
      <c r="O52" s="23">
        <f>IF(G52&lt;=1,'CARGO FIJO'!$C$5,IF(G52&lt;=2,'CARGO FIJO'!$C$8,IF(G52&lt;=3,'CARGO FIJO'!$C$11,IF(G52&lt;=4,'CARGO FIJO'!$C$14,IF(G52&lt;=5,'CARGO FIJO'!$C$17)))))</f>
        <v>900</v>
      </c>
      <c r="P52" s="21">
        <f t="shared" si="0"/>
        <v>2</v>
      </c>
      <c r="Q52" s="21">
        <f t="shared" si="1"/>
        <v>2</v>
      </c>
      <c r="R52" s="21">
        <f t="shared" si="2"/>
        <v>0</v>
      </c>
      <c r="S52" s="21">
        <f t="shared" si="3"/>
        <v>0</v>
      </c>
      <c r="T52" s="24">
        <f t="shared" si="4"/>
        <v>1800</v>
      </c>
      <c r="U52" s="24">
        <f t="shared" si="14"/>
        <v>0</v>
      </c>
      <c r="V52" s="25">
        <f t="shared" si="6"/>
        <v>0</v>
      </c>
      <c r="W52" s="24">
        <f>IF(G52&lt;=1,'CARGO FIJO'!$A$2,IF(G52&lt;=2,'CARGO FIJO'!$B$2,IF(G52&lt;=3,'CARGO FIJO'!$C$2,IF(G52&lt;=4,'CARGO FIJO'!$D$2,IF(G52&lt;=5,'CARGO FIJO'!$E$2)))))</f>
        <v>10000</v>
      </c>
      <c r="X52" s="26">
        <v>0</v>
      </c>
      <c r="Y52" s="24">
        <v>0</v>
      </c>
      <c r="Z52" s="27">
        <v>2</v>
      </c>
      <c r="AA52" s="24">
        <f t="shared" si="20"/>
        <v>1000</v>
      </c>
      <c r="AB52" s="24">
        <v>24150</v>
      </c>
      <c r="AC52" s="24">
        <v>0</v>
      </c>
      <c r="AD52" s="24">
        <v>0</v>
      </c>
      <c r="AE52" s="24">
        <v>0</v>
      </c>
      <c r="AF52" s="21">
        <v>0</v>
      </c>
      <c r="AG52" s="24">
        <v>0</v>
      </c>
      <c r="AH52" s="24">
        <f t="shared" si="19"/>
        <v>0</v>
      </c>
      <c r="AI52" s="24">
        <v>0</v>
      </c>
      <c r="AJ52" s="16" t="s">
        <v>255</v>
      </c>
      <c r="AK52" s="24">
        <v>0</v>
      </c>
      <c r="AL52" s="24">
        <f t="shared" si="15"/>
        <v>36950</v>
      </c>
      <c r="AM52" s="24">
        <f t="shared" si="10"/>
        <v>36950</v>
      </c>
      <c r="AN52" s="29"/>
      <c r="AO52" s="30">
        <f t="shared" si="16"/>
        <v>0</v>
      </c>
      <c r="AP52" s="30">
        <f t="shared" si="17"/>
        <v>0</v>
      </c>
      <c r="AQ52" s="29"/>
      <c r="AR52" s="29"/>
      <c r="AS52" s="29"/>
      <c r="AT52" s="29"/>
      <c r="AU52" s="29"/>
      <c r="AV52" s="29"/>
      <c r="AW52" s="29"/>
    </row>
    <row r="53" spans="1:49" ht="15.75" customHeight="1" x14ac:dyDescent="0.3">
      <c r="A53" s="47" t="s">
        <v>256</v>
      </c>
      <c r="B53" s="48" t="s">
        <v>257</v>
      </c>
      <c r="C53" s="15">
        <v>1013584890</v>
      </c>
      <c r="D53" s="16">
        <v>1610014864</v>
      </c>
      <c r="E53" s="16" t="s">
        <v>51</v>
      </c>
      <c r="F53" s="16" t="s">
        <v>258</v>
      </c>
      <c r="G53" s="17">
        <v>2</v>
      </c>
      <c r="H53" s="18" t="s">
        <v>259</v>
      </c>
      <c r="I53" s="19" t="s">
        <v>53</v>
      </c>
      <c r="J53" s="20" t="s">
        <v>54</v>
      </c>
      <c r="K53" s="21">
        <v>452</v>
      </c>
      <c r="L53" s="21">
        <v>459</v>
      </c>
      <c r="M53" s="22">
        <v>900</v>
      </c>
      <c r="N53" s="23">
        <f>IF(G53&lt;=1,'CARGO FIJO'!$B$5,IF(G53&lt;=2,'CARGO FIJO'!$B$8,IF(G53&lt;=3,'CARGO FIJO'!$B$11,IF(G53&lt;=4,'CARGO FIJO'!$B$14,IF(G53&lt;=5,'CARGO FIJO'!$B$17)))))</f>
        <v>900</v>
      </c>
      <c r="O53" s="23">
        <f>IF(G53&lt;=1,'CARGO FIJO'!$C$5,IF(G53&lt;=2,'CARGO FIJO'!$C$8,IF(G53&lt;=3,'CARGO FIJO'!$C$11,IF(G53&lt;=4,'CARGO FIJO'!$C$14,IF(G53&lt;=5,'CARGO FIJO'!$C$17)))))</f>
        <v>900</v>
      </c>
      <c r="P53" s="21">
        <f t="shared" si="0"/>
        <v>7</v>
      </c>
      <c r="Q53" s="21">
        <f t="shared" si="1"/>
        <v>7</v>
      </c>
      <c r="R53" s="21">
        <f t="shared" si="2"/>
        <v>0</v>
      </c>
      <c r="S53" s="21">
        <f t="shared" si="3"/>
        <v>0</v>
      </c>
      <c r="T53" s="24">
        <f t="shared" si="4"/>
        <v>6300</v>
      </c>
      <c r="U53" s="24">
        <f t="shared" si="14"/>
        <v>0</v>
      </c>
      <c r="V53" s="25">
        <f t="shared" si="6"/>
        <v>0</v>
      </c>
      <c r="W53" s="24">
        <f>IF(G53&lt;=1,'CARGO FIJO'!$A$2,IF(G53&lt;=2,'CARGO FIJO'!$B$2,IF(G53&lt;=3,'CARGO FIJO'!$C$2,IF(G53&lt;=4,'CARGO FIJO'!$D$2,IF(G53&lt;=5,'CARGO FIJO'!$E$2)))))</f>
        <v>10000</v>
      </c>
      <c r="X53" s="26">
        <v>0</v>
      </c>
      <c r="Y53" s="24">
        <v>0</v>
      </c>
      <c r="Z53" s="27">
        <v>3</v>
      </c>
      <c r="AA53" s="24">
        <f t="shared" si="20"/>
        <v>1500</v>
      </c>
      <c r="AB53" s="24">
        <v>48600</v>
      </c>
      <c r="AC53" s="24">
        <v>0</v>
      </c>
      <c r="AD53" s="24">
        <v>0</v>
      </c>
      <c r="AE53" s="24">
        <v>0</v>
      </c>
      <c r="AF53" s="21">
        <v>0</v>
      </c>
      <c r="AG53" s="24">
        <v>0</v>
      </c>
      <c r="AH53" s="24">
        <f t="shared" si="19"/>
        <v>0</v>
      </c>
      <c r="AI53" s="24">
        <v>0</v>
      </c>
      <c r="AJ53" s="16" t="s">
        <v>260</v>
      </c>
      <c r="AK53" s="24">
        <v>0</v>
      </c>
      <c r="AL53" s="24">
        <f t="shared" si="15"/>
        <v>66400</v>
      </c>
      <c r="AM53" s="24">
        <f t="shared" si="10"/>
        <v>66400</v>
      </c>
      <c r="AN53" s="29"/>
      <c r="AO53" s="30">
        <f t="shared" si="16"/>
        <v>0</v>
      </c>
      <c r="AP53" s="30"/>
      <c r="AQ53" s="29"/>
      <c r="AR53" s="29"/>
      <c r="AS53" s="29"/>
      <c r="AT53" s="29"/>
      <c r="AU53" s="29"/>
      <c r="AV53" s="29"/>
      <c r="AW53" s="29"/>
    </row>
    <row r="54" spans="1:49" ht="15.75" customHeight="1" x14ac:dyDescent="0.3">
      <c r="A54" s="47" t="s">
        <v>261</v>
      </c>
      <c r="B54" s="48" t="s">
        <v>262</v>
      </c>
      <c r="C54" s="15">
        <v>1013584890</v>
      </c>
      <c r="D54" s="16">
        <v>1610014863</v>
      </c>
      <c r="E54" s="16" t="s">
        <v>51</v>
      </c>
      <c r="F54" s="16" t="s">
        <v>263</v>
      </c>
      <c r="G54" s="17">
        <v>2</v>
      </c>
      <c r="H54" s="18" t="s">
        <v>264</v>
      </c>
      <c r="I54" s="19" t="s">
        <v>53</v>
      </c>
      <c r="J54" s="20" t="s">
        <v>54</v>
      </c>
      <c r="K54" s="21">
        <v>140</v>
      </c>
      <c r="L54" s="21">
        <v>144</v>
      </c>
      <c r="M54" s="22">
        <v>900</v>
      </c>
      <c r="N54" s="23">
        <f>IF(G54&lt;=1,'CARGO FIJO'!$B$5,IF(G54&lt;=2,'CARGO FIJO'!$B$8,IF(G54&lt;=3,'CARGO FIJO'!$B$11,IF(G54&lt;=4,'CARGO FIJO'!$B$14,IF(G54&lt;=5,'CARGO FIJO'!$B$17)))))</f>
        <v>900</v>
      </c>
      <c r="O54" s="23">
        <f>IF(G54&lt;=1,'CARGO FIJO'!$C$5,IF(G54&lt;=2,'CARGO FIJO'!$C$8,IF(G54&lt;=3,'CARGO FIJO'!$C$11,IF(G54&lt;=4,'CARGO FIJO'!$C$14,IF(G54&lt;=5,'CARGO FIJO'!$C$17)))))</f>
        <v>900</v>
      </c>
      <c r="P54" s="21">
        <f t="shared" si="0"/>
        <v>4</v>
      </c>
      <c r="Q54" s="21">
        <f t="shared" si="1"/>
        <v>4</v>
      </c>
      <c r="R54" s="21">
        <f t="shared" si="2"/>
        <v>0</v>
      </c>
      <c r="S54" s="21">
        <f t="shared" si="3"/>
        <v>0</v>
      </c>
      <c r="T54" s="24">
        <f t="shared" si="4"/>
        <v>3600</v>
      </c>
      <c r="U54" s="24">
        <f t="shared" si="14"/>
        <v>0</v>
      </c>
      <c r="V54" s="25">
        <f t="shared" si="6"/>
        <v>0</v>
      </c>
      <c r="W54" s="24">
        <f>IF(G54&lt;=1,'CARGO FIJO'!$A$2,IF(G54&lt;=2,'CARGO FIJO'!$B$2,IF(G54&lt;=3,'CARGO FIJO'!$C$2,IF(G54&lt;=4,'CARGO FIJO'!$D$2,IF(G54&lt;=5,'CARGO FIJO'!$E$2)))))</f>
        <v>10000</v>
      </c>
      <c r="X54" s="26">
        <v>0</v>
      </c>
      <c r="Y54" s="24">
        <v>0</v>
      </c>
      <c r="Z54" s="27">
        <v>0</v>
      </c>
      <c r="AA54" s="24">
        <f t="shared" si="20"/>
        <v>0</v>
      </c>
      <c r="AB54" s="24">
        <v>0</v>
      </c>
      <c r="AC54" s="24">
        <v>0</v>
      </c>
      <c r="AD54" s="24">
        <v>1350</v>
      </c>
      <c r="AE54" s="24">
        <v>0</v>
      </c>
      <c r="AF54" s="21">
        <v>0</v>
      </c>
      <c r="AG54" s="24">
        <v>0</v>
      </c>
      <c r="AH54" s="24">
        <f t="shared" si="19"/>
        <v>0</v>
      </c>
      <c r="AI54" s="24">
        <v>0</v>
      </c>
      <c r="AJ54" s="16" t="s">
        <v>55</v>
      </c>
      <c r="AK54" s="24">
        <v>0</v>
      </c>
      <c r="AL54" s="24">
        <f t="shared" si="15"/>
        <v>12250</v>
      </c>
      <c r="AM54" s="24">
        <f t="shared" si="10"/>
        <v>12250</v>
      </c>
      <c r="AN54" s="29"/>
      <c r="AO54" s="30">
        <f t="shared" si="16"/>
        <v>0</v>
      </c>
      <c r="AP54" s="30"/>
      <c r="AQ54" s="29"/>
      <c r="AR54" s="29"/>
      <c r="AS54" s="29"/>
      <c r="AT54" s="29"/>
      <c r="AU54" s="29"/>
      <c r="AV54" s="29"/>
      <c r="AW54" s="29"/>
    </row>
    <row r="55" spans="1:49" ht="15.75" customHeight="1" x14ac:dyDescent="0.3">
      <c r="A55" s="47" t="s">
        <v>265</v>
      </c>
      <c r="B55" s="40" t="s">
        <v>266</v>
      </c>
      <c r="C55" s="15">
        <v>71393516</v>
      </c>
      <c r="D55" s="16">
        <v>1606008351</v>
      </c>
      <c r="E55" s="16" t="s">
        <v>51</v>
      </c>
      <c r="F55" s="16" t="s">
        <v>267</v>
      </c>
      <c r="G55" s="17">
        <v>2</v>
      </c>
      <c r="H55" s="18" t="s">
        <v>268</v>
      </c>
      <c r="I55" s="19" t="s">
        <v>53</v>
      </c>
      <c r="J55" s="20" t="s">
        <v>54</v>
      </c>
      <c r="K55" s="21">
        <v>93</v>
      </c>
      <c r="L55" s="21">
        <v>93</v>
      </c>
      <c r="M55" s="22">
        <v>900</v>
      </c>
      <c r="N55" s="23">
        <f>IF(G55&lt;=1,'CARGO FIJO'!$B$5,IF(G55&lt;=2,'CARGO FIJO'!$B$8,IF(G55&lt;=3,'CARGO FIJO'!$B$11,IF(G55&lt;=4,'CARGO FIJO'!$B$14,IF(G55&lt;=5,'CARGO FIJO'!$B$17)))))</f>
        <v>900</v>
      </c>
      <c r="O55" s="23">
        <f>IF(G55&lt;=1,'CARGO FIJO'!$C$5,IF(G55&lt;=2,'CARGO FIJO'!$C$8,IF(G55&lt;=3,'CARGO FIJO'!$C$11,IF(G55&lt;=4,'CARGO FIJO'!$C$14,IF(G55&lt;=5,'CARGO FIJO'!$C$17)))))</f>
        <v>900</v>
      </c>
      <c r="P55" s="21">
        <f t="shared" si="0"/>
        <v>0</v>
      </c>
      <c r="Q55" s="21">
        <f t="shared" si="1"/>
        <v>0</v>
      </c>
      <c r="R55" s="21">
        <f t="shared" si="2"/>
        <v>0</v>
      </c>
      <c r="S55" s="21">
        <f t="shared" si="3"/>
        <v>0</v>
      </c>
      <c r="T55" s="24">
        <f t="shared" si="4"/>
        <v>0</v>
      </c>
      <c r="U55" s="24">
        <f t="shared" si="14"/>
        <v>0</v>
      </c>
      <c r="V55" s="25">
        <f t="shared" si="6"/>
        <v>0</v>
      </c>
      <c r="W55" s="24">
        <f>IF(G55&lt;=1,'CARGO FIJO'!$A$2,IF(G55&lt;=2,'CARGO FIJO'!$B$2,IF(G55&lt;=3,'CARGO FIJO'!$C$2,IF(G55&lt;=4,'CARGO FIJO'!$D$2,IF(G55&lt;=5,'CARGO FIJO'!$E$2)))))</f>
        <v>10000</v>
      </c>
      <c r="X55" s="26">
        <v>0</v>
      </c>
      <c r="Y55" s="24">
        <v>0</v>
      </c>
      <c r="Z55" s="27">
        <v>4</v>
      </c>
      <c r="AA55" s="24">
        <f t="shared" si="20"/>
        <v>2000</v>
      </c>
      <c r="AB55" s="24">
        <v>44800</v>
      </c>
      <c r="AC55" s="24">
        <v>0</v>
      </c>
      <c r="AD55" s="24">
        <v>0</v>
      </c>
      <c r="AE55" s="24">
        <v>0</v>
      </c>
      <c r="AF55" s="21">
        <v>0</v>
      </c>
      <c r="AG55" s="24">
        <v>0</v>
      </c>
      <c r="AH55" s="24">
        <f t="shared" si="19"/>
        <v>0</v>
      </c>
      <c r="AI55" s="24">
        <v>0</v>
      </c>
      <c r="AJ55" s="33" t="s">
        <v>269</v>
      </c>
      <c r="AK55" s="24">
        <v>0</v>
      </c>
      <c r="AL55" s="24">
        <f t="shared" si="15"/>
        <v>56800</v>
      </c>
      <c r="AM55" s="24">
        <f t="shared" si="10"/>
        <v>56800</v>
      </c>
      <c r="AN55" s="29"/>
      <c r="AO55" s="30">
        <f t="shared" si="16"/>
        <v>0</v>
      </c>
      <c r="AP55" s="30">
        <f t="shared" ref="AP55:AP59" si="21">AL55-AM55</f>
        <v>0</v>
      </c>
      <c r="AQ55" s="29"/>
      <c r="AR55" s="29"/>
      <c r="AS55" s="29"/>
      <c r="AT55" s="29"/>
      <c r="AU55" s="29"/>
      <c r="AV55" s="29"/>
      <c r="AW55" s="29"/>
    </row>
    <row r="56" spans="1:49" ht="15.75" customHeight="1" x14ac:dyDescent="0.3">
      <c r="A56" s="47" t="s">
        <v>270</v>
      </c>
      <c r="B56" s="48" t="s">
        <v>271</v>
      </c>
      <c r="C56" s="15">
        <v>42825004</v>
      </c>
      <c r="D56" s="16">
        <v>1606008352</v>
      </c>
      <c r="E56" s="16" t="s">
        <v>51</v>
      </c>
      <c r="F56" s="16" t="s">
        <v>272</v>
      </c>
      <c r="G56" s="17">
        <v>2</v>
      </c>
      <c r="H56" s="18" t="s">
        <v>273</v>
      </c>
      <c r="I56" s="19" t="s">
        <v>53</v>
      </c>
      <c r="J56" s="20" t="s">
        <v>54</v>
      </c>
      <c r="K56" s="21">
        <v>709</v>
      </c>
      <c r="L56" s="21">
        <v>727</v>
      </c>
      <c r="M56" s="22">
        <v>900</v>
      </c>
      <c r="N56" s="23">
        <f>IF(G56&lt;=1,'CARGO FIJO'!$B$5,IF(G56&lt;=2,'CARGO FIJO'!$B$8,IF(G56&lt;=3,'CARGO FIJO'!$B$11,IF(G56&lt;=4,'CARGO FIJO'!$B$14,IF(G56&lt;=5,'CARGO FIJO'!$B$17)))))</f>
        <v>900</v>
      </c>
      <c r="O56" s="23">
        <f>IF(G56&lt;=1,'CARGO FIJO'!$C$5,IF(G56&lt;=2,'CARGO FIJO'!$C$8,IF(G56&lt;=3,'CARGO FIJO'!$C$11,IF(G56&lt;=4,'CARGO FIJO'!$C$14,IF(G56&lt;=5,'CARGO FIJO'!$C$17)))))</f>
        <v>900</v>
      </c>
      <c r="P56" s="21">
        <f t="shared" si="0"/>
        <v>18</v>
      </c>
      <c r="Q56" s="21">
        <f t="shared" si="1"/>
        <v>17</v>
      </c>
      <c r="R56" s="21">
        <f t="shared" si="2"/>
        <v>1</v>
      </c>
      <c r="S56" s="21">
        <f t="shared" si="3"/>
        <v>0</v>
      </c>
      <c r="T56" s="24">
        <f t="shared" si="4"/>
        <v>15300</v>
      </c>
      <c r="U56" s="24">
        <f t="shared" si="14"/>
        <v>900</v>
      </c>
      <c r="V56" s="25">
        <f t="shared" si="6"/>
        <v>0</v>
      </c>
      <c r="W56" s="24">
        <f>IF(G56&lt;=1,'CARGO FIJO'!$A$2,IF(G56&lt;=2,'CARGO FIJO'!$B$2,IF(G56&lt;=3,'CARGO FIJO'!$C$2,IF(G56&lt;=4,'CARGO FIJO'!$D$2,IF(G56&lt;=5,'CARGO FIJO'!$E$2)))))</f>
        <v>10000</v>
      </c>
      <c r="X56" s="26">
        <v>0</v>
      </c>
      <c r="Y56" s="24">
        <v>0</v>
      </c>
      <c r="Z56" s="27">
        <v>0</v>
      </c>
      <c r="AA56" s="24">
        <v>0</v>
      </c>
      <c r="AB56" s="24">
        <v>0</v>
      </c>
      <c r="AC56" s="24">
        <v>0</v>
      </c>
      <c r="AD56" s="24">
        <v>2600</v>
      </c>
      <c r="AE56" s="24">
        <v>0</v>
      </c>
      <c r="AF56" s="21">
        <v>0</v>
      </c>
      <c r="AG56" s="24">
        <v>0</v>
      </c>
      <c r="AH56" s="24">
        <f t="shared" si="19"/>
        <v>0</v>
      </c>
      <c r="AI56" s="24">
        <v>0</v>
      </c>
      <c r="AJ56" s="33" t="s">
        <v>55</v>
      </c>
      <c r="AK56" s="24">
        <v>0</v>
      </c>
      <c r="AL56" s="24">
        <f t="shared" si="15"/>
        <v>23600</v>
      </c>
      <c r="AM56" s="24">
        <f t="shared" si="10"/>
        <v>23600</v>
      </c>
      <c r="AN56" s="29"/>
      <c r="AO56" s="30">
        <f t="shared" si="16"/>
        <v>0</v>
      </c>
      <c r="AP56" s="30">
        <f t="shared" si="21"/>
        <v>0</v>
      </c>
      <c r="AQ56" s="29"/>
      <c r="AR56" s="29"/>
      <c r="AS56" s="29"/>
      <c r="AT56" s="29"/>
      <c r="AU56" s="29"/>
      <c r="AV56" s="29"/>
      <c r="AW56" s="29"/>
    </row>
    <row r="57" spans="1:49" ht="15.75" customHeight="1" x14ac:dyDescent="0.3">
      <c r="A57" s="47" t="s">
        <v>274</v>
      </c>
      <c r="B57" s="48" t="s">
        <v>275</v>
      </c>
      <c r="C57" s="15">
        <v>1026138895</v>
      </c>
      <c r="D57" s="16">
        <v>1606008354</v>
      </c>
      <c r="E57" s="16" t="s">
        <v>51</v>
      </c>
      <c r="F57" s="16" t="s">
        <v>276</v>
      </c>
      <c r="G57" s="17">
        <v>2</v>
      </c>
      <c r="H57" s="18" t="s">
        <v>277</v>
      </c>
      <c r="I57" s="19" t="s">
        <v>53</v>
      </c>
      <c r="J57" s="20" t="s">
        <v>54</v>
      </c>
      <c r="K57" s="21">
        <v>889</v>
      </c>
      <c r="L57" s="21">
        <v>905</v>
      </c>
      <c r="M57" s="22">
        <v>900</v>
      </c>
      <c r="N57" s="23">
        <f>IF(G57&lt;=1,'CARGO FIJO'!$B$5,IF(G57&lt;=2,'CARGO FIJO'!$B$8,IF(G57&lt;=3,'CARGO FIJO'!$B$11,IF(G57&lt;=4,'CARGO FIJO'!$B$14,IF(G57&lt;=5,'CARGO FIJO'!$B$17)))))</f>
        <v>900</v>
      </c>
      <c r="O57" s="23">
        <f>IF(G57&lt;=1,'CARGO FIJO'!$C$5,IF(G57&lt;=2,'CARGO FIJO'!$C$8,IF(G57&lt;=3,'CARGO FIJO'!$C$11,IF(G57&lt;=4,'CARGO FIJO'!$C$14,IF(G57&lt;=5,'CARGO FIJO'!$C$17)))))</f>
        <v>900</v>
      </c>
      <c r="P57" s="21">
        <f t="shared" si="0"/>
        <v>16</v>
      </c>
      <c r="Q57" s="21">
        <f t="shared" si="1"/>
        <v>16</v>
      </c>
      <c r="R57" s="21">
        <f t="shared" si="2"/>
        <v>0</v>
      </c>
      <c r="S57" s="21">
        <f t="shared" si="3"/>
        <v>0</v>
      </c>
      <c r="T57" s="24">
        <f t="shared" si="4"/>
        <v>14400</v>
      </c>
      <c r="U57" s="24">
        <f t="shared" si="14"/>
        <v>0</v>
      </c>
      <c r="V57" s="25">
        <f t="shared" si="6"/>
        <v>0</v>
      </c>
      <c r="W57" s="24">
        <f>IF(G57&lt;=1,'CARGO FIJO'!$A$2,IF(G57&lt;=2,'CARGO FIJO'!$B$2,IF(G57&lt;=3,'CARGO FIJO'!$C$2,IF(G57&lt;=4,'CARGO FIJO'!$D$2,IF(G57&lt;=5,'CARGO FIJO'!$E$2)))))</f>
        <v>10000</v>
      </c>
      <c r="X57" s="26">
        <v>0</v>
      </c>
      <c r="Y57" s="24">
        <v>0</v>
      </c>
      <c r="Z57" s="27">
        <v>0</v>
      </c>
      <c r="AA57" s="24">
        <v>0</v>
      </c>
      <c r="AB57" s="24">
        <v>0</v>
      </c>
      <c r="AC57" s="24">
        <v>0</v>
      </c>
      <c r="AD57" s="24">
        <v>2450</v>
      </c>
      <c r="AE57" s="24">
        <v>0</v>
      </c>
      <c r="AF57" s="21">
        <v>0</v>
      </c>
      <c r="AG57" s="24">
        <v>0</v>
      </c>
      <c r="AH57" s="24">
        <v>0</v>
      </c>
      <c r="AI57" s="24">
        <v>0</v>
      </c>
      <c r="AJ57" s="16" t="s">
        <v>55</v>
      </c>
      <c r="AK57" s="24">
        <v>0</v>
      </c>
      <c r="AL57" s="24">
        <f t="shared" si="15"/>
        <v>21950</v>
      </c>
      <c r="AM57" s="24">
        <f t="shared" si="10"/>
        <v>21950</v>
      </c>
      <c r="AN57" s="29"/>
      <c r="AO57" s="30">
        <f t="shared" si="16"/>
        <v>0</v>
      </c>
      <c r="AP57" s="30">
        <f t="shared" si="21"/>
        <v>0</v>
      </c>
      <c r="AQ57" s="29"/>
      <c r="AR57" s="29"/>
      <c r="AS57" s="29"/>
      <c r="AT57" s="29"/>
      <c r="AU57" s="29"/>
      <c r="AV57" s="29"/>
      <c r="AW57" s="29"/>
    </row>
    <row r="58" spans="1:49" ht="15.75" customHeight="1" x14ac:dyDescent="0.3">
      <c r="A58" s="13" t="s">
        <v>278</v>
      </c>
      <c r="B58" s="14" t="s">
        <v>279</v>
      </c>
      <c r="C58" s="15">
        <v>32255734</v>
      </c>
      <c r="D58" s="16">
        <v>1408020890</v>
      </c>
      <c r="E58" s="16" t="s">
        <v>51</v>
      </c>
      <c r="F58" s="16" t="s">
        <v>280</v>
      </c>
      <c r="G58" s="17">
        <v>2</v>
      </c>
      <c r="H58" s="18" t="s">
        <v>281</v>
      </c>
      <c r="I58" s="19" t="s">
        <v>53</v>
      </c>
      <c r="J58" s="20" t="s">
        <v>54</v>
      </c>
      <c r="K58" s="21">
        <v>745</v>
      </c>
      <c r="L58" s="21">
        <v>756</v>
      </c>
      <c r="M58" s="22">
        <v>900</v>
      </c>
      <c r="N58" s="23">
        <f>IF(G58&lt;=1,'CARGO FIJO'!$B$5,IF(G58&lt;=2,'CARGO FIJO'!$B$8,IF(G58&lt;=3,'CARGO FIJO'!$B$11,IF(G58&lt;=4,'CARGO FIJO'!$B$14,IF(G58&lt;=5,'CARGO FIJO'!$B$17)))))</f>
        <v>900</v>
      </c>
      <c r="O58" s="23">
        <f>IF(G58&lt;=1,'CARGO FIJO'!$C$5,IF(G58&lt;=2,'CARGO FIJO'!$C$8,IF(G58&lt;=3,'CARGO FIJO'!$C$11,IF(G58&lt;=4,'CARGO FIJO'!$C$14,IF(G58&lt;=5,'CARGO FIJO'!$C$17)))))</f>
        <v>900</v>
      </c>
      <c r="P58" s="21">
        <f t="shared" si="0"/>
        <v>11</v>
      </c>
      <c r="Q58" s="21">
        <f t="shared" si="1"/>
        <v>11</v>
      </c>
      <c r="R58" s="21">
        <f t="shared" si="2"/>
        <v>0</v>
      </c>
      <c r="S58" s="21">
        <f t="shared" si="3"/>
        <v>0</v>
      </c>
      <c r="T58" s="24">
        <f t="shared" si="4"/>
        <v>9900</v>
      </c>
      <c r="U58" s="24">
        <f t="shared" si="14"/>
        <v>0</v>
      </c>
      <c r="V58" s="25">
        <f t="shared" si="6"/>
        <v>0</v>
      </c>
      <c r="W58" s="24">
        <f>IF(G58&lt;=1,'CARGO FIJO'!$A$2,IF(G58&lt;=2,'CARGO FIJO'!$B$2,IF(G58&lt;=3,'CARGO FIJO'!$C$2,IF(G58&lt;=4,'CARGO FIJO'!$D$2,IF(G58&lt;=5,'CARGO FIJO'!$E$2)))))</f>
        <v>10000</v>
      </c>
      <c r="X58" s="26">
        <v>0</v>
      </c>
      <c r="Y58" s="24">
        <v>5500</v>
      </c>
      <c r="Z58" s="27">
        <v>1</v>
      </c>
      <c r="AA58" s="24">
        <f t="shared" ref="AA58:AA67" si="22">(Z58*500)</f>
        <v>500</v>
      </c>
      <c r="AB58" s="24">
        <v>22050</v>
      </c>
      <c r="AC58" s="24">
        <v>0</v>
      </c>
      <c r="AD58" s="24">
        <v>2600</v>
      </c>
      <c r="AE58" s="24">
        <v>0</v>
      </c>
      <c r="AF58" s="21">
        <v>0</v>
      </c>
      <c r="AG58" s="24">
        <v>0</v>
      </c>
      <c r="AH58" s="24">
        <v>0</v>
      </c>
      <c r="AI58" s="24">
        <v>0</v>
      </c>
      <c r="AJ58" s="16" t="s">
        <v>282</v>
      </c>
      <c r="AK58" s="24">
        <v>0</v>
      </c>
      <c r="AL58" s="24">
        <f t="shared" si="15"/>
        <v>45350</v>
      </c>
      <c r="AM58" s="24">
        <f t="shared" si="10"/>
        <v>45350</v>
      </c>
      <c r="AN58" s="29"/>
      <c r="AO58" s="30">
        <f t="shared" si="16"/>
        <v>0</v>
      </c>
      <c r="AP58" s="30">
        <f t="shared" si="21"/>
        <v>0</v>
      </c>
      <c r="AQ58" s="29"/>
      <c r="AR58" s="29"/>
      <c r="AS58" s="29"/>
      <c r="AT58" s="29"/>
      <c r="AU58" s="29"/>
      <c r="AV58" s="29"/>
      <c r="AW58" s="29"/>
    </row>
    <row r="59" spans="1:49" ht="15.75" customHeight="1" x14ac:dyDescent="0.3">
      <c r="A59" s="13" t="s">
        <v>283</v>
      </c>
      <c r="B59" s="14" t="s">
        <v>284</v>
      </c>
      <c r="C59" s="15">
        <v>98544806</v>
      </c>
      <c r="D59" s="16">
        <v>1210006454</v>
      </c>
      <c r="E59" s="16" t="s">
        <v>51</v>
      </c>
      <c r="F59" s="16" t="s">
        <v>285</v>
      </c>
      <c r="G59" s="17">
        <v>2</v>
      </c>
      <c r="H59" s="18" t="s">
        <v>286</v>
      </c>
      <c r="I59" s="19" t="s">
        <v>53</v>
      </c>
      <c r="J59" s="20" t="s">
        <v>54</v>
      </c>
      <c r="K59" s="21">
        <v>763</v>
      </c>
      <c r="L59" s="21">
        <v>767</v>
      </c>
      <c r="M59" s="22">
        <v>900</v>
      </c>
      <c r="N59" s="23">
        <f>IF(G59&lt;=1,'CARGO FIJO'!$B$5,IF(G59&lt;=2,'CARGO FIJO'!$B$8,IF(G59&lt;=3,'CARGO FIJO'!$B$11,IF(G59&lt;=4,'CARGO FIJO'!$B$14,IF(G59&lt;=5,'CARGO FIJO'!$B$17)))))</f>
        <v>900</v>
      </c>
      <c r="O59" s="23">
        <f>IF(G59&lt;=1,'CARGO FIJO'!$C$5,IF(G59&lt;=2,'CARGO FIJO'!$C$8,IF(G59&lt;=3,'CARGO FIJO'!$C$11,IF(G59&lt;=4,'CARGO FIJO'!$C$14,IF(G59&lt;=5,'CARGO FIJO'!$C$17)))))</f>
        <v>900</v>
      </c>
      <c r="P59" s="21">
        <f t="shared" si="0"/>
        <v>4</v>
      </c>
      <c r="Q59" s="21">
        <f t="shared" si="1"/>
        <v>4</v>
      </c>
      <c r="R59" s="21">
        <f t="shared" si="2"/>
        <v>0</v>
      </c>
      <c r="S59" s="21">
        <f t="shared" si="3"/>
        <v>0</v>
      </c>
      <c r="T59" s="24">
        <f t="shared" si="4"/>
        <v>3600</v>
      </c>
      <c r="U59" s="24">
        <f t="shared" si="14"/>
        <v>0</v>
      </c>
      <c r="V59" s="25">
        <f t="shared" si="6"/>
        <v>0</v>
      </c>
      <c r="W59" s="24">
        <f>IF(G59&lt;=1,'CARGO FIJO'!$A$2,IF(G59&lt;=2,'CARGO FIJO'!$B$2,IF(G59&lt;=3,'CARGO FIJO'!$C$2,IF(G59&lt;=4,'CARGO FIJO'!$D$2,IF(G59&lt;=5,'CARGO FIJO'!$E$2)))))</f>
        <v>10000</v>
      </c>
      <c r="X59" s="26">
        <v>0</v>
      </c>
      <c r="Y59" s="24">
        <v>5500</v>
      </c>
      <c r="Z59" s="27">
        <v>4</v>
      </c>
      <c r="AA59" s="24">
        <f t="shared" si="22"/>
        <v>2000</v>
      </c>
      <c r="AB59" s="24">
        <v>79400</v>
      </c>
      <c r="AC59" s="24">
        <v>0</v>
      </c>
      <c r="AD59" s="24">
        <v>0</v>
      </c>
      <c r="AE59" s="24">
        <v>0</v>
      </c>
      <c r="AF59" s="21">
        <v>0</v>
      </c>
      <c r="AG59" s="24">
        <v>0</v>
      </c>
      <c r="AH59" s="24">
        <f t="shared" ref="AH59:AH65" si="23">AE59-AG59</f>
        <v>0</v>
      </c>
      <c r="AI59" s="24">
        <v>0</v>
      </c>
      <c r="AJ59" s="33" t="s">
        <v>287</v>
      </c>
      <c r="AK59" s="24">
        <v>0</v>
      </c>
      <c r="AL59" s="24">
        <f t="shared" si="15"/>
        <v>100500</v>
      </c>
      <c r="AM59" s="24">
        <f t="shared" si="10"/>
        <v>100500</v>
      </c>
      <c r="AN59" s="29"/>
      <c r="AO59" s="30">
        <f t="shared" si="16"/>
        <v>0</v>
      </c>
      <c r="AP59" s="30">
        <f t="shared" si="21"/>
        <v>0</v>
      </c>
      <c r="AQ59" s="29"/>
      <c r="AR59" s="29"/>
      <c r="AS59" s="29"/>
      <c r="AT59" s="29"/>
      <c r="AU59" s="29"/>
      <c r="AV59" s="29"/>
      <c r="AW59" s="29"/>
    </row>
    <row r="60" spans="1:49" ht="15.75" customHeight="1" x14ac:dyDescent="0.3">
      <c r="A60" s="13" t="s">
        <v>288</v>
      </c>
      <c r="B60" s="40" t="s">
        <v>289</v>
      </c>
      <c r="C60" s="15">
        <v>71393516</v>
      </c>
      <c r="D60" s="16">
        <v>1408022927</v>
      </c>
      <c r="E60" s="16" t="s">
        <v>51</v>
      </c>
      <c r="F60" s="16" t="s">
        <v>267</v>
      </c>
      <c r="G60" s="17">
        <v>2</v>
      </c>
      <c r="H60" s="18" t="s">
        <v>290</v>
      </c>
      <c r="I60" s="19" t="s">
        <v>53</v>
      </c>
      <c r="J60" s="20" t="s">
        <v>54</v>
      </c>
      <c r="K60" s="21">
        <v>448</v>
      </c>
      <c r="L60" s="21">
        <v>457</v>
      </c>
      <c r="M60" s="22">
        <v>900</v>
      </c>
      <c r="N60" s="23">
        <f>IF(G60&lt;=1,'CARGO FIJO'!$B$5,IF(G60&lt;=2,'CARGO FIJO'!$B$8,IF(G60&lt;=3,'CARGO FIJO'!$B$11,IF(G60&lt;=4,'CARGO FIJO'!$B$14,IF(G60&lt;=5,'CARGO FIJO'!$B$17)))))</f>
        <v>900</v>
      </c>
      <c r="O60" s="23">
        <f>IF(G60&lt;=1,'CARGO FIJO'!$C$5,IF(G60&lt;=2,'CARGO FIJO'!$C$8,IF(G60&lt;=3,'CARGO FIJO'!$C$11,IF(G60&lt;=4,'CARGO FIJO'!$C$14,IF(G60&lt;=5,'CARGO FIJO'!$C$17)))))</f>
        <v>900</v>
      </c>
      <c r="P60" s="21">
        <f t="shared" si="0"/>
        <v>9</v>
      </c>
      <c r="Q60" s="21">
        <f t="shared" si="1"/>
        <v>9</v>
      </c>
      <c r="R60" s="21">
        <f t="shared" si="2"/>
        <v>0</v>
      </c>
      <c r="S60" s="21">
        <f t="shared" si="3"/>
        <v>0</v>
      </c>
      <c r="T60" s="24">
        <f t="shared" si="4"/>
        <v>8100</v>
      </c>
      <c r="U60" s="24">
        <f t="shared" si="14"/>
        <v>0</v>
      </c>
      <c r="V60" s="25">
        <f t="shared" si="6"/>
        <v>0</v>
      </c>
      <c r="W60" s="24">
        <f>IF(G60&lt;=1,'CARGO FIJO'!$A$2,IF(G60&lt;=2,'CARGO FIJO'!$B$2,IF(G60&lt;=3,'CARGO FIJO'!$C$2,IF(G60&lt;=4,'CARGO FIJO'!$D$2,IF(G60&lt;=5,'CARGO FIJO'!$E$2)))))</f>
        <v>10000</v>
      </c>
      <c r="X60" s="26">
        <v>0</v>
      </c>
      <c r="Y60" s="24">
        <v>5500</v>
      </c>
      <c r="Z60" s="27">
        <v>0</v>
      </c>
      <c r="AA60" s="24">
        <f t="shared" si="22"/>
        <v>0</v>
      </c>
      <c r="AB60" s="24">
        <v>0</v>
      </c>
      <c r="AC60" s="24">
        <v>0</v>
      </c>
      <c r="AD60" s="24">
        <v>2350</v>
      </c>
      <c r="AE60" s="24">
        <v>0</v>
      </c>
      <c r="AF60" s="21">
        <v>0</v>
      </c>
      <c r="AG60" s="24">
        <v>0</v>
      </c>
      <c r="AH60" s="24">
        <f t="shared" si="23"/>
        <v>0</v>
      </c>
      <c r="AI60" s="24">
        <v>0</v>
      </c>
      <c r="AJ60" s="33" t="s">
        <v>55</v>
      </c>
      <c r="AK60" s="24">
        <v>0</v>
      </c>
      <c r="AL60" s="24">
        <f t="shared" si="15"/>
        <v>21250</v>
      </c>
      <c r="AM60" s="24">
        <f t="shared" si="10"/>
        <v>21250</v>
      </c>
      <c r="AN60" s="29"/>
      <c r="AO60" s="30">
        <f t="shared" si="16"/>
        <v>0</v>
      </c>
      <c r="AP60" s="30"/>
      <c r="AQ60" s="29"/>
      <c r="AR60" s="29"/>
      <c r="AS60" s="29"/>
      <c r="AT60" s="29"/>
      <c r="AU60" s="29"/>
      <c r="AV60" s="29"/>
      <c r="AW60" s="29"/>
    </row>
    <row r="61" spans="1:49" ht="15.75" customHeight="1" x14ac:dyDescent="0.3">
      <c r="A61" s="17" t="s">
        <v>291</v>
      </c>
      <c r="B61" s="40" t="s">
        <v>292</v>
      </c>
      <c r="C61" s="15">
        <v>43685645</v>
      </c>
      <c r="D61" s="16">
        <v>20243988</v>
      </c>
      <c r="E61" s="16" t="s">
        <v>51</v>
      </c>
      <c r="F61" s="16">
        <v>3147420936</v>
      </c>
      <c r="G61" s="17">
        <v>2</v>
      </c>
      <c r="H61" s="18" t="s">
        <v>293</v>
      </c>
      <c r="I61" s="19" t="s">
        <v>53</v>
      </c>
      <c r="J61" s="20" t="s">
        <v>54</v>
      </c>
      <c r="K61" s="21">
        <v>0</v>
      </c>
      <c r="L61" s="21">
        <v>0</v>
      </c>
      <c r="M61" s="22">
        <v>900</v>
      </c>
      <c r="N61" s="23">
        <f>IF(G61&lt;=1,'CARGO FIJO'!$B$5,IF(G61&lt;=2,'CARGO FIJO'!$B$8,IF(G61&lt;=3,'CARGO FIJO'!$B$11,IF(G61&lt;=4,'CARGO FIJO'!$B$14,IF(G61&lt;=5,'CARGO FIJO'!$B$17)))))</f>
        <v>900</v>
      </c>
      <c r="O61" s="23">
        <f>IF(G61&lt;=1,'CARGO FIJO'!$C$5,IF(G61&lt;=2,'CARGO FIJO'!$C$8,IF(G61&lt;=3,'CARGO FIJO'!$C$11,IF(G61&lt;=4,'CARGO FIJO'!$C$14,IF(G61&lt;=5,'CARGO FIJO'!$C$17)))))</f>
        <v>900</v>
      </c>
      <c r="P61" s="21">
        <f t="shared" si="0"/>
        <v>0</v>
      </c>
      <c r="Q61" s="21">
        <f t="shared" si="1"/>
        <v>0</v>
      </c>
      <c r="R61" s="21">
        <f t="shared" si="2"/>
        <v>0</v>
      </c>
      <c r="S61" s="21">
        <f t="shared" si="3"/>
        <v>0</v>
      </c>
      <c r="T61" s="24">
        <f t="shared" si="4"/>
        <v>0</v>
      </c>
      <c r="U61" s="24">
        <f t="shared" si="14"/>
        <v>0</v>
      </c>
      <c r="V61" s="25">
        <f t="shared" si="6"/>
        <v>0</v>
      </c>
      <c r="W61" s="24">
        <v>4000</v>
      </c>
      <c r="X61" s="26">
        <v>0</v>
      </c>
      <c r="Y61" s="24">
        <v>0</v>
      </c>
      <c r="Z61" s="27">
        <v>0</v>
      </c>
      <c r="AA61" s="24">
        <f t="shared" si="22"/>
        <v>0</v>
      </c>
      <c r="AB61" s="24">
        <v>0</v>
      </c>
      <c r="AC61" s="24">
        <v>0</v>
      </c>
      <c r="AD61" s="24">
        <v>0</v>
      </c>
      <c r="AE61" s="24">
        <v>0</v>
      </c>
      <c r="AF61" s="21">
        <v>0</v>
      </c>
      <c r="AG61" s="24">
        <v>0</v>
      </c>
      <c r="AH61" s="24">
        <f t="shared" si="23"/>
        <v>0</v>
      </c>
      <c r="AI61" s="24">
        <v>0</v>
      </c>
      <c r="AJ61" s="33" t="s">
        <v>294</v>
      </c>
      <c r="AK61" s="24">
        <v>0</v>
      </c>
      <c r="AL61" s="24">
        <f t="shared" si="15"/>
        <v>4000</v>
      </c>
      <c r="AM61" s="24">
        <f t="shared" si="10"/>
        <v>4000</v>
      </c>
      <c r="AN61" s="29"/>
      <c r="AO61" s="30"/>
      <c r="AP61" s="30"/>
      <c r="AQ61" s="29"/>
      <c r="AR61" s="29"/>
      <c r="AS61" s="29"/>
      <c r="AT61" s="29"/>
      <c r="AU61" s="29"/>
      <c r="AV61" s="29"/>
      <c r="AW61" s="29"/>
    </row>
    <row r="62" spans="1:49" ht="16.5" customHeight="1" x14ac:dyDescent="0.3">
      <c r="A62" s="13" t="s">
        <v>295</v>
      </c>
      <c r="B62" s="40" t="s">
        <v>296</v>
      </c>
      <c r="C62" s="15">
        <v>43763944</v>
      </c>
      <c r="D62" s="16">
        <v>1210006561</v>
      </c>
      <c r="E62" s="16" t="s">
        <v>51</v>
      </c>
      <c r="F62" s="16">
        <v>2782930</v>
      </c>
      <c r="G62" s="17">
        <v>2</v>
      </c>
      <c r="H62" s="18" t="s">
        <v>297</v>
      </c>
      <c r="I62" s="19" t="s">
        <v>53</v>
      </c>
      <c r="J62" s="20" t="s">
        <v>54</v>
      </c>
      <c r="K62" s="21">
        <v>905</v>
      </c>
      <c r="L62" s="21">
        <v>914</v>
      </c>
      <c r="M62" s="49">
        <v>900</v>
      </c>
      <c r="N62" s="23">
        <f>IF(G62&lt;=1,'CARGO FIJO'!$B$5,IF(G62&lt;=2,'CARGO FIJO'!$B$8,IF(G62&lt;=3,'CARGO FIJO'!$B$11,IF(G62&lt;=4,'CARGO FIJO'!$B$14,IF(G62&lt;=5,'CARGO FIJO'!$B$17)))))</f>
        <v>900</v>
      </c>
      <c r="O62" s="23">
        <f>IF(G62&lt;=1,'CARGO FIJO'!$C$5,IF(G62&lt;=2,'CARGO FIJO'!$C$8,IF(G62&lt;=3,'CARGO FIJO'!$C$11,IF(G62&lt;=4,'CARGO FIJO'!$C$14,IF(G62&lt;=5,'CARGO FIJO'!$C$17)))))</f>
        <v>900</v>
      </c>
      <c r="P62" s="21">
        <f t="shared" si="0"/>
        <v>9</v>
      </c>
      <c r="Q62" s="21">
        <f t="shared" si="1"/>
        <v>9</v>
      </c>
      <c r="R62" s="21">
        <f t="shared" si="2"/>
        <v>0</v>
      </c>
      <c r="S62" s="21">
        <f t="shared" si="3"/>
        <v>0</v>
      </c>
      <c r="T62" s="24">
        <f t="shared" si="4"/>
        <v>8100</v>
      </c>
      <c r="U62" s="24">
        <f t="shared" si="14"/>
        <v>0</v>
      </c>
      <c r="V62" s="25">
        <f t="shared" si="6"/>
        <v>0</v>
      </c>
      <c r="W62" s="24">
        <f>IF(G62&lt;=1,'CARGO FIJO'!$A$2,IF(G62&lt;=2,'CARGO FIJO'!$B$2,IF(G62&lt;=3,'CARGO FIJO'!$C$2,IF(G62&lt;=4,'CARGO FIJO'!$D$2,IF(G62&lt;=5,'CARGO FIJO'!$E$2)))))</f>
        <v>10000</v>
      </c>
      <c r="X62" s="26">
        <v>0</v>
      </c>
      <c r="Y62" s="24">
        <v>5500</v>
      </c>
      <c r="Z62" s="27">
        <v>1</v>
      </c>
      <c r="AA62" s="24">
        <f t="shared" si="22"/>
        <v>500</v>
      </c>
      <c r="AB62" s="24">
        <v>12800</v>
      </c>
      <c r="AC62" s="24">
        <v>0</v>
      </c>
      <c r="AD62" s="24">
        <v>2400</v>
      </c>
      <c r="AE62" s="24">
        <v>0</v>
      </c>
      <c r="AF62" s="21">
        <v>0</v>
      </c>
      <c r="AG62" s="24">
        <v>0</v>
      </c>
      <c r="AH62" s="24">
        <f t="shared" si="23"/>
        <v>0</v>
      </c>
      <c r="AI62" s="24"/>
      <c r="AJ62" s="16" t="s">
        <v>298</v>
      </c>
      <c r="AK62" s="24">
        <v>0</v>
      </c>
      <c r="AL62" s="24">
        <f t="shared" si="15"/>
        <v>34500</v>
      </c>
      <c r="AM62" s="24">
        <f t="shared" si="10"/>
        <v>34500</v>
      </c>
      <c r="AN62" s="29"/>
      <c r="AO62" s="30">
        <f t="shared" ref="AO62:AO70" si="24">AH62</f>
        <v>0</v>
      </c>
      <c r="AP62" s="30">
        <f t="shared" ref="AP62:AP70" si="25">AL62-AM62</f>
        <v>0</v>
      </c>
      <c r="AQ62" s="29"/>
      <c r="AR62" s="29"/>
      <c r="AS62" s="29"/>
      <c r="AT62" s="29"/>
      <c r="AU62" s="29"/>
      <c r="AV62" s="29"/>
      <c r="AW62" s="29"/>
    </row>
    <row r="63" spans="1:49" ht="15.75" customHeight="1" x14ac:dyDescent="0.3">
      <c r="A63" s="13" t="s">
        <v>299</v>
      </c>
      <c r="B63" s="40" t="s">
        <v>300</v>
      </c>
      <c r="C63" s="15">
        <v>43763944</v>
      </c>
      <c r="D63" s="16">
        <v>1112003870</v>
      </c>
      <c r="E63" s="16" t="s">
        <v>51</v>
      </c>
      <c r="F63" s="16">
        <v>3216871713</v>
      </c>
      <c r="G63" s="17">
        <v>2</v>
      </c>
      <c r="H63" s="18" t="s">
        <v>301</v>
      </c>
      <c r="I63" s="19" t="s">
        <v>53</v>
      </c>
      <c r="J63" s="20" t="s">
        <v>54</v>
      </c>
      <c r="K63" s="21">
        <v>614</v>
      </c>
      <c r="L63" s="21">
        <v>627</v>
      </c>
      <c r="M63" s="49">
        <v>900</v>
      </c>
      <c r="N63" s="23">
        <f>IF(G63&lt;=1,'CARGO FIJO'!$B$5,IF(G63&lt;=2,'CARGO FIJO'!$B$8,IF(G63&lt;=3,'CARGO FIJO'!$B$11,IF(G63&lt;=4,'CARGO FIJO'!$B$14,IF(G63&lt;=5,'CARGO FIJO'!$B$17)))))</f>
        <v>900</v>
      </c>
      <c r="O63" s="23">
        <f>IF(G63&lt;=1,'CARGO FIJO'!$C$5,IF(G63&lt;=2,'CARGO FIJO'!$C$8,IF(G63&lt;=3,'CARGO FIJO'!$C$11,IF(G63&lt;=4,'CARGO FIJO'!$C$14,IF(G63&lt;=5,'CARGO FIJO'!$C$17)))))</f>
        <v>900</v>
      </c>
      <c r="P63" s="21">
        <f t="shared" si="0"/>
        <v>13</v>
      </c>
      <c r="Q63" s="21">
        <f t="shared" si="1"/>
        <v>13</v>
      </c>
      <c r="R63" s="21">
        <f t="shared" si="2"/>
        <v>0</v>
      </c>
      <c r="S63" s="21">
        <f t="shared" si="3"/>
        <v>0</v>
      </c>
      <c r="T63" s="24">
        <f t="shared" si="4"/>
        <v>11700</v>
      </c>
      <c r="U63" s="24">
        <f t="shared" si="14"/>
        <v>0</v>
      </c>
      <c r="V63" s="25">
        <f t="shared" si="6"/>
        <v>0</v>
      </c>
      <c r="W63" s="24">
        <f>IF(G63&lt;=1,'CARGO FIJO'!$A$2,IF(G63&lt;=2,'CARGO FIJO'!$B$2,IF(G63&lt;=3,'CARGO FIJO'!$C$2,IF(G63&lt;=4,'CARGO FIJO'!$D$2,IF(G63&lt;=5,'CARGO FIJO'!$E$2)))))</f>
        <v>10000</v>
      </c>
      <c r="X63" s="26">
        <v>0</v>
      </c>
      <c r="Y63" s="24">
        <v>5500</v>
      </c>
      <c r="Z63" s="27">
        <v>0</v>
      </c>
      <c r="AA63" s="24">
        <f t="shared" si="22"/>
        <v>0</v>
      </c>
      <c r="AB63" s="24">
        <v>0</v>
      </c>
      <c r="AC63" s="24">
        <v>0</v>
      </c>
      <c r="AD63" s="24">
        <v>3000</v>
      </c>
      <c r="AE63" s="24">
        <v>0</v>
      </c>
      <c r="AF63" s="21">
        <v>0</v>
      </c>
      <c r="AG63" s="24">
        <v>0</v>
      </c>
      <c r="AH63" s="24">
        <f t="shared" si="23"/>
        <v>0</v>
      </c>
      <c r="AI63" s="24">
        <v>3000</v>
      </c>
      <c r="AJ63" s="31" t="s">
        <v>302</v>
      </c>
      <c r="AK63" s="24">
        <v>0</v>
      </c>
      <c r="AL63" s="24">
        <f t="shared" si="15"/>
        <v>27200</v>
      </c>
      <c r="AM63" s="24">
        <f t="shared" si="10"/>
        <v>27200</v>
      </c>
      <c r="AN63" s="29"/>
      <c r="AO63" s="30">
        <f t="shared" si="24"/>
        <v>0</v>
      </c>
      <c r="AP63" s="30">
        <f t="shared" si="25"/>
        <v>0</v>
      </c>
      <c r="AQ63" s="29"/>
      <c r="AR63" s="29"/>
      <c r="AS63" s="29"/>
      <c r="AT63" s="29"/>
      <c r="AU63" s="29"/>
      <c r="AV63" s="29"/>
      <c r="AW63" s="29"/>
    </row>
    <row r="64" spans="1:49" ht="15.75" customHeight="1" x14ac:dyDescent="0.3">
      <c r="A64" s="13" t="s">
        <v>303</v>
      </c>
      <c r="B64" s="40" t="s">
        <v>304</v>
      </c>
      <c r="C64" s="15">
        <v>43688723</v>
      </c>
      <c r="D64" s="16">
        <v>712004412</v>
      </c>
      <c r="E64" s="16" t="s">
        <v>51</v>
      </c>
      <c r="F64" s="16" t="s">
        <v>305</v>
      </c>
      <c r="G64" s="17">
        <v>2</v>
      </c>
      <c r="H64" s="18" t="s">
        <v>306</v>
      </c>
      <c r="I64" s="19" t="s">
        <v>53</v>
      </c>
      <c r="J64" s="20" t="s">
        <v>54</v>
      </c>
      <c r="K64" s="21">
        <v>1877</v>
      </c>
      <c r="L64" s="21">
        <v>1893</v>
      </c>
      <c r="M64" s="49">
        <v>900</v>
      </c>
      <c r="N64" s="23">
        <f>IF(G64&lt;=1,'CARGO FIJO'!$B$5,IF(G64&lt;=2,'CARGO FIJO'!$B$8,IF(G64&lt;=3,'CARGO FIJO'!$B$11,IF(G64&lt;=4,'CARGO FIJO'!$B$14,IF(G64&lt;=5,'CARGO FIJO'!$B$17)))))</f>
        <v>900</v>
      </c>
      <c r="O64" s="23">
        <f>IF(G64&lt;=1,'CARGO FIJO'!$C$5,IF(G64&lt;=2,'CARGO FIJO'!$C$8,IF(G64&lt;=3,'CARGO FIJO'!$C$11,IF(G64&lt;=4,'CARGO FIJO'!$C$14,IF(G64&lt;=5,'CARGO FIJO'!$C$17)))))</f>
        <v>900</v>
      </c>
      <c r="P64" s="21">
        <f t="shared" si="0"/>
        <v>16</v>
      </c>
      <c r="Q64" s="21">
        <f t="shared" si="1"/>
        <v>16</v>
      </c>
      <c r="R64" s="21">
        <f t="shared" si="2"/>
        <v>0</v>
      </c>
      <c r="S64" s="21">
        <f t="shared" si="3"/>
        <v>0</v>
      </c>
      <c r="T64" s="24">
        <f t="shared" si="4"/>
        <v>14400</v>
      </c>
      <c r="U64" s="24">
        <f t="shared" si="14"/>
        <v>0</v>
      </c>
      <c r="V64" s="25">
        <f t="shared" si="6"/>
        <v>0</v>
      </c>
      <c r="W64" s="24">
        <f>IF(G64&lt;=1,'CARGO FIJO'!$A$2,IF(G64&lt;=2,'CARGO FIJO'!$B$2,IF(G64&lt;=3,'CARGO FIJO'!$C$2,IF(G64&lt;=4,'CARGO FIJO'!$D$2,IF(G64&lt;=5,'CARGO FIJO'!$E$2)))))</f>
        <v>10000</v>
      </c>
      <c r="X64" s="26">
        <v>0</v>
      </c>
      <c r="Y64" s="24">
        <v>5500</v>
      </c>
      <c r="Z64" s="27">
        <v>0</v>
      </c>
      <c r="AA64" s="24">
        <f t="shared" si="22"/>
        <v>0</v>
      </c>
      <c r="AB64" s="24">
        <v>0</v>
      </c>
      <c r="AC64" s="24">
        <v>0</v>
      </c>
      <c r="AD64" s="24">
        <v>3000</v>
      </c>
      <c r="AE64" s="24">
        <v>0</v>
      </c>
      <c r="AF64" s="21">
        <v>0</v>
      </c>
      <c r="AG64" s="24">
        <v>0</v>
      </c>
      <c r="AH64" s="24">
        <f t="shared" si="23"/>
        <v>0</v>
      </c>
      <c r="AI64" s="24">
        <v>0</v>
      </c>
      <c r="AJ64" s="33" t="s">
        <v>55</v>
      </c>
      <c r="AK64" s="24">
        <v>0</v>
      </c>
      <c r="AL64" s="24">
        <f t="shared" si="15"/>
        <v>26900</v>
      </c>
      <c r="AM64" s="24">
        <f t="shared" si="10"/>
        <v>26900</v>
      </c>
      <c r="AN64" s="29"/>
      <c r="AO64" s="30">
        <f t="shared" si="24"/>
        <v>0</v>
      </c>
      <c r="AP64" s="30">
        <f t="shared" si="25"/>
        <v>0</v>
      </c>
      <c r="AQ64" s="29"/>
      <c r="AR64" s="29"/>
      <c r="AS64" s="29"/>
      <c r="AT64" s="29"/>
      <c r="AU64" s="29"/>
      <c r="AV64" s="29"/>
      <c r="AW64" s="29"/>
    </row>
    <row r="65" spans="1:49" ht="15.75" customHeight="1" x14ac:dyDescent="0.3">
      <c r="A65" s="13" t="s">
        <v>307</v>
      </c>
      <c r="B65" s="40" t="s">
        <v>308</v>
      </c>
      <c r="C65" s="15">
        <v>15251363</v>
      </c>
      <c r="D65" s="16" t="s">
        <v>309</v>
      </c>
      <c r="E65" s="16" t="s">
        <v>51</v>
      </c>
      <c r="F65" s="16" t="s">
        <v>310</v>
      </c>
      <c r="G65" s="17">
        <v>2</v>
      </c>
      <c r="H65" s="18" t="s">
        <v>311</v>
      </c>
      <c r="I65" s="19" t="s">
        <v>53</v>
      </c>
      <c r="J65" s="20" t="s">
        <v>54</v>
      </c>
      <c r="K65" s="21">
        <v>27</v>
      </c>
      <c r="L65" s="21">
        <v>35</v>
      </c>
      <c r="M65" s="49">
        <v>900</v>
      </c>
      <c r="N65" s="23">
        <f>IF(G65&lt;=1,'CARGO FIJO'!$B$5,IF(G65&lt;=2,'CARGO FIJO'!$B$8,IF(G65&lt;=3,'CARGO FIJO'!$B$11,IF(G65&lt;=4,'CARGO FIJO'!$B$14,IF(G65&lt;=5,'CARGO FIJO'!$B$17)))))</f>
        <v>900</v>
      </c>
      <c r="O65" s="23">
        <f>IF(G65&lt;=1,'CARGO FIJO'!$C$5,IF(G65&lt;=2,'CARGO FIJO'!$C$8,IF(G65&lt;=3,'CARGO FIJO'!$C$11,IF(G65&lt;=4,'CARGO FIJO'!$C$14,IF(G65&lt;=5,'CARGO FIJO'!$C$17)))))</f>
        <v>900</v>
      </c>
      <c r="P65" s="21">
        <f t="shared" si="0"/>
        <v>8</v>
      </c>
      <c r="Q65" s="21">
        <f t="shared" si="1"/>
        <v>8</v>
      </c>
      <c r="R65" s="21">
        <f t="shared" si="2"/>
        <v>0</v>
      </c>
      <c r="S65" s="21">
        <f t="shared" si="3"/>
        <v>0</v>
      </c>
      <c r="T65" s="24">
        <f t="shared" si="4"/>
        <v>7200</v>
      </c>
      <c r="U65" s="24">
        <f t="shared" si="14"/>
        <v>0</v>
      </c>
      <c r="V65" s="25">
        <f t="shared" si="6"/>
        <v>0</v>
      </c>
      <c r="W65" s="24">
        <f>IF(G65&lt;=1,'CARGO FIJO'!$A$2,IF(G65&lt;=2,'CARGO FIJO'!$B$2,IF(G65&lt;=3,'CARGO FIJO'!$C$2,IF(G65&lt;=4,'CARGO FIJO'!$D$2,IF(G65&lt;=5,'CARGO FIJO'!$E$2)))))</f>
        <v>10000</v>
      </c>
      <c r="X65" s="26">
        <v>0</v>
      </c>
      <c r="Y65" s="24">
        <v>5500</v>
      </c>
      <c r="Z65" s="27">
        <v>0</v>
      </c>
      <c r="AA65" s="24">
        <f t="shared" si="22"/>
        <v>0</v>
      </c>
      <c r="AB65" s="24">
        <v>0</v>
      </c>
      <c r="AC65" s="24">
        <v>0</v>
      </c>
      <c r="AD65" s="24">
        <v>2250</v>
      </c>
      <c r="AE65" s="24">
        <v>0</v>
      </c>
      <c r="AF65" s="21">
        <v>0</v>
      </c>
      <c r="AG65" s="24">
        <v>0</v>
      </c>
      <c r="AH65" s="24">
        <f t="shared" si="23"/>
        <v>0</v>
      </c>
      <c r="AI65" s="24">
        <v>0</v>
      </c>
      <c r="AJ65" s="33" t="s">
        <v>55</v>
      </c>
      <c r="AK65" s="24">
        <v>0</v>
      </c>
      <c r="AL65" s="24">
        <f t="shared" si="15"/>
        <v>20450</v>
      </c>
      <c r="AM65" s="24">
        <f t="shared" si="10"/>
        <v>20450</v>
      </c>
      <c r="AN65" s="29"/>
      <c r="AO65" s="30">
        <f t="shared" si="24"/>
        <v>0</v>
      </c>
      <c r="AP65" s="30">
        <f t="shared" si="25"/>
        <v>0</v>
      </c>
      <c r="AQ65" s="29"/>
      <c r="AR65" s="29"/>
      <c r="AS65" s="29"/>
      <c r="AT65" s="29"/>
      <c r="AU65" s="29"/>
      <c r="AV65" s="29"/>
      <c r="AW65" s="29"/>
    </row>
    <row r="66" spans="1:49" ht="15.75" customHeight="1" x14ac:dyDescent="0.3">
      <c r="A66" s="13" t="s">
        <v>312</v>
      </c>
      <c r="B66" s="40" t="s">
        <v>313</v>
      </c>
      <c r="C66" s="15">
        <v>15251363</v>
      </c>
      <c r="D66" s="16">
        <v>707002091</v>
      </c>
      <c r="E66" s="16" t="s">
        <v>51</v>
      </c>
      <c r="F66" s="16" t="s">
        <v>310</v>
      </c>
      <c r="G66" s="17">
        <v>2</v>
      </c>
      <c r="H66" s="18" t="s">
        <v>314</v>
      </c>
      <c r="I66" s="19" t="s">
        <v>53</v>
      </c>
      <c r="J66" s="20" t="s">
        <v>54</v>
      </c>
      <c r="K66" s="21">
        <v>2652</v>
      </c>
      <c r="L66" s="21">
        <v>2674</v>
      </c>
      <c r="M66" s="49">
        <v>900</v>
      </c>
      <c r="N66" s="23">
        <f>IF(G66&lt;=1,'CARGO FIJO'!$B$5,IF(G66&lt;=2,'CARGO FIJO'!$B$8,IF(G66&lt;=3,'CARGO FIJO'!$B$11,IF(G66&lt;=4,'CARGO FIJO'!$B$14,IF(G66&lt;=5,'CARGO FIJO'!$B$17)))))</f>
        <v>900</v>
      </c>
      <c r="O66" s="23">
        <f>IF(G66&lt;=1,'CARGO FIJO'!$C$5,IF(G66&lt;=2,'CARGO FIJO'!$C$8,IF(G66&lt;=3,'CARGO FIJO'!$C$11,IF(G66&lt;=4,'CARGO FIJO'!$C$14,IF(G66&lt;=5,'CARGO FIJO'!$C$17)))))</f>
        <v>900</v>
      </c>
      <c r="P66" s="21">
        <f t="shared" si="0"/>
        <v>22</v>
      </c>
      <c r="Q66" s="21">
        <f t="shared" si="1"/>
        <v>17</v>
      </c>
      <c r="R66" s="21">
        <f t="shared" si="2"/>
        <v>5</v>
      </c>
      <c r="S66" s="21">
        <f t="shared" si="3"/>
        <v>0</v>
      </c>
      <c r="T66" s="24">
        <f t="shared" si="4"/>
        <v>15300</v>
      </c>
      <c r="U66" s="24">
        <f t="shared" si="14"/>
        <v>4500</v>
      </c>
      <c r="V66" s="25">
        <f t="shared" si="6"/>
        <v>0</v>
      </c>
      <c r="W66" s="24">
        <f>IF(G66&lt;=1,'CARGO FIJO'!$A$2,IF(G66&lt;=2,'CARGO FIJO'!$B$2,IF(G66&lt;=3,'CARGO FIJO'!$C$2,IF(G66&lt;=4,'CARGO FIJO'!$D$2,IF(G66&lt;=5,'CARGO FIJO'!$E$2)))))</f>
        <v>10000</v>
      </c>
      <c r="X66" s="26">
        <v>0</v>
      </c>
      <c r="Y66" s="24">
        <v>5500</v>
      </c>
      <c r="Z66" s="27">
        <v>0</v>
      </c>
      <c r="AA66" s="24">
        <f t="shared" si="22"/>
        <v>0</v>
      </c>
      <c r="AB66" s="24">
        <v>0</v>
      </c>
      <c r="AC66" s="24">
        <v>0</v>
      </c>
      <c r="AD66" s="24">
        <v>3550</v>
      </c>
      <c r="AE66" s="24">
        <v>0</v>
      </c>
      <c r="AF66" s="21">
        <v>0</v>
      </c>
      <c r="AG66" s="24">
        <v>0</v>
      </c>
      <c r="AH66" s="24">
        <v>0</v>
      </c>
      <c r="AI66" s="24">
        <v>0</v>
      </c>
      <c r="AJ66" s="33" t="s">
        <v>315</v>
      </c>
      <c r="AK66" s="24">
        <v>0</v>
      </c>
      <c r="AL66" s="24">
        <f t="shared" si="15"/>
        <v>31750</v>
      </c>
      <c r="AM66" s="24">
        <f t="shared" si="10"/>
        <v>31750</v>
      </c>
      <c r="AN66" s="29"/>
      <c r="AO66" s="30">
        <f t="shared" si="24"/>
        <v>0</v>
      </c>
      <c r="AP66" s="30">
        <f t="shared" si="25"/>
        <v>0</v>
      </c>
      <c r="AQ66" s="29"/>
      <c r="AR66" s="29"/>
      <c r="AS66" s="29"/>
      <c r="AT66" s="29"/>
      <c r="AU66" s="29"/>
      <c r="AV66" s="29"/>
      <c r="AW66" s="29"/>
    </row>
    <row r="67" spans="1:49" ht="15.75" customHeight="1" x14ac:dyDescent="0.3">
      <c r="A67" s="13" t="s">
        <v>316</v>
      </c>
      <c r="B67" s="40" t="s">
        <v>317</v>
      </c>
      <c r="C67" s="15">
        <v>15251363</v>
      </c>
      <c r="D67" s="16">
        <v>707002095</v>
      </c>
      <c r="E67" s="16" t="s">
        <v>51</v>
      </c>
      <c r="F67" s="16" t="s">
        <v>310</v>
      </c>
      <c r="G67" s="17">
        <v>2</v>
      </c>
      <c r="H67" s="18" t="s">
        <v>318</v>
      </c>
      <c r="I67" s="19" t="s">
        <v>53</v>
      </c>
      <c r="J67" s="20" t="s">
        <v>54</v>
      </c>
      <c r="K67" s="21">
        <v>2301</v>
      </c>
      <c r="L67" s="21">
        <v>2319</v>
      </c>
      <c r="M67" s="49">
        <v>900</v>
      </c>
      <c r="N67" s="23">
        <f>IF(G67&lt;=1,'CARGO FIJO'!$B$5,IF(G67&lt;=2,'CARGO FIJO'!$B$8,IF(G67&lt;=3,'CARGO FIJO'!$B$11,IF(G67&lt;=4,'CARGO FIJO'!$B$14,IF(G67&lt;=5,'CARGO FIJO'!$B$17)))))</f>
        <v>900</v>
      </c>
      <c r="O67" s="23">
        <f>IF(G67&lt;=1,'CARGO FIJO'!$C$5,IF(G67&lt;=2,'CARGO FIJO'!$C$8,IF(G67&lt;=3,'CARGO FIJO'!$C$11,IF(G67&lt;=4,'CARGO FIJO'!$C$14,IF(G67&lt;=5,'CARGO FIJO'!$C$17)))))</f>
        <v>900</v>
      </c>
      <c r="P67" s="21">
        <f t="shared" si="0"/>
        <v>18</v>
      </c>
      <c r="Q67" s="21">
        <f t="shared" si="1"/>
        <v>17</v>
      </c>
      <c r="R67" s="21">
        <f t="shared" si="2"/>
        <v>1</v>
      </c>
      <c r="S67" s="21">
        <f t="shared" si="3"/>
        <v>0</v>
      </c>
      <c r="T67" s="24">
        <f t="shared" si="4"/>
        <v>15300</v>
      </c>
      <c r="U67" s="24">
        <f t="shared" si="14"/>
        <v>900</v>
      </c>
      <c r="V67" s="25">
        <f t="shared" si="6"/>
        <v>0</v>
      </c>
      <c r="W67" s="24">
        <f>IF(G67&lt;=1,'CARGO FIJO'!$A$2,IF(G67&lt;=2,'CARGO FIJO'!$B$2,IF(G67&lt;=3,'CARGO FIJO'!$C$2,IF(G67&lt;=4,'CARGO FIJO'!$D$2,IF(G67&lt;=5,'CARGO FIJO'!$E$2)))))</f>
        <v>10000</v>
      </c>
      <c r="X67" s="26">
        <v>0</v>
      </c>
      <c r="Y67" s="24">
        <v>5500</v>
      </c>
      <c r="Z67" s="27">
        <v>0</v>
      </c>
      <c r="AA67" s="24">
        <f t="shared" si="22"/>
        <v>0</v>
      </c>
      <c r="AB67" s="24">
        <v>0</v>
      </c>
      <c r="AC67" s="24">
        <v>0</v>
      </c>
      <c r="AD67" s="24">
        <v>3150</v>
      </c>
      <c r="AE67" s="24">
        <v>0</v>
      </c>
      <c r="AF67" s="21">
        <v>0</v>
      </c>
      <c r="AG67" s="24">
        <v>0</v>
      </c>
      <c r="AH67" s="24">
        <f t="shared" ref="AH67:AH86" si="26">AE67-AG67</f>
        <v>0</v>
      </c>
      <c r="AI67" s="24">
        <v>0</v>
      </c>
      <c r="AJ67" s="33" t="s">
        <v>55</v>
      </c>
      <c r="AK67" s="24">
        <v>0</v>
      </c>
      <c r="AL67" s="24">
        <f t="shared" si="15"/>
        <v>28550</v>
      </c>
      <c r="AM67" s="24">
        <f t="shared" si="10"/>
        <v>28550</v>
      </c>
      <c r="AN67" s="29"/>
      <c r="AO67" s="30">
        <f t="shared" si="24"/>
        <v>0</v>
      </c>
      <c r="AP67" s="30">
        <f t="shared" si="25"/>
        <v>0</v>
      </c>
      <c r="AQ67" s="29"/>
      <c r="AR67" s="29"/>
      <c r="AS67" s="29"/>
      <c r="AT67" s="29"/>
      <c r="AU67" s="29"/>
      <c r="AV67" s="29"/>
      <c r="AW67" s="29"/>
    </row>
    <row r="68" spans="1:49" ht="15.75" customHeight="1" x14ac:dyDescent="0.3">
      <c r="A68" s="13" t="s">
        <v>319</v>
      </c>
      <c r="B68" s="40" t="s">
        <v>320</v>
      </c>
      <c r="C68" s="15">
        <v>71394446</v>
      </c>
      <c r="D68" s="16">
        <v>712004333</v>
      </c>
      <c r="E68" s="16" t="s">
        <v>51</v>
      </c>
      <c r="F68" s="16" t="s">
        <v>310</v>
      </c>
      <c r="G68" s="17">
        <v>2</v>
      </c>
      <c r="H68" s="18" t="s">
        <v>321</v>
      </c>
      <c r="I68" s="19" t="s">
        <v>53</v>
      </c>
      <c r="J68" s="20" t="s">
        <v>54</v>
      </c>
      <c r="K68" s="21">
        <v>1629</v>
      </c>
      <c r="L68" s="21">
        <v>1649</v>
      </c>
      <c r="M68" s="49">
        <v>900</v>
      </c>
      <c r="N68" s="23">
        <f>IF(G68&lt;=1,'CARGO FIJO'!$B$5,IF(G68&lt;=2,'CARGO FIJO'!$B$8,IF(G68&lt;=3,'CARGO FIJO'!$B$11,IF(G68&lt;=4,'CARGO FIJO'!$B$14,IF(G68&lt;=5,'CARGO FIJO'!$B$17)))))</f>
        <v>900</v>
      </c>
      <c r="O68" s="23">
        <f>IF(G68&lt;=1,'CARGO FIJO'!$C$5,IF(G68&lt;=2,'CARGO FIJO'!$C$8,IF(G68&lt;=3,'CARGO FIJO'!$C$11,IF(G68&lt;=4,'CARGO FIJO'!$C$14,IF(G68&lt;=5,'CARGO FIJO'!$C$17)))))</f>
        <v>900</v>
      </c>
      <c r="P68" s="21">
        <f t="shared" si="0"/>
        <v>20</v>
      </c>
      <c r="Q68" s="21">
        <f t="shared" si="1"/>
        <v>17</v>
      </c>
      <c r="R68" s="21">
        <f t="shared" si="2"/>
        <v>3</v>
      </c>
      <c r="S68" s="21">
        <f t="shared" si="3"/>
        <v>0</v>
      </c>
      <c r="T68" s="24">
        <f t="shared" si="4"/>
        <v>15300</v>
      </c>
      <c r="U68" s="24">
        <f t="shared" si="14"/>
        <v>2700</v>
      </c>
      <c r="V68" s="25">
        <f t="shared" si="6"/>
        <v>0</v>
      </c>
      <c r="W68" s="24">
        <f>IF(G68&lt;=1,'CARGO FIJO'!$A$2,IF(G68&lt;=2,'CARGO FIJO'!$B$2,IF(G68&lt;=3,'CARGO FIJO'!$C$2,IF(G68&lt;=4,'CARGO FIJO'!$D$2,IF(G68&lt;=5,'CARGO FIJO'!$E$2)))))</f>
        <v>10000</v>
      </c>
      <c r="X68" s="26">
        <v>0</v>
      </c>
      <c r="Y68" s="24">
        <v>5500</v>
      </c>
      <c r="Z68" s="27">
        <v>0</v>
      </c>
      <c r="AA68" s="24">
        <v>0</v>
      </c>
      <c r="AB68" s="24">
        <v>0</v>
      </c>
      <c r="AC68" s="24">
        <v>0</v>
      </c>
      <c r="AD68" s="24">
        <v>3350</v>
      </c>
      <c r="AE68" s="24">
        <v>0</v>
      </c>
      <c r="AF68" s="21">
        <v>0</v>
      </c>
      <c r="AG68" s="24">
        <v>0</v>
      </c>
      <c r="AH68" s="24">
        <f t="shared" si="26"/>
        <v>0</v>
      </c>
      <c r="AI68" s="24">
        <v>0</v>
      </c>
      <c r="AJ68" s="16" t="s">
        <v>55</v>
      </c>
      <c r="AK68" s="24">
        <v>0</v>
      </c>
      <c r="AL68" s="24">
        <f t="shared" si="15"/>
        <v>30150</v>
      </c>
      <c r="AM68" s="24">
        <f t="shared" si="10"/>
        <v>30150</v>
      </c>
      <c r="AN68" s="29"/>
      <c r="AO68" s="30">
        <f t="shared" si="24"/>
        <v>0</v>
      </c>
      <c r="AP68" s="30">
        <f t="shared" si="25"/>
        <v>0</v>
      </c>
      <c r="AQ68" s="29"/>
      <c r="AR68" s="29"/>
      <c r="AS68" s="29"/>
      <c r="AT68" s="29"/>
      <c r="AU68" s="29"/>
      <c r="AV68" s="29"/>
      <c r="AW68" s="29"/>
    </row>
    <row r="69" spans="1:49" ht="15.75" customHeight="1" x14ac:dyDescent="0.3">
      <c r="A69" s="50" t="s">
        <v>322</v>
      </c>
      <c r="B69" s="48" t="s">
        <v>323</v>
      </c>
      <c r="C69" s="15">
        <v>43683745</v>
      </c>
      <c r="D69" s="37" t="s">
        <v>324</v>
      </c>
      <c r="E69" s="16" t="s">
        <v>51</v>
      </c>
      <c r="F69" s="16" t="s">
        <v>310</v>
      </c>
      <c r="G69" s="17">
        <v>2</v>
      </c>
      <c r="H69" s="18" t="s">
        <v>325</v>
      </c>
      <c r="I69" s="19" t="s">
        <v>53</v>
      </c>
      <c r="J69" s="20" t="s">
        <v>54</v>
      </c>
      <c r="K69" s="21">
        <v>51</v>
      </c>
      <c r="L69" s="21">
        <v>64</v>
      </c>
      <c r="M69" s="49">
        <v>900</v>
      </c>
      <c r="N69" s="23">
        <f>IF(G69&lt;=1,'CARGO FIJO'!$B$5,IF(G69&lt;=2,'CARGO FIJO'!$B$8,IF(G69&lt;=3,'CARGO FIJO'!$B$11,IF(G69&lt;=4,'CARGO FIJO'!$B$14,IF(G69&lt;=5,'CARGO FIJO'!$B$17)))))</f>
        <v>900</v>
      </c>
      <c r="O69" s="23">
        <f>IF(G69&lt;=1,'CARGO FIJO'!$C$5,IF(G69&lt;=2,'CARGO FIJO'!$C$8,IF(G69&lt;=3,'CARGO FIJO'!$C$11,IF(G69&lt;=4,'CARGO FIJO'!$C$14,IF(G69&lt;=5,'CARGO FIJO'!$C$17)))))</f>
        <v>900</v>
      </c>
      <c r="P69" s="21">
        <f t="shared" si="0"/>
        <v>13</v>
      </c>
      <c r="Q69" s="21">
        <f t="shared" si="1"/>
        <v>13</v>
      </c>
      <c r="R69" s="21">
        <f t="shared" si="2"/>
        <v>0</v>
      </c>
      <c r="S69" s="21">
        <f t="shared" si="3"/>
        <v>0</v>
      </c>
      <c r="T69" s="24">
        <f t="shared" si="4"/>
        <v>11700</v>
      </c>
      <c r="U69" s="24">
        <f t="shared" si="14"/>
        <v>0</v>
      </c>
      <c r="V69" s="25">
        <f t="shared" si="6"/>
        <v>0</v>
      </c>
      <c r="W69" s="24">
        <f>IF(G69&lt;=1,'CARGO FIJO'!$A$2,IF(G69&lt;=2,'CARGO FIJO'!$B$2,IF(G69&lt;=3,'CARGO FIJO'!$C$2,IF(G69&lt;=4,'CARGO FIJO'!$D$2,IF(G69&lt;=5,'CARGO FIJO'!$E$2)))))</f>
        <v>10000</v>
      </c>
      <c r="X69" s="26">
        <v>0</v>
      </c>
      <c r="Y69" s="24">
        <v>5500</v>
      </c>
      <c r="Z69" s="27">
        <v>0</v>
      </c>
      <c r="AA69" s="24">
        <f t="shared" ref="AA69:AA73" si="27">(Z69*500)</f>
        <v>0</v>
      </c>
      <c r="AB69" s="24">
        <v>0</v>
      </c>
      <c r="AC69" s="24">
        <v>0</v>
      </c>
      <c r="AD69" s="24">
        <v>2700</v>
      </c>
      <c r="AE69" s="24">
        <v>0</v>
      </c>
      <c r="AF69" s="21">
        <v>0</v>
      </c>
      <c r="AG69" s="24">
        <v>0</v>
      </c>
      <c r="AH69" s="24">
        <f t="shared" si="26"/>
        <v>0</v>
      </c>
      <c r="AI69" s="24">
        <v>0</v>
      </c>
      <c r="AJ69" s="33" t="s">
        <v>326</v>
      </c>
      <c r="AK69" s="24">
        <v>0</v>
      </c>
      <c r="AL69" s="24">
        <f t="shared" si="15"/>
        <v>24500</v>
      </c>
      <c r="AM69" s="24">
        <f t="shared" si="10"/>
        <v>24500</v>
      </c>
      <c r="AN69" s="29"/>
      <c r="AO69" s="30">
        <f t="shared" si="24"/>
        <v>0</v>
      </c>
      <c r="AP69" s="30">
        <f t="shared" si="25"/>
        <v>0</v>
      </c>
      <c r="AQ69" s="29"/>
      <c r="AR69" s="29"/>
      <c r="AS69" s="29"/>
      <c r="AT69" s="29"/>
      <c r="AU69" s="29"/>
      <c r="AV69" s="29"/>
      <c r="AW69" s="29"/>
    </row>
    <row r="70" spans="1:49" ht="15.75" customHeight="1" x14ac:dyDescent="0.3">
      <c r="A70" s="13" t="s">
        <v>327</v>
      </c>
      <c r="B70" s="40" t="s">
        <v>328</v>
      </c>
      <c r="C70" s="15">
        <v>43682649</v>
      </c>
      <c r="D70" s="16">
        <v>1402000796</v>
      </c>
      <c r="E70" s="16" t="s">
        <v>51</v>
      </c>
      <c r="F70" s="16">
        <v>3033104</v>
      </c>
      <c r="G70" s="17">
        <v>2</v>
      </c>
      <c r="H70" s="18" t="s">
        <v>329</v>
      </c>
      <c r="I70" s="19" t="s">
        <v>53</v>
      </c>
      <c r="J70" s="20" t="s">
        <v>54</v>
      </c>
      <c r="K70" s="21">
        <v>1581</v>
      </c>
      <c r="L70" s="21">
        <v>1604</v>
      </c>
      <c r="M70" s="49">
        <v>900</v>
      </c>
      <c r="N70" s="23">
        <f>IF(G70&lt;=1,'CARGO FIJO'!$B$5,IF(G70&lt;=2,'CARGO FIJO'!$B$8,IF(G70&lt;=3,'CARGO FIJO'!$B$11,IF(G70&lt;=4,'CARGO FIJO'!$B$14,IF(G70&lt;=5,'CARGO FIJO'!$B$17)))))</f>
        <v>900</v>
      </c>
      <c r="O70" s="23">
        <f>IF(G70&lt;=1,'CARGO FIJO'!$C$5,IF(G70&lt;=2,'CARGO FIJO'!$C$8,IF(G70&lt;=3,'CARGO FIJO'!$C$11,IF(G70&lt;=4,'CARGO FIJO'!$C$14,IF(G70&lt;=5,'CARGO FIJO'!$C$17)))))</f>
        <v>900</v>
      </c>
      <c r="P70" s="21">
        <f t="shared" si="0"/>
        <v>23</v>
      </c>
      <c r="Q70" s="21">
        <f t="shared" si="1"/>
        <v>17</v>
      </c>
      <c r="R70" s="21">
        <f t="shared" si="2"/>
        <v>6</v>
      </c>
      <c r="S70" s="21">
        <f t="shared" si="3"/>
        <v>0</v>
      </c>
      <c r="T70" s="24">
        <f t="shared" si="4"/>
        <v>15300</v>
      </c>
      <c r="U70" s="24">
        <f t="shared" si="14"/>
        <v>5400</v>
      </c>
      <c r="V70" s="25">
        <f t="shared" si="6"/>
        <v>0</v>
      </c>
      <c r="W70" s="24">
        <f>IF(G70&lt;=1,'CARGO FIJO'!$A$2,IF(G70&lt;=2,'CARGO FIJO'!$B$2,IF(G70&lt;=3,'CARGO FIJO'!$C$2,IF(G70&lt;=4,'CARGO FIJO'!$D$2,IF(G70&lt;=5,'CARGO FIJO'!$E$2)))))</f>
        <v>10000</v>
      </c>
      <c r="X70" s="26">
        <v>0</v>
      </c>
      <c r="Y70" s="24">
        <v>5500</v>
      </c>
      <c r="Z70" s="27">
        <v>0</v>
      </c>
      <c r="AA70" s="24">
        <f t="shared" si="27"/>
        <v>0</v>
      </c>
      <c r="AB70" s="24">
        <v>0</v>
      </c>
      <c r="AC70" s="24">
        <v>0</v>
      </c>
      <c r="AD70" s="24">
        <v>3600</v>
      </c>
      <c r="AE70" s="24">
        <v>0</v>
      </c>
      <c r="AF70" s="21">
        <v>0</v>
      </c>
      <c r="AG70" s="24">
        <v>0</v>
      </c>
      <c r="AH70" s="24">
        <f t="shared" si="26"/>
        <v>0</v>
      </c>
      <c r="AI70" s="24">
        <v>0</v>
      </c>
      <c r="AJ70" s="16" t="s">
        <v>55</v>
      </c>
      <c r="AK70" s="24">
        <v>0</v>
      </c>
      <c r="AL70" s="24">
        <f t="shared" si="15"/>
        <v>32600</v>
      </c>
      <c r="AM70" s="24">
        <f t="shared" si="10"/>
        <v>32600</v>
      </c>
      <c r="AN70" s="29"/>
      <c r="AO70" s="30">
        <f t="shared" si="24"/>
        <v>0</v>
      </c>
      <c r="AP70" s="30">
        <f t="shared" si="25"/>
        <v>0</v>
      </c>
      <c r="AQ70" s="29"/>
      <c r="AR70" s="29"/>
      <c r="AS70" s="29"/>
      <c r="AT70" s="29"/>
      <c r="AU70" s="29"/>
      <c r="AV70" s="29"/>
      <c r="AW70" s="29"/>
    </row>
    <row r="71" spans="1:49" ht="15.75" customHeight="1" x14ac:dyDescent="0.3">
      <c r="A71" s="17" t="s">
        <v>330</v>
      </c>
      <c r="B71" s="40" t="s">
        <v>331</v>
      </c>
      <c r="C71" s="15">
        <v>71399116</v>
      </c>
      <c r="D71" s="16"/>
      <c r="E71" s="16" t="s">
        <v>51</v>
      </c>
      <c r="F71" s="16" t="s">
        <v>332</v>
      </c>
      <c r="G71" s="17">
        <v>2</v>
      </c>
      <c r="H71" s="18" t="s">
        <v>333</v>
      </c>
      <c r="I71" s="19" t="s">
        <v>53</v>
      </c>
      <c r="J71" s="20" t="s">
        <v>54</v>
      </c>
      <c r="K71" s="21"/>
      <c r="L71" s="21"/>
      <c r="M71" s="22">
        <v>900</v>
      </c>
      <c r="N71" s="23">
        <f>IF(G71&lt;=1,'CARGO FIJO'!$B$5,IF(G71&lt;=2,'CARGO FIJO'!$B$8,IF(G71&lt;=3,'CARGO FIJO'!$B$11,IF(G71&lt;=4,'CARGO FIJO'!$B$14,IF(G71&lt;=5,'CARGO FIJO'!$B$17)))))</f>
        <v>900</v>
      </c>
      <c r="O71" s="23">
        <f>IF(G71&lt;=1,'CARGO FIJO'!$C$5,IF(G71&lt;=2,'CARGO FIJO'!$C$8,IF(G71&lt;=3,'CARGO FIJO'!$C$11,IF(G71&lt;=4,'CARGO FIJO'!$C$14,IF(G71&lt;=5,'CARGO FIJO'!$C$17)))))</f>
        <v>900</v>
      </c>
      <c r="P71" s="21">
        <f t="shared" si="0"/>
        <v>0</v>
      </c>
      <c r="Q71" s="21">
        <f t="shared" si="1"/>
        <v>0</v>
      </c>
      <c r="R71" s="21">
        <f t="shared" si="2"/>
        <v>0</v>
      </c>
      <c r="S71" s="21">
        <f t="shared" si="3"/>
        <v>0</v>
      </c>
      <c r="T71" s="24">
        <f t="shared" si="4"/>
        <v>0</v>
      </c>
      <c r="U71" s="24">
        <f t="shared" si="14"/>
        <v>0</v>
      </c>
      <c r="V71" s="25">
        <f t="shared" si="6"/>
        <v>0</v>
      </c>
      <c r="W71" s="24"/>
      <c r="X71" s="26">
        <v>0</v>
      </c>
      <c r="Y71" s="24"/>
      <c r="Z71" s="27">
        <v>0</v>
      </c>
      <c r="AA71" s="24">
        <f t="shared" si="27"/>
        <v>0</v>
      </c>
      <c r="AB71" s="24">
        <v>0</v>
      </c>
      <c r="AC71" s="24">
        <v>0</v>
      </c>
      <c r="AD71" s="24"/>
      <c r="AE71" s="24">
        <v>0</v>
      </c>
      <c r="AF71" s="21">
        <v>0</v>
      </c>
      <c r="AG71" s="24">
        <v>0</v>
      </c>
      <c r="AH71" s="24">
        <f t="shared" si="26"/>
        <v>0</v>
      </c>
      <c r="AI71" s="24">
        <v>154600</v>
      </c>
      <c r="AJ71" s="16" t="s">
        <v>334</v>
      </c>
      <c r="AK71" s="24">
        <v>0</v>
      </c>
      <c r="AL71" s="24">
        <f t="shared" si="15"/>
        <v>154600</v>
      </c>
      <c r="AM71" s="24">
        <f t="shared" si="10"/>
        <v>154600</v>
      </c>
      <c r="AN71" s="29"/>
      <c r="AO71" s="30"/>
      <c r="AP71" s="30"/>
      <c r="AQ71" s="29"/>
      <c r="AR71" s="29"/>
      <c r="AS71" s="29"/>
      <c r="AT71" s="29"/>
      <c r="AU71" s="29"/>
      <c r="AV71" s="29"/>
      <c r="AW71" s="29"/>
    </row>
    <row r="72" spans="1:49" ht="15.75" customHeight="1" x14ac:dyDescent="0.3">
      <c r="A72" s="17" t="s">
        <v>335</v>
      </c>
      <c r="B72" s="40" t="s">
        <v>336</v>
      </c>
      <c r="C72" s="15">
        <v>71399116</v>
      </c>
      <c r="D72" s="16"/>
      <c r="E72" s="16" t="s">
        <v>51</v>
      </c>
      <c r="F72" s="16" t="s">
        <v>332</v>
      </c>
      <c r="G72" s="17">
        <v>2</v>
      </c>
      <c r="H72" s="18" t="s">
        <v>337</v>
      </c>
      <c r="I72" s="19" t="s">
        <v>53</v>
      </c>
      <c r="J72" s="20" t="s">
        <v>54</v>
      </c>
      <c r="K72" s="21"/>
      <c r="L72" s="21"/>
      <c r="M72" s="22">
        <v>900</v>
      </c>
      <c r="N72" s="23">
        <f>IF(G72&lt;=1,'CARGO FIJO'!$B$5,IF(G72&lt;=2,'CARGO FIJO'!$B$8,IF(G72&lt;=3,'CARGO FIJO'!$B$11,IF(G72&lt;=4,'CARGO FIJO'!$B$14,IF(G72&lt;=5,'CARGO FIJO'!$B$17)))))</f>
        <v>900</v>
      </c>
      <c r="O72" s="23">
        <f>IF(G72&lt;=1,'CARGO FIJO'!$C$5,IF(G72&lt;=2,'CARGO FIJO'!$C$8,IF(G72&lt;=3,'CARGO FIJO'!$C$11,IF(G72&lt;=4,'CARGO FIJO'!$C$14,IF(G72&lt;=5,'CARGO FIJO'!$C$17)))))</f>
        <v>900</v>
      </c>
      <c r="P72" s="21">
        <f t="shared" si="0"/>
        <v>0</v>
      </c>
      <c r="Q72" s="21">
        <f t="shared" si="1"/>
        <v>0</v>
      </c>
      <c r="R72" s="21">
        <f t="shared" si="2"/>
        <v>0</v>
      </c>
      <c r="S72" s="21">
        <f t="shared" si="3"/>
        <v>0</v>
      </c>
      <c r="T72" s="24">
        <f t="shared" si="4"/>
        <v>0</v>
      </c>
      <c r="U72" s="24">
        <f t="shared" si="14"/>
        <v>0</v>
      </c>
      <c r="V72" s="25">
        <f t="shared" si="6"/>
        <v>0</v>
      </c>
      <c r="W72" s="24"/>
      <c r="X72" s="26">
        <v>0</v>
      </c>
      <c r="Y72" s="24"/>
      <c r="Z72" s="27">
        <v>0</v>
      </c>
      <c r="AA72" s="24">
        <f t="shared" si="27"/>
        <v>0</v>
      </c>
      <c r="AB72" s="24">
        <v>0</v>
      </c>
      <c r="AC72" s="24">
        <v>0</v>
      </c>
      <c r="AD72" s="24"/>
      <c r="AE72" s="24">
        <v>0</v>
      </c>
      <c r="AF72" s="21">
        <v>0</v>
      </c>
      <c r="AG72" s="24">
        <v>0</v>
      </c>
      <c r="AH72" s="24">
        <f t="shared" si="26"/>
        <v>0</v>
      </c>
      <c r="AI72" s="24">
        <v>154600</v>
      </c>
      <c r="AJ72" s="16" t="s">
        <v>334</v>
      </c>
      <c r="AK72" s="24">
        <v>0</v>
      </c>
      <c r="AL72" s="24">
        <f t="shared" si="15"/>
        <v>154600</v>
      </c>
      <c r="AM72" s="24">
        <f t="shared" si="10"/>
        <v>154600</v>
      </c>
      <c r="AN72" s="29"/>
      <c r="AO72" s="30"/>
      <c r="AP72" s="30"/>
      <c r="AQ72" s="29"/>
      <c r="AR72" s="29"/>
      <c r="AS72" s="29"/>
      <c r="AT72" s="29"/>
      <c r="AU72" s="29"/>
      <c r="AV72" s="29"/>
      <c r="AW72" s="29"/>
    </row>
    <row r="73" spans="1:49" ht="15.75" customHeight="1" x14ac:dyDescent="0.3">
      <c r="A73" s="17" t="s">
        <v>338</v>
      </c>
      <c r="B73" s="40" t="s">
        <v>339</v>
      </c>
      <c r="C73" s="15">
        <v>71399116</v>
      </c>
      <c r="D73" s="16"/>
      <c r="E73" s="16" t="s">
        <v>51</v>
      </c>
      <c r="F73" s="16" t="s">
        <v>332</v>
      </c>
      <c r="G73" s="17">
        <v>2</v>
      </c>
      <c r="H73" s="18" t="s">
        <v>340</v>
      </c>
      <c r="I73" s="19" t="s">
        <v>53</v>
      </c>
      <c r="J73" s="20" t="s">
        <v>54</v>
      </c>
      <c r="K73" s="21"/>
      <c r="L73" s="21"/>
      <c r="M73" s="22">
        <v>900</v>
      </c>
      <c r="N73" s="23">
        <f>IF(G73&lt;=1,'CARGO FIJO'!$B$5,IF(G73&lt;=2,'CARGO FIJO'!$B$8,IF(G73&lt;=3,'CARGO FIJO'!$B$11,IF(G73&lt;=4,'CARGO FIJO'!$B$14,IF(G73&lt;=5,'CARGO FIJO'!$B$17)))))</f>
        <v>900</v>
      </c>
      <c r="O73" s="23">
        <f>IF(G73&lt;=1,'CARGO FIJO'!$C$5,IF(G73&lt;=2,'CARGO FIJO'!$C$8,IF(G73&lt;=3,'CARGO FIJO'!$C$11,IF(G73&lt;=4,'CARGO FIJO'!$C$14,IF(G73&lt;=5,'CARGO FIJO'!$C$17)))))</f>
        <v>900</v>
      </c>
      <c r="P73" s="21">
        <f t="shared" si="0"/>
        <v>0</v>
      </c>
      <c r="Q73" s="21">
        <f t="shared" si="1"/>
        <v>0</v>
      </c>
      <c r="R73" s="21">
        <f t="shared" si="2"/>
        <v>0</v>
      </c>
      <c r="S73" s="21">
        <f t="shared" si="3"/>
        <v>0</v>
      </c>
      <c r="T73" s="24">
        <f t="shared" si="4"/>
        <v>0</v>
      </c>
      <c r="U73" s="24">
        <f t="shared" si="14"/>
        <v>0</v>
      </c>
      <c r="V73" s="25">
        <f t="shared" si="6"/>
        <v>0</v>
      </c>
      <c r="W73" s="24"/>
      <c r="X73" s="26">
        <v>0</v>
      </c>
      <c r="Y73" s="24"/>
      <c r="Z73" s="27">
        <v>0</v>
      </c>
      <c r="AA73" s="24">
        <f t="shared" si="27"/>
        <v>0</v>
      </c>
      <c r="AB73" s="24">
        <v>0</v>
      </c>
      <c r="AC73" s="24">
        <v>0</v>
      </c>
      <c r="AD73" s="24"/>
      <c r="AE73" s="24">
        <v>0</v>
      </c>
      <c r="AF73" s="21">
        <v>0</v>
      </c>
      <c r="AG73" s="24">
        <v>0</v>
      </c>
      <c r="AH73" s="24">
        <f t="shared" si="26"/>
        <v>0</v>
      </c>
      <c r="AI73" s="24">
        <v>154600</v>
      </c>
      <c r="AJ73" s="16" t="s">
        <v>334</v>
      </c>
      <c r="AK73" s="24">
        <v>0</v>
      </c>
      <c r="AL73" s="24">
        <f t="shared" si="15"/>
        <v>154600</v>
      </c>
      <c r="AM73" s="24">
        <f t="shared" si="10"/>
        <v>154600</v>
      </c>
      <c r="AN73" s="29"/>
      <c r="AO73" s="30"/>
      <c r="AP73" s="30"/>
      <c r="AQ73" s="29"/>
      <c r="AR73" s="29"/>
      <c r="AS73" s="29"/>
      <c r="AT73" s="29"/>
      <c r="AU73" s="29"/>
      <c r="AV73" s="29"/>
      <c r="AW73" s="29"/>
    </row>
    <row r="74" spans="1:49" ht="15.75" customHeight="1" x14ac:dyDescent="0.3">
      <c r="A74" s="17" t="s">
        <v>341</v>
      </c>
      <c r="B74" s="14" t="s">
        <v>342</v>
      </c>
      <c r="C74" s="15">
        <v>71399116</v>
      </c>
      <c r="D74" s="16">
        <v>19138429</v>
      </c>
      <c r="E74" s="16" t="s">
        <v>51</v>
      </c>
      <c r="F74" s="16" t="s">
        <v>343</v>
      </c>
      <c r="G74" s="17">
        <v>2</v>
      </c>
      <c r="H74" s="18" t="s">
        <v>344</v>
      </c>
      <c r="I74" s="19" t="s">
        <v>53</v>
      </c>
      <c r="J74" s="20" t="s">
        <v>54</v>
      </c>
      <c r="K74" s="21">
        <v>17</v>
      </c>
      <c r="L74" s="21">
        <v>17</v>
      </c>
      <c r="M74" s="22">
        <v>900</v>
      </c>
      <c r="N74" s="23">
        <f>IF(G74&lt;=1,'CARGO FIJO'!$B$5,IF(G74&lt;=2,'CARGO FIJO'!$B$8,IF(G74&lt;=3,'CARGO FIJO'!$B$11,IF(G74&lt;=4,'CARGO FIJO'!$B$14,IF(G74&lt;=5,'CARGO FIJO'!$B$17)))))</f>
        <v>900</v>
      </c>
      <c r="O74" s="23">
        <f>IF(G74&lt;=1,'CARGO FIJO'!$C$5,IF(G74&lt;=2,'CARGO FIJO'!$C$8,IF(G74&lt;=3,'CARGO FIJO'!$C$11,IF(G74&lt;=4,'CARGO FIJO'!$C$14,IF(G74&lt;=5,'CARGO FIJO'!$C$17)))))</f>
        <v>900</v>
      </c>
      <c r="P74" s="21">
        <f t="shared" si="0"/>
        <v>0</v>
      </c>
      <c r="Q74" s="21">
        <f t="shared" si="1"/>
        <v>0</v>
      </c>
      <c r="R74" s="21">
        <f t="shared" si="2"/>
        <v>0</v>
      </c>
      <c r="S74" s="21">
        <f t="shared" si="3"/>
        <v>0</v>
      </c>
      <c r="T74" s="24">
        <f t="shared" si="4"/>
        <v>0</v>
      </c>
      <c r="U74" s="24">
        <f t="shared" si="14"/>
        <v>0</v>
      </c>
      <c r="V74" s="25">
        <f t="shared" si="6"/>
        <v>0</v>
      </c>
      <c r="W74" s="24">
        <f>IF(G74&lt;=1,'CARGO FIJO'!$A$2,IF(G74&lt;=2,'CARGO FIJO'!$B$2,IF(G74&lt;=3,'CARGO FIJO'!$C$2,IF(G74&lt;=4,'CARGO FIJO'!$D$2,IF(G74&lt;=5,'CARGO FIJO'!$E$2)))))</f>
        <v>10000</v>
      </c>
      <c r="X74" s="26">
        <v>0</v>
      </c>
      <c r="Y74" s="24">
        <v>5500</v>
      </c>
      <c r="Z74" s="27">
        <v>0</v>
      </c>
      <c r="AA74" s="24">
        <v>0</v>
      </c>
      <c r="AB74" s="24">
        <v>0</v>
      </c>
      <c r="AC74" s="24">
        <v>0</v>
      </c>
      <c r="AD74" s="24">
        <v>1550</v>
      </c>
      <c r="AE74" s="24">
        <v>0</v>
      </c>
      <c r="AF74" s="21">
        <v>0</v>
      </c>
      <c r="AG74" s="24">
        <v>0</v>
      </c>
      <c r="AH74" s="24">
        <f t="shared" si="26"/>
        <v>0</v>
      </c>
      <c r="AI74" s="24">
        <v>0</v>
      </c>
      <c r="AJ74" s="51" t="s">
        <v>345</v>
      </c>
      <c r="AK74" s="24">
        <v>0</v>
      </c>
      <c r="AL74" s="24">
        <f t="shared" si="15"/>
        <v>13950</v>
      </c>
      <c r="AM74" s="24">
        <f t="shared" si="10"/>
        <v>13950</v>
      </c>
      <c r="AN74" s="29"/>
      <c r="AO74" s="30"/>
      <c r="AP74" s="30"/>
      <c r="AQ74" s="29"/>
      <c r="AR74" s="29"/>
      <c r="AS74" s="29"/>
      <c r="AT74" s="29"/>
      <c r="AU74" s="29"/>
      <c r="AV74" s="29"/>
      <c r="AW74" s="29"/>
    </row>
    <row r="75" spans="1:49" ht="15.75" customHeight="1" x14ac:dyDescent="0.3">
      <c r="A75" s="17" t="s">
        <v>346</v>
      </c>
      <c r="B75" s="40" t="s">
        <v>347</v>
      </c>
      <c r="C75" s="15">
        <v>71399116</v>
      </c>
      <c r="D75" s="16"/>
      <c r="E75" s="16" t="s">
        <v>51</v>
      </c>
      <c r="F75" s="16" t="s">
        <v>343</v>
      </c>
      <c r="G75" s="17">
        <v>2</v>
      </c>
      <c r="H75" s="18" t="s">
        <v>348</v>
      </c>
      <c r="I75" s="19" t="s">
        <v>53</v>
      </c>
      <c r="J75" s="20" t="s">
        <v>54</v>
      </c>
      <c r="K75" s="21"/>
      <c r="L75" s="21"/>
      <c r="M75" s="22">
        <v>900</v>
      </c>
      <c r="N75" s="23">
        <f>IF(G75&lt;=1,'CARGO FIJO'!$B$5,IF(G75&lt;=2,'CARGO FIJO'!$B$8,IF(G75&lt;=3,'CARGO FIJO'!$B$11,IF(G75&lt;=4,'CARGO FIJO'!$B$14,IF(G75&lt;=5,'CARGO FIJO'!$B$17)))))</f>
        <v>900</v>
      </c>
      <c r="O75" s="23">
        <f>IF(G75&lt;=1,'CARGO FIJO'!$C$5,IF(G75&lt;=2,'CARGO FIJO'!$C$8,IF(G75&lt;=3,'CARGO FIJO'!$C$11,IF(G75&lt;=4,'CARGO FIJO'!$C$14,IF(G75&lt;=5,'CARGO FIJO'!$C$17)))))</f>
        <v>900</v>
      </c>
      <c r="P75" s="21">
        <f t="shared" si="0"/>
        <v>0</v>
      </c>
      <c r="Q75" s="21">
        <f t="shared" si="1"/>
        <v>0</v>
      </c>
      <c r="R75" s="21">
        <f t="shared" si="2"/>
        <v>0</v>
      </c>
      <c r="S75" s="21">
        <f t="shared" si="3"/>
        <v>0</v>
      </c>
      <c r="T75" s="24">
        <f t="shared" si="4"/>
        <v>0</v>
      </c>
      <c r="U75" s="24">
        <f t="shared" si="14"/>
        <v>0</v>
      </c>
      <c r="V75" s="25">
        <f t="shared" si="6"/>
        <v>0</v>
      </c>
      <c r="W75" s="24"/>
      <c r="X75" s="26">
        <v>0</v>
      </c>
      <c r="Y75" s="24"/>
      <c r="Z75" s="27">
        <v>0</v>
      </c>
      <c r="AA75" s="24">
        <v>0</v>
      </c>
      <c r="AB75" s="24">
        <v>0</v>
      </c>
      <c r="AC75" s="24">
        <v>0</v>
      </c>
      <c r="AD75" s="24"/>
      <c r="AE75" s="24">
        <v>0</v>
      </c>
      <c r="AF75" s="21">
        <v>0</v>
      </c>
      <c r="AG75" s="24">
        <v>0</v>
      </c>
      <c r="AH75" s="24">
        <f t="shared" si="26"/>
        <v>0</v>
      </c>
      <c r="AI75" s="24">
        <v>154600</v>
      </c>
      <c r="AJ75" s="16" t="s">
        <v>334</v>
      </c>
      <c r="AK75" s="24">
        <v>0</v>
      </c>
      <c r="AL75" s="24">
        <f t="shared" si="15"/>
        <v>154600</v>
      </c>
      <c r="AM75" s="24">
        <f t="shared" si="10"/>
        <v>154600</v>
      </c>
      <c r="AN75" s="29"/>
      <c r="AO75" s="30"/>
      <c r="AP75" s="30"/>
      <c r="AQ75" s="29"/>
      <c r="AR75" s="29"/>
      <c r="AS75" s="29"/>
      <c r="AT75" s="29"/>
      <c r="AU75" s="29"/>
      <c r="AV75" s="29"/>
      <c r="AW75" s="29"/>
    </row>
    <row r="76" spans="1:49" ht="15.75" customHeight="1" x14ac:dyDescent="0.3">
      <c r="A76" s="17" t="s">
        <v>349</v>
      </c>
      <c r="B76" s="40" t="s">
        <v>350</v>
      </c>
      <c r="C76" s="15">
        <v>71399116</v>
      </c>
      <c r="D76" s="16"/>
      <c r="E76" s="16" t="s">
        <v>51</v>
      </c>
      <c r="F76" s="16" t="s">
        <v>343</v>
      </c>
      <c r="G76" s="17">
        <v>2</v>
      </c>
      <c r="H76" s="18" t="s">
        <v>351</v>
      </c>
      <c r="I76" s="19" t="s">
        <v>53</v>
      </c>
      <c r="J76" s="20" t="s">
        <v>54</v>
      </c>
      <c r="K76" s="21"/>
      <c r="L76" s="21"/>
      <c r="M76" s="22">
        <v>900</v>
      </c>
      <c r="N76" s="23">
        <f>IF(G76&lt;=1,'CARGO FIJO'!$B$5,IF(G76&lt;=2,'CARGO FIJO'!$B$8,IF(G76&lt;=3,'CARGO FIJO'!$B$11,IF(G76&lt;=4,'CARGO FIJO'!$B$14,IF(G76&lt;=5,'CARGO FIJO'!$B$17)))))</f>
        <v>900</v>
      </c>
      <c r="O76" s="23">
        <f>IF(G76&lt;=1,'CARGO FIJO'!$C$5,IF(G76&lt;=2,'CARGO FIJO'!$C$8,IF(G76&lt;=3,'CARGO FIJO'!$C$11,IF(G76&lt;=4,'CARGO FIJO'!$C$14,IF(G76&lt;=5,'CARGO FIJO'!$C$17)))))</f>
        <v>900</v>
      </c>
      <c r="P76" s="21">
        <f t="shared" si="0"/>
        <v>0</v>
      </c>
      <c r="Q76" s="21">
        <f t="shared" si="1"/>
        <v>0</v>
      </c>
      <c r="R76" s="21">
        <f t="shared" si="2"/>
        <v>0</v>
      </c>
      <c r="S76" s="21">
        <f t="shared" si="3"/>
        <v>0</v>
      </c>
      <c r="T76" s="24">
        <f t="shared" si="4"/>
        <v>0</v>
      </c>
      <c r="U76" s="24">
        <f t="shared" si="14"/>
        <v>0</v>
      </c>
      <c r="V76" s="25">
        <f t="shared" si="6"/>
        <v>0</v>
      </c>
      <c r="W76" s="24"/>
      <c r="X76" s="26">
        <v>0</v>
      </c>
      <c r="Y76" s="24"/>
      <c r="Z76" s="27">
        <v>0</v>
      </c>
      <c r="AA76" s="24">
        <v>0</v>
      </c>
      <c r="AB76" s="24">
        <v>0</v>
      </c>
      <c r="AC76" s="24">
        <v>0</v>
      </c>
      <c r="AD76" s="24"/>
      <c r="AE76" s="24">
        <v>0</v>
      </c>
      <c r="AF76" s="21">
        <v>0</v>
      </c>
      <c r="AG76" s="24">
        <v>0</v>
      </c>
      <c r="AH76" s="24">
        <f t="shared" si="26"/>
        <v>0</v>
      </c>
      <c r="AI76" s="24">
        <v>154600</v>
      </c>
      <c r="AJ76" s="16" t="s">
        <v>334</v>
      </c>
      <c r="AK76" s="24">
        <v>0</v>
      </c>
      <c r="AL76" s="24">
        <f t="shared" si="15"/>
        <v>154600</v>
      </c>
      <c r="AM76" s="24">
        <f t="shared" si="10"/>
        <v>154600</v>
      </c>
      <c r="AN76" s="29"/>
      <c r="AO76" s="30"/>
      <c r="AP76" s="30"/>
      <c r="AQ76" s="29"/>
      <c r="AR76" s="29"/>
      <c r="AS76" s="29"/>
      <c r="AT76" s="29"/>
      <c r="AU76" s="29"/>
      <c r="AV76" s="29"/>
      <c r="AW76" s="29"/>
    </row>
    <row r="77" spans="1:49" ht="15.75" customHeight="1" x14ac:dyDescent="0.3">
      <c r="A77" s="17" t="s">
        <v>352</v>
      </c>
      <c r="B77" s="40" t="s">
        <v>353</v>
      </c>
      <c r="C77" s="15">
        <v>71399116</v>
      </c>
      <c r="D77" s="16"/>
      <c r="E77" s="16" t="s">
        <v>51</v>
      </c>
      <c r="F77" s="16" t="s">
        <v>343</v>
      </c>
      <c r="G77" s="17">
        <v>2</v>
      </c>
      <c r="H77" s="18" t="s">
        <v>354</v>
      </c>
      <c r="I77" s="19" t="s">
        <v>53</v>
      </c>
      <c r="J77" s="20" t="s">
        <v>54</v>
      </c>
      <c r="K77" s="21"/>
      <c r="L77" s="21"/>
      <c r="M77" s="49">
        <v>900</v>
      </c>
      <c r="N77" s="23">
        <f>IF(G77&lt;=1,'CARGO FIJO'!$B$5,IF(G77&lt;=2,'CARGO FIJO'!$B$8,IF(G77&lt;=3,'CARGO FIJO'!$B$11,IF(G77&lt;=4,'CARGO FIJO'!$B$14,IF(G77&lt;=5,'CARGO FIJO'!$B$17)))))</f>
        <v>900</v>
      </c>
      <c r="O77" s="17"/>
      <c r="P77" s="21">
        <f t="shared" si="0"/>
        <v>0</v>
      </c>
      <c r="Q77" s="21">
        <f t="shared" si="1"/>
        <v>0</v>
      </c>
      <c r="R77" s="21">
        <f t="shared" si="2"/>
        <v>0</v>
      </c>
      <c r="S77" s="21">
        <f t="shared" si="3"/>
        <v>0</v>
      </c>
      <c r="T77" s="24">
        <f t="shared" si="4"/>
        <v>0</v>
      </c>
      <c r="U77" s="24">
        <f t="shared" si="14"/>
        <v>0</v>
      </c>
      <c r="V77" s="25">
        <f t="shared" si="6"/>
        <v>0</v>
      </c>
      <c r="W77" s="24"/>
      <c r="X77" s="26">
        <v>0</v>
      </c>
      <c r="Y77" s="24"/>
      <c r="Z77" s="27">
        <v>0</v>
      </c>
      <c r="AA77" s="52">
        <v>0</v>
      </c>
      <c r="AB77" s="24">
        <v>0</v>
      </c>
      <c r="AC77" s="24">
        <v>0</v>
      </c>
      <c r="AD77" s="24"/>
      <c r="AE77" s="24">
        <v>0</v>
      </c>
      <c r="AF77" s="21">
        <v>0</v>
      </c>
      <c r="AG77" s="24">
        <v>0</v>
      </c>
      <c r="AH77" s="24">
        <f t="shared" si="26"/>
        <v>0</v>
      </c>
      <c r="AI77" s="24">
        <v>154600</v>
      </c>
      <c r="AJ77" s="16" t="s">
        <v>334</v>
      </c>
      <c r="AK77" s="24">
        <v>0</v>
      </c>
      <c r="AL77" s="24">
        <f t="shared" si="15"/>
        <v>154600</v>
      </c>
      <c r="AM77" s="24">
        <f t="shared" si="10"/>
        <v>154600</v>
      </c>
      <c r="AN77" s="29"/>
      <c r="AO77" s="30"/>
      <c r="AP77" s="30"/>
      <c r="AQ77" s="29"/>
      <c r="AR77" s="29"/>
      <c r="AS77" s="29"/>
      <c r="AT77" s="29"/>
      <c r="AU77" s="29"/>
      <c r="AV77" s="29"/>
      <c r="AW77" s="29"/>
    </row>
    <row r="78" spans="1:49" ht="15.75" customHeight="1" x14ac:dyDescent="0.3">
      <c r="A78" s="13" t="s">
        <v>355</v>
      </c>
      <c r="B78" s="40" t="s">
        <v>356</v>
      </c>
      <c r="C78" s="15">
        <v>1026141633</v>
      </c>
      <c r="D78" s="16">
        <v>1610014866</v>
      </c>
      <c r="E78" s="16" t="s">
        <v>51</v>
      </c>
      <c r="F78" s="16" t="s">
        <v>357</v>
      </c>
      <c r="G78" s="17">
        <v>2</v>
      </c>
      <c r="H78" s="18" t="s">
        <v>358</v>
      </c>
      <c r="I78" s="19" t="s">
        <v>53</v>
      </c>
      <c r="J78" s="20" t="s">
        <v>54</v>
      </c>
      <c r="K78" s="21">
        <v>213</v>
      </c>
      <c r="L78" s="21">
        <v>217</v>
      </c>
      <c r="M78" s="49">
        <v>900</v>
      </c>
      <c r="N78" s="23">
        <f>IF(G78&lt;=1,'CARGO FIJO'!$B$5,IF(G78&lt;=2,'CARGO FIJO'!$B$8,IF(G78&lt;=3,'CARGO FIJO'!$B$11,IF(G78&lt;=4,'CARGO FIJO'!$B$14,IF(G78&lt;=5,'CARGO FIJO'!$B$17)))))</f>
        <v>900</v>
      </c>
      <c r="O78" s="23">
        <f>IF(G78&lt;=1,'CARGO FIJO'!$C$5,IF(G78&lt;=2,'CARGO FIJO'!$C$8,IF(G78&lt;=3,'CARGO FIJO'!$C$11,IF(G78&lt;=4,'CARGO FIJO'!$C$14,IF(G78&lt;=5,'CARGO FIJO'!$C$17)))))</f>
        <v>900</v>
      </c>
      <c r="P78" s="21">
        <f t="shared" si="0"/>
        <v>4</v>
      </c>
      <c r="Q78" s="21">
        <f t="shared" si="1"/>
        <v>4</v>
      </c>
      <c r="R78" s="21">
        <f t="shared" si="2"/>
        <v>0</v>
      </c>
      <c r="S78" s="21">
        <f t="shared" si="3"/>
        <v>0</v>
      </c>
      <c r="T78" s="24">
        <f t="shared" si="4"/>
        <v>3600</v>
      </c>
      <c r="U78" s="24">
        <f t="shared" si="14"/>
        <v>0</v>
      </c>
      <c r="V78" s="25">
        <f t="shared" si="6"/>
        <v>0</v>
      </c>
      <c r="W78" s="24">
        <f>IF(G78&lt;=1,'CARGO FIJO'!$A$2,IF(G78&lt;=2,'CARGO FIJO'!$B$2,IF(G78&lt;=3,'CARGO FIJO'!$C$2,IF(G78&lt;=4,'CARGO FIJO'!$D$2,IF(G78&lt;=5,'CARGO FIJO'!$E$2)))))</f>
        <v>10000</v>
      </c>
      <c r="X78" s="26">
        <v>0</v>
      </c>
      <c r="Y78" s="24">
        <v>5500</v>
      </c>
      <c r="Z78" s="27">
        <v>0</v>
      </c>
      <c r="AA78" s="24">
        <f t="shared" ref="AA78:AA86" si="28">(Z78*500)</f>
        <v>0</v>
      </c>
      <c r="AB78" s="24">
        <v>0</v>
      </c>
      <c r="AC78" s="24">
        <v>0</v>
      </c>
      <c r="AD78" s="24">
        <v>1900</v>
      </c>
      <c r="AE78" s="24">
        <v>0</v>
      </c>
      <c r="AF78" s="21">
        <v>0</v>
      </c>
      <c r="AG78" s="24">
        <v>0</v>
      </c>
      <c r="AH78" s="24">
        <f t="shared" si="26"/>
        <v>0</v>
      </c>
      <c r="AI78" s="24">
        <v>0</v>
      </c>
      <c r="AJ78" s="33" t="s">
        <v>55</v>
      </c>
      <c r="AK78" s="24">
        <v>0</v>
      </c>
      <c r="AL78" s="24">
        <f t="shared" si="15"/>
        <v>17200</v>
      </c>
      <c r="AM78" s="24">
        <f t="shared" si="10"/>
        <v>17200</v>
      </c>
      <c r="AN78" s="29"/>
      <c r="AO78" s="30"/>
      <c r="AP78" s="30"/>
      <c r="AQ78" s="29"/>
      <c r="AR78" s="29"/>
      <c r="AS78" s="29"/>
      <c r="AT78" s="29"/>
      <c r="AU78" s="29"/>
      <c r="AV78" s="29"/>
      <c r="AW78" s="29"/>
    </row>
    <row r="79" spans="1:49" ht="15" customHeight="1" x14ac:dyDescent="0.3">
      <c r="A79" s="13" t="s">
        <v>359</v>
      </c>
      <c r="B79" s="40" t="s">
        <v>360</v>
      </c>
      <c r="C79" s="15">
        <v>43527704</v>
      </c>
      <c r="D79" s="16">
        <v>712005628</v>
      </c>
      <c r="E79" s="16" t="s">
        <v>51</v>
      </c>
      <c r="F79" s="16" t="s">
        <v>361</v>
      </c>
      <c r="G79" s="17">
        <v>2</v>
      </c>
      <c r="H79" s="18" t="s">
        <v>362</v>
      </c>
      <c r="I79" s="19" t="s">
        <v>53</v>
      </c>
      <c r="J79" s="20" t="s">
        <v>54</v>
      </c>
      <c r="K79" s="21">
        <v>2065</v>
      </c>
      <c r="L79" s="21">
        <v>2076</v>
      </c>
      <c r="M79" s="49">
        <v>900</v>
      </c>
      <c r="N79" s="23">
        <f>IF(G79&lt;=1,'CARGO FIJO'!$B$5,IF(G79&lt;=2,'CARGO FIJO'!$B$8,IF(G79&lt;=3,'CARGO FIJO'!$B$11,IF(G79&lt;=4,'CARGO FIJO'!$B$14,IF(G79&lt;=5,'CARGO FIJO'!$B$17)))))</f>
        <v>900</v>
      </c>
      <c r="O79" s="23">
        <f>IF(G79&lt;=1,'CARGO FIJO'!$C$5,IF(G79&lt;=2,'CARGO FIJO'!$C$8,IF(G79&lt;=3,'CARGO FIJO'!$C$11,IF(G79&lt;=4,'CARGO FIJO'!$C$14,IF(G79&lt;=5,'CARGO FIJO'!$C$17)))))</f>
        <v>900</v>
      </c>
      <c r="P79" s="21">
        <f t="shared" si="0"/>
        <v>11</v>
      </c>
      <c r="Q79" s="21">
        <f t="shared" si="1"/>
        <v>11</v>
      </c>
      <c r="R79" s="21">
        <f t="shared" si="2"/>
        <v>0</v>
      </c>
      <c r="S79" s="21">
        <f t="shared" si="3"/>
        <v>0</v>
      </c>
      <c r="T79" s="24">
        <f t="shared" si="4"/>
        <v>9900</v>
      </c>
      <c r="U79" s="24">
        <f t="shared" si="14"/>
        <v>0</v>
      </c>
      <c r="V79" s="25">
        <f t="shared" si="6"/>
        <v>0</v>
      </c>
      <c r="W79" s="24">
        <f>IF(G79&lt;=1,'CARGO FIJO'!$A$2,IF(G79&lt;=2,'CARGO FIJO'!$B$2,IF(G79&lt;=3,'CARGO FIJO'!$C$2,IF(G79&lt;=4,'CARGO FIJO'!$D$2,IF(G79&lt;=5,'CARGO FIJO'!$E$2)))))</f>
        <v>10000</v>
      </c>
      <c r="X79" s="26">
        <v>0</v>
      </c>
      <c r="Y79" s="24">
        <v>5500</v>
      </c>
      <c r="Z79" s="27">
        <v>0</v>
      </c>
      <c r="AA79" s="24">
        <f t="shared" si="28"/>
        <v>0</v>
      </c>
      <c r="AB79" s="24">
        <v>0</v>
      </c>
      <c r="AC79" s="24">
        <v>0</v>
      </c>
      <c r="AD79" s="24">
        <v>2550</v>
      </c>
      <c r="AE79" s="24">
        <v>0</v>
      </c>
      <c r="AF79" s="21">
        <v>0</v>
      </c>
      <c r="AG79" s="24">
        <v>0</v>
      </c>
      <c r="AH79" s="24">
        <f t="shared" si="26"/>
        <v>0</v>
      </c>
      <c r="AI79" s="24">
        <v>0</v>
      </c>
      <c r="AJ79" s="33" t="s">
        <v>55</v>
      </c>
      <c r="AK79" s="24">
        <v>0</v>
      </c>
      <c r="AL79" s="24">
        <f t="shared" si="15"/>
        <v>22850</v>
      </c>
      <c r="AM79" s="24">
        <f t="shared" si="10"/>
        <v>22850</v>
      </c>
      <c r="AN79" s="29"/>
      <c r="AO79" s="30">
        <f t="shared" ref="AO79:AO95" si="29">AH79</f>
        <v>0</v>
      </c>
      <c r="AP79" s="30">
        <f t="shared" ref="AP79:AP94" si="30">AL79-AM79</f>
        <v>0</v>
      </c>
      <c r="AQ79" s="29"/>
      <c r="AR79" s="29"/>
      <c r="AS79" s="29"/>
      <c r="AT79" s="29"/>
      <c r="AU79" s="29"/>
      <c r="AV79" s="29"/>
      <c r="AW79" s="29"/>
    </row>
    <row r="80" spans="1:49" ht="15.75" customHeight="1" x14ac:dyDescent="0.3">
      <c r="A80" s="13" t="s">
        <v>363</v>
      </c>
      <c r="B80" s="40" t="s">
        <v>364</v>
      </c>
      <c r="C80" s="15">
        <v>32150653</v>
      </c>
      <c r="D80" s="16">
        <v>1407008836</v>
      </c>
      <c r="E80" s="16" t="s">
        <v>51</v>
      </c>
      <c r="F80" s="16" t="s">
        <v>365</v>
      </c>
      <c r="G80" s="17">
        <v>2</v>
      </c>
      <c r="H80" s="18" t="s">
        <v>366</v>
      </c>
      <c r="I80" s="19" t="s">
        <v>53</v>
      </c>
      <c r="J80" s="20" t="s">
        <v>54</v>
      </c>
      <c r="K80" s="21">
        <v>427</v>
      </c>
      <c r="L80" s="21">
        <v>435</v>
      </c>
      <c r="M80" s="49">
        <v>900</v>
      </c>
      <c r="N80" s="23">
        <f>IF(G80&lt;=1,'CARGO FIJO'!$B$5,IF(G80&lt;=2,'CARGO FIJO'!$B$8,IF(G80&lt;=3,'CARGO FIJO'!$B$11,IF(G80&lt;=4,'CARGO FIJO'!$B$14,IF(G80&lt;=5,'CARGO FIJO'!$B$17)))))</f>
        <v>900</v>
      </c>
      <c r="O80" s="23">
        <f>IF(G80&lt;=1,'CARGO FIJO'!$C$5,IF(G80&lt;=2,'CARGO FIJO'!$C$8,IF(G80&lt;=3,'CARGO FIJO'!$C$11,IF(G80&lt;=4,'CARGO FIJO'!$C$14,IF(G80&lt;=5,'CARGO FIJO'!$C$17)))))</f>
        <v>900</v>
      </c>
      <c r="P80" s="21">
        <f t="shared" si="0"/>
        <v>8</v>
      </c>
      <c r="Q80" s="21">
        <f t="shared" si="1"/>
        <v>8</v>
      </c>
      <c r="R80" s="21">
        <f t="shared" si="2"/>
        <v>0</v>
      </c>
      <c r="S80" s="21">
        <f t="shared" si="3"/>
        <v>0</v>
      </c>
      <c r="T80" s="24">
        <f t="shared" si="4"/>
        <v>7200</v>
      </c>
      <c r="U80" s="24">
        <f t="shared" si="14"/>
        <v>0</v>
      </c>
      <c r="V80" s="25">
        <f t="shared" si="6"/>
        <v>0</v>
      </c>
      <c r="W80" s="24">
        <f>IF(G80&lt;=1,'CARGO FIJO'!$A$2,IF(G80&lt;=2,'CARGO FIJO'!$B$2,IF(G80&lt;=3,'CARGO FIJO'!$C$2,IF(G80&lt;=4,'CARGO FIJO'!$D$2,IF(G80&lt;=5,'CARGO FIJO'!$E$2)))))</f>
        <v>10000</v>
      </c>
      <c r="X80" s="26">
        <v>0</v>
      </c>
      <c r="Y80" s="24">
        <v>5500</v>
      </c>
      <c r="Z80" s="27">
        <v>1</v>
      </c>
      <c r="AA80" s="24">
        <f t="shared" si="28"/>
        <v>500</v>
      </c>
      <c r="AB80" s="24">
        <v>17200</v>
      </c>
      <c r="AC80" s="24">
        <v>0</v>
      </c>
      <c r="AD80" s="24">
        <v>2300</v>
      </c>
      <c r="AE80" s="24">
        <v>0</v>
      </c>
      <c r="AF80" s="21">
        <v>0</v>
      </c>
      <c r="AG80" s="24">
        <v>0</v>
      </c>
      <c r="AH80" s="24">
        <f t="shared" si="26"/>
        <v>0</v>
      </c>
      <c r="AI80" s="24">
        <v>0</v>
      </c>
      <c r="AJ80" s="33" t="s">
        <v>367</v>
      </c>
      <c r="AK80" s="24">
        <v>0</v>
      </c>
      <c r="AL80" s="24">
        <f t="shared" si="15"/>
        <v>38100</v>
      </c>
      <c r="AM80" s="24">
        <f t="shared" si="10"/>
        <v>38100</v>
      </c>
      <c r="AN80" s="29"/>
      <c r="AO80" s="30">
        <f t="shared" si="29"/>
        <v>0</v>
      </c>
      <c r="AP80" s="30">
        <f t="shared" si="30"/>
        <v>0</v>
      </c>
      <c r="AQ80" s="29"/>
      <c r="AR80" s="29"/>
      <c r="AS80" s="29"/>
      <c r="AT80" s="29"/>
      <c r="AU80" s="29"/>
      <c r="AV80" s="29"/>
      <c r="AW80" s="29"/>
    </row>
    <row r="81" spans="1:49" ht="15.75" customHeight="1" x14ac:dyDescent="0.3">
      <c r="A81" s="13" t="s">
        <v>368</v>
      </c>
      <c r="B81" s="40" t="s">
        <v>369</v>
      </c>
      <c r="C81" s="15">
        <v>39162066</v>
      </c>
      <c r="D81" s="16">
        <v>1402000811</v>
      </c>
      <c r="E81" s="16" t="s">
        <v>51</v>
      </c>
      <c r="F81" s="16">
        <v>3030435</v>
      </c>
      <c r="G81" s="17">
        <v>2</v>
      </c>
      <c r="H81" s="18" t="s">
        <v>370</v>
      </c>
      <c r="I81" s="19" t="s">
        <v>53</v>
      </c>
      <c r="J81" s="20" t="s">
        <v>54</v>
      </c>
      <c r="K81" s="21">
        <v>666</v>
      </c>
      <c r="L81" s="21">
        <v>668</v>
      </c>
      <c r="M81" s="49">
        <v>900</v>
      </c>
      <c r="N81" s="23">
        <f>IF(G81&lt;=1,'CARGO FIJO'!$B$5,IF(G81&lt;=2,'CARGO FIJO'!$B$8,IF(G81&lt;=3,'CARGO FIJO'!$B$11,IF(G81&lt;=4,'CARGO FIJO'!$B$14,IF(G81&lt;=5,'CARGO FIJO'!$B$17)))))</f>
        <v>900</v>
      </c>
      <c r="O81" s="23">
        <f>IF(G81&lt;=1,'CARGO FIJO'!$C$5,IF(G81&lt;=2,'CARGO FIJO'!$C$8,IF(G81&lt;=3,'CARGO FIJO'!$C$11,IF(G81&lt;=4,'CARGO FIJO'!$C$14,IF(G81&lt;=5,'CARGO FIJO'!$C$17)))))</f>
        <v>900</v>
      </c>
      <c r="P81" s="21">
        <f t="shared" si="0"/>
        <v>2</v>
      </c>
      <c r="Q81" s="21">
        <f t="shared" si="1"/>
        <v>2</v>
      </c>
      <c r="R81" s="21">
        <f t="shared" si="2"/>
        <v>0</v>
      </c>
      <c r="S81" s="21">
        <f t="shared" si="3"/>
        <v>0</v>
      </c>
      <c r="T81" s="24">
        <f t="shared" si="4"/>
        <v>1800</v>
      </c>
      <c r="U81" s="24">
        <f t="shared" si="14"/>
        <v>0</v>
      </c>
      <c r="V81" s="25">
        <f t="shared" si="6"/>
        <v>0</v>
      </c>
      <c r="W81" s="24">
        <f>IF(G81&lt;=1,'CARGO FIJO'!$A$2,IF(G81&lt;=2,'CARGO FIJO'!$B$2,IF(G81&lt;=3,'CARGO FIJO'!$C$2,IF(G81&lt;=4,'CARGO FIJO'!$D$2,IF(G81&lt;=5,'CARGO FIJO'!$E$2)))))</f>
        <v>10000</v>
      </c>
      <c r="X81" s="26">
        <v>0</v>
      </c>
      <c r="Y81" s="24">
        <v>5500</v>
      </c>
      <c r="Z81" s="27">
        <v>0</v>
      </c>
      <c r="AA81" s="24">
        <f t="shared" si="28"/>
        <v>0</v>
      </c>
      <c r="AB81" s="24">
        <v>0</v>
      </c>
      <c r="AC81" s="24">
        <v>0</v>
      </c>
      <c r="AD81" s="24">
        <v>1750</v>
      </c>
      <c r="AE81" s="24">
        <v>0</v>
      </c>
      <c r="AF81" s="21">
        <v>0</v>
      </c>
      <c r="AG81" s="24">
        <v>0</v>
      </c>
      <c r="AH81" s="24">
        <f t="shared" si="26"/>
        <v>0</v>
      </c>
      <c r="AI81" s="24">
        <v>0</v>
      </c>
      <c r="AJ81" s="33" t="s">
        <v>371</v>
      </c>
      <c r="AK81" s="24">
        <v>0</v>
      </c>
      <c r="AL81" s="24">
        <f t="shared" si="15"/>
        <v>15550</v>
      </c>
      <c r="AM81" s="24">
        <f t="shared" si="10"/>
        <v>15550</v>
      </c>
      <c r="AN81" s="29"/>
      <c r="AO81" s="30">
        <f t="shared" si="29"/>
        <v>0</v>
      </c>
      <c r="AP81" s="30">
        <f t="shared" si="30"/>
        <v>0</v>
      </c>
      <c r="AQ81" s="29"/>
      <c r="AR81" s="29"/>
      <c r="AS81" s="29"/>
      <c r="AT81" s="29"/>
      <c r="AU81" s="29"/>
      <c r="AV81" s="29"/>
      <c r="AW81" s="29"/>
    </row>
    <row r="82" spans="1:49" ht="15.75" customHeight="1" x14ac:dyDescent="0.3">
      <c r="A82" s="13" t="s">
        <v>372</v>
      </c>
      <c r="B82" s="14" t="s">
        <v>373</v>
      </c>
      <c r="C82" s="15">
        <v>39162066</v>
      </c>
      <c r="D82" s="16" t="s">
        <v>374</v>
      </c>
      <c r="E82" s="16" t="s">
        <v>51</v>
      </c>
      <c r="F82" s="16" t="s">
        <v>375</v>
      </c>
      <c r="G82" s="17">
        <v>2</v>
      </c>
      <c r="H82" s="18" t="s">
        <v>376</v>
      </c>
      <c r="I82" s="19" t="s">
        <v>53</v>
      </c>
      <c r="J82" s="20" t="s">
        <v>54</v>
      </c>
      <c r="K82" s="21">
        <v>47</v>
      </c>
      <c r="L82" s="21">
        <v>61</v>
      </c>
      <c r="M82" s="49">
        <v>900</v>
      </c>
      <c r="N82" s="23">
        <f>IF(G82&lt;=1,'CARGO FIJO'!$B$5,IF(G82&lt;=2,'CARGO FIJO'!$B$8,IF(G82&lt;=3,'CARGO FIJO'!$B$11,IF(G82&lt;=4,'CARGO FIJO'!$B$14,IF(G82&lt;=5,'CARGO FIJO'!$B$17)))))</f>
        <v>900</v>
      </c>
      <c r="O82" s="23">
        <f>IF(G82&lt;=1,'CARGO FIJO'!$C$5,IF(G82&lt;=2,'CARGO FIJO'!$C$8,IF(G82&lt;=3,'CARGO FIJO'!$C$11,IF(G82&lt;=4,'CARGO FIJO'!$C$14,IF(G82&lt;=5,'CARGO FIJO'!$C$17)))))</f>
        <v>900</v>
      </c>
      <c r="P82" s="21">
        <f t="shared" si="0"/>
        <v>14</v>
      </c>
      <c r="Q82" s="21">
        <f t="shared" si="1"/>
        <v>14</v>
      </c>
      <c r="R82" s="21">
        <f t="shared" si="2"/>
        <v>0</v>
      </c>
      <c r="S82" s="21">
        <f t="shared" si="3"/>
        <v>0</v>
      </c>
      <c r="T82" s="24">
        <f t="shared" si="4"/>
        <v>12600</v>
      </c>
      <c r="U82" s="24">
        <f t="shared" si="14"/>
        <v>0</v>
      </c>
      <c r="V82" s="25">
        <f t="shared" si="6"/>
        <v>0</v>
      </c>
      <c r="W82" s="24">
        <f>IF(G82&lt;=1,'CARGO FIJO'!$A$2,IF(G82&lt;=2,'CARGO FIJO'!$B$2,IF(G82&lt;=3,'CARGO FIJO'!$C$2,IF(G82&lt;=4,'CARGO FIJO'!$D$2,IF(G82&lt;=5,'CARGO FIJO'!$E$2)))))</f>
        <v>10000</v>
      </c>
      <c r="X82" s="26">
        <v>0</v>
      </c>
      <c r="Y82" s="24">
        <v>5500</v>
      </c>
      <c r="Z82" s="27">
        <v>0</v>
      </c>
      <c r="AA82" s="24">
        <f t="shared" si="28"/>
        <v>0</v>
      </c>
      <c r="AB82" s="24">
        <v>0</v>
      </c>
      <c r="AC82" s="24">
        <v>0</v>
      </c>
      <c r="AD82" s="24">
        <v>2800</v>
      </c>
      <c r="AE82" s="24">
        <v>0</v>
      </c>
      <c r="AF82" s="21">
        <v>0</v>
      </c>
      <c r="AG82" s="24">
        <v>0</v>
      </c>
      <c r="AH82" s="24">
        <f t="shared" si="26"/>
        <v>0</v>
      </c>
      <c r="AI82" s="24">
        <v>0</v>
      </c>
      <c r="AJ82" s="33" t="s">
        <v>377</v>
      </c>
      <c r="AK82" s="24">
        <v>0</v>
      </c>
      <c r="AL82" s="24">
        <f t="shared" si="15"/>
        <v>25300</v>
      </c>
      <c r="AM82" s="24">
        <f t="shared" si="10"/>
        <v>25300</v>
      </c>
      <c r="AN82" s="29"/>
      <c r="AO82" s="30">
        <f t="shared" si="29"/>
        <v>0</v>
      </c>
      <c r="AP82" s="30">
        <f t="shared" si="30"/>
        <v>0</v>
      </c>
      <c r="AQ82" s="29"/>
      <c r="AR82" s="29"/>
      <c r="AS82" s="29"/>
      <c r="AT82" s="29"/>
      <c r="AU82" s="29"/>
      <c r="AV82" s="29"/>
      <c r="AW82" s="29"/>
    </row>
    <row r="83" spans="1:49" ht="15.75" customHeight="1" x14ac:dyDescent="0.3">
      <c r="A83" s="13" t="s">
        <v>378</v>
      </c>
      <c r="B83" s="14" t="s">
        <v>379</v>
      </c>
      <c r="C83" s="15">
        <v>39162066</v>
      </c>
      <c r="D83" s="16">
        <v>1210007265</v>
      </c>
      <c r="E83" s="16" t="s">
        <v>51</v>
      </c>
      <c r="F83" s="16" t="s">
        <v>380</v>
      </c>
      <c r="G83" s="17">
        <v>2</v>
      </c>
      <c r="H83" s="18" t="s">
        <v>381</v>
      </c>
      <c r="I83" s="19" t="s">
        <v>53</v>
      </c>
      <c r="J83" s="20" t="s">
        <v>54</v>
      </c>
      <c r="K83" s="21">
        <v>1251</v>
      </c>
      <c r="L83" s="21">
        <v>1272</v>
      </c>
      <c r="M83" s="49">
        <v>900</v>
      </c>
      <c r="N83" s="23">
        <f>IF(G83&lt;=1,'CARGO FIJO'!$B$5,IF(G83&lt;=2,'CARGO FIJO'!$B$8,IF(G83&lt;=3,'CARGO FIJO'!$B$11,IF(G83&lt;=4,'CARGO FIJO'!$B$14,IF(G83&lt;=5,'CARGO FIJO'!$B$17)))))</f>
        <v>900</v>
      </c>
      <c r="O83" s="23">
        <f>IF(G83&lt;=1,'CARGO FIJO'!$C$5,IF(G83&lt;=2,'CARGO FIJO'!$C$8,IF(G83&lt;=3,'CARGO FIJO'!$C$11,IF(G83&lt;=4,'CARGO FIJO'!$C$14,IF(G83&lt;=5,'CARGO FIJO'!$C$17)))))</f>
        <v>900</v>
      </c>
      <c r="P83" s="21">
        <f t="shared" si="0"/>
        <v>21</v>
      </c>
      <c r="Q83" s="21">
        <f t="shared" si="1"/>
        <v>17</v>
      </c>
      <c r="R83" s="21">
        <f t="shared" si="2"/>
        <v>4</v>
      </c>
      <c r="S83" s="21">
        <f t="shared" si="3"/>
        <v>0</v>
      </c>
      <c r="T83" s="24">
        <f t="shared" si="4"/>
        <v>15300</v>
      </c>
      <c r="U83" s="24">
        <f t="shared" si="14"/>
        <v>3600</v>
      </c>
      <c r="V83" s="25">
        <f t="shared" si="6"/>
        <v>0</v>
      </c>
      <c r="W83" s="24">
        <f>IF(G83&lt;=1,'CARGO FIJO'!$A$2,IF(G83&lt;=2,'CARGO FIJO'!$B$2,IF(G83&lt;=3,'CARGO FIJO'!$C$2,IF(G83&lt;=4,'CARGO FIJO'!$D$2,IF(G83&lt;=5,'CARGO FIJO'!$E$2)))))</f>
        <v>10000</v>
      </c>
      <c r="X83" s="26">
        <v>0</v>
      </c>
      <c r="Y83" s="24">
        <v>5500</v>
      </c>
      <c r="Z83" s="27">
        <v>0</v>
      </c>
      <c r="AA83" s="24">
        <f t="shared" si="28"/>
        <v>0</v>
      </c>
      <c r="AB83" s="24">
        <v>0</v>
      </c>
      <c r="AC83" s="24">
        <v>0</v>
      </c>
      <c r="AD83" s="24">
        <v>3450</v>
      </c>
      <c r="AE83" s="24">
        <v>0</v>
      </c>
      <c r="AF83" s="21">
        <v>0</v>
      </c>
      <c r="AG83" s="24">
        <v>0</v>
      </c>
      <c r="AH83" s="24">
        <f t="shared" si="26"/>
        <v>0</v>
      </c>
      <c r="AI83" s="24">
        <v>0</v>
      </c>
      <c r="AJ83" s="33" t="s">
        <v>55</v>
      </c>
      <c r="AK83" s="24">
        <v>0</v>
      </c>
      <c r="AL83" s="24">
        <f t="shared" si="15"/>
        <v>30950</v>
      </c>
      <c r="AM83" s="24">
        <f t="shared" si="10"/>
        <v>30950</v>
      </c>
      <c r="AN83" s="29"/>
      <c r="AO83" s="30">
        <f t="shared" si="29"/>
        <v>0</v>
      </c>
      <c r="AP83" s="30">
        <f t="shared" si="30"/>
        <v>0</v>
      </c>
      <c r="AQ83" s="29"/>
      <c r="AR83" s="29"/>
      <c r="AS83" s="29"/>
      <c r="AT83" s="29"/>
      <c r="AU83" s="29"/>
      <c r="AV83" s="29"/>
      <c r="AW83" s="29"/>
    </row>
    <row r="84" spans="1:49" ht="15.75" customHeight="1" x14ac:dyDescent="0.3">
      <c r="A84" s="13" t="s">
        <v>382</v>
      </c>
      <c r="B84" s="14" t="s">
        <v>383</v>
      </c>
      <c r="C84" s="15">
        <v>39162066</v>
      </c>
      <c r="D84" s="16">
        <v>712005135</v>
      </c>
      <c r="E84" s="16" t="s">
        <v>51</v>
      </c>
      <c r="F84" s="16" t="s">
        <v>384</v>
      </c>
      <c r="G84" s="17">
        <v>2</v>
      </c>
      <c r="H84" s="18" t="s">
        <v>385</v>
      </c>
      <c r="I84" s="19" t="s">
        <v>53</v>
      </c>
      <c r="J84" s="20" t="s">
        <v>54</v>
      </c>
      <c r="K84" s="21">
        <v>1240</v>
      </c>
      <c r="L84" s="21">
        <v>1243</v>
      </c>
      <c r="M84" s="22">
        <v>900</v>
      </c>
      <c r="N84" s="23">
        <f>IF(G84&lt;=1,'CARGO FIJO'!$B$5,IF(G84&lt;=2,'CARGO FIJO'!$B$8,IF(G84&lt;=3,'CARGO FIJO'!$B$11,IF(G84&lt;=4,'CARGO FIJO'!$B$14,IF(G84&lt;=5,'CARGO FIJO'!$B$17)))))</f>
        <v>900</v>
      </c>
      <c r="O84" s="23">
        <f>IF(G84&lt;=1,'CARGO FIJO'!$C$5,IF(G84&lt;=2,'CARGO FIJO'!$C$8,IF(G84&lt;=3,'CARGO FIJO'!$C$11,IF(G84&lt;=4,'CARGO FIJO'!$C$14,IF(G84&lt;=5,'CARGO FIJO'!$C$17)))))</f>
        <v>900</v>
      </c>
      <c r="P84" s="21">
        <f t="shared" si="0"/>
        <v>3</v>
      </c>
      <c r="Q84" s="21">
        <f t="shared" si="1"/>
        <v>3</v>
      </c>
      <c r="R84" s="21">
        <f t="shared" si="2"/>
        <v>0</v>
      </c>
      <c r="S84" s="21">
        <f t="shared" si="3"/>
        <v>0</v>
      </c>
      <c r="T84" s="24">
        <f t="shared" si="4"/>
        <v>2700</v>
      </c>
      <c r="U84" s="24">
        <f t="shared" si="14"/>
        <v>0</v>
      </c>
      <c r="V84" s="25">
        <f t="shared" si="6"/>
        <v>0</v>
      </c>
      <c r="W84" s="24">
        <f>IF(G84&lt;=1,'CARGO FIJO'!$A$2,IF(G84&lt;=2,'CARGO FIJO'!$B$2,IF(G84&lt;=3,'CARGO FIJO'!$C$2,IF(G84&lt;=4,'CARGO FIJO'!$D$2,IF(G84&lt;=5,'CARGO FIJO'!$E$2)))))</f>
        <v>10000</v>
      </c>
      <c r="X84" s="26">
        <v>0</v>
      </c>
      <c r="Y84" s="24">
        <v>5500</v>
      </c>
      <c r="Z84" s="27">
        <v>0</v>
      </c>
      <c r="AA84" s="24">
        <f t="shared" si="28"/>
        <v>0</v>
      </c>
      <c r="AB84" s="24">
        <v>0</v>
      </c>
      <c r="AC84" s="24">
        <v>0</v>
      </c>
      <c r="AD84" s="24">
        <v>1800</v>
      </c>
      <c r="AE84" s="24">
        <v>0</v>
      </c>
      <c r="AF84" s="21">
        <v>0</v>
      </c>
      <c r="AG84" s="24">
        <v>0</v>
      </c>
      <c r="AH84" s="24">
        <f t="shared" si="26"/>
        <v>0</v>
      </c>
      <c r="AI84" s="24">
        <v>0</v>
      </c>
      <c r="AJ84" s="33" t="s">
        <v>55</v>
      </c>
      <c r="AK84" s="24">
        <v>0</v>
      </c>
      <c r="AL84" s="24">
        <f t="shared" si="15"/>
        <v>16400</v>
      </c>
      <c r="AM84" s="24">
        <f t="shared" si="10"/>
        <v>16400</v>
      </c>
      <c r="AN84" s="29"/>
      <c r="AO84" s="30">
        <f t="shared" si="29"/>
        <v>0</v>
      </c>
      <c r="AP84" s="30">
        <f t="shared" si="30"/>
        <v>0</v>
      </c>
      <c r="AQ84" s="29"/>
      <c r="AR84" s="29"/>
      <c r="AS84" s="29"/>
      <c r="AT84" s="29"/>
      <c r="AU84" s="29"/>
      <c r="AV84" s="29"/>
      <c r="AW84" s="29"/>
    </row>
    <row r="85" spans="1:49" ht="15.75" customHeight="1" x14ac:dyDescent="0.3">
      <c r="A85" s="13" t="s">
        <v>386</v>
      </c>
      <c r="B85" s="14" t="s">
        <v>387</v>
      </c>
      <c r="C85" s="15">
        <v>39162066</v>
      </c>
      <c r="D85" s="16">
        <v>1210007263</v>
      </c>
      <c r="E85" s="16" t="s">
        <v>51</v>
      </c>
      <c r="F85" s="16">
        <v>2789552</v>
      </c>
      <c r="G85" s="17">
        <v>2</v>
      </c>
      <c r="H85" s="18" t="s">
        <v>388</v>
      </c>
      <c r="I85" s="19" t="s">
        <v>53</v>
      </c>
      <c r="J85" s="20" t="s">
        <v>54</v>
      </c>
      <c r="K85" s="21">
        <v>729</v>
      </c>
      <c r="L85" s="21">
        <v>743</v>
      </c>
      <c r="M85" s="22">
        <v>900</v>
      </c>
      <c r="N85" s="23">
        <f>IF(G85&lt;=1,'CARGO FIJO'!$B$5,IF(G85&lt;=2,'CARGO FIJO'!$B$8,IF(G85&lt;=3,'CARGO FIJO'!$B$11,IF(G85&lt;=4,'CARGO FIJO'!$B$14,IF(G85&lt;=5,'CARGO FIJO'!$B$17)))))</f>
        <v>900</v>
      </c>
      <c r="O85" s="23">
        <f>IF(G85&lt;=1,'CARGO FIJO'!$C$5,IF(G85&lt;=2,'CARGO FIJO'!$C$8,IF(G85&lt;=3,'CARGO FIJO'!$C$11,IF(G85&lt;=4,'CARGO FIJO'!$C$14,IF(G85&lt;=5,'CARGO FIJO'!$C$17)))))</f>
        <v>900</v>
      </c>
      <c r="P85" s="21">
        <f t="shared" si="0"/>
        <v>14</v>
      </c>
      <c r="Q85" s="21">
        <f t="shared" si="1"/>
        <v>14</v>
      </c>
      <c r="R85" s="21">
        <f t="shared" si="2"/>
        <v>0</v>
      </c>
      <c r="S85" s="21">
        <f t="shared" si="3"/>
        <v>0</v>
      </c>
      <c r="T85" s="24">
        <f t="shared" si="4"/>
        <v>12600</v>
      </c>
      <c r="U85" s="24">
        <f t="shared" si="14"/>
        <v>0</v>
      </c>
      <c r="V85" s="25">
        <f t="shared" si="6"/>
        <v>0</v>
      </c>
      <c r="W85" s="24">
        <f>IF(G85&lt;=1,'CARGO FIJO'!$A$2,IF(G85&lt;=2,'CARGO FIJO'!$B$2,IF(G85&lt;=3,'CARGO FIJO'!$C$2,IF(G85&lt;=4,'CARGO FIJO'!$D$2,IF(G85&lt;=5,'CARGO FIJO'!$E$2)))))</f>
        <v>10000</v>
      </c>
      <c r="X85" s="26">
        <v>0</v>
      </c>
      <c r="Y85" s="24">
        <v>5500</v>
      </c>
      <c r="Z85" s="27">
        <v>0</v>
      </c>
      <c r="AA85" s="24">
        <f t="shared" si="28"/>
        <v>0</v>
      </c>
      <c r="AB85" s="24">
        <v>0</v>
      </c>
      <c r="AC85" s="24">
        <v>0</v>
      </c>
      <c r="AD85" s="24">
        <v>2800</v>
      </c>
      <c r="AE85" s="24">
        <v>0</v>
      </c>
      <c r="AF85" s="21">
        <v>0</v>
      </c>
      <c r="AG85" s="24">
        <v>0</v>
      </c>
      <c r="AH85" s="24">
        <f t="shared" si="26"/>
        <v>0</v>
      </c>
      <c r="AI85" s="24">
        <v>0</v>
      </c>
      <c r="AJ85" s="33" t="s">
        <v>55</v>
      </c>
      <c r="AK85" s="24">
        <v>0</v>
      </c>
      <c r="AL85" s="24">
        <f t="shared" si="15"/>
        <v>25300</v>
      </c>
      <c r="AM85" s="24">
        <f t="shared" si="10"/>
        <v>25300</v>
      </c>
      <c r="AN85" s="29"/>
      <c r="AO85" s="30">
        <f t="shared" si="29"/>
        <v>0</v>
      </c>
      <c r="AP85" s="30">
        <f t="shared" si="30"/>
        <v>0</v>
      </c>
      <c r="AQ85" s="29"/>
      <c r="AR85" s="29"/>
      <c r="AS85" s="29"/>
      <c r="AT85" s="29"/>
      <c r="AU85" s="29"/>
      <c r="AV85" s="29"/>
      <c r="AW85" s="29"/>
    </row>
    <row r="86" spans="1:49" ht="15.75" customHeight="1" x14ac:dyDescent="0.3">
      <c r="A86" s="13" t="s">
        <v>389</v>
      </c>
      <c r="B86" s="40" t="s">
        <v>390</v>
      </c>
      <c r="C86" s="15">
        <v>15256073</v>
      </c>
      <c r="D86" s="16">
        <v>903003535</v>
      </c>
      <c r="E86" s="16" t="s">
        <v>51</v>
      </c>
      <c r="F86" s="16" t="s">
        <v>391</v>
      </c>
      <c r="G86" s="17">
        <v>2</v>
      </c>
      <c r="H86" s="18" t="s">
        <v>392</v>
      </c>
      <c r="I86" s="19" t="s">
        <v>53</v>
      </c>
      <c r="J86" s="20" t="s">
        <v>54</v>
      </c>
      <c r="K86" s="21">
        <v>1011</v>
      </c>
      <c r="L86" s="21">
        <v>1030</v>
      </c>
      <c r="M86" s="22">
        <v>900</v>
      </c>
      <c r="N86" s="23">
        <f>IF(G86&lt;=1,'CARGO FIJO'!$B$5,IF(G86&lt;=2,'CARGO FIJO'!$B$8,IF(G86&lt;=3,'CARGO FIJO'!$B$11,IF(G86&lt;=4,'CARGO FIJO'!$B$14,IF(G86&lt;=5,'CARGO FIJO'!$B$17)))))</f>
        <v>900</v>
      </c>
      <c r="O86" s="23">
        <f>IF(G86&lt;=1,'CARGO FIJO'!$C$5,IF(G86&lt;=2,'CARGO FIJO'!$C$8,IF(G86&lt;=3,'CARGO FIJO'!$C$11,IF(G86&lt;=4,'CARGO FIJO'!$C$14,IF(G86&lt;=5,'CARGO FIJO'!$C$17)))))</f>
        <v>900</v>
      </c>
      <c r="P86" s="21">
        <f t="shared" si="0"/>
        <v>19</v>
      </c>
      <c r="Q86" s="21">
        <f t="shared" si="1"/>
        <v>17</v>
      </c>
      <c r="R86" s="21">
        <f t="shared" si="2"/>
        <v>2</v>
      </c>
      <c r="S86" s="21">
        <f t="shared" si="3"/>
        <v>0</v>
      </c>
      <c r="T86" s="24">
        <f t="shared" si="4"/>
        <v>15300</v>
      </c>
      <c r="U86" s="24">
        <f t="shared" si="14"/>
        <v>1800</v>
      </c>
      <c r="V86" s="25">
        <f t="shared" si="6"/>
        <v>0</v>
      </c>
      <c r="W86" s="24">
        <f>IF(G86&lt;=1,'CARGO FIJO'!$A$2,IF(G86&lt;=2,'CARGO FIJO'!$B$2,IF(G86&lt;=3,'CARGO FIJO'!$C$2,IF(G86&lt;=4,'CARGO FIJO'!$D$2,IF(G86&lt;=5,'CARGO FIJO'!$E$2)))))</f>
        <v>10000</v>
      </c>
      <c r="X86" s="26">
        <v>0</v>
      </c>
      <c r="Y86" s="24">
        <v>5500</v>
      </c>
      <c r="Z86" s="27">
        <v>2</v>
      </c>
      <c r="AA86" s="24">
        <f t="shared" si="28"/>
        <v>1000</v>
      </c>
      <c r="AB86" s="24">
        <v>49400</v>
      </c>
      <c r="AC86" s="24">
        <v>0</v>
      </c>
      <c r="AD86" s="24">
        <v>0</v>
      </c>
      <c r="AE86" s="24">
        <v>0</v>
      </c>
      <c r="AF86" s="21">
        <v>0</v>
      </c>
      <c r="AG86" s="24">
        <v>0</v>
      </c>
      <c r="AH86" s="24">
        <f t="shared" si="26"/>
        <v>0</v>
      </c>
      <c r="AI86" s="24">
        <v>0</v>
      </c>
      <c r="AJ86" s="33" t="s">
        <v>393</v>
      </c>
      <c r="AK86" s="24">
        <v>0</v>
      </c>
      <c r="AL86" s="24">
        <f t="shared" si="15"/>
        <v>83000</v>
      </c>
      <c r="AM86" s="24">
        <f t="shared" si="10"/>
        <v>83000</v>
      </c>
      <c r="AN86" s="29"/>
      <c r="AO86" s="30">
        <f t="shared" si="29"/>
        <v>0</v>
      </c>
      <c r="AP86" s="30">
        <f t="shared" si="30"/>
        <v>0</v>
      </c>
      <c r="AQ86" s="29"/>
      <c r="AR86" s="29"/>
      <c r="AS86" s="29"/>
      <c r="AT86" s="29"/>
      <c r="AU86" s="29"/>
      <c r="AV86" s="29"/>
      <c r="AW86" s="29"/>
    </row>
    <row r="87" spans="1:49" ht="15.75" customHeight="1" x14ac:dyDescent="0.3">
      <c r="A87" s="13" t="s">
        <v>394</v>
      </c>
      <c r="B87" s="40" t="s">
        <v>395</v>
      </c>
      <c r="C87" s="15">
        <v>39163282</v>
      </c>
      <c r="D87" s="16">
        <v>1610014318</v>
      </c>
      <c r="E87" s="16" t="s">
        <v>51</v>
      </c>
      <c r="F87" s="16">
        <v>2789514</v>
      </c>
      <c r="G87" s="17">
        <v>2</v>
      </c>
      <c r="H87" s="18" t="s">
        <v>396</v>
      </c>
      <c r="I87" s="19" t="s">
        <v>53</v>
      </c>
      <c r="J87" s="20" t="s">
        <v>54</v>
      </c>
      <c r="K87" s="21">
        <v>395</v>
      </c>
      <c r="L87" s="21">
        <v>406</v>
      </c>
      <c r="M87" s="49">
        <v>900</v>
      </c>
      <c r="N87" s="23">
        <f>IF(G87&lt;=1,'CARGO FIJO'!$B$5,IF(G87&lt;=2,'CARGO FIJO'!$B$8,IF(G87&lt;=3,'CARGO FIJO'!$B$11,IF(G87&lt;=4,'CARGO FIJO'!$B$14,IF(G87&lt;=5,'CARGO FIJO'!$B$17)))))</f>
        <v>900</v>
      </c>
      <c r="O87" s="23">
        <f>IF(G87&lt;=1,'CARGO FIJO'!$C$5,IF(G87&lt;=2,'CARGO FIJO'!$C$8,IF(G87&lt;=3,'CARGO FIJO'!$C$11,IF(G87&lt;=4,'CARGO FIJO'!$C$14,IF(G87&lt;=5,'CARGO FIJO'!$C$17)))))</f>
        <v>900</v>
      </c>
      <c r="P87" s="21">
        <f t="shared" si="0"/>
        <v>11</v>
      </c>
      <c r="Q87" s="21">
        <f t="shared" si="1"/>
        <v>11</v>
      </c>
      <c r="R87" s="21">
        <f t="shared" si="2"/>
        <v>0</v>
      </c>
      <c r="S87" s="21">
        <f t="shared" si="3"/>
        <v>0</v>
      </c>
      <c r="T87" s="24">
        <f t="shared" si="4"/>
        <v>9900</v>
      </c>
      <c r="U87" s="24">
        <f t="shared" si="14"/>
        <v>0</v>
      </c>
      <c r="V87" s="25">
        <f t="shared" si="6"/>
        <v>0</v>
      </c>
      <c r="W87" s="24">
        <f>IF(G87&lt;=1,'CARGO FIJO'!$A$2,IF(G87&lt;=2,'CARGO FIJO'!$B$2,IF(G87&lt;=3,'CARGO FIJO'!$C$2,IF(G87&lt;=4,'CARGO FIJO'!$D$2,IF(G87&lt;=5,'CARGO FIJO'!$E$2)))))</f>
        <v>10000</v>
      </c>
      <c r="X87" s="26">
        <v>0</v>
      </c>
      <c r="Y87" s="24">
        <v>5500</v>
      </c>
      <c r="Z87" s="27">
        <v>0</v>
      </c>
      <c r="AA87" s="24">
        <v>0</v>
      </c>
      <c r="AB87" s="24">
        <v>0</v>
      </c>
      <c r="AC87" s="24">
        <v>0</v>
      </c>
      <c r="AD87" s="24">
        <v>2550</v>
      </c>
      <c r="AE87" s="24">
        <v>0</v>
      </c>
      <c r="AF87" s="21">
        <v>0</v>
      </c>
      <c r="AG87" s="24">
        <v>0</v>
      </c>
      <c r="AH87" s="24">
        <v>0</v>
      </c>
      <c r="AI87" s="24">
        <v>0</v>
      </c>
      <c r="AJ87" s="33" t="s">
        <v>55</v>
      </c>
      <c r="AK87" s="24">
        <v>0</v>
      </c>
      <c r="AL87" s="24">
        <f t="shared" si="15"/>
        <v>22850</v>
      </c>
      <c r="AM87" s="24">
        <f t="shared" si="10"/>
        <v>22850</v>
      </c>
      <c r="AN87" s="29"/>
      <c r="AO87" s="30">
        <f t="shared" si="29"/>
        <v>0</v>
      </c>
      <c r="AP87" s="30">
        <f t="shared" si="30"/>
        <v>0</v>
      </c>
      <c r="AQ87" s="29"/>
      <c r="AR87" s="29"/>
      <c r="AS87" s="29"/>
      <c r="AT87" s="29"/>
      <c r="AU87" s="29"/>
      <c r="AV87" s="29"/>
      <c r="AW87" s="29"/>
    </row>
    <row r="88" spans="1:49" ht="15.75" customHeight="1" x14ac:dyDescent="0.3">
      <c r="A88" s="13" t="s">
        <v>397</v>
      </c>
      <c r="B88" s="40" t="s">
        <v>398</v>
      </c>
      <c r="C88" s="15">
        <v>39163282</v>
      </c>
      <c r="D88" s="16">
        <v>803003680</v>
      </c>
      <c r="E88" s="16" t="s">
        <v>51</v>
      </c>
      <c r="F88" s="16">
        <v>2789514</v>
      </c>
      <c r="G88" s="17">
        <v>2</v>
      </c>
      <c r="H88" s="18" t="s">
        <v>399</v>
      </c>
      <c r="I88" s="19" t="s">
        <v>53</v>
      </c>
      <c r="J88" s="20" t="s">
        <v>54</v>
      </c>
      <c r="K88" s="21">
        <v>2281</v>
      </c>
      <c r="L88" s="21">
        <v>2287</v>
      </c>
      <c r="M88" s="49">
        <v>900</v>
      </c>
      <c r="N88" s="23">
        <f>IF(G88&lt;=1,'CARGO FIJO'!$B$5,IF(G88&lt;=2,'CARGO FIJO'!$B$8,IF(G88&lt;=3,'CARGO FIJO'!$B$11,IF(G88&lt;=4,'CARGO FIJO'!$B$14,IF(G88&lt;=5,'CARGO FIJO'!$B$17)))))</f>
        <v>900</v>
      </c>
      <c r="O88" s="23">
        <f>IF(G88&lt;=1,'CARGO FIJO'!$C$5,IF(G88&lt;=2,'CARGO FIJO'!$C$8,IF(G88&lt;=3,'CARGO FIJO'!$C$11,IF(G88&lt;=4,'CARGO FIJO'!$C$14,IF(G88&lt;=5,'CARGO FIJO'!$C$17)))))</f>
        <v>900</v>
      </c>
      <c r="P88" s="21">
        <f t="shared" si="0"/>
        <v>6</v>
      </c>
      <c r="Q88" s="21">
        <f t="shared" si="1"/>
        <v>6</v>
      </c>
      <c r="R88" s="21">
        <f t="shared" si="2"/>
        <v>0</v>
      </c>
      <c r="S88" s="21">
        <f t="shared" si="3"/>
        <v>0</v>
      </c>
      <c r="T88" s="24">
        <f t="shared" si="4"/>
        <v>5400</v>
      </c>
      <c r="U88" s="24">
        <f t="shared" si="14"/>
        <v>0</v>
      </c>
      <c r="V88" s="25">
        <f t="shared" si="6"/>
        <v>0</v>
      </c>
      <c r="W88" s="24">
        <f>IF(G88&lt;=1,'CARGO FIJO'!$A$2,IF(G88&lt;=2,'CARGO FIJO'!$B$2,IF(G88&lt;=3,'CARGO FIJO'!$C$2,IF(G88&lt;=4,'CARGO FIJO'!$D$2,IF(G88&lt;=5,'CARGO FIJO'!$E$2)))))</f>
        <v>10000</v>
      </c>
      <c r="X88" s="26">
        <v>0</v>
      </c>
      <c r="Y88" s="24">
        <v>0</v>
      </c>
      <c r="Z88" s="27">
        <v>0</v>
      </c>
      <c r="AA88" s="24">
        <f>(Z88*500)</f>
        <v>0</v>
      </c>
      <c r="AB88" s="24">
        <v>0</v>
      </c>
      <c r="AC88" s="24">
        <v>0</v>
      </c>
      <c r="AD88" s="24">
        <v>1550</v>
      </c>
      <c r="AE88" s="24">
        <v>0</v>
      </c>
      <c r="AF88" s="21">
        <v>0</v>
      </c>
      <c r="AG88" s="24">
        <v>0</v>
      </c>
      <c r="AH88" s="24">
        <f t="shared" ref="AH88:AH93" si="31">AE88-AG88</f>
        <v>0</v>
      </c>
      <c r="AI88" s="24">
        <v>0</v>
      </c>
      <c r="AJ88" s="33" t="s">
        <v>55</v>
      </c>
      <c r="AK88" s="24">
        <v>0</v>
      </c>
      <c r="AL88" s="24">
        <f t="shared" si="15"/>
        <v>13850</v>
      </c>
      <c r="AM88" s="24">
        <f t="shared" si="10"/>
        <v>13850</v>
      </c>
      <c r="AN88" s="29"/>
      <c r="AO88" s="30">
        <f t="shared" si="29"/>
        <v>0</v>
      </c>
      <c r="AP88" s="30">
        <f t="shared" si="30"/>
        <v>0</v>
      </c>
      <c r="AQ88" s="29"/>
      <c r="AR88" s="29"/>
      <c r="AS88" s="29"/>
      <c r="AT88" s="29"/>
      <c r="AU88" s="29"/>
      <c r="AV88" s="29"/>
      <c r="AW88" s="29"/>
    </row>
    <row r="89" spans="1:49" ht="15.75" customHeight="1" x14ac:dyDescent="0.3">
      <c r="A89" s="13" t="s">
        <v>400</v>
      </c>
      <c r="B89" s="40" t="s">
        <v>401</v>
      </c>
      <c r="C89" s="15">
        <v>71391790</v>
      </c>
      <c r="D89" s="16">
        <v>803003674</v>
      </c>
      <c r="E89" s="16" t="s">
        <v>51</v>
      </c>
      <c r="F89" s="16" t="s">
        <v>402</v>
      </c>
      <c r="G89" s="17">
        <v>2</v>
      </c>
      <c r="H89" s="18" t="s">
        <v>403</v>
      </c>
      <c r="I89" s="19" t="s">
        <v>53</v>
      </c>
      <c r="J89" s="20" t="s">
        <v>54</v>
      </c>
      <c r="K89" s="21">
        <v>2169</v>
      </c>
      <c r="L89" s="21">
        <v>2177</v>
      </c>
      <c r="M89" s="49">
        <v>900</v>
      </c>
      <c r="N89" s="23">
        <f>IF(G89&lt;=1,'CARGO FIJO'!$B$5,IF(G89&lt;=2,'CARGO FIJO'!$B$8,IF(G89&lt;=3,'CARGO FIJO'!$B$11,IF(G89&lt;=4,'CARGO FIJO'!$B$14,IF(G89&lt;=5,'CARGO FIJO'!$B$17)))))</f>
        <v>900</v>
      </c>
      <c r="O89" s="23">
        <f>IF(G89&lt;=1,'CARGO FIJO'!$C$5,IF(G89&lt;=2,'CARGO FIJO'!$C$8,IF(G89&lt;=3,'CARGO FIJO'!$C$11,IF(G89&lt;=4,'CARGO FIJO'!$C$14,IF(G89&lt;=5,'CARGO FIJO'!$C$17)))))</f>
        <v>900</v>
      </c>
      <c r="P89" s="21">
        <f t="shared" si="0"/>
        <v>8</v>
      </c>
      <c r="Q89" s="21">
        <f t="shared" si="1"/>
        <v>8</v>
      </c>
      <c r="R89" s="21">
        <f t="shared" si="2"/>
        <v>0</v>
      </c>
      <c r="S89" s="21">
        <f t="shared" si="3"/>
        <v>0</v>
      </c>
      <c r="T89" s="24">
        <f t="shared" si="4"/>
        <v>7200</v>
      </c>
      <c r="U89" s="24">
        <f t="shared" si="14"/>
        <v>0</v>
      </c>
      <c r="V89" s="25">
        <f t="shared" si="6"/>
        <v>0</v>
      </c>
      <c r="W89" s="24">
        <f>IF(G89&lt;=1,'CARGO FIJO'!$A$2,IF(G89&lt;=2,'CARGO FIJO'!$B$2,IF(G89&lt;=3,'CARGO FIJO'!$C$2,IF(G89&lt;=4,'CARGO FIJO'!$D$2,IF(G89&lt;=5,'CARGO FIJO'!$E$2)))))</f>
        <v>10000</v>
      </c>
      <c r="X89" s="26">
        <v>0</v>
      </c>
      <c r="Y89" s="24">
        <v>5500</v>
      </c>
      <c r="Z89" s="27">
        <v>1</v>
      </c>
      <c r="AA89" s="24">
        <v>500</v>
      </c>
      <c r="AB89" s="24">
        <v>38500</v>
      </c>
      <c r="AC89" s="24">
        <v>0</v>
      </c>
      <c r="AD89" s="24">
        <v>2350</v>
      </c>
      <c r="AE89" s="24">
        <v>0</v>
      </c>
      <c r="AF89" s="21">
        <v>0</v>
      </c>
      <c r="AG89" s="24">
        <v>0</v>
      </c>
      <c r="AH89" s="24">
        <f t="shared" si="31"/>
        <v>0</v>
      </c>
      <c r="AI89" s="24">
        <v>0</v>
      </c>
      <c r="AJ89" s="33" t="s">
        <v>55</v>
      </c>
      <c r="AK89" s="24">
        <v>0</v>
      </c>
      <c r="AL89" s="24">
        <f t="shared" si="15"/>
        <v>59350</v>
      </c>
      <c r="AM89" s="24">
        <f t="shared" si="10"/>
        <v>59350</v>
      </c>
      <c r="AN89" s="29"/>
      <c r="AO89" s="30">
        <f t="shared" si="29"/>
        <v>0</v>
      </c>
      <c r="AP89" s="30">
        <f t="shared" si="30"/>
        <v>0</v>
      </c>
      <c r="AQ89" s="29"/>
      <c r="AR89" s="29"/>
      <c r="AS89" s="29"/>
      <c r="AT89" s="29"/>
      <c r="AU89" s="29"/>
      <c r="AV89" s="29"/>
      <c r="AW89" s="29"/>
    </row>
    <row r="90" spans="1:49" ht="15.75" customHeight="1" x14ac:dyDescent="0.3">
      <c r="A90" s="13" t="s">
        <v>404</v>
      </c>
      <c r="B90" s="40" t="s">
        <v>405</v>
      </c>
      <c r="C90" s="15">
        <v>71391790</v>
      </c>
      <c r="D90" s="16">
        <v>803003673</v>
      </c>
      <c r="E90" s="16" t="s">
        <v>51</v>
      </c>
      <c r="F90" s="16" t="s">
        <v>406</v>
      </c>
      <c r="G90" s="17">
        <v>2</v>
      </c>
      <c r="H90" s="18" t="s">
        <v>407</v>
      </c>
      <c r="I90" s="19" t="s">
        <v>53</v>
      </c>
      <c r="J90" s="20" t="s">
        <v>54</v>
      </c>
      <c r="K90" s="21">
        <v>2130</v>
      </c>
      <c r="L90" s="21">
        <v>2150</v>
      </c>
      <c r="M90" s="49">
        <v>900</v>
      </c>
      <c r="N90" s="23">
        <f>IF(G90&lt;=1,'CARGO FIJO'!$B$5,IF(G90&lt;=2,'CARGO FIJO'!$B$8,IF(G90&lt;=3,'CARGO FIJO'!$B$11,IF(G90&lt;=4,'CARGO FIJO'!$B$14,IF(G90&lt;=5,'CARGO FIJO'!$B$17)))))</f>
        <v>900</v>
      </c>
      <c r="O90" s="23">
        <f>IF(G90&lt;=1,'CARGO FIJO'!$C$5,IF(G90&lt;=2,'CARGO FIJO'!$C$8,IF(G90&lt;=3,'CARGO FIJO'!$C$11,IF(G90&lt;=4,'CARGO FIJO'!$C$14,IF(G90&lt;=5,'CARGO FIJO'!$C$17)))))</f>
        <v>900</v>
      </c>
      <c r="P90" s="21">
        <f t="shared" si="0"/>
        <v>20</v>
      </c>
      <c r="Q90" s="21">
        <f t="shared" si="1"/>
        <v>17</v>
      </c>
      <c r="R90" s="21">
        <f t="shared" si="2"/>
        <v>3</v>
      </c>
      <c r="S90" s="21">
        <f t="shared" si="3"/>
        <v>0</v>
      </c>
      <c r="T90" s="24">
        <f t="shared" si="4"/>
        <v>15300</v>
      </c>
      <c r="U90" s="24">
        <f t="shared" si="14"/>
        <v>2700</v>
      </c>
      <c r="V90" s="25">
        <f t="shared" si="6"/>
        <v>0</v>
      </c>
      <c r="W90" s="24">
        <f>IF(G90&lt;=1,'CARGO FIJO'!$A$2,IF(G90&lt;=2,'CARGO FIJO'!$B$2,IF(G90&lt;=3,'CARGO FIJO'!$C$2,IF(G90&lt;=4,'CARGO FIJO'!$D$2,IF(G90&lt;=5,'CARGO FIJO'!$E$2)))))</f>
        <v>10000</v>
      </c>
      <c r="X90" s="26">
        <v>0</v>
      </c>
      <c r="Y90" s="24">
        <v>5500</v>
      </c>
      <c r="Z90" s="27">
        <v>3</v>
      </c>
      <c r="AA90" s="24">
        <v>500</v>
      </c>
      <c r="AB90" s="24">
        <v>110500</v>
      </c>
      <c r="AC90" s="24">
        <v>0</v>
      </c>
      <c r="AD90" s="24">
        <v>0</v>
      </c>
      <c r="AE90" s="24">
        <v>0</v>
      </c>
      <c r="AF90" s="21">
        <v>0</v>
      </c>
      <c r="AG90" s="24">
        <v>0</v>
      </c>
      <c r="AH90" s="24">
        <f t="shared" si="31"/>
        <v>0</v>
      </c>
      <c r="AI90" s="24">
        <v>0</v>
      </c>
      <c r="AJ90" s="16" t="s">
        <v>408</v>
      </c>
      <c r="AK90" s="24">
        <v>0</v>
      </c>
      <c r="AL90" s="24">
        <f t="shared" si="15"/>
        <v>144500</v>
      </c>
      <c r="AM90" s="24">
        <f t="shared" si="10"/>
        <v>144500</v>
      </c>
      <c r="AN90" s="29"/>
      <c r="AO90" s="30">
        <f t="shared" si="29"/>
        <v>0</v>
      </c>
      <c r="AP90" s="30">
        <f t="shared" si="30"/>
        <v>0</v>
      </c>
      <c r="AQ90" s="29"/>
      <c r="AR90" s="29"/>
      <c r="AS90" s="29"/>
      <c r="AT90" s="29"/>
      <c r="AU90" s="29"/>
      <c r="AV90" s="29"/>
      <c r="AW90" s="29"/>
    </row>
    <row r="91" spans="1:49" ht="15.75" customHeight="1" x14ac:dyDescent="0.3">
      <c r="A91" s="13" t="s">
        <v>409</v>
      </c>
      <c r="B91" s="14" t="s">
        <v>410</v>
      </c>
      <c r="C91" s="53">
        <v>43685646</v>
      </c>
      <c r="D91" s="16">
        <v>903000024</v>
      </c>
      <c r="E91" s="16" t="s">
        <v>51</v>
      </c>
      <c r="F91" s="54" t="s">
        <v>411</v>
      </c>
      <c r="G91" s="17">
        <v>2</v>
      </c>
      <c r="H91" s="18" t="s">
        <v>412</v>
      </c>
      <c r="I91" s="19" t="s">
        <v>53</v>
      </c>
      <c r="J91" s="20" t="s">
        <v>54</v>
      </c>
      <c r="K91" s="21">
        <v>1775</v>
      </c>
      <c r="L91" s="21">
        <v>1800</v>
      </c>
      <c r="M91" s="49">
        <v>900</v>
      </c>
      <c r="N91" s="23">
        <f>IF(G91&lt;=1,'CARGO FIJO'!$B$5,IF(G91&lt;=2,'CARGO FIJO'!$B$8,IF(G91&lt;=3,'CARGO FIJO'!$B$11,IF(G91&lt;=4,'CARGO FIJO'!$B$14,IF(G91&lt;=5,'CARGO FIJO'!$B$17)))))</f>
        <v>900</v>
      </c>
      <c r="O91" s="23">
        <f>IF(G91&lt;=1,'CARGO FIJO'!$C$5,IF(G91&lt;=2,'CARGO FIJO'!$C$8,IF(G91&lt;=3,'CARGO FIJO'!$C$11,IF(G91&lt;=4,'CARGO FIJO'!$C$14,IF(G91&lt;=5,'CARGO FIJO'!$C$17)))))</f>
        <v>900</v>
      </c>
      <c r="P91" s="21">
        <f t="shared" si="0"/>
        <v>25</v>
      </c>
      <c r="Q91" s="21">
        <f t="shared" si="1"/>
        <v>17</v>
      </c>
      <c r="R91" s="21">
        <f t="shared" si="2"/>
        <v>8</v>
      </c>
      <c r="S91" s="21">
        <f t="shared" si="3"/>
        <v>0</v>
      </c>
      <c r="T91" s="24">
        <f t="shared" si="4"/>
        <v>15300</v>
      </c>
      <c r="U91" s="24">
        <f t="shared" si="14"/>
        <v>7200</v>
      </c>
      <c r="V91" s="25">
        <f t="shared" si="6"/>
        <v>0</v>
      </c>
      <c r="W91" s="24">
        <f>IF(G91&lt;=1,'CARGO FIJO'!$A$2,IF(G91&lt;=2,'CARGO FIJO'!$B$2,IF(G91&lt;=3,'CARGO FIJO'!$C$2,IF(G91&lt;=4,'CARGO FIJO'!$D$2,IF(G91&lt;=5,'CARGO FIJO'!$E$2)))))</f>
        <v>10000</v>
      </c>
      <c r="X91" s="26">
        <v>0</v>
      </c>
      <c r="Y91" s="24">
        <v>5500</v>
      </c>
      <c r="Z91" s="27">
        <v>1</v>
      </c>
      <c r="AA91" s="24">
        <f t="shared" ref="AA91:AA92" si="32">(Z91*500)</f>
        <v>500</v>
      </c>
      <c r="AB91" s="24">
        <v>156700</v>
      </c>
      <c r="AC91" s="24">
        <v>0</v>
      </c>
      <c r="AD91" s="24">
        <v>3850</v>
      </c>
      <c r="AE91" s="24">
        <v>0</v>
      </c>
      <c r="AF91" s="21">
        <v>0</v>
      </c>
      <c r="AG91" s="24">
        <v>0</v>
      </c>
      <c r="AH91" s="24">
        <f t="shared" si="31"/>
        <v>0</v>
      </c>
      <c r="AI91" s="24">
        <v>0</v>
      </c>
      <c r="AJ91" s="33" t="s">
        <v>413</v>
      </c>
      <c r="AK91" s="24">
        <v>0</v>
      </c>
      <c r="AL91" s="24">
        <f t="shared" si="15"/>
        <v>191350</v>
      </c>
      <c r="AM91" s="24">
        <f t="shared" si="10"/>
        <v>191350</v>
      </c>
      <c r="AN91" s="29"/>
      <c r="AO91" s="30">
        <f t="shared" si="29"/>
        <v>0</v>
      </c>
      <c r="AP91" s="30">
        <f t="shared" si="30"/>
        <v>0</v>
      </c>
      <c r="AQ91" s="29"/>
      <c r="AR91" s="29"/>
      <c r="AS91" s="29"/>
      <c r="AT91" s="29"/>
      <c r="AU91" s="29"/>
      <c r="AV91" s="29"/>
      <c r="AW91" s="29"/>
    </row>
    <row r="92" spans="1:49" ht="15.75" customHeight="1" x14ac:dyDescent="0.3">
      <c r="A92" s="13" t="s">
        <v>414</v>
      </c>
      <c r="B92" s="40" t="s">
        <v>415</v>
      </c>
      <c r="C92" s="41">
        <v>43400435</v>
      </c>
      <c r="D92" s="42">
        <v>1601004279</v>
      </c>
      <c r="E92" s="42" t="s">
        <v>51</v>
      </c>
      <c r="F92" s="42" t="s">
        <v>416</v>
      </c>
      <c r="G92" s="43">
        <v>2</v>
      </c>
      <c r="H92" s="18" t="s">
        <v>417</v>
      </c>
      <c r="I92" s="19" t="s">
        <v>53</v>
      </c>
      <c r="J92" s="20" t="s">
        <v>54</v>
      </c>
      <c r="K92" s="21">
        <v>462</v>
      </c>
      <c r="L92" s="21">
        <v>478</v>
      </c>
      <c r="M92" s="49">
        <v>900</v>
      </c>
      <c r="N92" s="23">
        <f>IF(G92&lt;=1,'CARGO FIJO'!$B$5,IF(G92&lt;=2,'CARGO FIJO'!$B$8,IF(G92&lt;=3,'CARGO FIJO'!$B$11,IF(G92&lt;=4,'CARGO FIJO'!$B$14,IF(G92&lt;=5,'CARGO FIJO'!$B$17)))))</f>
        <v>900</v>
      </c>
      <c r="O92" s="23">
        <f>IF(G92&lt;=1,'CARGO FIJO'!$C$5,IF(G92&lt;=2,'CARGO FIJO'!$C$8,IF(G92&lt;=3,'CARGO FIJO'!$C$11,IF(G92&lt;=4,'CARGO FIJO'!$C$14,IF(G92&lt;=5,'CARGO FIJO'!$C$17)))))</f>
        <v>900</v>
      </c>
      <c r="P92" s="21">
        <f t="shared" si="0"/>
        <v>16</v>
      </c>
      <c r="Q92" s="21">
        <f t="shared" si="1"/>
        <v>16</v>
      </c>
      <c r="R92" s="21">
        <f t="shared" si="2"/>
        <v>0</v>
      </c>
      <c r="S92" s="21">
        <f t="shared" si="3"/>
        <v>0</v>
      </c>
      <c r="T92" s="24">
        <f t="shared" si="4"/>
        <v>14400</v>
      </c>
      <c r="U92" s="24">
        <f t="shared" si="14"/>
        <v>0</v>
      </c>
      <c r="V92" s="25">
        <f t="shared" si="6"/>
        <v>0</v>
      </c>
      <c r="W92" s="24">
        <f>IF(G92&lt;=1,'CARGO FIJO'!$A$2,IF(G92&lt;=2,'CARGO FIJO'!$B$2,IF(G92&lt;=3,'CARGO FIJO'!$C$2,IF(G92&lt;=4,'CARGO FIJO'!$D$2,IF(G92&lt;=5,'CARGO FIJO'!$E$2)))))</f>
        <v>10000</v>
      </c>
      <c r="X92" s="26">
        <v>0</v>
      </c>
      <c r="Y92" s="24">
        <v>5500</v>
      </c>
      <c r="Z92" s="27">
        <v>0</v>
      </c>
      <c r="AA92" s="24">
        <f t="shared" si="32"/>
        <v>0</v>
      </c>
      <c r="AB92" s="24">
        <v>0</v>
      </c>
      <c r="AC92" s="44">
        <v>0</v>
      </c>
      <c r="AD92" s="44">
        <v>3000</v>
      </c>
      <c r="AE92" s="44">
        <v>0</v>
      </c>
      <c r="AF92" s="45">
        <v>0</v>
      </c>
      <c r="AG92" s="44">
        <v>0</v>
      </c>
      <c r="AH92" s="24">
        <f t="shared" si="31"/>
        <v>0</v>
      </c>
      <c r="AI92" s="44">
        <v>0</v>
      </c>
      <c r="AJ92" s="33" t="s">
        <v>55</v>
      </c>
      <c r="AK92" s="44">
        <v>0</v>
      </c>
      <c r="AL92" s="44">
        <f t="shared" si="15"/>
        <v>26900</v>
      </c>
      <c r="AM92" s="44">
        <f t="shared" si="10"/>
        <v>26900</v>
      </c>
      <c r="AO92" s="46">
        <f t="shared" si="29"/>
        <v>0</v>
      </c>
      <c r="AP92" s="46">
        <f t="shared" si="30"/>
        <v>0</v>
      </c>
    </row>
    <row r="93" spans="1:49" ht="15.75" customHeight="1" x14ac:dyDescent="0.3">
      <c r="A93" s="13" t="s">
        <v>418</v>
      </c>
      <c r="B93" s="40" t="s">
        <v>419</v>
      </c>
      <c r="C93" s="15">
        <v>71396236</v>
      </c>
      <c r="D93" s="16">
        <v>712004420</v>
      </c>
      <c r="E93" s="16" t="s">
        <v>51</v>
      </c>
      <c r="F93" s="16">
        <v>3064036</v>
      </c>
      <c r="G93" s="17">
        <v>2</v>
      </c>
      <c r="H93" s="18" t="s">
        <v>420</v>
      </c>
      <c r="I93" s="19" t="s">
        <v>53</v>
      </c>
      <c r="J93" s="20" t="s">
        <v>54</v>
      </c>
      <c r="K93" s="21">
        <v>2157</v>
      </c>
      <c r="L93" s="21">
        <v>2171</v>
      </c>
      <c r="M93" s="49">
        <v>900</v>
      </c>
      <c r="N93" s="23">
        <f>IF(G93&lt;=1,'CARGO FIJO'!$B$5,IF(G93&lt;=2,'CARGO FIJO'!$B$8,IF(G93&lt;=3,'CARGO FIJO'!$B$11,IF(G93&lt;=4,'CARGO FIJO'!$B$14,IF(G93&lt;=5,'CARGO FIJO'!$B$17)))))</f>
        <v>900</v>
      </c>
      <c r="O93" s="23">
        <f>IF(G93&lt;=1,'CARGO FIJO'!$C$5,IF(G93&lt;=2,'CARGO FIJO'!$C$8,IF(G93&lt;=3,'CARGO FIJO'!$C$11,IF(G93&lt;=4,'CARGO FIJO'!$C$14,IF(G93&lt;=5,'CARGO FIJO'!$C$17)))))</f>
        <v>900</v>
      </c>
      <c r="P93" s="21">
        <f t="shared" si="0"/>
        <v>14</v>
      </c>
      <c r="Q93" s="21">
        <f t="shared" si="1"/>
        <v>14</v>
      </c>
      <c r="R93" s="21">
        <f t="shared" si="2"/>
        <v>0</v>
      </c>
      <c r="S93" s="21">
        <f t="shared" si="3"/>
        <v>0</v>
      </c>
      <c r="T93" s="24">
        <f t="shared" si="4"/>
        <v>12600</v>
      </c>
      <c r="U93" s="24">
        <f t="shared" si="14"/>
        <v>0</v>
      </c>
      <c r="V93" s="25">
        <f t="shared" si="6"/>
        <v>0</v>
      </c>
      <c r="W93" s="24">
        <f>IF(G93&lt;=1,'CARGO FIJO'!$A$2,IF(G93&lt;=2,'CARGO FIJO'!$B$2,IF(G93&lt;=3,'CARGO FIJO'!$C$2,IF(G93&lt;=4,'CARGO FIJO'!$D$2,IF(G93&lt;=5,'CARGO FIJO'!$E$2)))))</f>
        <v>10000</v>
      </c>
      <c r="X93" s="26">
        <v>0</v>
      </c>
      <c r="Y93" s="24">
        <v>5500</v>
      </c>
      <c r="Z93" s="27">
        <v>2</v>
      </c>
      <c r="AA93" s="24">
        <v>500</v>
      </c>
      <c r="AB93" s="24">
        <v>45300</v>
      </c>
      <c r="AC93" s="24">
        <v>0</v>
      </c>
      <c r="AD93" s="24">
        <v>0</v>
      </c>
      <c r="AE93" s="24">
        <v>0</v>
      </c>
      <c r="AF93" s="21">
        <v>0</v>
      </c>
      <c r="AG93" s="24">
        <v>0</v>
      </c>
      <c r="AH93" s="24">
        <f t="shared" si="31"/>
        <v>0</v>
      </c>
      <c r="AI93" s="24">
        <v>0</v>
      </c>
      <c r="AJ93" s="33" t="s">
        <v>421</v>
      </c>
      <c r="AK93" s="24">
        <v>0</v>
      </c>
      <c r="AL93" s="24">
        <f t="shared" si="15"/>
        <v>73900</v>
      </c>
      <c r="AM93" s="24">
        <f t="shared" si="10"/>
        <v>73900</v>
      </c>
      <c r="AN93" s="29"/>
      <c r="AO93" s="30">
        <f t="shared" si="29"/>
        <v>0</v>
      </c>
      <c r="AP93" s="30">
        <f t="shared" si="30"/>
        <v>0</v>
      </c>
      <c r="AQ93" s="29"/>
      <c r="AR93" s="29"/>
      <c r="AS93" s="29"/>
      <c r="AT93" s="29"/>
      <c r="AU93" s="29"/>
      <c r="AV93" s="29"/>
      <c r="AW93" s="29"/>
    </row>
    <row r="94" spans="1:49" ht="15.75" customHeight="1" x14ac:dyDescent="0.3">
      <c r="A94" s="13" t="s">
        <v>422</v>
      </c>
      <c r="B94" s="14" t="s">
        <v>423</v>
      </c>
      <c r="C94" s="15">
        <v>43687460</v>
      </c>
      <c r="D94" s="16">
        <v>911008409</v>
      </c>
      <c r="E94" s="16" t="s">
        <v>51</v>
      </c>
      <c r="F94" s="16">
        <v>3383296</v>
      </c>
      <c r="G94" s="17">
        <v>2</v>
      </c>
      <c r="H94" s="18" t="s">
        <v>424</v>
      </c>
      <c r="I94" s="19" t="s">
        <v>53</v>
      </c>
      <c r="J94" s="20" t="s">
        <v>54</v>
      </c>
      <c r="K94" s="21">
        <v>879</v>
      </c>
      <c r="L94" s="21">
        <v>886</v>
      </c>
      <c r="M94" s="49">
        <v>900</v>
      </c>
      <c r="N94" s="23">
        <f>IF(G94&lt;=1,'CARGO FIJO'!$B$5,IF(G94&lt;=2,'CARGO FIJO'!$B$8,IF(G94&lt;=3,'CARGO FIJO'!$B$11,IF(G94&lt;=4,'CARGO FIJO'!$B$14,IF(G94&lt;=5,'CARGO FIJO'!$B$17)))))</f>
        <v>900</v>
      </c>
      <c r="O94" s="23">
        <f>IF(G94&lt;=1,'CARGO FIJO'!$C$5,IF(G94&lt;=2,'CARGO FIJO'!$C$8,IF(G94&lt;=3,'CARGO FIJO'!$C$11,IF(G94&lt;=4,'CARGO FIJO'!$C$14,IF(G94&lt;=5,'CARGO FIJO'!$C$17)))))</f>
        <v>900</v>
      </c>
      <c r="P94" s="21">
        <f t="shared" si="0"/>
        <v>7</v>
      </c>
      <c r="Q94" s="21">
        <f t="shared" si="1"/>
        <v>7</v>
      </c>
      <c r="R94" s="21">
        <f t="shared" si="2"/>
        <v>0</v>
      </c>
      <c r="S94" s="21">
        <f t="shared" si="3"/>
        <v>0</v>
      </c>
      <c r="T94" s="24">
        <f t="shared" si="4"/>
        <v>6300</v>
      </c>
      <c r="U94" s="24">
        <f t="shared" si="14"/>
        <v>0</v>
      </c>
      <c r="V94" s="25">
        <f t="shared" si="6"/>
        <v>0</v>
      </c>
      <c r="W94" s="24">
        <f>IF(G94&lt;=1,'CARGO FIJO'!$A$2,IF(G94&lt;=2,'CARGO FIJO'!$B$2,IF(G94&lt;=3,'CARGO FIJO'!$C$2,IF(G94&lt;=4,'CARGO FIJO'!$D$2,IF(G94&lt;=5,'CARGO FIJO'!$E$2)))))</f>
        <v>10000</v>
      </c>
      <c r="X94" s="26">
        <v>0</v>
      </c>
      <c r="Y94" s="24">
        <v>5500</v>
      </c>
      <c r="Z94" s="27">
        <v>0</v>
      </c>
      <c r="AA94" s="24">
        <f t="shared" ref="AA94:AA96" si="33">(Z94*500)</f>
        <v>0</v>
      </c>
      <c r="AB94" s="24">
        <v>0</v>
      </c>
      <c r="AC94" s="24">
        <v>0</v>
      </c>
      <c r="AD94" s="24">
        <v>2200</v>
      </c>
      <c r="AE94" s="24">
        <v>0</v>
      </c>
      <c r="AF94" s="21">
        <v>0</v>
      </c>
      <c r="AG94" s="24">
        <v>0</v>
      </c>
      <c r="AH94" s="24">
        <v>0</v>
      </c>
      <c r="AI94" s="24">
        <v>0</v>
      </c>
      <c r="AJ94" s="33" t="s">
        <v>425</v>
      </c>
      <c r="AK94" s="24">
        <v>0</v>
      </c>
      <c r="AL94" s="24">
        <f t="shared" si="15"/>
        <v>19600</v>
      </c>
      <c r="AM94" s="24">
        <f t="shared" si="10"/>
        <v>19600</v>
      </c>
      <c r="AN94" s="29"/>
      <c r="AO94" s="30">
        <f t="shared" si="29"/>
        <v>0</v>
      </c>
      <c r="AP94" s="30">
        <f t="shared" si="30"/>
        <v>0</v>
      </c>
      <c r="AQ94" s="29"/>
      <c r="AR94" s="29"/>
      <c r="AS94" s="29"/>
      <c r="AT94" s="29"/>
      <c r="AU94" s="29"/>
      <c r="AV94" s="29"/>
      <c r="AW94" s="29"/>
    </row>
    <row r="95" spans="1:49" ht="15.75" customHeight="1" x14ac:dyDescent="0.3">
      <c r="A95" s="13" t="s">
        <v>426</v>
      </c>
      <c r="B95" s="14" t="s">
        <v>427</v>
      </c>
      <c r="C95" s="15">
        <v>43687460</v>
      </c>
      <c r="D95" s="16">
        <v>1601003936</v>
      </c>
      <c r="E95" s="16" t="s">
        <v>51</v>
      </c>
      <c r="F95" s="16" t="s">
        <v>428</v>
      </c>
      <c r="G95" s="17">
        <v>2</v>
      </c>
      <c r="H95" s="18" t="s">
        <v>429</v>
      </c>
      <c r="I95" s="19" t="s">
        <v>53</v>
      </c>
      <c r="J95" s="20" t="s">
        <v>54</v>
      </c>
      <c r="K95" s="21">
        <v>601</v>
      </c>
      <c r="L95" s="21">
        <v>608</v>
      </c>
      <c r="M95" s="49">
        <v>900</v>
      </c>
      <c r="N95" s="23">
        <f>IF(G95&lt;=1,'CARGO FIJO'!$B$5,IF(G95&lt;=2,'CARGO FIJO'!$B$8,IF(G95&lt;=3,'CARGO FIJO'!$B$11,IF(G95&lt;=4,'CARGO FIJO'!$B$14,IF(G95&lt;=5,'CARGO FIJO'!$B$17)))))</f>
        <v>900</v>
      </c>
      <c r="O95" s="23">
        <f>IF(G95&lt;=1,'CARGO FIJO'!$C$5,IF(G95&lt;=2,'CARGO FIJO'!$C$8,IF(G95&lt;=3,'CARGO FIJO'!$C$11,IF(G95&lt;=4,'CARGO FIJO'!$C$14,IF(G95&lt;=5,'CARGO FIJO'!$C$17)))))</f>
        <v>900</v>
      </c>
      <c r="P95" s="21">
        <f t="shared" si="0"/>
        <v>7</v>
      </c>
      <c r="Q95" s="21">
        <f t="shared" si="1"/>
        <v>7</v>
      </c>
      <c r="R95" s="21">
        <f t="shared" si="2"/>
        <v>0</v>
      </c>
      <c r="S95" s="21">
        <f t="shared" si="3"/>
        <v>0</v>
      </c>
      <c r="T95" s="24">
        <f t="shared" si="4"/>
        <v>6300</v>
      </c>
      <c r="U95" s="24">
        <f t="shared" si="14"/>
        <v>0</v>
      </c>
      <c r="V95" s="25">
        <v>0</v>
      </c>
      <c r="W95" s="24">
        <f>IF(G95&lt;=1,'CARGO FIJO'!$A$2,IF(G95&lt;=2,'CARGO FIJO'!$B$2,IF(G95&lt;=3,'CARGO FIJO'!$C$2,IF(G95&lt;=4,'CARGO FIJO'!$D$2,IF(G95&lt;=5,'CARGO FIJO'!$E$2)))))</f>
        <v>10000</v>
      </c>
      <c r="X95" s="26">
        <v>0</v>
      </c>
      <c r="Y95" s="24">
        <v>5500</v>
      </c>
      <c r="Z95" s="27">
        <v>0</v>
      </c>
      <c r="AA95" s="24">
        <f t="shared" si="33"/>
        <v>0</v>
      </c>
      <c r="AB95" s="24">
        <v>0</v>
      </c>
      <c r="AC95" s="24">
        <v>0</v>
      </c>
      <c r="AD95" s="24">
        <v>2150</v>
      </c>
      <c r="AE95" s="24">
        <v>0</v>
      </c>
      <c r="AF95" s="21">
        <v>0</v>
      </c>
      <c r="AG95" s="24">
        <v>0</v>
      </c>
      <c r="AH95" s="24">
        <f t="shared" ref="AH95:AH128" si="34">AE95-AG95</f>
        <v>0</v>
      </c>
      <c r="AI95" s="24">
        <v>0</v>
      </c>
      <c r="AJ95" s="33" t="s">
        <v>430</v>
      </c>
      <c r="AK95" s="24">
        <v>0</v>
      </c>
      <c r="AL95" s="24">
        <f t="shared" si="15"/>
        <v>19650</v>
      </c>
      <c r="AM95" s="24">
        <f t="shared" si="10"/>
        <v>19650</v>
      </c>
      <c r="AN95" s="29"/>
      <c r="AO95" s="30">
        <f t="shared" si="29"/>
        <v>0</v>
      </c>
      <c r="AP95" s="30"/>
      <c r="AQ95" s="29"/>
      <c r="AR95" s="29"/>
      <c r="AS95" s="29"/>
      <c r="AT95" s="29"/>
      <c r="AU95" s="29"/>
      <c r="AV95" s="29"/>
      <c r="AW95" s="29"/>
    </row>
    <row r="96" spans="1:49" ht="15.75" customHeight="1" x14ac:dyDescent="0.3">
      <c r="A96" s="13" t="s">
        <v>431</v>
      </c>
      <c r="B96" s="14" t="s">
        <v>432</v>
      </c>
      <c r="C96" s="15">
        <v>43687460</v>
      </c>
      <c r="D96" s="16">
        <v>19138426</v>
      </c>
      <c r="E96" s="16" t="s">
        <v>51</v>
      </c>
      <c r="F96" s="16">
        <v>3176679838</v>
      </c>
      <c r="G96" s="17">
        <v>2</v>
      </c>
      <c r="H96" s="18" t="s">
        <v>433</v>
      </c>
      <c r="I96" s="19" t="s">
        <v>53</v>
      </c>
      <c r="J96" s="20" t="s">
        <v>54</v>
      </c>
      <c r="K96" s="21">
        <v>92</v>
      </c>
      <c r="L96" s="21">
        <v>104</v>
      </c>
      <c r="M96" s="22">
        <v>900</v>
      </c>
      <c r="N96" s="23">
        <f>IF(G96&lt;=1,'CARGO FIJO'!$B$5,IF(G96&lt;=2,'CARGO FIJO'!$B$8,IF(G96&lt;=3,'CARGO FIJO'!$B$11,IF(G96&lt;=4,'CARGO FIJO'!$B$14,IF(G96&lt;=5,'CARGO FIJO'!$B$17)))))</f>
        <v>900</v>
      </c>
      <c r="O96" s="23">
        <f>IF(G96&lt;=1,'CARGO FIJO'!$C$5,IF(G96&lt;=2,'CARGO FIJO'!$C$8,IF(G96&lt;=3,'CARGO FIJO'!$C$11,IF(G96&lt;=4,'CARGO FIJO'!$C$14,IF(G96&lt;=5,'CARGO FIJO'!$C$17)))))</f>
        <v>900</v>
      </c>
      <c r="P96" s="21">
        <f t="shared" si="0"/>
        <v>12</v>
      </c>
      <c r="Q96" s="21">
        <f t="shared" si="1"/>
        <v>12</v>
      </c>
      <c r="R96" s="21">
        <f t="shared" si="2"/>
        <v>0</v>
      </c>
      <c r="S96" s="21">
        <f t="shared" si="3"/>
        <v>0</v>
      </c>
      <c r="T96" s="24">
        <f t="shared" si="4"/>
        <v>10800</v>
      </c>
      <c r="U96" s="24">
        <f t="shared" si="14"/>
        <v>0</v>
      </c>
      <c r="V96" s="25">
        <v>0</v>
      </c>
      <c r="W96" s="24">
        <f>IF(G96&lt;=1,'CARGO FIJO'!$A$2,IF(G96&lt;=2,'CARGO FIJO'!$B$2,IF(G96&lt;=3,'CARGO FIJO'!$C$2,IF(G96&lt;=4,'CARGO FIJO'!$D$2,IF(G96&lt;=5,'CARGO FIJO'!$E$2)))))</f>
        <v>10000</v>
      </c>
      <c r="X96" s="26">
        <v>0</v>
      </c>
      <c r="Y96" s="24">
        <v>0</v>
      </c>
      <c r="Z96" s="27">
        <v>0</v>
      </c>
      <c r="AA96" s="24">
        <f t="shared" si="33"/>
        <v>0</v>
      </c>
      <c r="AB96" s="24">
        <v>0</v>
      </c>
      <c r="AC96" s="24">
        <v>0</v>
      </c>
      <c r="AD96" s="24">
        <v>2100</v>
      </c>
      <c r="AE96" s="24">
        <v>0</v>
      </c>
      <c r="AF96" s="21">
        <v>0</v>
      </c>
      <c r="AG96" s="24">
        <v>0</v>
      </c>
      <c r="AH96" s="24">
        <f t="shared" si="34"/>
        <v>0</v>
      </c>
      <c r="AI96" s="24">
        <v>0</v>
      </c>
      <c r="AJ96" s="33" t="s">
        <v>434</v>
      </c>
      <c r="AK96" s="24">
        <v>0</v>
      </c>
      <c r="AL96" s="24">
        <f t="shared" si="15"/>
        <v>18700</v>
      </c>
      <c r="AM96" s="24">
        <f t="shared" si="10"/>
        <v>18700</v>
      </c>
      <c r="AN96" s="29"/>
      <c r="AO96" s="30"/>
      <c r="AP96" s="30"/>
      <c r="AQ96" s="29"/>
      <c r="AR96" s="29"/>
      <c r="AS96" s="29"/>
      <c r="AT96" s="29"/>
      <c r="AU96" s="29"/>
      <c r="AV96" s="29"/>
      <c r="AW96" s="29"/>
    </row>
    <row r="97" spans="1:49" ht="15.75" customHeight="1" x14ac:dyDescent="0.3">
      <c r="A97" s="13" t="s">
        <v>435</v>
      </c>
      <c r="B97" s="14" t="s">
        <v>436</v>
      </c>
      <c r="C97" s="15">
        <v>1040735006</v>
      </c>
      <c r="D97" s="16">
        <v>18132877</v>
      </c>
      <c r="E97" s="16" t="s">
        <v>51</v>
      </c>
      <c r="F97" s="16" t="s">
        <v>437</v>
      </c>
      <c r="G97" s="17">
        <v>2</v>
      </c>
      <c r="H97" s="18" t="s">
        <v>438</v>
      </c>
      <c r="I97" s="19" t="s">
        <v>53</v>
      </c>
      <c r="J97" s="20" t="s">
        <v>54</v>
      </c>
      <c r="K97" s="21">
        <v>0</v>
      </c>
      <c r="L97" s="21">
        <v>0</v>
      </c>
      <c r="M97" s="49">
        <v>900</v>
      </c>
      <c r="N97" s="23">
        <f>IF(G97&lt;=1,'CARGO FIJO'!$B$5,IF(G97&lt;=2,'CARGO FIJO'!$B$8,IF(G97&lt;=3,'CARGO FIJO'!$B$11,IF(G97&lt;=4,'CARGO FIJO'!$B$14,IF(G97&lt;=5,'CARGO FIJO'!$B$17)))))</f>
        <v>900</v>
      </c>
      <c r="O97" s="23">
        <f>IF(G97&lt;=1,'CARGO FIJO'!$C$5,IF(G97&lt;=2,'CARGO FIJO'!$C$8,IF(G97&lt;=3,'CARGO FIJO'!$C$11,IF(G97&lt;=4,'CARGO FIJO'!$C$14,IF(G97&lt;=5,'CARGO FIJO'!$C$17)))))</f>
        <v>900</v>
      </c>
      <c r="P97" s="21">
        <f t="shared" si="0"/>
        <v>0</v>
      </c>
      <c r="Q97" s="21">
        <f t="shared" si="1"/>
        <v>0</v>
      </c>
      <c r="R97" s="21">
        <f t="shared" si="2"/>
        <v>0</v>
      </c>
      <c r="S97" s="21">
        <f t="shared" si="3"/>
        <v>0</v>
      </c>
      <c r="T97" s="24">
        <f t="shared" si="4"/>
        <v>0</v>
      </c>
      <c r="U97" s="24">
        <f t="shared" si="14"/>
        <v>0</v>
      </c>
      <c r="V97" s="25">
        <f t="shared" ref="V97:V118" si="35">IF(G97&lt;=1,O97*S97,IF(G97&lt;=2,O97*S97,IF(G97&lt;=3,O97*S97,IF(G97&lt;=4,O97*S97,IF(G97&lt;=5,O97*S97,)))))</f>
        <v>0</v>
      </c>
      <c r="W97" s="24">
        <f>IF(G97&lt;=1,'CARGO FIJO'!$A$2,IF(G97&lt;=2,'CARGO FIJO'!$B$2,IF(G97&lt;=3,'CARGO FIJO'!$C$2,IF(G97&lt;=4,'CARGO FIJO'!$D$2,IF(G97&lt;=5,'CARGO FIJO'!$E$2)))))</f>
        <v>10000</v>
      </c>
      <c r="X97" s="26">
        <v>0</v>
      </c>
      <c r="Y97" s="24">
        <v>0</v>
      </c>
      <c r="Z97" s="27">
        <v>0</v>
      </c>
      <c r="AA97" s="24">
        <v>0</v>
      </c>
      <c r="AB97" s="24">
        <v>0</v>
      </c>
      <c r="AC97" s="24">
        <v>0</v>
      </c>
      <c r="AD97" s="24">
        <v>3250</v>
      </c>
      <c r="AE97" s="24">
        <v>1382950</v>
      </c>
      <c r="AF97" s="21">
        <v>10</v>
      </c>
      <c r="AG97" s="24">
        <v>22350</v>
      </c>
      <c r="AH97" s="24">
        <f t="shared" si="34"/>
        <v>1360600</v>
      </c>
      <c r="AI97" s="24">
        <v>0</v>
      </c>
      <c r="AJ97" s="55" t="s">
        <v>439</v>
      </c>
      <c r="AK97" s="24">
        <v>0</v>
      </c>
      <c r="AL97" s="24">
        <f t="shared" si="15"/>
        <v>29100</v>
      </c>
      <c r="AM97" s="24">
        <f t="shared" si="10"/>
        <v>29100</v>
      </c>
      <c r="AN97" s="29"/>
      <c r="AO97" s="56">
        <f t="shared" ref="AO97:AO207" si="36">AH97</f>
        <v>1360600</v>
      </c>
      <c r="AP97" s="36"/>
      <c r="AQ97" s="29"/>
      <c r="AR97" s="29"/>
      <c r="AS97" s="29"/>
      <c r="AT97" s="29"/>
      <c r="AU97" s="29"/>
      <c r="AV97" s="29"/>
      <c r="AW97" s="29"/>
    </row>
    <row r="98" spans="1:49" ht="15.75" customHeight="1" x14ac:dyDescent="0.3">
      <c r="A98" s="13" t="s">
        <v>440</v>
      </c>
      <c r="B98" s="40" t="s">
        <v>441</v>
      </c>
      <c r="C98" s="15">
        <v>43688465</v>
      </c>
      <c r="D98" s="16">
        <v>911007500</v>
      </c>
      <c r="E98" s="16" t="s">
        <v>51</v>
      </c>
      <c r="F98" s="16" t="s">
        <v>442</v>
      </c>
      <c r="G98" s="17">
        <v>2</v>
      </c>
      <c r="H98" s="18" t="s">
        <v>443</v>
      </c>
      <c r="I98" s="19" t="s">
        <v>53</v>
      </c>
      <c r="J98" s="20" t="s">
        <v>54</v>
      </c>
      <c r="K98" s="21">
        <v>1020</v>
      </c>
      <c r="L98" s="21">
        <v>1031</v>
      </c>
      <c r="M98" s="49">
        <v>900</v>
      </c>
      <c r="N98" s="23">
        <f>IF(G98&lt;=1,'CARGO FIJO'!$B$5,IF(G98&lt;=2,'CARGO FIJO'!$B$8,IF(G98&lt;=3,'CARGO FIJO'!$B$11,IF(G98&lt;=4,'CARGO FIJO'!$B$14,IF(G98&lt;=5,'CARGO FIJO'!$B$17)))))</f>
        <v>900</v>
      </c>
      <c r="O98" s="23">
        <f>IF(G98&lt;=1,'CARGO FIJO'!$C$5,IF(G98&lt;=2,'CARGO FIJO'!$C$8,IF(G98&lt;=3,'CARGO FIJO'!$C$11,IF(G98&lt;=4,'CARGO FIJO'!$C$14,IF(G98&lt;=5,'CARGO FIJO'!$C$17)))))</f>
        <v>900</v>
      </c>
      <c r="P98" s="21">
        <f t="shared" si="0"/>
        <v>11</v>
      </c>
      <c r="Q98" s="21">
        <f t="shared" si="1"/>
        <v>11</v>
      </c>
      <c r="R98" s="21">
        <f t="shared" si="2"/>
        <v>0</v>
      </c>
      <c r="S98" s="21">
        <f t="shared" si="3"/>
        <v>0</v>
      </c>
      <c r="T98" s="24">
        <f t="shared" si="4"/>
        <v>9900</v>
      </c>
      <c r="U98" s="24">
        <f t="shared" si="14"/>
        <v>0</v>
      </c>
      <c r="V98" s="25">
        <f t="shared" si="35"/>
        <v>0</v>
      </c>
      <c r="W98" s="24">
        <f>IF(G98&lt;=1,'CARGO FIJO'!$A$2,IF(G98&lt;=2,'CARGO FIJO'!$B$2,IF(G98&lt;=3,'CARGO FIJO'!$C$2,IF(G98&lt;=4,'CARGO FIJO'!$D$2,IF(G98&lt;=5,'CARGO FIJO'!$E$2)))))</f>
        <v>10000</v>
      </c>
      <c r="X98" s="26">
        <v>0</v>
      </c>
      <c r="Y98" s="24">
        <v>5500</v>
      </c>
      <c r="Z98" s="27">
        <v>5</v>
      </c>
      <c r="AA98" s="24">
        <f t="shared" ref="AA98:AA109" si="37">(Z98*500)</f>
        <v>2500</v>
      </c>
      <c r="AB98" s="24">
        <v>124800</v>
      </c>
      <c r="AC98" s="24">
        <v>0</v>
      </c>
      <c r="AD98" s="24">
        <v>0</v>
      </c>
      <c r="AE98" s="24">
        <v>0</v>
      </c>
      <c r="AF98" s="21">
        <v>0</v>
      </c>
      <c r="AG98" s="24">
        <v>0</v>
      </c>
      <c r="AH98" s="24">
        <f t="shared" si="34"/>
        <v>0</v>
      </c>
      <c r="AI98" s="24">
        <v>0</v>
      </c>
      <c r="AJ98" s="33" t="s">
        <v>444</v>
      </c>
      <c r="AK98" s="24">
        <v>0</v>
      </c>
      <c r="AL98" s="24">
        <f t="shared" si="15"/>
        <v>152700</v>
      </c>
      <c r="AM98" s="24">
        <f t="shared" si="10"/>
        <v>152700</v>
      </c>
      <c r="AN98" s="29"/>
      <c r="AO98" s="30">
        <f t="shared" si="36"/>
        <v>0</v>
      </c>
      <c r="AP98" s="30">
        <f t="shared" ref="AP98:AP109" si="38">AL98-AM98</f>
        <v>0</v>
      </c>
      <c r="AQ98" s="29"/>
      <c r="AR98" s="29"/>
      <c r="AS98" s="29"/>
      <c r="AT98" s="29"/>
      <c r="AU98" s="29"/>
      <c r="AV98" s="29"/>
      <c r="AW98" s="29"/>
    </row>
    <row r="99" spans="1:49" ht="15.75" customHeight="1" x14ac:dyDescent="0.3">
      <c r="A99" s="13" t="s">
        <v>445</v>
      </c>
      <c r="B99" s="40" t="s">
        <v>446</v>
      </c>
      <c r="C99" s="15">
        <v>21533313</v>
      </c>
      <c r="D99" s="16">
        <v>712004859</v>
      </c>
      <c r="E99" s="16" t="s">
        <v>51</v>
      </c>
      <c r="F99" s="16" t="s">
        <v>447</v>
      </c>
      <c r="G99" s="17">
        <v>2</v>
      </c>
      <c r="H99" s="18" t="s">
        <v>448</v>
      </c>
      <c r="I99" s="19" t="s">
        <v>53</v>
      </c>
      <c r="J99" s="20" t="s">
        <v>54</v>
      </c>
      <c r="K99" s="21">
        <v>2343</v>
      </c>
      <c r="L99" s="21">
        <v>2357</v>
      </c>
      <c r="M99" s="49">
        <v>900</v>
      </c>
      <c r="N99" s="23">
        <f>IF(G99&lt;=1,'CARGO FIJO'!$B$5,IF(G99&lt;=2,'CARGO FIJO'!$B$8,IF(G99&lt;=3,'CARGO FIJO'!$B$11,IF(G99&lt;=4,'CARGO FIJO'!$B$14,IF(G99&lt;=5,'CARGO FIJO'!$B$17)))))</f>
        <v>900</v>
      </c>
      <c r="O99" s="23">
        <f>IF(G99&lt;=1,'CARGO FIJO'!$C$5,IF(G99&lt;=2,'CARGO FIJO'!$C$8,IF(G99&lt;=3,'CARGO FIJO'!$C$11,IF(G99&lt;=4,'CARGO FIJO'!$C$14,IF(G99&lt;=5,'CARGO FIJO'!$C$17)))))</f>
        <v>900</v>
      </c>
      <c r="P99" s="21">
        <f t="shared" si="0"/>
        <v>14</v>
      </c>
      <c r="Q99" s="21">
        <f t="shared" si="1"/>
        <v>14</v>
      </c>
      <c r="R99" s="21">
        <f t="shared" si="2"/>
        <v>0</v>
      </c>
      <c r="S99" s="21">
        <f t="shared" si="3"/>
        <v>0</v>
      </c>
      <c r="T99" s="24">
        <f t="shared" si="4"/>
        <v>12600</v>
      </c>
      <c r="U99" s="24">
        <f t="shared" si="14"/>
        <v>0</v>
      </c>
      <c r="V99" s="25">
        <f t="shared" si="35"/>
        <v>0</v>
      </c>
      <c r="W99" s="24">
        <f>IF(G99&lt;=1,'CARGO FIJO'!$A$2,IF(G99&lt;=2,'CARGO FIJO'!$B$2,IF(G99&lt;=3,'CARGO FIJO'!$C$2,IF(G99&lt;=4,'CARGO FIJO'!$D$2,IF(G99&lt;=5,'CARGO FIJO'!$E$2)))))</f>
        <v>10000</v>
      </c>
      <c r="X99" s="26">
        <v>0</v>
      </c>
      <c r="Y99" s="24">
        <v>5500</v>
      </c>
      <c r="Z99" s="27">
        <v>2</v>
      </c>
      <c r="AA99" s="24">
        <f t="shared" si="37"/>
        <v>1000</v>
      </c>
      <c r="AB99" s="24">
        <v>50700</v>
      </c>
      <c r="AC99" s="24">
        <v>0</v>
      </c>
      <c r="AD99" s="24">
        <v>0</v>
      </c>
      <c r="AE99" s="24">
        <v>0</v>
      </c>
      <c r="AF99" s="21">
        <v>0</v>
      </c>
      <c r="AG99" s="24">
        <v>0</v>
      </c>
      <c r="AH99" s="24">
        <f t="shared" si="34"/>
        <v>0</v>
      </c>
      <c r="AI99" s="24">
        <v>0</v>
      </c>
      <c r="AJ99" s="33" t="s">
        <v>449</v>
      </c>
      <c r="AK99" s="24">
        <v>0</v>
      </c>
      <c r="AL99" s="24">
        <f t="shared" si="15"/>
        <v>79800</v>
      </c>
      <c r="AM99" s="24">
        <f t="shared" si="10"/>
        <v>79800</v>
      </c>
      <c r="AN99" s="29"/>
      <c r="AO99" s="30">
        <f t="shared" si="36"/>
        <v>0</v>
      </c>
      <c r="AP99" s="30">
        <f t="shared" si="38"/>
        <v>0</v>
      </c>
      <c r="AQ99" s="29"/>
      <c r="AR99" s="29"/>
      <c r="AS99" s="29"/>
      <c r="AT99" s="29"/>
      <c r="AU99" s="29"/>
      <c r="AV99" s="29"/>
      <c r="AW99" s="29"/>
    </row>
    <row r="100" spans="1:49" ht="15.75" customHeight="1" x14ac:dyDescent="0.3">
      <c r="A100" s="13" t="s">
        <v>450</v>
      </c>
      <c r="B100" s="57" t="s">
        <v>451</v>
      </c>
      <c r="C100" s="15">
        <v>39160958</v>
      </c>
      <c r="D100" s="16">
        <v>803003679</v>
      </c>
      <c r="E100" s="16" t="s">
        <v>51</v>
      </c>
      <c r="F100" s="16">
        <v>3033702</v>
      </c>
      <c r="G100" s="17">
        <v>2</v>
      </c>
      <c r="H100" s="18" t="s">
        <v>452</v>
      </c>
      <c r="I100" s="19" t="s">
        <v>53</v>
      </c>
      <c r="J100" s="20" t="s">
        <v>54</v>
      </c>
      <c r="K100" s="21">
        <v>3080</v>
      </c>
      <c r="L100" s="21">
        <v>3102</v>
      </c>
      <c r="M100" s="49">
        <v>900</v>
      </c>
      <c r="N100" s="23">
        <f>IF(G100&lt;=1,'CARGO FIJO'!$B$5,IF(G100&lt;=2,'CARGO FIJO'!$B$8,IF(G100&lt;=3,'CARGO FIJO'!$B$11,IF(G100&lt;=4,'CARGO FIJO'!$B$14,IF(G100&lt;=5,'CARGO FIJO'!$B$17)))))</f>
        <v>900</v>
      </c>
      <c r="O100" s="23">
        <f>IF(G100&lt;=1,'CARGO FIJO'!$C$5,IF(G100&lt;=2,'CARGO FIJO'!$C$8,IF(G100&lt;=3,'CARGO FIJO'!$C$11,IF(G100&lt;=4,'CARGO FIJO'!$C$14,IF(G100&lt;=5,'CARGO FIJO'!$C$17)))))</f>
        <v>900</v>
      </c>
      <c r="P100" s="21">
        <f t="shared" si="0"/>
        <v>22</v>
      </c>
      <c r="Q100" s="21">
        <f t="shared" si="1"/>
        <v>17</v>
      </c>
      <c r="R100" s="21">
        <f t="shared" si="2"/>
        <v>5</v>
      </c>
      <c r="S100" s="21">
        <f t="shared" si="3"/>
        <v>0</v>
      </c>
      <c r="T100" s="24">
        <f t="shared" si="4"/>
        <v>15300</v>
      </c>
      <c r="U100" s="24">
        <f t="shared" si="14"/>
        <v>4500</v>
      </c>
      <c r="V100" s="25">
        <f t="shared" si="35"/>
        <v>0</v>
      </c>
      <c r="W100" s="24">
        <f>IF(G100&lt;=1,'CARGO FIJO'!$A$2,IF(G100&lt;=2,'CARGO FIJO'!$B$2,IF(G100&lt;=3,'CARGO FIJO'!$C$2,IF(G100&lt;=4,'CARGO FIJO'!$D$2,IF(G100&lt;=5,'CARGO FIJO'!$E$2)))))</f>
        <v>10000</v>
      </c>
      <c r="X100" s="26">
        <v>0</v>
      </c>
      <c r="Y100" s="24">
        <v>5500</v>
      </c>
      <c r="Z100" s="27">
        <v>2</v>
      </c>
      <c r="AA100" s="24">
        <f t="shared" si="37"/>
        <v>1000</v>
      </c>
      <c r="AB100" s="24">
        <v>61550</v>
      </c>
      <c r="AC100" s="24">
        <v>0</v>
      </c>
      <c r="AD100" s="24">
        <v>0</v>
      </c>
      <c r="AE100" s="24">
        <v>0</v>
      </c>
      <c r="AF100" s="21">
        <v>0</v>
      </c>
      <c r="AG100" s="24">
        <v>0</v>
      </c>
      <c r="AH100" s="24">
        <f t="shared" si="34"/>
        <v>0</v>
      </c>
      <c r="AI100" s="24">
        <v>0</v>
      </c>
      <c r="AJ100" s="33" t="s">
        <v>453</v>
      </c>
      <c r="AK100" s="24">
        <v>0</v>
      </c>
      <c r="AL100" s="24">
        <f t="shared" si="15"/>
        <v>97850</v>
      </c>
      <c r="AM100" s="24">
        <f t="shared" si="10"/>
        <v>97850</v>
      </c>
      <c r="AN100" s="29"/>
      <c r="AO100" s="30">
        <f t="shared" si="36"/>
        <v>0</v>
      </c>
      <c r="AP100" s="30">
        <f t="shared" si="38"/>
        <v>0</v>
      </c>
      <c r="AQ100" s="29"/>
      <c r="AR100" s="29"/>
      <c r="AS100" s="29"/>
      <c r="AT100" s="29"/>
      <c r="AU100" s="29"/>
      <c r="AV100" s="29"/>
      <c r="AW100" s="29"/>
    </row>
    <row r="101" spans="1:49" ht="15.75" customHeight="1" x14ac:dyDescent="0.3">
      <c r="A101" s="13" t="s">
        <v>454</v>
      </c>
      <c r="B101" s="40" t="s">
        <v>455</v>
      </c>
      <c r="C101" s="15">
        <v>43684415</v>
      </c>
      <c r="D101" s="16">
        <v>712004851</v>
      </c>
      <c r="E101" s="16" t="s">
        <v>51</v>
      </c>
      <c r="F101" s="16">
        <v>3033702</v>
      </c>
      <c r="G101" s="17">
        <v>2</v>
      </c>
      <c r="H101" s="18" t="s">
        <v>456</v>
      </c>
      <c r="I101" s="19" t="s">
        <v>53</v>
      </c>
      <c r="J101" s="20" t="s">
        <v>54</v>
      </c>
      <c r="K101" s="21">
        <v>2188</v>
      </c>
      <c r="L101" s="21">
        <v>2206</v>
      </c>
      <c r="M101" s="49">
        <v>900</v>
      </c>
      <c r="N101" s="23">
        <f>IF(G101&lt;=1,'CARGO FIJO'!$B$5,IF(G101&lt;=2,'CARGO FIJO'!$B$8,IF(G101&lt;=3,'CARGO FIJO'!$B$11,IF(G101&lt;=4,'CARGO FIJO'!$B$14,IF(G101&lt;=5,'CARGO FIJO'!$B$17)))))</f>
        <v>900</v>
      </c>
      <c r="O101" s="23">
        <f>IF(G101&lt;=1,'CARGO FIJO'!$C$5,IF(G101&lt;=2,'CARGO FIJO'!$C$8,IF(G101&lt;=3,'CARGO FIJO'!$C$11,IF(G101&lt;=4,'CARGO FIJO'!$C$14,IF(G101&lt;=5,'CARGO FIJO'!$C$17)))))</f>
        <v>900</v>
      </c>
      <c r="P101" s="21">
        <f t="shared" si="0"/>
        <v>18</v>
      </c>
      <c r="Q101" s="21">
        <f t="shared" si="1"/>
        <v>17</v>
      </c>
      <c r="R101" s="21">
        <f t="shared" si="2"/>
        <v>1</v>
      </c>
      <c r="S101" s="21">
        <f t="shared" si="3"/>
        <v>0</v>
      </c>
      <c r="T101" s="24">
        <f t="shared" si="4"/>
        <v>15300</v>
      </c>
      <c r="U101" s="24">
        <f t="shared" si="14"/>
        <v>900</v>
      </c>
      <c r="V101" s="25">
        <f t="shared" si="35"/>
        <v>0</v>
      </c>
      <c r="W101" s="24">
        <f>IF(G101&lt;=1,'CARGO FIJO'!$A$2,IF(G101&lt;=2,'CARGO FIJO'!$B$2,IF(G101&lt;=3,'CARGO FIJO'!$C$2,IF(G101&lt;=4,'CARGO FIJO'!$D$2,IF(G101&lt;=5,'CARGO FIJO'!$E$2)))))</f>
        <v>10000</v>
      </c>
      <c r="X101" s="26">
        <v>0</v>
      </c>
      <c r="Y101" s="24">
        <v>5500</v>
      </c>
      <c r="Z101" s="27">
        <v>2</v>
      </c>
      <c r="AA101" s="24">
        <f t="shared" si="37"/>
        <v>1000</v>
      </c>
      <c r="AB101" s="24">
        <v>87600</v>
      </c>
      <c r="AC101" s="24">
        <v>0</v>
      </c>
      <c r="AD101" s="24">
        <v>0</v>
      </c>
      <c r="AE101" s="24">
        <v>0</v>
      </c>
      <c r="AF101" s="21">
        <v>0</v>
      </c>
      <c r="AG101" s="24">
        <v>0</v>
      </c>
      <c r="AH101" s="24">
        <f t="shared" si="34"/>
        <v>0</v>
      </c>
      <c r="AI101" s="24">
        <v>0</v>
      </c>
      <c r="AJ101" s="33" t="s">
        <v>457</v>
      </c>
      <c r="AK101" s="24">
        <v>0</v>
      </c>
      <c r="AL101" s="24">
        <f t="shared" si="15"/>
        <v>120300</v>
      </c>
      <c r="AM101" s="24">
        <f t="shared" si="10"/>
        <v>120300</v>
      </c>
      <c r="AN101" s="29"/>
      <c r="AO101" s="30">
        <f t="shared" si="36"/>
        <v>0</v>
      </c>
      <c r="AP101" s="30">
        <f t="shared" si="38"/>
        <v>0</v>
      </c>
      <c r="AQ101" s="29"/>
      <c r="AR101" s="29"/>
      <c r="AS101" s="29"/>
      <c r="AT101" s="29"/>
      <c r="AU101" s="29"/>
      <c r="AV101" s="29"/>
      <c r="AW101" s="29"/>
    </row>
    <row r="102" spans="1:49" ht="15.75" customHeight="1" x14ac:dyDescent="0.3">
      <c r="A102" s="13" t="s">
        <v>458</v>
      </c>
      <c r="B102" s="14" t="s">
        <v>459</v>
      </c>
      <c r="C102" s="15">
        <v>43684099</v>
      </c>
      <c r="D102" s="16">
        <v>712005842</v>
      </c>
      <c r="E102" s="16" t="s">
        <v>51</v>
      </c>
      <c r="F102" s="16" t="s">
        <v>460</v>
      </c>
      <c r="G102" s="17">
        <v>2</v>
      </c>
      <c r="H102" s="18" t="s">
        <v>461</v>
      </c>
      <c r="I102" s="19" t="s">
        <v>53</v>
      </c>
      <c r="J102" s="20" t="s">
        <v>54</v>
      </c>
      <c r="K102" s="21">
        <v>2113</v>
      </c>
      <c r="L102" s="21">
        <v>2121</v>
      </c>
      <c r="M102" s="49">
        <v>900</v>
      </c>
      <c r="N102" s="23">
        <f>IF(G102&lt;=1,'CARGO FIJO'!$B$5,IF(G102&lt;=2,'CARGO FIJO'!$B$8,IF(G102&lt;=3,'CARGO FIJO'!$B$11,IF(G102&lt;=4,'CARGO FIJO'!$B$14,IF(G102&lt;=5,'CARGO FIJO'!$B$17)))))</f>
        <v>900</v>
      </c>
      <c r="O102" s="23">
        <f>IF(G102&lt;=1,'CARGO FIJO'!$C$5,IF(G102&lt;=2,'CARGO FIJO'!$C$8,IF(G102&lt;=3,'CARGO FIJO'!$C$11,IF(G102&lt;=4,'CARGO FIJO'!$C$14,IF(G102&lt;=5,'CARGO FIJO'!$C$17)))))</f>
        <v>900</v>
      </c>
      <c r="P102" s="21">
        <f t="shared" si="0"/>
        <v>8</v>
      </c>
      <c r="Q102" s="21">
        <f t="shared" si="1"/>
        <v>8</v>
      </c>
      <c r="R102" s="21">
        <f t="shared" si="2"/>
        <v>0</v>
      </c>
      <c r="S102" s="21">
        <f t="shared" si="3"/>
        <v>0</v>
      </c>
      <c r="T102" s="24">
        <f t="shared" si="4"/>
        <v>7200</v>
      </c>
      <c r="U102" s="24">
        <f t="shared" si="14"/>
        <v>0</v>
      </c>
      <c r="V102" s="25">
        <f t="shared" si="35"/>
        <v>0</v>
      </c>
      <c r="W102" s="24">
        <f>IF(G102&lt;=1,'CARGO FIJO'!$A$2,IF(G102&lt;=2,'CARGO FIJO'!$B$2,IF(G102&lt;=3,'CARGO FIJO'!$C$2,IF(G102&lt;=4,'CARGO FIJO'!$D$2,IF(G102&lt;=5,'CARGO FIJO'!$E$2)))))</f>
        <v>10000</v>
      </c>
      <c r="X102" s="26">
        <v>0</v>
      </c>
      <c r="Y102" s="24">
        <v>5500</v>
      </c>
      <c r="Z102" s="27">
        <v>0</v>
      </c>
      <c r="AA102" s="24">
        <f t="shared" si="37"/>
        <v>0</v>
      </c>
      <c r="AB102" s="24">
        <v>0</v>
      </c>
      <c r="AC102" s="24">
        <v>0</v>
      </c>
      <c r="AD102" s="24">
        <v>2250</v>
      </c>
      <c r="AE102" s="24">
        <v>0</v>
      </c>
      <c r="AF102" s="21">
        <v>0</v>
      </c>
      <c r="AG102" s="24">
        <v>0</v>
      </c>
      <c r="AH102" s="24">
        <f t="shared" si="34"/>
        <v>0</v>
      </c>
      <c r="AI102" s="24">
        <v>0</v>
      </c>
      <c r="AJ102" s="33" t="s">
        <v>55</v>
      </c>
      <c r="AK102" s="24">
        <v>0</v>
      </c>
      <c r="AL102" s="24">
        <f t="shared" si="15"/>
        <v>20450</v>
      </c>
      <c r="AM102" s="24">
        <f t="shared" si="10"/>
        <v>20450</v>
      </c>
      <c r="AN102" s="29"/>
      <c r="AO102" s="30">
        <f t="shared" si="36"/>
        <v>0</v>
      </c>
      <c r="AP102" s="30">
        <f t="shared" si="38"/>
        <v>0</v>
      </c>
      <c r="AQ102" s="29"/>
      <c r="AR102" s="29"/>
      <c r="AS102" s="29"/>
      <c r="AT102" s="29"/>
      <c r="AU102" s="29"/>
      <c r="AV102" s="29"/>
      <c r="AW102" s="29"/>
    </row>
    <row r="103" spans="1:49" ht="15.75" customHeight="1" x14ac:dyDescent="0.3">
      <c r="A103" s="13" t="s">
        <v>462</v>
      </c>
      <c r="B103" s="14" t="s">
        <v>463</v>
      </c>
      <c r="C103" s="15">
        <v>39162594</v>
      </c>
      <c r="D103" s="16">
        <v>803003671</v>
      </c>
      <c r="E103" s="16" t="s">
        <v>51</v>
      </c>
      <c r="F103" s="16">
        <v>3383296</v>
      </c>
      <c r="G103" s="17">
        <v>2</v>
      </c>
      <c r="H103" s="18" t="s">
        <v>464</v>
      </c>
      <c r="I103" s="19" t="s">
        <v>53</v>
      </c>
      <c r="J103" s="20" t="s">
        <v>54</v>
      </c>
      <c r="K103" s="21">
        <v>1666</v>
      </c>
      <c r="L103" s="21">
        <v>1680</v>
      </c>
      <c r="M103" s="49">
        <v>900</v>
      </c>
      <c r="N103" s="23">
        <f>IF(G103&lt;=1,'CARGO FIJO'!$B$5,IF(G103&lt;=2,'CARGO FIJO'!$B$8,IF(G103&lt;=3,'CARGO FIJO'!$B$11,IF(G103&lt;=4,'CARGO FIJO'!$B$14,IF(G103&lt;=5,'CARGO FIJO'!$B$17)))))</f>
        <v>900</v>
      </c>
      <c r="O103" s="23">
        <f>IF(G103&lt;=1,'CARGO FIJO'!$C$5,IF(G103&lt;=2,'CARGO FIJO'!$C$8,IF(G103&lt;=3,'CARGO FIJO'!$C$11,IF(G103&lt;=4,'CARGO FIJO'!$C$14,IF(G103&lt;=5,'CARGO FIJO'!$C$17)))))</f>
        <v>900</v>
      </c>
      <c r="P103" s="21">
        <f t="shared" si="0"/>
        <v>14</v>
      </c>
      <c r="Q103" s="21">
        <f t="shared" si="1"/>
        <v>14</v>
      </c>
      <c r="R103" s="21">
        <f t="shared" si="2"/>
        <v>0</v>
      </c>
      <c r="S103" s="21">
        <f t="shared" si="3"/>
        <v>0</v>
      </c>
      <c r="T103" s="24">
        <f t="shared" si="4"/>
        <v>12600</v>
      </c>
      <c r="U103" s="24">
        <f t="shared" si="14"/>
        <v>0</v>
      </c>
      <c r="V103" s="25">
        <f t="shared" si="35"/>
        <v>0</v>
      </c>
      <c r="W103" s="24">
        <f>IF(G103&lt;=1,'CARGO FIJO'!$A$2,IF(G103&lt;=2,'CARGO FIJO'!$B$2,IF(G103&lt;=3,'CARGO FIJO'!$C$2,IF(G103&lt;=4,'CARGO FIJO'!$D$2,IF(G103&lt;=5,'CARGO FIJO'!$E$2)))))</f>
        <v>10000</v>
      </c>
      <c r="X103" s="26">
        <v>0</v>
      </c>
      <c r="Y103" s="24">
        <v>5500</v>
      </c>
      <c r="Z103" s="27">
        <v>0</v>
      </c>
      <c r="AA103" s="24">
        <f t="shared" si="37"/>
        <v>0</v>
      </c>
      <c r="AB103" s="24">
        <v>0</v>
      </c>
      <c r="AC103" s="24">
        <v>0</v>
      </c>
      <c r="AD103" s="24">
        <v>2800</v>
      </c>
      <c r="AE103" s="24">
        <v>0</v>
      </c>
      <c r="AF103" s="21">
        <v>0</v>
      </c>
      <c r="AG103" s="24">
        <v>0</v>
      </c>
      <c r="AH103" s="24">
        <f t="shared" si="34"/>
        <v>0</v>
      </c>
      <c r="AI103" s="24"/>
      <c r="AJ103" s="33" t="s">
        <v>55</v>
      </c>
      <c r="AK103" s="24">
        <v>0</v>
      </c>
      <c r="AL103" s="24">
        <f t="shared" si="15"/>
        <v>25300</v>
      </c>
      <c r="AM103" s="24">
        <f t="shared" si="10"/>
        <v>25300</v>
      </c>
      <c r="AN103" s="29"/>
      <c r="AO103" s="30">
        <f t="shared" si="36"/>
        <v>0</v>
      </c>
      <c r="AP103" s="30">
        <f t="shared" si="38"/>
        <v>0</v>
      </c>
      <c r="AQ103" s="29"/>
      <c r="AR103" s="29"/>
      <c r="AS103" s="29"/>
      <c r="AT103" s="29"/>
      <c r="AU103" s="29"/>
      <c r="AV103" s="29"/>
      <c r="AW103" s="29"/>
    </row>
    <row r="104" spans="1:49" ht="15" customHeight="1" x14ac:dyDescent="0.3">
      <c r="A104" s="13" t="s">
        <v>465</v>
      </c>
      <c r="B104" s="14" t="s">
        <v>466</v>
      </c>
      <c r="C104" s="15">
        <v>39162594</v>
      </c>
      <c r="D104" s="16">
        <v>707002096</v>
      </c>
      <c r="E104" s="16" t="s">
        <v>51</v>
      </c>
      <c r="F104" s="16" t="s">
        <v>467</v>
      </c>
      <c r="G104" s="17">
        <v>2</v>
      </c>
      <c r="H104" s="18" t="s">
        <v>468</v>
      </c>
      <c r="I104" s="19" t="s">
        <v>53</v>
      </c>
      <c r="J104" s="20" t="s">
        <v>54</v>
      </c>
      <c r="K104" s="21">
        <v>1159</v>
      </c>
      <c r="L104" s="21">
        <v>1163</v>
      </c>
      <c r="M104" s="49">
        <v>900</v>
      </c>
      <c r="N104" s="23">
        <f>IF(G104&lt;=1,'CARGO FIJO'!$B$5,IF(G104&lt;=2,'CARGO FIJO'!$B$8,IF(G104&lt;=3,'CARGO FIJO'!$B$11,IF(G104&lt;=4,'CARGO FIJO'!$B$14,IF(G104&lt;=5,'CARGO FIJO'!$B$17)))))</f>
        <v>900</v>
      </c>
      <c r="O104" s="23">
        <f>IF(G104&lt;=1,'CARGO FIJO'!$C$5,IF(G104&lt;=2,'CARGO FIJO'!$C$8,IF(G104&lt;=3,'CARGO FIJO'!$C$11,IF(G104&lt;=4,'CARGO FIJO'!$C$14,IF(G104&lt;=5,'CARGO FIJO'!$C$17)))))</f>
        <v>900</v>
      </c>
      <c r="P104" s="21">
        <f t="shared" si="0"/>
        <v>4</v>
      </c>
      <c r="Q104" s="21">
        <f t="shared" si="1"/>
        <v>4</v>
      </c>
      <c r="R104" s="21">
        <f t="shared" si="2"/>
        <v>0</v>
      </c>
      <c r="S104" s="21">
        <f t="shared" si="3"/>
        <v>0</v>
      </c>
      <c r="T104" s="24">
        <f t="shared" si="4"/>
        <v>3600</v>
      </c>
      <c r="U104" s="24">
        <f t="shared" si="14"/>
        <v>0</v>
      </c>
      <c r="V104" s="25">
        <f t="shared" si="35"/>
        <v>0</v>
      </c>
      <c r="W104" s="24">
        <f>IF(G104&lt;=1,'CARGO FIJO'!$A$2,IF(G104&lt;=2,'CARGO FIJO'!$B$2,IF(G104&lt;=3,'CARGO FIJO'!$C$2,IF(G104&lt;=4,'CARGO FIJO'!$D$2,IF(G104&lt;=5,'CARGO FIJO'!$E$2)))))</f>
        <v>10000</v>
      </c>
      <c r="X104" s="26">
        <v>0</v>
      </c>
      <c r="Y104" s="24">
        <v>5500</v>
      </c>
      <c r="Z104" s="27">
        <v>1</v>
      </c>
      <c r="AA104" s="24">
        <f t="shared" si="37"/>
        <v>500</v>
      </c>
      <c r="AB104" s="24">
        <v>16100</v>
      </c>
      <c r="AC104" s="24">
        <v>0</v>
      </c>
      <c r="AD104" s="24">
        <v>1950</v>
      </c>
      <c r="AE104" s="24">
        <v>0</v>
      </c>
      <c r="AF104" s="21">
        <v>0</v>
      </c>
      <c r="AG104" s="24">
        <v>0</v>
      </c>
      <c r="AH104" s="24">
        <f t="shared" si="34"/>
        <v>0</v>
      </c>
      <c r="AI104" s="24">
        <v>0</v>
      </c>
      <c r="AJ104" s="33" t="s">
        <v>469</v>
      </c>
      <c r="AK104" s="24">
        <v>0</v>
      </c>
      <c r="AL104" s="24">
        <f t="shared" si="15"/>
        <v>33750</v>
      </c>
      <c r="AM104" s="24">
        <f t="shared" si="10"/>
        <v>33750</v>
      </c>
      <c r="AN104" s="29"/>
      <c r="AO104" s="30">
        <f t="shared" si="36"/>
        <v>0</v>
      </c>
      <c r="AP104" s="30">
        <f t="shared" si="38"/>
        <v>0</v>
      </c>
      <c r="AQ104" s="29"/>
      <c r="AR104" s="29"/>
      <c r="AS104" s="29"/>
      <c r="AT104" s="29"/>
      <c r="AU104" s="29"/>
      <c r="AV104" s="29"/>
      <c r="AW104" s="29"/>
    </row>
    <row r="105" spans="1:49" ht="15.75" customHeight="1" x14ac:dyDescent="0.3">
      <c r="A105" s="13" t="s">
        <v>470</v>
      </c>
      <c r="B105" s="14" t="s">
        <v>471</v>
      </c>
      <c r="C105" s="15">
        <v>21533311</v>
      </c>
      <c r="D105" s="16">
        <v>903004178</v>
      </c>
      <c r="E105" s="16" t="s">
        <v>51</v>
      </c>
      <c r="F105" s="16" t="s">
        <v>472</v>
      </c>
      <c r="G105" s="17">
        <v>2</v>
      </c>
      <c r="H105" s="18" t="s">
        <v>473</v>
      </c>
      <c r="I105" s="19" t="s">
        <v>53</v>
      </c>
      <c r="J105" s="20" t="s">
        <v>54</v>
      </c>
      <c r="K105" s="21">
        <v>1306</v>
      </c>
      <c r="L105" s="21">
        <v>1313</v>
      </c>
      <c r="M105" s="49">
        <v>900</v>
      </c>
      <c r="N105" s="23">
        <f>IF(G105&lt;=1,'CARGO FIJO'!$B$5,IF(G105&lt;=2,'CARGO FIJO'!$B$8,IF(G105&lt;=3,'CARGO FIJO'!$B$11,IF(G105&lt;=4,'CARGO FIJO'!$B$14,IF(G105&lt;=5,'CARGO FIJO'!$B$17)))))</f>
        <v>900</v>
      </c>
      <c r="O105" s="23">
        <f>IF(G105&lt;=1,'CARGO FIJO'!$C$5,IF(G105&lt;=2,'CARGO FIJO'!$C$8,IF(G105&lt;=3,'CARGO FIJO'!$C$11,IF(G105&lt;=4,'CARGO FIJO'!$C$14,IF(G105&lt;=5,'CARGO FIJO'!$C$17)))))</f>
        <v>900</v>
      </c>
      <c r="P105" s="21">
        <f t="shared" si="0"/>
        <v>7</v>
      </c>
      <c r="Q105" s="21">
        <f t="shared" si="1"/>
        <v>7</v>
      </c>
      <c r="R105" s="21">
        <f t="shared" si="2"/>
        <v>0</v>
      </c>
      <c r="S105" s="21">
        <f t="shared" si="3"/>
        <v>0</v>
      </c>
      <c r="T105" s="24">
        <f t="shared" si="4"/>
        <v>6300</v>
      </c>
      <c r="U105" s="24">
        <f t="shared" si="14"/>
        <v>0</v>
      </c>
      <c r="V105" s="25">
        <f t="shared" si="35"/>
        <v>0</v>
      </c>
      <c r="W105" s="24">
        <f>IF(G105&lt;=1,'CARGO FIJO'!$A$2,IF(G105&lt;=2,'CARGO FIJO'!$B$2,IF(G105&lt;=3,'CARGO FIJO'!$C$2,IF(G105&lt;=4,'CARGO FIJO'!$D$2,IF(G105&lt;=5,'CARGO FIJO'!$E$2)))))</f>
        <v>10000</v>
      </c>
      <c r="X105" s="26">
        <v>0</v>
      </c>
      <c r="Y105" s="24">
        <v>5500</v>
      </c>
      <c r="Z105" s="27">
        <v>0</v>
      </c>
      <c r="AA105" s="24">
        <f t="shared" si="37"/>
        <v>0</v>
      </c>
      <c r="AB105" s="24">
        <v>0</v>
      </c>
      <c r="AC105" s="24">
        <v>0</v>
      </c>
      <c r="AD105" s="24">
        <v>2150</v>
      </c>
      <c r="AE105" s="24">
        <v>0</v>
      </c>
      <c r="AF105" s="21">
        <v>0</v>
      </c>
      <c r="AG105" s="24">
        <v>0</v>
      </c>
      <c r="AH105" s="24">
        <f t="shared" si="34"/>
        <v>0</v>
      </c>
      <c r="AI105" s="24">
        <v>0</v>
      </c>
      <c r="AJ105" s="16" t="s">
        <v>55</v>
      </c>
      <c r="AK105" s="24">
        <v>0</v>
      </c>
      <c r="AL105" s="24">
        <f t="shared" si="15"/>
        <v>19650</v>
      </c>
      <c r="AM105" s="24">
        <f t="shared" si="10"/>
        <v>19650</v>
      </c>
      <c r="AN105" s="29"/>
      <c r="AO105" s="30">
        <f t="shared" si="36"/>
        <v>0</v>
      </c>
      <c r="AP105" s="30">
        <f t="shared" si="38"/>
        <v>0</v>
      </c>
      <c r="AQ105" s="29"/>
      <c r="AR105" s="29"/>
      <c r="AS105" s="29"/>
      <c r="AT105" s="29"/>
      <c r="AU105" s="29"/>
      <c r="AV105" s="29"/>
      <c r="AW105" s="29"/>
    </row>
    <row r="106" spans="1:49" ht="15.75" customHeight="1" x14ac:dyDescent="0.3">
      <c r="A106" s="13" t="s">
        <v>474</v>
      </c>
      <c r="B106" s="14" t="s">
        <v>475</v>
      </c>
      <c r="C106" s="15">
        <v>21533311</v>
      </c>
      <c r="D106" s="16">
        <v>1210006564</v>
      </c>
      <c r="E106" s="16" t="s">
        <v>51</v>
      </c>
      <c r="F106" s="16">
        <v>3117887956</v>
      </c>
      <c r="G106" s="17">
        <v>2</v>
      </c>
      <c r="H106" s="18" t="s">
        <v>476</v>
      </c>
      <c r="I106" s="19" t="s">
        <v>53</v>
      </c>
      <c r="J106" s="20" t="s">
        <v>54</v>
      </c>
      <c r="K106" s="21">
        <v>564</v>
      </c>
      <c r="L106" s="21">
        <v>570</v>
      </c>
      <c r="M106" s="49">
        <v>900</v>
      </c>
      <c r="N106" s="23">
        <f>IF(G106&lt;=1,'CARGO FIJO'!$B$5,IF(G106&lt;=2,'CARGO FIJO'!$B$8,IF(G106&lt;=3,'CARGO FIJO'!$B$11,IF(G106&lt;=4,'CARGO FIJO'!$B$14,IF(G106&lt;=5,'CARGO FIJO'!$B$17)))))</f>
        <v>900</v>
      </c>
      <c r="O106" s="23">
        <f>IF(G106&lt;=1,'CARGO FIJO'!$C$5,IF(G106&lt;=2,'CARGO FIJO'!$C$8,IF(G106&lt;=3,'CARGO FIJO'!$C$11,IF(G106&lt;=4,'CARGO FIJO'!$C$14,IF(G106&lt;=5,'CARGO FIJO'!$C$17)))))</f>
        <v>900</v>
      </c>
      <c r="P106" s="21">
        <f t="shared" si="0"/>
        <v>6</v>
      </c>
      <c r="Q106" s="21">
        <f t="shared" si="1"/>
        <v>6</v>
      </c>
      <c r="R106" s="21">
        <f t="shared" si="2"/>
        <v>0</v>
      </c>
      <c r="S106" s="21">
        <f t="shared" si="3"/>
        <v>0</v>
      </c>
      <c r="T106" s="24">
        <f t="shared" si="4"/>
        <v>5400</v>
      </c>
      <c r="U106" s="24">
        <f t="shared" si="14"/>
        <v>0</v>
      </c>
      <c r="V106" s="25">
        <f t="shared" si="35"/>
        <v>0</v>
      </c>
      <c r="W106" s="24">
        <f>IF(G106&lt;=1,'CARGO FIJO'!$A$2,IF(G106&lt;=2,'CARGO FIJO'!$B$2,IF(G106&lt;=3,'CARGO FIJO'!$C$2,IF(G106&lt;=4,'CARGO FIJO'!$D$2,IF(G106&lt;=5,'CARGO FIJO'!$E$2)))))</f>
        <v>10000</v>
      </c>
      <c r="X106" s="26">
        <v>0</v>
      </c>
      <c r="Y106" s="24">
        <v>5500</v>
      </c>
      <c r="Z106" s="27">
        <v>0</v>
      </c>
      <c r="AA106" s="24">
        <f t="shared" si="37"/>
        <v>0</v>
      </c>
      <c r="AB106" s="24">
        <v>0</v>
      </c>
      <c r="AC106" s="24">
        <v>0</v>
      </c>
      <c r="AD106" s="24">
        <v>2100</v>
      </c>
      <c r="AE106" s="24">
        <v>0</v>
      </c>
      <c r="AF106" s="21">
        <v>0</v>
      </c>
      <c r="AG106" s="24">
        <v>0</v>
      </c>
      <c r="AH106" s="24">
        <f t="shared" si="34"/>
        <v>0</v>
      </c>
      <c r="AI106" s="24">
        <v>0</v>
      </c>
      <c r="AJ106" s="33" t="s">
        <v>55</v>
      </c>
      <c r="AK106" s="24">
        <v>0</v>
      </c>
      <c r="AL106" s="24">
        <f t="shared" si="15"/>
        <v>18800</v>
      </c>
      <c r="AM106" s="24">
        <f t="shared" si="10"/>
        <v>18800</v>
      </c>
      <c r="AN106" s="29"/>
      <c r="AO106" s="30">
        <f t="shared" si="36"/>
        <v>0</v>
      </c>
      <c r="AP106" s="30">
        <f t="shared" si="38"/>
        <v>0</v>
      </c>
      <c r="AQ106" s="29"/>
      <c r="AR106" s="29"/>
      <c r="AS106" s="29"/>
      <c r="AT106" s="29"/>
      <c r="AU106" s="29"/>
      <c r="AV106" s="29"/>
      <c r="AW106" s="29"/>
    </row>
    <row r="107" spans="1:49" ht="15.75" customHeight="1" x14ac:dyDescent="0.3">
      <c r="A107" s="17" t="s">
        <v>477</v>
      </c>
      <c r="B107" s="14" t="s">
        <v>478</v>
      </c>
      <c r="C107" s="15">
        <v>71391660</v>
      </c>
      <c r="D107" s="16">
        <v>1210006567</v>
      </c>
      <c r="E107" s="16" t="s">
        <v>51</v>
      </c>
      <c r="F107" s="16">
        <v>3013317878</v>
      </c>
      <c r="G107" s="17">
        <v>2</v>
      </c>
      <c r="H107" s="18" t="s">
        <v>479</v>
      </c>
      <c r="I107" s="19" t="s">
        <v>53</v>
      </c>
      <c r="J107" s="20" t="s">
        <v>54</v>
      </c>
      <c r="K107" s="21">
        <v>437</v>
      </c>
      <c r="L107" s="21">
        <v>442</v>
      </c>
      <c r="M107" s="22">
        <v>900</v>
      </c>
      <c r="N107" s="23">
        <f>IF(G107&lt;=1,'CARGO FIJO'!$B$5,IF(G107&lt;=2,'CARGO FIJO'!$B$8,IF(G107&lt;=3,'CARGO FIJO'!$B$11,IF(G107&lt;=4,'CARGO FIJO'!$B$14,IF(G107&lt;=5,'CARGO FIJO'!$B$17)))))</f>
        <v>900</v>
      </c>
      <c r="O107" s="23">
        <f>IF(G107&lt;=1,'CARGO FIJO'!$C$5,IF(G107&lt;=2,'CARGO FIJO'!$C$8,IF(G107&lt;=3,'CARGO FIJO'!$C$11,IF(G107&lt;=4,'CARGO FIJO'!$C$14,IF(G107&lt;=5,'CARGO FIJO'!$C$17)))))</f>
        <v>900</v>
      </c>
      <c r="P107" s="21">
        <f t="shared" si="0"/>
        <v>5</v>
      </c>
      <c r="Q107" s="21">
        <f t="shared" si="1"/>
        <v>5</v>
      </c>
      <c r="R107" s="21">
        <f t="shared" si="2"/>
        <v>0</v>
      </c>
      <c r="S107" s="21">
        <f t="shared" si="3"/>
        <v>0</v>
      </c>
      <c r="T107" s="24">
        <f t="shared" si="4"/>
        <v>4500</v>
      </c>
      <c r="U107" s="24">
        <f t="shared" si="14"/>
        <v>0</v>
      </c>
      <c r="V107" s="25">
        <f t="shared" si="35"/>
        <v>0</v>
      </c>
      <c r="W107" s="24">
        <f>IF(G107&lt;=1,'CARGO FIJO'!$A$2,IF(G107&lt;=2,'CARGO FIJO'!$B$2,IF(G107&lt;=3,'CARGO FIJO'!$C$2,IF(G107&lt;=4,'CARGO FIJO'!$D$2,IF(G107&lt;=5,'CARGO FIJO'!$E$2)))))</f>
        <v>10000</v>
      </c>
      <c r="X107" s="26">
        <v>0</v>
      </c>
      <c r="Y107" s="24">
        <v>5500</v>
      </c>
      <c r="Z107" s="27">
        <v>6</v>
      </c>
      <c r="AA107" s="24">
        <f t="shared" si="37"/>
        <v>3000</v>
      </c>
      <c r="AB107" s="24">
        <v>333600</v>
      </c>
      <c r="AC107" s="24">
        <v>0</v>
      </c>
      <c r="AD107" s="24">
        <v>0</v>
      </c>
      <c r="AE107" s="24">
        <v>0</v>
      </c>
      <c r="AF107" s="21">
        <v>0</v>
      </c>
      <c r="AG107" s="24">
        <v>0</v>
      </c>
      <c r="AH107" s="24">
        <f t="shared" si="34"/>
        <v>0</v>
      </c>
      <c r="AI107" s="24">
        <v>0</v>
      </c>
      <c r="AJ107" s="33" t="s">
        <v>480</v>
      </c>
      <c r="AK107" s="24">
        <v>0</v>
      </c>
      <c r="AL107" s="24">
        <f t="shared" si="15"/>
        <v>356600</v>
      </c>
      <c r="AM107" s="24">
        <f t="shared" si="10"/>
        <v>356600</v>
      </c>
      <c r="AN107" s="29"/>
      <c r="AO107" s="30">
        <f t="shared" si="36"/>
        <v>0</v>
      </c>
      <c r="AP107" s="30">
        <f t="shared" si="38"/>
        <v>0</v>
      </c>
      <c r="AQ107" s="29"/>
      <c r="AR107" s="29"/>
      <c r="AS107" s="29"/>
      <c r="AT107" s="29"/>
      <c r="AU107" s="29"/>
      <c r="AV107" s="29"/>
      <c r="AW107" s="29"/>
    </row>
    <row r="108" spans="1:49" ht="15.75" customHeight="1" x14ac:dyDescent="0.3">
      <c r="A108" s="13" t="s">
        <v>481</v>
      </c>
      <c r="B108" s="14" t="s">
        <v>482</v>
      </c>
      <c r="C108" s="15">
        <v>15258052</v>
      </c>
      <c r="D108" s="16">
        <v>1312010191</v>
      </c>
      <c r="E108" s="16" t="s">
        <v>51</v>
      </c>
      <c r="F108" s="54" t="s">
        <v>483</v>
      </c>
      <c r="G108" s="17">
        <v>2</v>
      </c>
      <c r="H108" s="18" t="s">
        <v>484</v>
      </c>
      <c r="I108" s="19" t="s">
        <v>53</v>
      </c>
      <c r="J108" s="20" t="s">
        <v>54</v>
      </c>
      <c r="K108" s="21">
        <v>1157</v>
      </c>
      <c r="L108" s="21">
        <v>1167</v>
      </c>
      <c r="M108" s="22">
        <v>900</v>
      </c>
      <c r="N108" s="23">
        <f>IF(G108&lt;=1,'CARGO FIJO'!$B$5,IF(G108&lt;=2,'CARGO FIJO'!$B$8,IF(G108&lt;=3,'CARGO FIJO'!$B$11,IF(G108&lt;=4,'CARGO FIJO'!$B$14,IF(G108&lt;=5,'CARGO FIJO'!$B$17)))))</f>
        <v>900</v>
      </c>
      <c r="O108" s="23">
        <f>IF(G108&lt;=1,'CARGO FIJO'!$C$5,IF(G108&lt;=2,'CARGO FIJO'!$C$8,IF(G108&lt;=3,'CARGO FIJO'!$C$11,IF(G108&lt;=4,'CARGO FIJO'!$C$14,IF(G108&lt;=5,'CARGO FIJO'!$C$17)))))</f>
        <v>900</v>
      </c>
      <c r="P108" s="21">
        <f t="shared" si="0"/>
        <v>10</v>
      </c>
      <c r="Q108" s="21">
        <f t="shared" si="1"/>
        <v>10</v>
      </c>
      <c r="R108" s="21">
        <f t="shared" si="2"/>
        <v>0</v>
      </c>
      <c r="S108" s="21">
        <f t="shared" si="3"/>
        <v>0</v>
      </c>
      <c r="T108" s="24">
        <f t="shared" si="4"/>
        <v>9000</v>
      </c>
      <c r="U108" s="24">
        <f t="shared" si="14"/>
        <v>0</v>
      </c>
      <c r="V108" s="25">
        <f t="shared" si="35"/>
        <v>0</v>
      </c>
      <c r="W108" s="24">
        <f>IF(G108&lt;=1,'CARGO FIJO'!$A$2,IF(G108&lt;=2,'CARGO FIJO'!$B$2,IF(G108&lt;=3,'CARGO FIJO'!$C$2,IF(G108&lt;=4,'CARGO FIJO'!$D$2,IF(G108&lt;=5,'CARGO FIJO'!$E$2)))))</f>
        <v>10000</v>
      </c>
      <c r="X108" s="26">
        <v>0</v>
      </c>
      <c r="Y108" s="24">
        <v>5500</v>
      </c>
      <c r="Z108" s="27">
        <v>0</v>
      </c>
      <c r="AA108" s="24">
        <f t="shared" si="37"/>
        <v>0</v>
      </c>
      <c r="AB108" s="24">
        <v>0</v>
      </c>
      <c r="AC108" s="24">
        <v>0</v>
      </c>
      <c r="AD108" s="24">
        <v>2450</v>
      </c>
      <c r="AE108" s="24">
        <v>0</v>
      </c>
      <c r="AF108" s="21">
        <v>0</v>
      </c>
      <c r="AG108" s="24">
        <v>0</v>
      </c>
      <c r="AH108" s="24">
        <f t="shared" si="34"/>
        <v>0</v>
      </c>
      <c r="AI108" s="24">
        <v>0</v>
      </c>
      <c r="AJ108" s="33" t="s">
        <v>55</v>
      </c>
      <c r="AK108" s="24">
        <v>0</v>
      </c>
      <c r="AL108" s="24">
        <f t="shared" si="15"/>
        <v>22050</v>
      </c>
      <c r="AM108" s="24">
        <f t="shared" si="10"/>
        <v>22050</v>
      </c>
      <c r="AN108" s="29"/>
      <c r="AO108" s="30">
        <f t="shared" si="36"/>
        <v>0</v>
      </c>
      <c r="AP108" s="30">
        <f t="shared" si="38"/>
        <v>0</v>
      </c>
      <c r="AQ108" s="29"/>
      <c r="AR108" s="29"/>
      <c r="AS108" s="29"/>
      <c r="AT108" s="29"/>
      <c r="AU108" s="29"/>
      <c r="AV108" s="29"/>
      <c r="AW108" s="29"/>
    </row>
    <row r="109" spans="1:49" ht="15.75" customHeight="1" x14ac:dyDescent="0.3">
      <c r="A109" s="13" t="s">
        <v>485</v>
      </c>
      <c r="B109" s="14" t="s">
        <v>486</v>
      </c>
      <c r="C109" s="15">
        <v>71142287</v>
      </c>
      <c r="D109" s="16">
        <v>1312010195</v>
      </c>
      <c r="E109" s="16" t="s">
        <v>51</v>
      </c>
      <c r="F109" s="16" t="s">
        <v>487</v>
      </c>
      <c r="G109" s="17">
        <v>2</v>
      </c>
      <c r="H109" s="18" t="s">
        <v>488</v>
      </c>
      <c r="I109" s="19" t="s">
        <v>53</v>
      </c>
      <c r="J109" s="20" t="s">
        <v>54</v>
      </c>
      <c r="K109" s="21">
        <v>511</v>
      </c>
      <c r="L109" s="21">
        <v>511</v>
      </c>
      <c r="M109" s="22">
        <v>900</v>
      </c>
      <c r="N109" s="23">
        <f>IF(G109&lt;=1,'CARGO FIJO'!$B$5,IF(G109&lt;=2,'CARGO FIJO'!$B$8,IF(G109&lt;=3,'CARGO FIJO'!$B$11,IF(G109&lt;=4,'CARGO FIJO'!$B$14,IF(G109&lt;=5,'CARGO FIJO'!$B$17)))))</f>
        <v>900</v>
      </c>
      <c r="O109" s="23">
        <f>IF(G109&lt;=1,'CARGO FIJO'!$C$5,IF(G109&lt;=2,'CARGO FIJO'!$C$8,IF(G109&lt;=3,'CARGO FIJO'!$C$11,IF(G109&lt;=4,'CARGO FIJO'!$C$14,IF(G109&lt;=5,'CARGO FIJO'!$C$17)))))</f>
        <v>900</v>
      </c>
      <c r="P109" s="21">
        <f t="shared" si="0"/>
        <v>0</v>
      </c>
      <c r="Q109" s="21">
        <f t="shared" si="1"/>
        <v>0</v>
      </c>
      <c r="R109" s="21">
        <f t="shared" si="2"/>
        <v>0</v>
      </c>
      <c r="S109" s="21">
        <f t="shared" si="3"/>
        <v>0</v>
      </c>
      <c r="T109" s="24">
        <f t="shared" si="4"/>
        <v>0</v>
      </c>
      <c r="U109" s="24">
        <f t="shared" si="14"/>
        <v>0</v>
      </c>
      <c r="V109" s="25">
        <f t="shared" si="35"/>
        <v>0</v>
      </c>
      <c r="W109" s="24">
        <f>IF(G109&lt;=1,'CARGO FIJO'!$A$2,IF(G109&lt;=2,'CARGO FIJO'!$B$2,IF(G109&lt;=3,'CARGO FIJO'!$C$2,IF(G109&lt;=4,'CARGO FIJO'!$D$2,IF(G109&lt;=5,'CARGO FIJO'!$E$2)))))</f>
        <v>10000</v>
      </c>
      <c r="X109" s="26">
        <v>0</v>
      </c>
      <c r="Y109" s="24">
        <v>5500</v>
      </c>
      <c r="Z109" s="27">
        <v>0</v>
      </c>
      <c r="AA109" s="24">
        <f t="shared" si="37"/>
        <v>0</v>
      </c>
      <c r="AB109" s="24">
        <v>0</v>
      </c>
      <c r="AC109" s="24">
        <v>0</v>
      </c>
      <c r="AD109" s="24">
        <v>1550</v>
      </c>
      <c r="AE109" s="24">
        <v>0</v>
      </c>
      <c r="AF109" s="21">
        <v>0</v>
      </c>
      <c r="AG109" s="24">
        <v>0</v>
      </c>
      <c r="AH109" s="24">
        <f t="shared" si="34"/>
        <v>0</v>
      </c>
      <c r="AI109" s="24">
        <v>0</v>
      </c>
      <c r="AJ109" s="33" t="s">
        <v>55</v>
      </c>
      <c r="AK109" s="24">
        <v>0</v>
      </c>
      <c r="AL109" s="24">
        <f t="shared" si="15"/>
        <v>13950</v>
      </c>
      <c r="AM109" s="24">
        <f t="shared" si="10"/>
        <v>13950</v>
      </c>
      <c r="AN109" s="29"/>
      <c r="AO109" s="30">
        <f t="shared" si="36"/>
        <v>0</v>
      </c>
      <c r="AP109" s="30">
        <f t="shared" si="38"/>
        <v>0</v>
      </c>
      <c r="AQ109" s="29"/>
      <c r="AR109" s="29"/>
      <c r="AS109" s="29"/>
      <c r="AT109" s="29"/>
      <c r="AU109" s="29"/>
      <c r="AV109" s="29"/>
      <c r="AW109" s="29"/>
    </row>
    <row r="110" spans="1:49" ht="15.75" customHeight="1" x14ac:dyDescent="0.3">
      <c r="A110" s="13" t="s">
        <v>489</v>
      </c>
      <c r="B110" s="14" t="s">
        <v>490</v>
      </c>
      <c r="C110" s="15">
        <v>43688760</v>
      </c>
      <c r="D110" s="16">
        <v>1408022926</v>
      </c>
      <c r="E110" s="16" t="s">
        <v>51</v>
      </c>
      <c r="F110" s="16" t="s">
        <v>491</v>
      </c>
      <c r="G110" s="17">
        <v>2</v>
      </c>
      <c r="H110" s="18" t="s">
        <v>492</v>
      </c>
      <c r="I110" s="19" t="s">
        <v>53</v>
      </c>
      <c r="J110" s="20" t="s">
        <v>54</v>
      </c>
      <c r="K110" s="21">
        <v>411</v>
      </c>
      <c r="L110" s="21">
        <v>418</v>
      </c>
      <c r="M110" s="49">
        <v>900</v>
      </c>
      <c r="N110" s="23">
        <f>IF(G110&lt;=1,'CARGO FIJO'!$B$5,IF(G110&lt;=2,'CARGO FIJO'!$B$8,IF(G110&lt;=3,'CARGO FIJO'!$B$11,IF(G110&lt;=4,'CARGO FIJO'!$B$14,IF(G110&lt;=5,'CARGO FIJO'!$B$17)))))</f>
        <v>900</v>
      </c>
      <c r="O110" s="23">
        <f>IF(G110&lt;=1,'CARGO FIJO'!$C$5,IF(G110&lt;=2,'CARGO FIJO'!$C$8,IF(G110&lt;=3,'CARGO FIJO'!$C$11,IF(G110&lt;=4,'CARGO FIJO'!$C$14,IF(G110&lt;=5,'CARGO FIJO'!$C$17)))))</f>
        <v>900</v>
      </c>
      <c r="P110" s="21">
        <f t="shared" si="0"/>
        <v>7</v>
      </c>
      <c r="Q110" s="21">
        <f t="shared" si="1"/>
        <v>7</v>
      </c>
      <c r="R110" s="21">
        <f t="shared" si="2"/>
        <v>0</v>
      </c>
      <c r="S110" s="21">
        <f t="shared" si="3"/>
        <v>0</v>
      </c>
      <c r="T110" s="24">
        <f t="shared" si="4"/>
        <v>6300</v>
      </c>
      <c r="U110" s="24">
        <f t="shared" si="14"/>
        <v>0</v>
      </c>
      <c r="V110" s="25">
        <f t="shared" si="35"/>
        <v>0</v>
      </c>
      <c r="W110" s="24">
        <f>IF(G110&lt;=1,'CARGO FIJO'!$A$2,IF(G110&lt;=2,'CARGO FIJO'!$B$2,IF(G110&lt;=3,'CARGO FIJO'!$C$2,IF(G110&lt;=4,'CARGO FIJO'!$D$2,IF(G110&lt;=5,'CARGO FIJO'!$E$2)))))</f>
        <v>10000</v>
      </c>
      <c r="X110" s="26">
        <v>0</v>
      </c>
      <c r="Y110" s="24">
        <v>5500</v>
      </c>
      <c r="Z110" s="27">
        <v>0</v>
      </c>
      <c r="AA110" s="24">
        <v>0</v>
      </c>
      <c r="AB110" s="24">
        <v>0</v>
      </c>
      <c r="AC110" s="24">
        <v>0</v>
      </c>
      <c r="AD110" s="24">
        <v>2150</v>
      </c>
      <c r="AE110" s="24">
        <v>0</v>
      </c>
      <c r="AF110" s="21">
        <v>0</v>
      </c>
      <c r="AG110" s="24">
        <v>0</v>
      </c>
      <c r="AH110" s="24">
        <f t="shared" si="34"/>
        <v>0</v>
      </c>
      <c r="AI110" s="24">
        <v>0</v>
      </c>
      <c r="AJ110" s="33" t="s">
        <v>55</v>
      </c>
      <c r="AK110" s="24">
        <v>0</v>
      </c>
      <c r="AL110" s="24">
        <f t="shared" si="15"/>
        <v>19650</v>
      </c>
      <c r="AM110" s="24">
        <f t="shared" si="10"/>
        <v>19650</v>
      </c>
      <c r="AN110" s="29"/>
      <c r="AO110" s="30">
        <f t="shared" si="36"/>
        <v>0</v>
      </c>
      <c r="AP110" s="30"/>
      <c r="AQ110" s="29"/>
      <c r="AR110" s="29"/>
      <c r="AS110" s="29"/>
      <c r="AT110" s="29"/>
      <c r="AU110" s="29"/>
      <c r="AV110" s="29"/>
      <c r="AW110" s="29"/>
    </row>
    <row r="111" spans="1:49" ht="17.25" customHeight="1" x14ac:dyDescent="0.3">
      <c r="A111" s="13" t="s">
        <v>493</v>
      </c>
      <c r="B111" s="14" t="s">
        <v>494</v>
      </c>
      <c r="C111" s="15">
        <v>15252305</v>
      </c>
      <c r="D111" s="16">
        <v>1308007104</v>
      </c>
      <c r="E111" s="16" t="s">
        <v>51</v>
      </c>
      <c r="F111" s="16" t="s">
        <v>495</v>
      </c>
      <c r="G111" s="17">
        <v>2</v>
      </c>
      <c r="H111" s="18" t="s">
        <v>496</v>
      </c>
      <c r="I111" s="19" t="s">
        <v>53</v>
      </c>
      <c r="J111" s="20" t="s">
        <v>54</v>
      </c>
      <c r="K111" s="21">
        <v>1295</v>
      </c>
      <c r="L111" s="21">
        <v>1334</v>
      </c>
      <c r="M111" s="49">
        <v>900</v>
      </c>
      <c r="N111" s="23">
        <f>IF(G111&lt;=1,'CARGO FIJO'!$B$5,IF(G111&lt;=2,'CARGO FIJO'!$B$8,IF(G111&lt;=3,'CARGO FIJO'!$B$11,IF(G111&lt;=4,'CARGO FIJO'!$B$14,IF(G111&lt;=5,'CARGO FIJO'!$B$17)))))</f>
        <v>900</v>
      </c>
      <c r="O111" s="23">
        <f>IF(G111&lt;=1,'CARGO FIJO'!$C$5,IF(G111&lt;=2,'CARGO FIJO'!$C$8,IF(G111&lt;=3,'CARGO FIJO'!$C$11,IF(G111&lt;=4,'CARGO FIJO'!$C$14,IF(G111&lt;=5,'CARGO FIJO'!$C$17)))))</f>
        <v>900</v>
      </c>
      <c r="P111" s="21">
        <f t="shared" si="0"/>
        <v>39</v>
      </c>
      <c r="Q111" s="21">
        <f t="shared" si="1"/>
        <v>17</v>
      </c>
      <c r="R111" s="21">
        <f t="shared" si="2"/>
        <v>18</v>
      </c>
      <c r="S111" s="21">
        <f t="shared" si="3"/>
        <v>4</v>
      </c>
      <c r="T111" s="24">
        <f t="shared" si="4"/>
        <v>15300</v>
      </c>
      <c r="U111" s="24">
        <f t="shared" si="14"/>
        <v>16200</v>
      </c>
      <c r="V111" s="25">
        <f t="shared" si="35"/>
        <v>3600</v>
      </c>
      <c r="W111" s="24">
        <f>IF(G111&lt;=1,'CARGO FIJO'!$A$2,IF(G111&lt;=2,'CARGO FIJO'!$B$2,IF(G111&lt;=3,'CARGO FIJO'!$C$2,IF(G111&lt;=4,'CARGO FIJO'!$D$2,IF(G111&lt;=5,'CARGO FIJO'!$E$2)))))</f>
        <v>10000</v>
      </c>
      <c r="X111" s="26">
        <v>0</v>
      </c>
      <c r="Y111" s="24">
        <v>5500</v>
      </c>
      <c r="Z111" s="27">
        <v>0</v>
      </c>
      <c r="AA111" s="24">
        <f t="shared" ref="AA111:AA114" si="39">(Z111*500)</f>
        <v>0</v>
      </c>
      <c r="AB111" s="24">
        <v>0</v>
      </c>
      <c r="AC111" s="24">
        <v>0</v>
      </c>
      <c r="AD111" s="24">
        <v>5050</v>
      </c>
      <c r="AE111" s="24">
        <v>0</v>
      </c>
      <c r="AF111" s="21">
        <v>0</v>
      </c>
      <c r="AG111" s="24">
        <v>0</v>
      </c>
      <c r="AH111" s="24">
        <f t="shared" si="34"/>
        <v>0</v>
      </c>
      <c r="AI111" s="24">
        <v>0</v>
      </c>
      <c r="AJ111" s="58" t="s">
        <v>55</v>
      </c>
      <c r="AK111" s="24">
        <v>0</v>
      </c>
      <c r="AL111" s="24">
        <f t="shared" si="15"/>
        <v>45550</v>
      </c>
      <c r="AM111" s="24">
        <f t="shared" si="10"/>
        <v>45550</v>
      </c>
      <c r="AN111" s="29"/>
      <c r="AO111" s="30">
        <f t="shared" si="36"/>
        <v>0</v>
      </c>
      <c r="AP111" s="30">
        <f t="shared" ref="AP111:AP126" si="40">AL111-AM111</f>
        <v>0</v>
      </c>
      <c r="AQ111" s="29"/>
      <c r="AR111" s="29"/>
      <c r="AS111" s="29"/>
      <c r="AT111" s="29"/>
      <c r="AU111" s="29"/>
      <c r="AV111" s="29"/>
      <c r="AW111" s="29"/>
    </row>
    <row r="112" spans="1:49" ht="15.75" customHeight="1" x14ac:dyDescent="0.3">
      <c r="A112" s="13" t="s">
        <v>497</v>
      </c>
      <c r="B112" s="14" t="s">
        <v>498</v>
      </c>
      <c r="C112" s="15">
        <v>71391188</v>
      </c>
      <c r="D112" s="16">
        <v>1408020919</v>
      </c>
      <c r="E112" s="16" t="s">
        <v>51</v>
      </c>
      <c r="F112" s="16"/>
      <c r="G112" s="17">
        <v>2</v>
      </c>
      <c r="H112" s="18" t="s">
        <v>499</v>
      </c>
      <c r="I112" s="19" t="s">
        <v>53</v>
      </c>
      <c r="J112" s="20" t="s">
        <v>54</v>
      </c>
      <c r="K112" s="21">
        <v>852</v>
      </c>
      <c r="L112" s="21">
        <v>867</v>
      </c>
      <c r="M112" s="49">
        <v>900</v>
      </c>
      <c r="N112" s="59">
        <f>IF(G112&lt;=1,'CARGO FIJO'!$B$5,IF(G112&lt;=2,'CARGO FIJO'!$B$8,IF(G112&lt;=3,'CARGO FIJO'!$B$11,IF(G112&lt;=4,'CARGO FIJO'!$B$14,IF(G112&lt;=5,'CARGO FIJO'!$B$17)))))</f>
        <v>900</v>
      </c>
      <c r="O112" s="59">
        <f>IF(G112&lt;=1,'CARGO FIJO'!$C$5,IF(G112&lt;=2,'CARGO FIJO'!$C$8,IF(G112&lt;=3,'CARGO FIJO'!$C$11,IF(G112&lt;=4,'CARGO FIJO'!$C$14,IF(G112&lt;=5,'CARGO FIJO'!$C$17)))))</f>
        <v>900</v>
      </c>
      <c r="P112" s="21">
        <f t="shared" si="0"/>
        <v>15</v>
      </c>
      <c r="Q112" s="21">
        <f t="shared" si="1"/>
        <v>15</v>
      </c>
      <c r="R112" s="21">
        <f t="shared" si="2"/>
        <v>0</v>
      </c>
      <c r="S112" s="21">
        <f t="shared" si="3"/>
        <v>0</v>
      </c>
      <c r="T112" s="24">
        <f t="shared" si="4"/>
        <v>13500</v>
      </c>
      <c r="U112" s="24">
        <f t="shared" si="14"/>
        <v>0</v>
      </c>
      <c r="V112" s="25">
        <f t="shared" si="35"/>
        <v>0</v>
      </c>
      <c r="W112" s="24">
        <f>IF(G112&lt;=1,'CARGO FIJO'!$A$2,IF(G112&lt;=2,'CARGO FIJO'!$B$2,IF(G112&lt;=3,'CARGO FIJO'!$C$2,IF(G112&lt;=4,'CARGO FIJO'!$D$2,IF(G112&lt;=5,'CARGO FIJO'!$E$2)))))</f>
        <v>10000</v>
      </c>
      <c r="X112" s="26">
        <v>0</v>
      </c>
      <c r="Y112" s="24">
        <v>5500</v>
      </c>
      <c r="Z112" s="27">
        <v>0</v>
      </c>
      <c r="AA112" s="24">
        <f t="shared" si="39"/>
        <v>0</v>
      </c>
      <c r="AB112" s="24">
        <v>0</v>
      </c>
      <c r="AC112" s="24">
        <v>0</v>
      </c>
      <c r="AD112" s="24">
        <v>2900</v>
      </c>
      <c r="AE112" s="24">
        <v>0</v>
      </c>
      <c r="AF112" s="21">
        <v>0</v>
      </c>
      <c r="AG112" s="24">
        <v>0</v>
      </c>
      <c r="AH112" s="24">
        <f t="shared" si="34"/>
        <v>0</v>
      </c>
      <c r="AI112" s="24">
        <v>0</v>
      </c>
      <c r="AJ112" s="33" t="s">
        <v>55</v>
      </c>
      <c r="AK112" s="24">
        <v>0</v>
      </c>
      <c r="AL112" s="24">
        <f t="shared" si="15"/>
        <v>26100</v>
      </c>
      <c r="AM112" s="24">
        <f t="shared" si="10"/>
        <v>26100</v>
      </c>
      <c r="AN112" s="29"/>
      <c r="AO112" s="30">
        <f t="shared" si="36"/>
        <v>0</v>
      </c>
      <c r="AP112" s="30">
        <f t="shared" si="40"/>
        <v>0</v>
      </c>
      <c r="AQ112" s="29"/>
      <c r="AR112" s="29"/>
      <c r="AS112" s="29"/>
      <c r="AT112" s="29"/>
      <c r="AU112" s="29"/>
      <c r="AV112" s="29"/>
      <c r="AW112" s="29"/>
    </row>
    <row r="113" spans="1:49" ht="15.75" customHeight="1" x14ac:dyDescent="0.3">
      <c r="A113" s="13" t="s">
        <v>500</v>
      </c>
      <c r="B113" s="14" t="s">
        <v>501</v>
      </c>
      <c r="C113" s="15">
        <v>39162663</v>
      </c>
      <c r="D113" s="16">
        <v>1408020889</v>
      </c>
      <c r="E113" s="16" t="s">
        <v>51</v>
      </c>
      <c r="F113" s="54">
        <v>3037563</v>
      </c>
      <c r="G113" s="17">
        <v>2</v>
      </c>
      <c r="H113" s="18" t="s">
        <v>502</v>
      </c>
      <c r="I113" s="19" t="s">
        <v>53</v>
      </c>
      <c r="J113" s="20" t="s">
        <v>54</v>
      </c>
      <c r="K113" s="21">
        <v>209</v>
      </c>
      <c r="L113" s="21">
        <v>210</v>
      </c>
      <c r="M113" s="49">
        <v>900</v>
      </c>
      <c r="N113" s="23">
        <f>IF(G113&lt;=1,'CARGO FIJO'!$B$5,IF(G113&lt;=2,'CARGO FIJO'!$B$8,IF(G113&lt;=3,'CARGO FIJO'!$B$11,IF(G113&lt;=4,'CARGO FIJO'!$B$14,IF(G113&lt;=5,'CARGO FIJO'!$B$17)))))</f>
        <v>900</v>
      </c>
      <c r="O113" s="23">
        <f>IF(G113&lt;=1,'CARGO FIJO'!$C$5,IF(G113&lt;=2,'CARGO FIJO'!$C$8,IF(G113&lt;=3,'CARGO FIJO'!$C$11,IF(G113&lt;=4,'CARGO FIJO'!$C$14,IF(G113&lt;=5,'CARGO FIJO'!$C$17)))))</f>
        <v>900</v>
      </c>
      <c r="P113" s="21">
        <f t="shared" si="0"/>
        <v>1</v>
      </c>
      <c r="Q113" s="21">
        <f t="shared" si="1"/>
        <v>1</v>
      </c>
      <c r="R113" s="21">
        <f t="shared" si="2"/>
        <v>0</v>
      </c>
      <c r="S113" s="21">
        <f t="shared" si="3"/>
        <v>0</v>
      </c>
      <c r="T113" s="24">
        <f t="shared" si="4"/>
        <v>900</v>
      </c>
      <c r="U113" s="24">
        <f t="shared" si="14"/>
        <v>0</v>
      </c>
      <c r="V113" s="25">
        <f t="shared" si="35"/>
        <v>0</v>
      </c>
      <c r="W113" s="24">
        <f>IF(G113&lt;=1,'CARGO FIJO'!$A$2,IF(G113&lt;=2,'CARGO FIJO'!$B$2,IF(G113&lt;=3,'CARGO FIJO'!$C$2,IF(G113&lt;=4,'CARGO FIJO'!$D$2,IF(G113&lt;=5,'CARGO FIJO'!$E$2)))))</f>
        <v>10000</v>
      </c>
      <c r="X113" s="26">
        <v>0</v>
      </c>
      <c r="Y113" s="24">
        <v>5500</v>
      </c>
      <c r="Z113" s="27">
        <v>1</v>
      </c>
      <c r="AA113" s="24">
        <f t="shared" si="39"/>
        <v>500</v>
      </c>
      <c r="AB113" s="24">
        <v>15600</v>
      </c>
      <c r="AC113" s="24">
        <v>0</v>
      </c>
      <c r="AD113" s="24">
        <v>1700</v>
      </c>
      <c r="AE113" s="24">
        <v>0</v>
      </c>
      <c r="AF113" s="21">
        <v>0</v>
      </c>
      <c r="AG113" s="24">
        <v>0</v>
      </c>
      <c r="AH113" s="24">
        <f t="shared" si="34"/>
        <v>0</v>
      </c>
      <c r="AI113" s="24">
        <v>0</v>
      </c>
      <c r="AJ113" s="33" t="s">
        <v>503</v>
      </c>
      <c r="AK113" s="24">
        <v>0</v>
      </c>
      <c r="AL113" s="24">
        <f t="shared" si="15"/>
        <v>30800</v>
      </c>
      <c r="AM113" s="24">
        <f t="shared" si="10"/>
        <v>30800</v>
      </c>
      <c r="AN113" s="29"/>
      <c r="AO113" s="30">
        <f t="shared" si="36"/>
        <v>0</v>
      </c>
      <c r="AP113" s="30">
        <f t="shared" si="40"/>
        <v>0</v>
      </c>
      <c r="AQ113" s="29"/>
      <c r="AR113" s="29"/>
      <c r="AS113" s="29"/>
      <c r="AT113" s="29"/>
      <c r="AU113" s="29"/>
      <c r="AV113" s="29"/>
      <c r="AW113" s="29"/>
    </row>
    <row r="114" spans="1:49" ht="15.75" customHeight="1" x14ac:dyDescent="0.3">
      <c r="A114" s="47" t="s">
        <v>504</v>
      </c>
      <c r="B114" s="60" t="s">
        <v>505</v>
      </c>
      <c r="C114" s="15">
        <v>3402210</v>
      </c>
      <c r="D114" s="37">
        <v>1301001157</v>
      </c>
      <c r="E114" s="16" t="s">
        <v>51</v>
      </c>
      <c r="F114" s="16" t="s">
        <v>506</v>
      </c>
      <c r="G114" s="17">
        <v>2</v>
      </c>
      <c r="H114" s="18" t="s">
        <v>507</v>
      </c>
      <c r="I114" s="19" t="s">
        <v>53</v>
      </c>
      <c r="J114" s="20" t="s">
        <v>54</v>
      </c>
      <c r="K114" s="21">
        <v>550</v>
      </c>
      <c r="L114" s="21">
        <v>555</v>
      </c>
      <c r="M114" s="49">
        <v>900</v>
      </c>
      <c r="N114" s="23">
        <f>IF(G114&lt;=1,'CARGO FIJO'!$B$5,IF(G114&lt;=2,'CARGO FIJO'!$B$8,IF(G114&lt;=3,'CARGO FIJO'!$B$11,IF(G114&lt;=4,'CARGO FIJO'!$B$14,IF(G114&lt;=5,'CARGO FIJO'!$B$17)))))</f>
        <v>900</v>
      </c>
      <c r="O114" s="23">
        <f>IF(G114&lt;=1,'CARGO FIJO'!$C$5,IF(G114&lt;=2,'CARGO FIJO'!$C$8,IF(G114&lt;=3,'CARGO FIJO'!$C$11,IF(G114&lt;=4,'CARGO FIJO'!$C$14,IF(G114&lt;=5,'CARGO FIJO'!$C$17)))))</f>
        <v>900</v>
      </c>
      <c r="P114" s="21">
        <f t="shared" si="0"/>
        <v>5</v>
      </c>
      <c r="Q114" s="21">
        <f t="shared" si="1"/>
        <v>5</v>
      </c>
      <c r="R114" s="21">
        <f t="shared" si="2"/>
        <v>0</v>
      </c>
      <c r="S114" s="21">
        <f t="shared" si="3"/>
        <v>0</v>
      </c>
      <c r="T114" s="24">
        <f t="shared" si="4"/>
        <v>4500</v>
      </c>
      <c r="U114" s="24">
        <f t="shared" si="14"/>
        <v>0</v>
      </c>
      <c r="V114" s="25">
        <f t="shared" si="35"/>
        <v>0</v>
      </c>
      <c r="W114" s="24">
        <f>IF(G114&lt;=1,'CARGO FIJO'!$A$2,IF(G114&lt;=2,'CARGO FIJO'!$B$2,IF(G114&lt;=3,'CARGO FIJO'!$C$2,IF(G114&lt;=4,'CARGO FIJO'!$D$2,IF(G114&lt;=5,'CARGO FIJO'!$E$2)))))</f>
        <v>10000</v>
      </c>
      <c r="X114" s="26">
        <v>0</v>
      </c>
      <c r="Y114" s="24">
        <v>5500</v>
      </c>
      <c r="Z114" s="27">
        <v>0</v>
      </c>
      <c r="AA114" s="24">
        <f t="shared" si="39"/>
        <v>0</v>
      </c>
      <c r="AB114" s="24">
        <v>0</v>
      </c>
      <c r="AC114" s="24">
        <v>0</v>
      </c>
      <c r="AD114" s="24">
        <v>2000</v>
      </c>
      <c r="AE114" s="24">
        <v>0</v>
      </c>
      <c r="AF114" s="21">
        <v>0</v>
      </c>
      <c r="AG114" s="24">
        <v>0</v>
      </c>
      <c r="AH114" s="24">
        <f t="shared" si="34"/>
        <v>0</v>
      </c>
      <c r="AI114" s="24">
        <v>0</v>
      </c>
      <c r="AJ114" s="33" t="s">
        <v>55</v>
      </c>
      <c r="AK114" s="24">
        <v>0</v>
      </c>
      <c r="AL114" s="24">
        <f t="shared" si="15"/>
        <v>18000</v>
      </c>
      <c r="AM114" s="24">
        <f t="shared" si="10"/>
        <v>18000</v>
      </c>
      <c r="AN114" s="29"/>
      <c r="AO114" s="30">
        <f t="shared" si="36"/>
        <v>0</v>
      </c>
      <c r="AP114" s="30">
        <f t="shared" si="40"/>
        <v>0</v>
      </c>
      <c r="AQ114" s="29"/>
      <c r="AR114" s="29"/>
      <c r="AS114" s="29"/>
      <c r="AT114" s="29"/>
      <c r="AU114" s="29"/>
      <c r="AV114" s="29"/>
      <c r="AW114" s="29"/>
    </row>
    <row r="115" spans="1:49" ht="15.75" customHeight="1" x14ac:dyDescent="0.3">
      <c r="A115" s="61" t="s">
        <v>508</v>
      </c>
      <c r="B115" s="60" t="s">
        <v>509</v>
      </c>
      <c r="C115" s="15">
        <v>3402210</v>
      </c>
      <c r="D115" s="37">
        <v>1301002105</v>
      </c>
      <c r="E115" s="16" t="s">
        <v>51</v>
      </c>
      <c r="F115" s="16" t="s">
        <v>506</v>
      </c>
      <c r="G115" s="17">
        <v>2</v>
      </c>
      <c r="H115" s="18" t="s">
        <v>510</v>
      </c>
      <c r="I115" s="19" t="s">
        <v>53</v>
      </c>
      <c r="J115" s="20" t="s">
        <v>54</v>
      </c>
      <c r="K115" s="21">
        <v>1351</v>
      </c>
      <c r="L115" s="21">
        <v>1361</v>
      </c>
      <c r="M115" s="49">
        <v>900</v>
      </c>
      <c r="N115" s="23">
        <f>IF(G115&lt;=1,'CARGO FIJO'!$B$5,IF(G115&lt;=2,'CARGO FIJO'!$B$8,IF(G115&lt;=3,'CARGO FIJO'!$B$11,IF(G115&lt;=4,'CARGO FIJO'!$B$14,IF(G115&lt;=5,'CARGO FIJO'!$B$17)))))</f>
        <v>900</v>
      </c>
      <c r="O115" s="23">
        <f>IF(G115&lt;=1,'CARGO FIJO'!$C$5,IF(G115&lt;=2,'CARGO FIJO'!$C$8,IF(G115&lt;=3,'CARGO FIJO'!$C$11,IF(G115&lt;=4,'CARGO FIJO'!$C$14,IF(G115&lt;=5,'CARGO FIJO'!$C$17)))))</f>
        <v>900</v>
      </c>
      <c r="P115" s="21">
        <f t="shared" si="0"/>
        <v>10</v>
      </c>
      <c r="Q115" s="21">
        <f t="shared" si="1"/>
        <v>10</v>
      </c>
      <c r="R115" s="21">
        <f t="shared" si="2"/>
        <v>0</v>
      </c>
      <c r="S115" s="21">
        <f t="shared" si="3"/>
        <v>0</v>
      </c>
      <c r="T115" s="24">
        <f t="shared" si="4"/>
        <v>9000</v>
      </c>
      <c r="U115" s="24">
        <f t="shared" si="14"/>
        <v>0</v>
      </c>
      <c r="V115" s="25">
        <f t="shared" si="35"/>
        <v>0</v>
      </c>
      <c r="W115" s="24">
        <f>IF(G115&lt;=1,'CARGO FIJO'!$A$2,IF(G115&lt;=2,'CARGO FIJO'!$B$2,IF(G115&lt;=3,'CARGO FIJO'!$C$2,IF(G115&lt;=4,'CARGO FIJO'!$D$2,IF(G115&lt;=5,'CARGO FIJO'!$E$2)))))</f>
        <v>10000</v>
      </c>
      <c r="X115" s="26">
        <v>0</v>
      </c>
      <c r="Y115" s="24">
        <v>5500</v>
      </c>
      <c r="Z115" s="27">
        <v>1</v>
      </c>
      <c r="AA115" s="24">
        <v>500</v>
      </c>
      <c r="AB115" s="24">
        <v>29350</v>
      </c>
      <c r="AC115" s="24">
        <v>0</v>
      </c>
      <c r="AD115" s="24">
        <v>2500</v>
      </c>
      <c r="AE115" s="24">
        <v>0</v>
      </c>
      <c r="AF115" s="21">
        <v>0</v>
      </c>
      <c r="AG115" s="24">
        <v>0</v>
      </c>
      <c r="AH115" s="24">
        <f t="shared" si="34"/>
        <v>0</v>
      </c>
      <c r="AI115" s="24">
        <v>0</v>
      </c>
      <c r="AJ115" s="33" t="s">
        <v>511</v>
      </c>
      <c r="AK115" s="24">
        <v>0</v>
      </c>
      <c r="AL115" s="24">
        <f t="shared" si="15"/>
        <v>51850</v>
      </c>
      <c r="AM115" s="24">
        <f t="shared" si="10"/>
        <v>51850</v>
      </c>
      <c r="AN115" s="29"/>
      <c r="AO115" s="30">
        <f t="shared" si="36"/>
        <v>0</v>
      </c>
      <c r="AP115" s="30">
        <f t="shared" si="40"/>
        <v>0</v>
      </c>
      <c r="AQ115" s="29"/>
      <c r="AR115" s="29"/>
      <c r="AS115" s="29"/>
      <c r="AT115" s="29"/>
      <c r="AU115" s="29"/>
      <c r="AV115" s="29"/>
      <c r="AW115" s="29"/>
    </row>
    <row r="116" spans="1:49" ht="15.75" customHeight="1" x14ac:dyDescent="0.3">
      <c r="A116" s="61" t="s">
        <v>512</v>
      </c>
      <c r="B116" s="60" t="s">
        <v>513</v>
      </c>
      <c r="C116" s="15">
        <v>3402210</v>
      </c>
      <c r="D116" s="37">
        <v>1301001279</v>
      </c>
      <c r="E116" s="16" t="s">
        <v>51</v>
      </c>
      <c r="F116" s="16" t="s">
        <v>514</v>
      </c>
      <c r="G116" s="17">
        <v>2</v>
      </c>
      <c r="H116" s="18" t="s">
        <v>515</v>
      </c>
      <c r="I116" s="19" t="s">
        <v>53</v>
      </c>
      <c r="J116" s="20" t="s">
        <v>54</v>
      </c>
      <c r="K116" s="21">
        <v>602</v>
      </c>
      <c r="L116" s="21">
        <v>606</v>
      </c>
      <c r="M116" s="49">
        <v>900</v>
      </c>
      <c r="N116" s="23">
        <f>IF(G116&lt;=1,'CARGO FIJO'!$B$5,IF(G116&lt;=2,'CARGO FIJO'!$B$8,IF(G116&lt;=3,'CARGO FIJO'!$B$11,IF(G116&lt;=4,'CARGO FIJO'!$B$14,IF(G116&lt;=5,'CARGO FIJO'!$B$17)))))</f>
        <v>900</v>
      </c>
      <c r="O116" s="23">
        <f>IF(G116&lt;=1,'CARGO FIJO'!$C$5,IF(G116&lt;=2,'CARGO FIJO'!$C$8,IF(G116&lt;=3,'CARGO FIJO'!$C$11,IF(G116&lt;=4,'CARGO FIJO'!$C$14,IF(G116&lt;=5,'CARGO FIJO'!$C$17)))))</f>
        <v>900</v>
      </c>
      <c r="P116" s="21">
        <f t="shared" si="0"/>
        <v>4</v>
      </c>
      <c r="Q116" s="21">
        <f t="shared" si="1"/>
        <v>4</v>
      </c>
      <c r="R116" s="21">
        <f t="shared" si="2"/>
        <v>0</v>
      </c>
      <c r="S116" s="21">
        <f t="shared" si="3"/>
        <v>0</v>
      </c>
      <c r="T116" s="24">
        <f t="shared" si="4"/>
        <v>3600</v>
      </c>
      <c r="U116" s="24">
        <f t="shared" si="14"/>
        <v>0</v>
      </c>
      <c r="V116" s="25">
        <f t="shared" si="35"/>
        <v>0</v>
      </c>
      <c r="W116" s="24">
        <f>IF(G116&lt;=1,'CARGO FIJO'!$A$2,IF(G116&lt;=2,'CARGO FIJO'!$B$2,IF(G116&lt;=3,'CARGO FIJO'!$C$2,IF(G116&lt;=4,'CARGO FIJO'!$D$2,IF(G116&lt;=5,'CARGO FIJO'!$E$2)))))</f>
        <v>10000</v>
      </c>
      <c r="X116" s="26">
        <v>0</v>
      </c>
      <c r="Y116" s="24">
        <v>5500</v>
      </c>
      <c r="Z116" s="27">
        <v>0</v>
      </c>
      <c r="AA116" s="24">
        <f t="shared" ref="AA116:AA119" si="41">(Z116*500)</f>
        <v>0</v>
      </c>
      <c r="AB116" s="24">
        <v>0</v>
      </c>
      <c r="AC116" s="24">
        <v>0</v>
      </c>
      <c r="AD116" s="24">
        <v>1900</v>
      </c>
      <c r="AE116" s="24">
        <v>0</v>
      </c>
      <c r="AF116" s="21">
        <v>0</v>
      </c>
      <c r="AG116" s="24">
        <v>0</v>
      </c>
      <c r="AH116" s="24">
        <f t="shared" si="34"/>
        <v>0</v>
      </c>
      <c r="AI116" s="24">
        <v>0</v>
      </c>
      <c r="AJ116" s="33" t="s">
        <v>55</v>
      </c>
      <c r="AK116" s="24">
        <v>0</v>
      </c>
      <c r="AL116" s="24">
        <f t="shared" si="15"/>
        <v>17200</v>
      </c>
      <c r="AM116" s="24">
        <f t="shared" si="10"/>
        <v>17200</v>
      </c>
      <c r="AN116" s="29"/>
      <c r="AO116" s="30">
        <f t="shared" si="36"/>
        <v>0</v>
      </c>
      <c r="AP116" s="30">
        <f t="shared" si="40"/>
        <v>0</v>
      </c>
      <c r="AQ116" s="29"/>
      <c r="AR116" s="29"/>
      <c r="AS116" s="29"/>
      <c r="AT116" s="29"/>
      <c r="AU116" s="29"/>
      <c r="AV116" s="29"/>
      <c r="AW116" s="29"/>
    </row>
    <row r="117" spans="1:49" ht="15.75" customHeight="1" x14ac:dyDescent="0.3">
      <c r="A117" s="62" t="s">
        <v>516</v>
      </c>
      <c r="B117" s="14" t="s">
        <v>517</v>
      </c>
      <c r="C117" s="15">
        <v>3402210</v>
      </c>
      <c r="D117" s="16">
        <v>1408020881</v>
      </c>
      <c r="E117" s="16" t="s">
        <v>51</v>
      </c>
      <c r="F117" s="16" t="s">
        <v>518</v>
      </c>
      <c r="G117" s="17">
        <v>2</v>
      </c>
      <c r="H117" s="18" t="s">
        <v>519</v>
      </c>
      <c r="I117" s="19" t="s">
        <v>53</v>
      </c>
      <c r="J117" s="20" t="s">
        <v>54</v>
      </c>
      <c r="K117" s="21">
        <v>1045</v>
      </c>
      <c r="L117" s="21">
        <v>1053</v>
      </c>
      <c r="M117" s="49">
        <v>900</v>
      </c>
      <c r="N117" s="23">
        <f>IF(G117&lt;=1,'CARGO FIJO'!$B$5,IF(G117&lt;=2,'CARGO FIJO'!$B$8,IF(G117&lt;=3,'CARGO FIJO'!$B$11,IF(G117&lt;=4,'CARGO FIJO'!$B$14,IF(G117&lt;=5,'CARGO FIJO'!$B$17)))))</f>
        <v>900</v>
      </c>
      <c r="O117" s="23">
        <f>IF(G117&lt;=1,'CARGO FIJO'!$C$5,IF(G117&lt;=2,'CARGO FIJO'!$C$8,IF(G117&lt;=3,'CARGO FIJO'!$C$11,IF(G117&lt;=4,'CARGO FIJO'!$C$14,IF(G117&lt;=5,'CARGO FIJO'!$C$17)))))</f>
        <v>900</v>
      </c>
      <c r="P117" s="21">
        <f t="shared" si="0"/>
        <v>8</v>
      </c>
      <c r="Q117" s="21">
        <f t="shared" si="1"/>
        <v>8</v>
      </c>
      <c r="R117" s="21">
        <f t="shared" si="2"/>
        <v>0</v>
      </c>
      <c r="S117" s="21">
        <f t="shared" si="3"/>
        <v>0</v>
      </c>
      <c r="T117" s="24">
        <f t="shared" si="4"/>
        <v>7200</v>
      </c>
      <c r="U117" s="24">
        <f t="shared" si="14"/>
        <v>0</v>
      </c>
      <c r="V117" s="25">
        <f t="shared" si="35"/>
        <v>0</v>
      </c>
      <c r="W117" s="24">
        <f>IF(G117&lt;=1,'CARGO FIJO'!$A$2,IF(G117&lt;=2,'CARGO FIJO'!$B$2,IF(G117&lt;=3,'CARGO FIJO'!$C$2,IF(G117&lt;=4,'CARGO FIJO'!$D$2,IF(G117&lt;=5,'CARGO FIJO'!$E$2)))))</f>
        <v>10000</v>
      </c>
      <c r="X117" s="26">
        <v>0</v>
      </c>
      <c r="Y117" s="24">
        <v>5500</v>
      </c>
      <c r="Z117" s="27">
        <v>1</v>
      </c>
      <c r="AA117" s="24">
        <f t="shared" si="41"/>
        <v>500</v>
      </c>
      <c r="AB117" s="24">
        <v>22050</v>
      </c>
      <c r="AC117" s="24">
        <v>0</v>
      </c>
      <c r="AD117" s="24">
        <v>2300</v>
      </c>
      <c r="AE117" s="24">
        <v>0</v>
      </c>
      <c r="AF117" s="21">
        <v>0</v>
      </c>
      <c r="AG117" s="24">
        <v>0</v>
      </c>
      <c r="AH117" s="24">
        <f t="shared" si="34"/>
        <v>0</v>
      </c>
      <c r="AI117" s="24">
        <v>0</v>
      </c>
      <c r="AJ117" s="33" t="s">
        <v>520</v>
      </c>
      <c r="AK117" s="24">
        <v>0</v>
      </c>
      <c r="AL117" s="24">
        <f t="shared" si="15"/>
        <v>42950</v>
      </c>
      <c r="AM117" s="24">
        <f t="shared" si="10"/>
        <v>42950</v>
      </c>
      <c r="AN117" s="29"/>
      <c r="AO117" s="30">
        <f t="shared" si="36"/>
        <v>0</v>
      </c>
      <c r="AP117" s="30">
        <f t="shared" si="40"/>
        <v>0</v>
      </c>
      <c r="AQ117" s="29"/>
      <c r="AR117" s="29"/>
      <c r="AS117" s="29"/>
      <c r="AT117" s="29"/>
      <c r="AU117" s="29"/>
      <c r="AV117" s="29"/>
      <c r="AW117" s="29"/>
    </row>
    <row r="118" spans="1:49" ht="15.75" customHeight="1" x14ac:dyDescent="0.3">
      <c r="A118" s="62" t="s">
        <v>521</v>
      </c>
      <c r="B118" s="14" t="s">
        <v>522</v>
      </c>
      <c r="C118" s="15">
        <v>1026137085</v>
      </c>
      <c r="D118" s="16">
        <v>712004421</v>
      </c>
      <c r="E118" s="16" t="s">
        <v>51</v>
      </c>
      <c r="F118" s="16">
        <v>3037210</v>
      </c>
      <c r="G118" s="17">
        <v>2</v>
      </c>
      <c r="H118" s="18" t="s">
        <v>523</v>
      </c>
      <c r="I118" s="19" t="s">
        <v>53</v>
      </c>
      <c r="J118" s="20" t="s">
        <v>54</v>
      </c>
      <c r="K118" s="21">
        <v>3164</v>
      </c>
      <c r="L118" s="21">
        <v>3190</v>
      </c>
      <c r="M118" s="49">
        <v>900</v>
      </c>
      <c r="N118" s="23">
        <f>IF(G118&lt;=1,'CARGO FIJO'!$B$5,IF(G118&lt;=2,'CARGO FIJO'!$B$8,IF(G118&lt;=3,'CARGO FIJO'!$B$11,IF(G118&lt;=4,'CARGO FIJO'!$B$14,IF(G118&lt;=5,'CARGO FIJO'!$B$17)))))</f>
        <v>900</v>
      </c>
      <c r="O118" s="23">
        <f>IF(G118&lt;=1,'CARGO FIJO'!$C$5,IF(G118&lt;=2,'CARGO FIJO'!$C$8,IF(G118&lt;=3,'CARGO FIJO'!$C$11,IF(G118&lt;=4,'CARGO FIJO'!$C$14,IF(G118&lt;=5,'CARGO FIJO'!$C$17)))))</f>
        <v>900</v>
      </c>
      <c r="P118" s="21">
        <f t="shared" si="0"/>
        <v>26</v>
      </c>
      <c r="Q118" s="21">
        <f t="shared" si="1"/>
        <v>17</v>
      </c>
      <c r="R118" s="21">
        <f t="shared" si="2"/>
        <v>9</v>
      </c>
      <c r="S118" s="21">
        <f t="shared" si="3"/>
        <v>0</v>
      </c>
      <c r="T118" s="24">
        <f t="shared" si="4"/>
        <v>15300</v>
      </c>
      <c r="U118" s="24">
        <f t="shared" si="14"/>
        <v>8100</v>
      </c>
      <c r="V118" s="25">
        <f t="shared" si="35"/>
        <v>0</v>
      </c>
      <c r="W118" s="24">
        <f>IF(G118&lt;=1,'CARGO FIJO'!$A$2,IF(G118&lt;=2,'CARGO FIJO'!$B$2,IF(G118&lt;=3,'CARGO FIJO'!$C$2,IF(G118&lt;=4,'CARGO FIJO'!$D$2,IF(G118&lt;=5,'CARGO FIJO'!$E$2)))))</f>
        <v>10000</v>
      </c>
      <c r="X118" s="26">
        <v>0</v>
      </c>
      <c r="Y118" s="24">
        <v>5500</v>
      </c>
      <c r="Z118" s="27">
        <v>0</v>
      </c>
      <c r="AA118" s="24">
        <f t="shared" si="41"/>
        <v>0</v>
      </c>
      <c r="AB118" s="24">
        <v>0</v>
      </c>
      <c r="AC118" s="24">
        <v>0</v>
      </c>
      <c r="AD118" s="24">
        <v>3900</v>
      </c>
      <c r="AE118" s="24">
        <v>0</v>
      </c>
      <c r="AF118" s="21">
        <v>0</v>
      </c>
      <c r="AG118" s="24">
        <v>0</v>
      </c>
      <c r="AH118" s="24">
        <f t="shared" si="34"/>
        <v>0</v>
      </c>
      <c r="AI118" s="24">
        <v>0</v>
      </c>
      <c r="AJ118" s="33" t="s">
        <v>55</v>
      </c>
      <c r="AK118" s="24">
        <v>0</v>
      </c>
      <c r="AL118" s="24">
        <f t="shared" si="15"/>
        <v>35000</v>
      </c>
      <c r="AM118" s="24">
        <f t="shared" si="10"/>
        <v>35000</v>
      </c>
      <c r="AN118" s="29"/>
      <c r="AO118" s="30">
        <f t="shared" si="36"/>
        <v>0</v>
      </c>
      <c r="AP118" s="30">
        <f t="shared" si="40"/>
        <v>0</v>
      </c>
      <c r="AQ118" s="29"/>
      <c r="AR118" s="29"/>
      <c r="AS118" s="29"/>
      <c r="AT118" s="29"/>
      <c r="AU118" s="29"/>
      <c r="AV118" s="29"/>
      <c r="AW118" s="29"/>
    </row>
    <row r="119" spans="1:49" ht="15.75" customHeight="1" x14ac:dyDescent="0.3">
      <c r="A119" s="62" t="s">
        <v>524</v>
      </c>
      <c r="B119" s="14" t="s">
        <v>525</v>
      </c>
      <c r="C119" s="15">
        <v>71394210</v>
      </c>
      <c r="D119" s="16">
        <v>1301002109</v>
      </c>
      <c r="E119" s="16" t="s">
        <v>51</v>
      </c>
      <c r="F119" s="16" t="s">
        <v>526</v>
      </c>
      <c r="G119" s="17">
        <v>2</v>
      </c>
      <c r="H119" s="18" t="s">
        <v>527</v>
      </c>
      <c r="I119" s="19" t="s">
        <v>53</v>
      </c>
      <c r="J119" s="20" t="s">
        <v>54</v>
      </c>
      <c r="K119" s="21">
        <v>977</v>
      </c>
      <c r="L119" s="21">
        <v>984</v>
      </c>
      <c r="M119" s="49">
        <v>900</v>
      </c>
      <c r="N119" s="23">
        <f>IF(G119&lt;=1,'CARGO FIJO'!$B$5,IF(G119&lt;=2,'CARGO FIJO'!$B$8,IF(G119&lt;=3,'CARGO FIJO'!$B$11,IF(G119&lt;=4,'CARGO FIJO'!$B$14,IF(G119&lt;=5,'CARGO FIJO'!$B$17)))))</f>
        <v>900</v>
      </c>
      <c r="O119" s="23">
        <f>IF(G119&lt;=1,'CARGO FIJO'!$C$5,IF(G119&lt;=2,'CARGO FIJO'!$C$8,IF(G119&lt;=3,'CARGO FIJO'!$C$11,IF(G119&lt;=4,'CARGO FIJO'!$C$14,IF(G119&lt;=5,'CARGO FIJO'!$C$17)))))</f>
        <v>900</v>
      </c>
      <c r="P119" s="21">
        <f t="shared" si="0"/>
        <v>7</v>
      </c>
      <c r="Q119" s="21">
        <f t="shared" si="1"/>
        <v>7</v>
      </c>
      <c r="R119" s="21">
        <f t="shared" si="2"/>
        <v>0</v>
      </c>
      <c r="S119" s="21">
        <f t="shared" si="3"/>
        <v>0</v>
      </c>
      <c r="T119" s="24">
        <f t="shared" ref="T119:T120" si="42">IF(G122&lt;=1,M119*Q119,IF(G122&lt;=2,M119*Q119,IF(G122&lt;=3,M119*Q119,IF(G122&lt;=4,M119*Q119,IF(G122&lt;=5,M119*Q119)))))</f>
        <v>6300</v>
      </c>
      <c r="U119" s="24">
        <f t="shared" ref="U119:U120" si="43">IF(G122&lt;=1,N119*R119,IF(G122&lt;=2,N119*R119,IF(G122&lt;=3,N119*R119,IF(G122&lt;=4,N119*R119,IF(G122&lt;=5,N119*R119)))))</f>
        <v>0</v>
      </c>
      <c r="V119" s="25">
        <f>IF(G122&lt;=1,O119*S119,IF(G122&lt;=2,O119*S119,IF(G122&lt;=3,O119*S119,IF(G122&lt;=4,O119*S119,IF(G122&lt;=5,O119*S119,)))))</f>
        <v>0</v>
      </c>
      <c r="W119" s="24">
        <f>IF(G119&lt;=1,'CARGO FIJO'!$A$2,IF(G119&lt;=2,'CARGO FIJO'!$B$2,IF(G119&lt;=3,'CARGO FIJO'!$C$2,IF(G119&lt;=4,'CARGO FIJO'!$D$2,IF(G119&lt;=5,'CARGO FIJO'!$E$2)))))</f>
        <v>10000</v>
      </c>
      <c r="X119" s="26">
        <v>0</v>
      </c>
      <c r="Y119" s="24">
        <v>5500</v>
      </c>
      <c r="Z119" s="27">
        <v>4</v>
      </c>
      <c r="AA119" s="24">
        <f t="shared" si="41"/>
        <v>2000</v>
      </c>
      <c r="AB119" s="24">
        <v>90200</v>
      </c>
      <c r="AC119" s="24">
        <v>0</v>
      </c>
      <c r="AD119" s="24">
        <v>11400</v>
      </c>
      <c r="AE119" s="24">
        <v>0</v>
      </c>
      <c r="AF119" s="21">
        <v>0</v>
      </c>
      <c r="AG119" s="24">
        <v>0</v>
      </c>
      <c r="AH119" s="24">
        <f t="shared" si="34"/>
        <v>0</v>
      </c>
      <c r="AI119" s="24">
        <v>0</v>
      </c>
      <c r="AJ119" s="33" t="s">
        <v>528</v>
      </c>
      <c r="AK119" s="24">
        <v>0</v>
      </c>
      <c r="AL119" s="24">
        <f t="shared" si="15"/>
        <v>102600</v>
      </c>
      <c r="AM119" s="24">
        <f t="shared" si="10"/>
        <v>102600</v>
      </c>
      <c r="AN119" s="29"/>
      <c r="AO119" s="30">
        <f t="shared" si="36"/>
        <v>0</v>
      </c>
      <c r="AP119" s="30">
        <f t="shared" si="40"/>
        <v>0</v>
      </c>
      <c r="AQ119" s="29"/>
      <c r="AR119" s="29"/>
      <c r="AS119" s="29"/>
      <c r="AT119" s="29"/>
      <c r="AU119" s="29"/>
      <c r="AV119" s="29"/>
      <c r="AW119" s="29"/>
    </row>
    <row r="120" spans="1:49" ht="15" customHeight="1" x14ac:dyDescent="0.3">
      <c r="A120" s="17" t="s">
        <v>529</v>
      </c>
      <c r="B120" s="14" t="s">
        <v>530</v>
      </c>
      <c r="C120" s="15">
        <v>15264849</v>
      </c>
      <c r="D120" s="16">
        <v>712006395</v>
      </c>
      <c r="E120" s="16" t="s">
        <v>51</v>
      </c>
      <c r="F120" s="16">
        <v>3206808558</v>
      </c>
      <c r="G120" s="17">
        <v>2</v>
      </c>
      <c r="H120" s="18" t="s">
        <v>531</v>
      </c>
      <c r="I120" s="19" t="s">
        <v>53</v>
      </c>
      <c r="J120" s="20" t="s">
        <v>54</v>
      </c>
      <c r="K120" s="21">
        <v>1448</v>
      </c>
      <c r="L120" s="21">
        <v>1455</v>
      </c>
      <c r="M120" s="22">
        <v>900</v>
      </c>
      <c r="N120" s="23">
        <f>IF(G120&lt;=1,'CARGO FIJO'!$B$5,IF(G120&lt;=2,'CARGO FIJO'!$B$8,IF(G120&lt;=3,'CARGO FIJO'!$B$11,IF(G120&lt;=4,'CARGO FIJO'!$B$14,IF(G120&lt;=5,'CARGO FIJO'!$B$17)))))</f>
        <v>900</v>
      </c>
      <c r="O120" s="23">
        <f>IF(G120&lt;=1,'CARGO FIJO'!$C$5,IF(G120&lt;=2,'CARGO FIJO'!$C$8,IF(G120&lt;=3,'CARGO FIJO'!$C$11,IF(G120&lt;=4,'CARGO FIJO'!$C$14,IF(G120&lt;=5,'CARGO FIJO'!$C$17)))))</f>
        <v>900</v>
      </c>
      <c r="P120" s="21">
        <f t="shared" si="0"/>
        <v>7</v>
      </c>
      <c r="Q120" s="21">
        <f t="shared" si="1"/>
        <v>7</v>
      </c>
      <c r="R120" s="21">
        <f t="shared" si="2"/>
        <v>0</v>
      </c>
      <c r="S120" s="21">
        <f t="shared" si="3"/>
        <v>0</v>
      </c>
      <c r="T120" s="24">
        <f t="shared" si="42"/>
        <v>6300</v>
      </c>
      <c r="U120" s="24">
        <f t="shared" si="43"/>
        <v>0</v>
      </c>
      <c r="V120" s="25">
        <f>IF(G119&lt;=1,O120*S120,IF(G119&lt;=2,O120*S120,IF(G119&lt;=3,O120*S120,IF(G119&lt;=4,O120*S120,IF(G119&lt;=5,O120*S120,)))))</f>
        <v>0</v>
      </c>
      <c r="W120" s="24">
        <f>IF(G120&lt;=1,'CARGO FIJO'!$A$2,IF(G120&lt;=2,'CARGO FIJO'!$B$2,IF(G120&lt;=3,'CARGO FIJO'!$C$2,IF(G120&lt;=4,'CARGO FIJO'!$D$2,IF(G120&lt;=5,'CARGO FIJO'!$E$2)))))</f>
        <v>10000</v>
      </c>
      <c r="X120" s="26">
        <v>0</v>
      </c>
      <c r="Y120" s="24">
        <v>5500</v>
      </c>
      <c r="Z120" s="27">
        <v>2</v>
      </c>
      <c r="AA120" s="24">
        <v>500</v>
      </c>
      <c r="AB120" s="24">
        <v>32400</v>
      </c>
      <c r="AC120" s="24">
        <v>0</v>
      </c>
      <c r="AD120" s="24">
        <v>0</v>
      </c>
      <c r="AE120" s="24">
        <v>0</v>
      </c>
      <c r="AF120" s="21">
        <v>0</v>
      </c>
      <c r="AG120" s="24">
        <v>0</v>
      </c>
      <c r="AH120" s="24">
        <f t="shared" si="34"/>
        <v>0</v>
      </c>
      <c r="AI120" s="24">
        <v>0</v>
      </c>
      <c r="AJ120" s="33" t="s">
        <v>532</v>
      </c>
      <c r="AK120" s="24">
        <v>0</v>
      </c>
      <c r="AL120" s="24">
        <f t="shared" si="15"/>
        <v>54700</v>
      </c>
      <c r="AM120" s="24">
        <f t="shared" si="10"/>
        <v>54700</v>
      </c>
      <c r="AN120" s="29"/>
      <c r="AO120" s="30">
        <f t="shared" si="36"/>
        <v>0</v>
      </c>
      <c r="AP120" s="30">
        <f t="shared" si="40"/>
        <v>0</v>
      </c>
      <c r="AQ120" s="29"/>
      <c r="AR120" s="29"/>
      <c r="AS120" s="29"/>
      <c r="AT120" s="29"/>
      <c r="AU120" s="29"/>
      <c r="AV120" s="29"/>
      <c r="AW120" s="29"/>
    </row>
    <row r="121" spans="1:49" ht="15.75" customHeight="1" x14ac:dyDescent="0.3">
      <c r="A121" s="62" t="s">
        <v>533</v>
      </c>
      <c r="B121" s="14" t="s">
        <v>534</v>
      </c>
      <c r="C121" s="15">
        <v>21442850</v>
      </c>
      <c r="D121" s="16" t="s">
        <v>535</v>
      </c>
      <c r="E121" s="16" t="s">
        <v>51</v>
      </c>
      <c r="F121" s="16" t="s">
        <v>536</v>
      </c>
      <c r="G121" s="17">
        <v>2</v>
      </c>
      <c r="H121" s="18" t="s">
        <v>537</v>
      </c>
      <c r="I121" s="19" t="s">
        <v>53</v>
      </c>
      <c r="J121" s="20" t="s">
        <v>54</v>
      </c>
      <c r="K121" s="21">
        <v>72</v>
      </c>
      <c r="L121" s="21">
        <v>91</v>
      </c>
      <c r="M121" s="22">
        <v>900</v>
      </c>
      <c r="N121" s="23">
        <f>IF(G121&lt;=1,'CARGO FIJO'!$B$5,IF(G121&lt;=2,'CARGO FIJO'!$B$8,IF(G121&lt;=3,'CARGO FIJO'!$B$11,IF(G121&lt;=4,'CARGO FIJO'!$B$14,IF(G121&lt;=5,'CARGO FIJO'!$B$17)))))</f>
        <v>900</v>
      </c>
      <c r="O121" s="23">
        <f>IF(G121&lt;=1,'CARGO FIJO'!$C$5,IF(G121&lt;=2,'CARGO FIJO'!$C$8,IF(G121&lt;=3,'CARGO FIJO'!$C$11,IF(G121&lt;=4,'CARGO FIJO'!$C$14,IF(G121&lt;=5,'CARGO FIJO'!$C$17)))))</f>
        <v>900</v>
      </c>
      <c r="P121" s="21">
        <f t="shared" si="0"/>
        <v>19</v>
      </c>
      <c r="Q121" s="21">
        <f t="shared" si="1"/>
        <v>17</v>
      </c>
      <c r="R121" s="21">
        <f t="shared" si="2"/>
        <v>2</v>
      </c>
      <c r="S121" s="21">
        <f t="shared" si="3"/>
        <v>0</v>
      </c>
      <c r="T121" s="24">
        <f t="shared" ref="T121:T208" si="44">IF(G121&lt;=1,M121*Q121,IF(G121&lt;=2,M121*Q121,IF(G121&lt;=3,M121*Q121,IF(G121&lt;=4,M121*Q121,IF(G121&lt;=5,M121*Q121)))))</f>
        <v>15300</v>
      </c>
      <c r="U121" s="24">
        <f t="shared" ref="U121:U208" si="45">IF(G121&lt;=1,N121*R121,IF(G121&lt;=2,N121*R121,IF(G121&lt;=3,N121*R121,IF(G121&lt;=4,N121*R121,IF(G121&lt;=5,N121*R121)))))</f>
        <v>1800</v>
      </c>
      <c r="V121" s="25">
        <f t="shared" ref="V121:V126" si="46">IF(G121&lt;=1,O121*S121,IF(G121&lt;=2,O121*S121,IF(G121&lt;=3,O121*S121,IF(G121&lt;=4,O121*S121,IF(G121&lt;=5,O121*S121,)))))</f>
        <v>0</v>
      </c>
      <c r="W121" s="24">
        <f>IF(G121&lt;=1,'CARGO FIJO'!$A$2,IF(G121&lt;=2,'CARGO FIJO'!$B$2,IF(G121&lt;=3,'CARGO FIJO'!$C$2,IF(G121&lt;=4,'CARGO FIJO'!$D$2,IF(G121&lt;=5,'CARGO FIJO'!$E$2)))))</f>
        <v>10000</v>
      </c>
      <c r="X121" s="26">
        <v>0</v>
      </c>
      <c r="Y121" s="24">
        <v>5500</v>
      </c>
      <c r="Z121" s="27">
        <v>0</v>
      </c>
      <c r="AA121" s="24">
        <v>0</v>
      </c>
      <c r="AB121" s="24">
        <v>0</v>
      </c>
      <c r="AC121" s="24">
        <v>0</v>
      </c>
      <c r="AD121" s="24">
        <v>5300</v>
      </c>
      <c r="AE121" s="24">
        <v>122100</v>
      </c>
      <c r="AF121" s="21">
        <v>5</v>
      </c>
      <c r="AG121" s="24">
        <v>20350</v>
      </c>
      <c r="AH121" s="24">
        <f t="shared" si="34"/>
        <v>101750</v>
      </c>
      <c r="AI121" s="24">
        <v>0</v>
      </c>
      <c r="AJ121" s="33" t="s">
        <v>538</v>
      </c>
      <c r="AK121" s="24">
        <v>0</v>
      </c>
      <c r="AL121" s="24">
        <f t="shared" si="15"/>
        <v>47650</v>
      </c>
      <c r="AM121" s="24">
        <f t="shared" si="10"/>
        <v>47650</v>
      </c>
      <c r="AN121" s="29"/>
      <c r="AO121" s="30">
        <f t="shared" si="36"/>
        <v>101750</v>
      </c>
      <c r="AP121" s="30">
        <f t="shared" si="40"/>
        <v>0</v>
      </c>
      <c r="AQ121" s="29"/>
      <c r="AR121" s="29"/>
      <c r="AS121" s="29"/>
      <c r="AT121" s="29"/>
      <c r="AU121" s="29"/>
      <c r="AV121" s="29"/>
      <c r="AW121" s="29"/>
    </row>
    <row r="122" spans="1:49" ht="15.75" customHeight="1" x14ac:dyDescent="0.3">
      <c r="A122" s="62" t="s">
        <v>539</v>
      </c>
      <c r="B122" s="63" t="s">
        <v>540</v>
      </c>
      <c r="C122" s="15">
        <v>21442850</v>
      </c>
      <c r="D122" s="16">
        <v>911007492</v>
      </c>
      <c r="E122" s="16" t="s">
        <v>51</v>
      </c>
      <c r="F122" s="16">
        <v>3037211</v>
      </c>
      <c r="G122" s="17">
        <v>2</v>
      </c>
      <c r="H122" s="18" t="s">
        <v>541</v>
      </c>
      <c r="I122" s="19" t="s">
        <v>53</v>
      </c>
      <c r="J122" s="20" t="s">
        <v>54</v>
      </c>
      <c r="K122" s="21">
        <v>784</v>
      </c>
      <c r="L122" s="21">
        <v>791</v>
      </c>
      <c r="M122" s="49">
        <v>900</v>
      </c>
      <c r="N122" s="23">
        <f>IF(G122&lt;=1,'CARGO FIJO'!$B$5,IF(G122&lt;=2,'CARGO FIJO'!$B$8,IF(G122&lt;=3,'CARGO FIJO'!$B$11,IF(G122&lt;=4,'CARGO FIJO'!$B$14,IF(G122&lt;=5,'CARGO FIJO'!$B$17)))))</f>
        <v>900</v>
      </c>
      <c r="O122" s="23">
        <f>IF(G122&lt;=1,'CARGO FIJO'!$C$5,IF(G122&lt;=2,'CARGO FIJO'!$C$8,IF(G122&lt;=3,'CARGO FIJO'!$C$11,IF(G122&lt;=4,'CARGO FIJO'!$C$14,IF(G122&lt;=5,'CARGO FIJO'!$C$17)))))</f>
        <v>900</v>
      </c>
      <c r="P122" s="21">
        <f t="shared" si="0"/>
        <v>7</v>
      </c>
      <c r="Q122" s="21">
        <f t="shared" si="1"/>
        <v>7</v>
      </c>
      <c r="R122" s="21">
        <f t="shared" si="2"/>
        <v>0</v>
      </c>
      <c r="S122" s="21">
        <f t="shared" si="3"/>
        <v>0</v>
      </c>
      <c r="T122" s="24">
        <f t="shared" si="44"/>
        <v>6300</v>
      </c>
      <c r="U122" s="24">
        <f t="shared" si="45"/>
        <v>0</v>
      </c>
      <c r="V122" s="25">
        <f t="shared" si="46"/>
        <v>0</v>
      </c>
      <c r="W122" s="24">
        <f>IF(G122&lt;=1,'CARGO FIJO'!$A$2,IF(G122&lt;=2,'CARGO FIJO'!$B$2,IF(G122&lt;=3,'CARGO FIJO'!$C$2,IF(G122&lt;=4,'CARGO FIJO'!$D$2,IF(G122&lt;=5,'CARGO FIJO'!$E$2)))))</f>
        <v>10000</v>
      </c>
      <c r="X122" s="26">
        <v>0</v>
      </c>
      <c r="Y122" s="24">
        <v>5500</v>
      </c>
      <c r="Z122" s="27">
        <v>0</v>
      </c>
      <c r="AA122" s="24">
        <f t="shared" ref="AA122:AA124" si="47">(Z122*500)</f>
        <v>0</v>
      </c>
      <c r="AB122" s="24">
        <v>0</v>
      </c>
      <c r="AC122" s="24">
        <v>0</v>
      </c>
      <c r="AD122" s="24">
        <v>2200</v>
      </c>
      <c r="AE122" s="24">
        <v>0</v>
      </c>
      <c r="AF122" s="21">
        <v>0</v>
      </c>
      <c r="AG122" s="24">
        <v>0</v>
      </c>
      <c r="AH122" s="24">
        <f t="shared" si="34"/>
        <v>0</v>
      </c>
      <c r="AI122" s="24">
        <v>0</v>
      </c>
      <c r="AJ122" s="33" t="s">
        <v>55</v>
      </c>
      <c r="AK122" s="24">
        <v>0</v>
      </c>
      <c r="AL122" s="24">
        <f t="shared" si="15"/>
        <v>19600</v>
      </c>
      <c r="AM122" s="24">
        <f t="shared" si="10"/>
        <v>19600</v>
      </c>
      <c r="AN122" s="29"/>
      <c r="AO122" s="30">
        <f t="shared" si="36"/>
        <v>0</v>
      </c>
      <c r="AP122" s="30">
        <f t="shared" si="40"/>
        <v>0</v>
      </c>
      <c r="AQ122" s="29"/>
      <c r="AR122" s="29"/>
      <c r="AS122" s="29"/>
      <c r="AT122" s="29"/>
      <c r="AU122" s="29"/>
      <c r="AV122" s="29"/>
      <c r="AW122" s="29"/>
    </row>
    <row r="123" spans="1:49" ht="15.75" customHeight="1" x14ac:dyDescent="0.3">
      <c r="A123" s="62" t="s">
        <v>542</v>
      </c>
      <c r="B123" s="14" t="s">
        <v>543</v>
      </c>
      <c r="C123" s="15">
        <v>21442850</v>
      </c>
      <c r="D123" s="16"/>
      <c r="E123" s="16" t="s">
        <v>51</v>
      </c>
      <c r="F123" s="16">
        <v>3037212</v>
      </c>
      <c r="G123" s="17">
        <v>2</v>
      </c>
      <c r="H123" s="18" t="s">
        <v>544</v>
      </c>
      <c r="I123" s="19" t="s">
        <v>53</v>
      </c>
      <c r="J123" s="20" t="s">
        <v>54</v>
      </c>
      <c r="K123" s="21">
        <v>0</v>
      </c>
      <c r="L123" s="21">
        <v>0</v>
      </c>
      <c r="M123" s="22">
        <v>0</v>
      </c>
      <c r="N123" s="17">
        <v>0</v>
      </c>
      <c r="O123" s="17">
        <v>0</v>
      </c>
      <c r="P123" s="21">
        <v>0</v>
      </c>
      <c r="Q123" s="21">
        <f t="shared" si="1"/>
        <v>0</v>
      </c>
      <c r="R123" s="21">
        <f t="shared" si="2"/>
        <v>0</v>
      </c>
      <c r="S123" s="21">
        <f t="shared" si="3"/>
        <v>0</v>
      </c>
      <c r="T123" s="24">
        <f t="shared" si="44"/>
        <v>0</v>
      </c>
      <c r="U123" s="24">
        <f t="shared" si="45"/>
        <v>0</v>
      </c>
      <c r="V123" s="25">
        <f t="shared" si="46"/>
        <v>0</v>
      </c>
      <c r="W123" s="24">
        <f>IF(G123&lt;=1,'CARGO FIJO'!$A$2,IF(G123&lt;=2,'CARGO FIJO'!$B$2,IF(G123&lt;=3,'CARGO FIJO'!$C$2,IF(G123&lt;=4,'CARGO FIJO'!$D$2,IF(G123&lt;=5,'CARGO FIJO'!$E$2)))))</f>
        <v>10000</v>
      </c>
      <c r="X123" s="26">
        <v>0</v>
      </c>
      <c r="Y123" s="24">
        <v>0</v>
      </c>
      <c r="Z123" s="27">
        <v>0</v>
      </c>
      <c r="AA123" s="24">
        <f t="shared" si="47"/>
        <v>0</v>
      </c>
      <c r="AB123" s="24">
        <v>0</v>
      </c>
      <c r="AC123" s="24">
        <v>0</v>
      </c>
      <c r="AD123" s="24">
        <v>1000</v>
      </c>
      <c r="AE123" s="24">
        <v>0</v>
      </c>
      <c r="AF123" s="21">
        <v>0</v>
      </c>
      <c r="AG123" s="24">
        <v>0</v>
      </c>
      <c r="AH123" s="24">
        <f t="shared" si="34"/>
        <v>0</v>
      </c>
      <c r="AI123" s="24">
        <v>0</v>
      </c>
      <c r="AJ123" s="33" t="s">
        <v>545</v>
      </c>
      <c r="AK123" s="24">
        <v>0</v>
      </c>
      <c r="AL123" s="24">
        <f t="shared" si="15"/>
        <v>9000</v>
      </c>
      <c r="AM123" s="24">
        <f t="shared" si="10"/>
        <v>9000</v>
      </c>
      <c r="AN123" s="29"/>
      <c r="AO123" s="30">
        <f t="shared" si="36"/>
        <v>0</v>
      </c>
      <c r="AP123" s="30">
        <f t="shared" si="40"/>
        <v>0</v>
      </c>
      <c r="AQ123" s="29"/>
      <c r="AR123" s="29"/>
      <c r="AS123" s="29"/>
      <c r="AT123" s="29"/>
      <c r="AU123" s="29"/>
      <c r="AV123" s="29"/>
      <c r="AW123" s="29"/>
    </row>
    <row r="124" spans="1:49" ht="15.75" customHeight="1" x14ac:dyDescent="0.3">
      <c r="A124" s="62" t="s">
        <v>546</v>
      </c>
      <c r="B124" s="14" t="s">
        <v>547</v>
      </c>
      <c r="C124" s="15">
        <v>21442850</v>
      </c>
      <c r="D124" s="16"/>
      <c r="E124" s="16" t="s">
        <v>51</v>
      </c>
      <c r="F124" s="16" t="s">
        <v>548</v>
      </c>
      <c r="G124" s="17">
        <v>2</v>
      </c>
      <c r="H124" s="18" t="s">
        <v>549</v>
      </c>
      <c r="I124" s="19" t="s">
        <v>53</v>
      </c>
      <c r="J124" s="20" t="s">
        <v>54</v>
      </c>
      <c r="K124" s="21">
        <v>0</v>
      </c>
      <c r="L124" s="21">
        <v>0</v>
      </c>
      <c r="M124" s="22">
        <v>0</v>
      </c>
      <c r="N124" s="17">
        <v>0</v>
      </c>
      <c r="O124" s="17">
        <v>0</v>
      </c>
      <c r="P124" s="21">
        <f t="shared" ref="P124:P208" si="48">L124-K124</f>
        <v>0</v>
      </c>
      <c r="Q124" s="21">
        <f t="shared" si="1"/>
        <v>0</v>
      </c>
      <c r="R124" s="21">
        <f t="shared" si="2"/>
        <v>0</v>
      </c>
      <c r="S124" s="21">
        <f t="shared" si="3"/>
        <v>0</v>
      </c>
      <c r="T124" s="24">
        <f t="shared" si="44"/>
        <v>0</v>
      </c>
      <c r="U124" s="24">
        <f t="shared" si="45"/>
        <v>0</v>
      </c>
      <c r="V124" s="25">
        <f t="shared" si="46"/>
        <v>0</v>
      </c>
      <c r="W124" s="24">
        <f>IF(G124&lt;=1,'CARGO FIJO'!$A$2,IF(G124&lt;=2,'CARGO FIJO'!$B$2,IF(G124&lt;=3,'CARGO FIJO'!$C$2,IF(G124&lt;=4,'CARGO FIJO'!$D$2,IF(G124&lt;=5,'CARGO FIJO'!$E$2)))))</f>
        <v>10000</v>
      </c>
      <c r="X124" s="26">
        <v>0</v>
      </c>
      <c r="Y124" s="24">
        <v>0</v>
      </c>
      <c r="Z124" s="27">
        <v>0</v>
      </c>
      <c r="AA124" s="24">
        <f t="shared" si="47"/>
        <v>0</v>
      </c>
      <c r="AB124" s="24">
        <v>0</v>
      </c>
      <c r="AC124" s="24">
        <v>0</v>
      </c>
      <c r="AD124" s="24">
        <v>1000</v>
      </c>
      <c r="AE124" s="24">
        <v>0</v>
      </c>
      <c r="AF124" s="21">
        <v>0</v>
      </c>
      <c r="AG124" s="24">
        <v>0</v>
      </c>
      <c r="AH124" s="24">
        <f t="shared" si="34"/>
        <v>0</v>
      </c>
      <c r="AI124" s="24">
        <v>0</v>
      </c>
      <c r="AJ124" s="33" t="s">
        <v>55</v>
      </c>
      <c r="AK124" s="24">
        <v>0</v>
      </c>
      <c r="AL124" s="24">
        <f t="shared" si="15"/>
        <v>9000</v>
      </c>
      <c r="AM124" s="24">
        <f t="shared" si="10"/>
        <v>9000</v>
      </c>
      <c r="AN124" s="29"/>
      <c r="AO124" s="30">
        <f t="shared" si="36"/>
        <v>0</v>
      </c>
      <c r="AP124" s="30">
        <f t="shared" si="40"/>
        <v>0</v>
      </c>
      <c r="AQ124" s="29"/>
      <c r="AR124" s="29"/>
      <c r="AS124" s="29"/>
      <c r="AT124" s="29"/>
      <c r="AU124" s="29"/>
      <c r="AV124" s="29"/>
      <c r="AW124" s="29"/>
    </row>
    <row r="125" spans="1:49" ht="15.75" customHeight="1" x14ac:dyDescent="0.3">
      <c r="A125" s="62" t="s">
        <v>550</v>
      </c>
      <c r="B125" s="14" t="s">
        <v>551</v>
      </c>
      <c r="C125" s="15">
        <v>15253655</v>
      </c>
      <c r="D125" s="16">
        <v>1407010473</v>
      </c>
      <c r="E125" s="16" t="s">
        <v>51</v>
      </c>
      <c r="F125" s="16">
        <v>3037211</v>
      </c>
      <c r="G125" s="17">
        <v>2</v>
      </c>
      <c r="H125" s="18" t="s">
        <v>552</v>
      </c>
      <c r="I125" s="19" t="s">
        <v>53</v>
      </c>
      <c r="J125" s="20" t="s">
        <v>54</v>
      </c>
      <c r="K125" s="21">
        <v>556</v>
      </c>
      <c r="L125" s="21">
        <v>559</v>
      </c>
      <c r="M125" s="22">
        <v>900</v>
      </c>
      <c r="N125" s="23">
        <f>IF(G125&lt;=1,'CARGO FIJO'!$B$5,IF(G125&lt;=2,'CARGO FIJO'!$B$8,IF(G125&lt;=3,'CARGO FIJO'!$B$11,IF(G125&lt;=4,'CARGO FIJO'!$B$14,IF(G125&lt;=5,'CARGO FIJO'!$B$17)))))</f>
        <v>900</v>
      </c>
      <c r="O125" s="23">
        <f>IF(G125&lt;=1,'CARGO FIJO'!$C$5,IF(G125&lt;=2,'CARGO FIJO'!$C$8,IF(G125&lt;=3,'CARGO FIJO'!$C$11,IF(G125&lt;=4,'CARGO FIJO'!$C$14,IF(G125&lt;=5,'CARGO FIJO'!$C$17)))))</f>
        <v>900</v>
      </c>
      <c r="P125" s="21">
        <f t="shared" si="48"/>
        <v>3</v>
      </c>
      <c r="Q125" s="21">
        <f t="shared" si="1"/>
        <v>3</v>
      </c>
      <c r="R125" s="21">
        <f t="shared" si="2"/>
        <v>0</v>
      </c>
      <c r="S125" s="21">
        <f t="shared" si="3"/>
        <v>0</v>
      </c>
      <c r="T125" s="24">
        <f t="shared" si="44"/>
        <v>2700</v>
      </c>
      <c r="U125" s="24">
        <f t="shared" si="45"/>
        <v>0</v>
      </c>
      <c r="V125" s="25">
        <f t="shared" si="46"/>
        <v>0</v>
      </c>
      <c r="W125" s="24">
        <f>IF(G125&lt;=1,'CARGO FIJO'!$A$2,IF(G125&lt;=2,'CARGO FIJO'!$B$2,IF(G125&lt;=3,'CARGO FIJO'!$C$2,IF(G125&lt;=4,'CARGO FIJO'!$D$2,IF(G125&lt;=5,'CARGO FIJO'!$E$2)))))</f>
        <v>10000</v>
      </c>
      <c r="X125" s="26">
        <v>0</v>
      </c>
      <c r="Y125" s="24">
        <v>5500</v>
      </c>
      <c r="Z125" s="27">
        <v>0</v>
      </c>
      <c r="AA125" s="24">
        <v>0</v>
      </c>
      <c r="AB125" s="24">
        <v>0</v>
      </c>
      <c r="AC125" s="24">
        <v>0</v>
      </c>
      <c r="AD125" s="24">
        <v>1800</v>
      </c>
      <c r="AE125" s="24">
        <v>0</v>
      </c>
      <c r="AF125" s="21">
        <v>0</v>
      </c>
      <c r="AG125" s="24">
        <v>0</v>
      </c>
      <c r="AH125" s="24">
        <f t="shared" si="34"/>
        <v>0</v>
      </c>
      <c r="AI125" s="24">
        <v>0</v>
      </c>
      <c r="AJ125" s="33" t="s">
        <v>55</v>
      </c>
      <c r="AK125" s="24">
        <v>0</v>
      </c>
      <c r="AL125" s="24">
        <f t="shared" si="15"/>
        <v>16400</v>
      </c>
      <c r="AM125" s="24">
        <f t="shared" si="10"/>
        <v>16400</v>
      </c>
      <c r="AN125" s="29"/>
      <c r="AO125" s="30">
        <f t="shared" si="36"/>
        <v>0</v>
      </c>
      <c r="AP125" s="30">
        <f t="shared" si="40"/>
        <v>0</v>
      </c>
      <c r="AQ125" s="29"/>
      <c r="AR125" s="29"/>
      <c r="AS125" s="29"/>
      <c r="AT125" s="29"/>
      <c r="AU125" s="29"/>
      <c r="AV125" s="29"/>
      <c r="AW125" s="29"/>
    </row>
    <row r="126" spans="1:49" ht="15.75" customHeight="1" x14ac:dyDescent="0.3">
      <c r="A126" s="47" t="s">
        <v>553</v>
      </c>
      <c r="B126" s="60" t="s">
        <v>554</v>
      </c>
      <c r="C126" s="15">
        <v>15253655</v>
      </c>
      <c r="D126" s="37">
        <v>400089</v>
      </c>
      <c r="E126" s="16" t="s">
        <v>51</v>
      </c>
      <c r="F126" s="16">
        <v>3037211</v>
      </c>
      <c r="G126" s="17">
        <v>2</v>
      </c>
      <c r="H126" s="18" t="s">
        <v>555</v>
      </c>
      <c r="I126" s="19" t="s">
        <v>53</v>
      </c>
      <c r="J126" s="20" t="s">
        <v>54</v>
      </c>
      <c r="K126" s="21">
        <v>54</v>
      </c>
      <c r="L126" s="21">
        <v>67</v>
      </c>
      <c r="M126" s="22">
        <v>900</v>
      </c>
      <c r="N126" s="23">
        <f>IF(G126&lt;=1,'CARGO FIJO'!$B$5,IF(G126&lt;=2,'CARGO FIJO'!$B$8,IF(G126&lt;=3,'CARGO FIJO'!$B$11,IF(G126&lt;=4,'CARGO FIJO'!$B$14,IF(G126&lt;=5,'CARGO FIJO'!$B$17)))))</f>
        <v>900</v>
      </c>
      <c r="O126" s="23">
        <f>IF(G126&lt;=1,'CARGO FIJO'!$C$5,IF(G126&lt;=2,'CARGO FIJO'!$C$8,IF(G126&lt;=3,'CARGO FIJO'!$C$11,IF(G126&lt;=4,'CARGO FIJO'!$C$14,IF(G126&lt;=5,'CARGO FIJO'!$C$17)))))</f>
        <v>900</v>
      </c>
      <c r="P126" s="21">
        <f t="shared" si="48"/>
        <v>13</v>
      </c>
      <c r="Q126" s="21">
        <f t="shared" si="1"/>
        <v>13</v>
      </c>
      <c r="R126" s="21">
        <f t="shared" si="2"/>
        <v>0</v>
      </c>
      <c r="S126" s="21">
        <f t="shared" si="3"/>
        <v>0</v>
      </c>
      <c r="T126" s="24">
        <f t="shared" si="44"/>
        <v>11700</v>
      </c>
      <c r="U126" s="24">
        <f t="shared" si="45"/>
        <v>0</v>
      </c>
      <c r="V126" s="25">
        <f t="shared" si="46"/>
        <v>0</v>
      </c>
      <c r="W126" s="24">
        <f>IF(G126&lt;=1,'CARGO FIJO'!$A$2,IF(G126&lt;=2,'CARGO FIJO'!$B$2,IF(G126&lt;=3,'CARGO FIJO'!$C$2,IF(G126&lt;=4,'CARGO FIJO'!$D$2,IF(G126&lt;=5,'CARGO FIJO'!$E$2)))))</f>
        <v>10000</v>
      </c>
      <c r="X126" s="26">
        <v>0</v>
      </c>
      <c r="Y126" s="24">
        <v>5500</v>
      </c>
      <c r="Z126" s="27">
        <v>0</v>
      </c>
      <c r="AA126" s="24">
        <f t="shared" ref="AA126:AA129" si="49">(Z126*500)</f>
        <v>0</v>
      </c>
      <c r="AB126" s="24">
        <v>0</v>
      </c>
      <c r="AC126" s="24">
        <v>0</v>
      </c>
      <c r="AD126" s="24">
        <v>4750</v>
      </c>
      <c r="AE126" s="24">
        <v>122100</v>
      </c>
      <c r="AF126" s="21">
        <v>5</v>
      </c>
      <c r="AG126" s="24">
        <v>20350</v>
      </c>
      <c r="AH126" s="24">
        <f t="shared" si="34"/>
        <v>101750</v>
      </c>
      <c r="AI126" s="24">
        <v>0</v>
      </c>
      <c r="AJ126" s="33" t="s">
        <v>556</v>
      </c>
      <c r="AK126" s="24">
        <v>0</v>
      </c>
      <c r="AL126" s="24">
        <f t="shared" si="15"/>
        <v>42800</v>
      </c>
      <c r="AM126" s="24">
        <f t="shared" si="10"/>
        <v>42800</v>
      </c>
      <c r="AN126" s="29"/>
      <c r="AO126" s="30">
        <f t="shared" si="36"/>
        <v>101750</v>
      </c>
      <c r="AP126" s="30">
        <f t="shared" si="40"/>
        <v>0</v>
      </c>
      <c r="AQ126" s="29"/>
      <c r="AR126" s="29"/>
      <c r="AS126" s="29"/>
      <c r="AT126" s="29"/>
      <c r="AU126" s="29"/>
      <c r="AV126" s="29"/>
      <c r="AW126" s="29"/>
    </row>
    <row r="127" spans="1:49" ht="15.75" customHeight="1" x14ac:dyDescent="0.3">
      <c r="A127" s="61" t="s">
        <v>557</v>
      </c>
      <c r="B127" s="60" t="s">
        <v>558</v>
      </c>
      <c r="C127" s="15">
        <v>39162082</v>
      </c>
      <c r="D127" s="37">
        <v>1510007976</v>
      </c>
      <c r="E127" s="16" t="s">
        <v>51</v>
      </c>
      <c r="F127" s="16" t="s">
        <v>559</v>
      </c>
      <c r="G127" s="17">
        <v>2</v>
      </c>
      <c r="H127" s="18" t="s">
        <v>560</v>
      </c>
      <c r="I127" s="19" t="s">
        <v>53</v>
      </c>
      <c r="J127" s="20" t="s">
        <v>54</v>
      </c>
      <c r="K127" s="21">
        <v>472</v>
      </c>
      <c r="L127" s="21">
        <v>485</v>
      </c>
      <c r="M127" s="22">
        <v>900</v>
      </c>
      <c r="N127" s="23">
        <f>IF(G127&lt;=1,'CARGO FIJO'!$B$5,IF(G127&lt;=2,'CARGO FIJO'!$B$8,IF(G127&lt;=3,'CARGO FIJO'!$B$11,IF(G127&lt;=4,'CARGO FIJO'!$B$14,IF(G127&lt;=5,'CARGO FIJO'!$B$17)))))</f>
        <v>900</v>
      </c>
      <c r="O127" s="23">
        <f>IF(G127&lt;=1,'CARGO FIJO'!$C$5,IF(G127&lt;=2,'CARGO FIJO'!$C$8,IF(G127&lt;=3,'CARGO FIJO'!$C$11,IF(G127&lt;=4,'CARGO FIJO'!$C$14,IF(G127&lt;=5,'CARGO FIJO'!$C$17)))))</f>
        <v>900</v>
      </c>
      <c r="P127" s="21">
        <f t="shared" si="48"/>
        <v>13</v>
      </c>
      <c r="Q127" s="21">
        <f t="shared" si="1"/>
        <v>13</v>
      </c>
      <c r="R127" s="21">
        <f t="shared" si="2"/>
        <v>0</v>
      </c>
      <c r="S127" s="21">
        <f t="shared" si="3"/>
        <v>0</v>
      </c>
      <c r="T127" s="24">
        <f t="shared" si="44"/>
        <v>11700</v>
      </c>
      <c r="U127" s="24">
        <f t="shared" si="45"/>
        <v>0</v>
      </c>
      <c r="V127" s="25">
        <v>0</v>
      </c>
      <c r="W127" s="24">
        <f>IF(G127&lt;=1,'CARGO FIJO'!$A$2,IF(G127&lt;=2,'CARGO FIJO'!$B$2,IF(G127&lt;=3,'CARGO FIJO'!$C$2,IF(G127&lt;=4,'CARGO FIJO'!$D$2,IF(G127&lt;=5,'CARGO FIJO'!$E$2)))))</f>
        <v>10000</v>
      </c>
      <c r="X127" s="26">
        <v>0</v>
      </c>
      <c r="Y127" s="24">
        <v>5500</v>
      </c>
      <c r="Z127" s="27">
        <v>1</v>
      </c>
      <c r="AA127" s="24">
        <f t="shared" si="49"/>
        <v>500</v>
      </c>
      <c r="AB127" s="24">
        <v>22050</v>
      </c>
      <c r="AC127" s="24">
        <v>0</v>
      </c>
      <c r="AD127" s="24">
        <v>2800</v>
      </c>
      <c r="AE127" s="24">
        <v>0</v>
      </c>
      <c r="AF127" s="21">
        <v>0</v>
      </c>
      <c r="AG127" s="24">
        <v>0</v>
      </c>
      <c r="AH127" s="24">
        <f t="shared" si="34"/>
        <v>0</v>
      </c>
      <c r="AI127" s="24">
        <v>0</v>
      </c>
      <c r="AJ127" s="33" t="s">
        <v>282</v>
      </c>
      <c r="AK127" s="24">
        <v>0</v>
      </c>
      <c r="AL127" s="24">
        <f t="shared" si="15"/>
        <v>46950</v>
      </c>
      <c r="AM127" s="24">
        <f t="shared" si="10"/>
        <v>46950</v>
      </c>
      <c r="AN127" s="29"/>
      <c r="AO127" s="30">
        <f t="shared" si="36"/>
        <v>0</v>
      </c>
      <c r="AP127" s="30"/>
      <c r="AQ127" s="29"/>
      <c r="AR127" s="29"/>
      <c r="AS127" s="29"/>
      <c r="AT127" s="29"/>
      <c r="AU127" s="29"/>
      <c r="AV127" s="29"/>
      <c r="AW127" s="29"/>
    </row>
    <row r="128" spans="1:49" ht="15.75" customHeight="1" x14ac:dyDescent="0.3">
      <c r="A128" s="62" t="s">
        <v>561</v>
      </c>
      <c r="B128" s="14" t="s">
        <v>562</v>
      </c>
      <c r="C128" s="15">
        <v>15258129</v>
      </c>
      <c r="D128" s="16">
        <v>903004179</v>
      </c>
      <c r="E128" s="16" t="s">
        <v>51</v>
      </c>
      <c r="F128" s="16" t="s">
        <v>563</v>
      </c>
      <c r="G128" s="17">
        <v>2</v>
      </c>
      <c r="H128" s="18" t="s">
        <v>564</v>
      </c>
      <c r="I128" s="19" t="s">
        <v>53</v>
      </c>
      <c r="J128" s="20" t="s">
        <v>54</v>
      </c>
      <c r="K128" s="21">
        <v>860</v>
      </c>
      <c r="L128" s="21">
        <v>865</v>
      </c>
      <c r="M128" s="22">
        <v>900</v>
      </c>
      <c r="N128" s="23">
        <f>IF(G128&lt;=1,'CARGO FIJO'!$B$5,IF(G128&lt;=2,'CARGO FIJO'!$B$8,IF(G128&lt;=3,'CARGO FIJO'!$B$11,IF(G128&lt;=4,'CARGO FIJO'!$B$14,IF(G128&lt;=5,'CARGO FIJO'!$B$17)))))</f>
        <v>900</v>
      </c>
      <c r="O128" s="23">
        <f>IF(G128&lt;=1,'CARGO FIJO'!$C$5,IF(G128&lt;=2,'CARGO FIJO'!$C$8,IF(G128&lt;=3,'CARGO FIJO'!$C$11,IF(G128&lt;=4,'CARGO FIJO'!$C$14,IF(G128&lt;=5,'CARGO FIJO'!$C$17)))))</f>
        <v>900</v>
      </c>
      <c r="P128" s="21">
        <f t="shared" si="48"/>
        <v>5</v>
      </c>
      <c r="Q128" s="21">
        <f t="shared" si="1"/>
        <v>5</v>
      </c>
      <c r="R128" s="21">
        <f t="shared" si="2"/>
        <v>0</v>
      </c>
      <c r="S128" s="21">
        <f t="shared" si="3"/>
        <v>0</v>
      </c>
      <c r="T128" s="24">
        <f t="shared" si="44"/>
        <v>4500</v>
      </c>
      <c r="U128" s="24">
        <f t="shared" si="45"/>
        <v>0</v>
      </c>
      <c r="V128" s="25">
        <f t="shared" ref="V128:V208" si="50">IF(G128&lt;=1,O128*S128,IF(G128&lt;=2,O128*S128,IF(G128&lt;=3,O128*S128,IF(G128&lt;=4,O128*S128,IF(G128&lt;=5,O128*S128,)))))</f>
        <v>0</v>
      </c>
      <c r="W128" s="24">
        <f>IF(G128&lt;=1,'CARGO FIJO'!$A$2,IF(G128&lt;=2,'CARGO FIJO'!$B$2,IF(G128&lt;=3,'CARGO FIJO'!$C$2,IF(G128&lt;=4,'CARGO FIJO'!$D$2,IF(G128&lt;=5,'CARGO FIJO'!$E$2)))))</f>
        <v>10000</v>
      </c>
      <c r="X128" s="26">
        <v>0</v>
      </c>
      <c r="Y128" s="24">
        <v>5500</v>
      </c>
      <c r="Z128" s="27">
        <v>1</v>
      </c>
      <c r="AA128" s="24">
        <f t="shared" si="49"/>
        <v>500</v>
      </c>
      <c r="AB128" s="24">
        <v>13950</v>
      </c>
      <c r="AC128" s="24">
        <v>0</v>
      </c>
      <c r="AD128" s="24">
        <v>2050</v>
      </c>
      <c r="AE128" s="24">
        <v>0</v>
      </c>
      <c r="AF128" s="21">
        <v>0</v>
      </c>
      <c r="AG128" s="24">
        <v>0</v>
      </c>
      <c r="AH128" s="24">
        <f t="shared" si="34"/>
        <v>0</v>
      </c>
      <c r="AI128" s="24">
        <v>0</v>
      </c>
      <c r="AJ128" s="33" t="s">
        <v>123</v>
      </c>
      <c r="AK128" s="24">
        <v>0</v>
      </c>
      <c r="AL128" s="24">
        <f t="shared" si="15"/>
        <v>32400</v>
      </c>
      <c r="AM128" s="24">
        <f t="shared" si="10"/>
        <v>32400</v>
      </c>
      <c r="AN128" s="29"/>
      <c r="AO128" s="30">
        <f t="shared" si="36"/>
        <v>0</v>
      </c>
      <c r="AP128" s="30">
        <f t="shared" ref="AP128:AP157" si="51">AL128-AM128</f>
        <v>0</v>
      </c>
      <c r="AQ128" s="29"/>
      <c r="AR128" s="29"/>
      <c r="AS128" s="29"/>
      <c r="AT128" s="29"/>
      <c r="AU128" s="29"/>
      <c r="AV128" s="29"/>
      <c r="AW128" s="29"/>
    </row>
    <row r="129" spans="1:49" ht="15.75" customHeight="1" x14ac:dyDescent="0.3">
      <c r="A129" s="62" t="s">
        <v>565</v>
      </c>
      <c r="B129" s="14" t="s">
        <v>566</v>
      </c>
      <c r="C129" s="15">
        <v>39161096</v>
      </c>
      <c r="D129" s="16">
        <v>712006484</v>
      </c>
      <c r="E129" s="16" t="s">
        <v>51</v>
      </c>
      <c r="F129" s="16" t="s">
        <v>567</v>
      </c>
      <c r="G129" s="17">
        <v>2</v>
      </c>
      <c r="H129" s="18" t="s">
        <v>568</v>
      </c>
      <c r="I129" s="19" t="s">
        <v>53</v>
      </c>
      <c r="J129" s="20" t="s">
        <v>54</v>
      </c>
      <c r="K129" s="21">
        <v>1517</v>
      </c>
      <c r="L129" s="21">
        <v>1520</v>
      </c>
      <c r="M129" s="22">
        <v>900</v>
      </c>
      <c r="N129" s="23">
        <f>IF(G129&lt;=1,'CARGO FIJO'!$B$5,IF(G129&lt;=2,'CARGO FIJO'!$B$8,IF(G129&lt;=3,'CARGO FIJO'!$B$11,IF(G129&lt;=4,'CARGO FIJO'!$B$14,IF(G129&lt;=5,'CARGO FIJO'!$B$17)))))</f>
        <v>900</v>
      </c>
      <c r="O129" s="23">
        <f>IF(G129&lt;=1,'CARGO FIJO'!$C$5,IF(G129&lt;=2,'CARGO FIJO'!$C$8,IF(G129&lt;=3,'CARGO FIJO'!$C$11,IF(G129&lt;=4,'CARGO FIJO'!$C$14,IF(G129&lt;=5,'CARGO FIJO'!$C$17)))))</f>
        <v>900</v>
      </c>
      <c r="P129" s="21">
        <f t="shared" si="48"/>
        <v>3</v>
      </c>
      <c r="Q129" s="21">
        <f t="shared" si="1"/>
        <v>3</v>
      </c>
      <c r="R129" s="21">
        <f t="shared" si="2"/>
        <v>0</v>
      </c>
      <c r="S129" s="21">
        <f t="shared" si="3"/>
        <v>0</v>
      </c>
      <c r="T129" s="24">
        <f t="shared" si="44"/>
        <v>2700</v>
      </c>
      <c r="U129" s="24">
        <f t="shared" si="45"/>
        <v>0</v>
      </c>
      <c r="V129" s="25">
        <f t="shared" si="50"/>
        <v>0</v>
      </c>
      <c r="W129" s="24">
        <f>IF(G129&lt;=1,'CARGO FIJO'!$A$2,IF(G129&lt;=2,'CARGO FIJO'!$B$2,IF(G129&lt;=3,'CARGO FIJO'!$C$2,IF(G129&lt;=4,'CARGO FIJO'!$D$2,IF(G129&lt;=5,'CARGO FIJO'!$E$2)))))</f>
        <v>10000</v>
      </c>
      <c r="X129" s="26">
        <v>0</v>
      </c>
      <c r="Y129" s="24">
        <v>5500</v>
      </c>
      <c r="Z129" s="27">
        <v>0</v>
      </c>
      <c r="AA129" s="24">
        <f t="shared" si="49"/>
        <v>0</v>
      </c>
      <c r="AB129" s="24">
        <v>0</v>
      </c>
      <c r="AC129" s="24">
        <v>0</v>
      </c>
      <c r="AD129" s="24">
        <v>1800</v>
      </c>
      <c r="AE129" s="24">
        <v>0</v>
      </c>
      <c r="AF129" s="21">
        <v>0</v>
      </c>
      <c r="AG129" s="24">
        <v>0</v>
      </c>
      <c r="AH129" s="24"/>
      <c r="AI129" s="24">
        <v>0</v>
      </c>
      <c r="AJ129" s="33" t="s">
        <v>55</v>
      </c>
      <c r="AK129" s="24">
        <v>0</v>
      </c>
      <c r="AL129" s="24">
        <f t="shared" si="15"/>
        <v>16400</v>
      </c>
      <c r="AM129" s="24">
        <f t="shared" si="10"/>
        <v>16400</v>
      </c>
      <c r="AN129" s="29"/>
      <c r="AO129" s="30">
        <f t="shared" si="36"/>
        <v>0</v>
      </c>
      <c r="AP129" s="30">
        <f t="shared" si="51"/>
        <v>0</v>
      </c>
      <c r="AQ129" s="29"/>
      <c r="AR129" s="29"/>
      <c r="AS129" s="29"/>
      <c r="AT129" s="29"/>
      <c r="AU129" s="29"/>
      <c r="AV129" s="29"/>
      <c r="AW129" s="29"/>
    </row>
    <row r="130" spans="1:49" ht="15.75" customHeight="1" x14ac:dyDescent="0.3">
      <c r="A130" s="62" t="s">
        <v>569</v>
      </c>
      <c r="B130" s="14" t="s">
        <v>570</v>
      </c>
      <c r="C130" s="15">
        <v>8390348</v>
      </c>
      <c r="D130" s="16">
        <v>1308007818</v>
      </c>
      <c r="E130" s="16" t="s">
        <v>51</v>
      </c>
      <c r="F130" s="16">
        <v>3235494</v>
      </c>
      <c r="G130" s="17">
        <v>2</v>
      </c>
      <c r="H130" s="18" t="s">
        <v>571</v>
      </c>
      <c r="I130" s="19" t="s">
        <v>53</v>
      </c>
      <c r="J130" s="20" t="s">
        <v>54</v>
      </c>
      <c r="K130" s="21">
        <v>955</v>
      </c>
      <c r="L130" s="21">
        <v>968</v>
      </c>
      <c r="M130" s="22">
        <v>900</v>
      </c>
      <c r="N130" s="23">
        <f>IF(G130&lt;=1,'CARGO FIJO'!$B$5,IF(G130&lt;=2,'CARGO FIJO'!$B$8,IF(G130&lt;=3,'CARGO FIJO'!$B$11,IF(G130&lt;=4,'CARGO FIJO'!$B$14,IF(G130&lt;=5,'CARGO FIJO'!$B$17)))))</f>
        <v>900</v>
      </c>
      <c r="O130" s="23">
        <f>IF(G130&lt;=1,'CARGO FIJO'!$C$5,IF(G130&lt;=2,'CARGO FIJO'!$C$8,IF(G130&lt;=3,'CARGO FIJO'!$C$11,IF(G130&lt;=4,'CARGO FIJO'!$C$14,IF(G130&lt;=5,'CARGO FIJO'!$C$17)))))</f>
        <v>900</v>
      </c>
      <c r="P130" s="21">
        <f t="shared" si="48"/>
        <v>13</v>
      </c>
      <c r="Q130" s="21">
        <f t="shared" si="1"/>
        <v>13</v>
      </c>
      <c r="R130" s="21">
        <f t="shared" si="2"/>
        <v>0</v>
      </c>
      <c r="S130" s="21">
        <f t="shared" si="3"/>
        <v>0</v>
      </c>
      <c r="T130" s="24">
        <f t="shared" si="44"/>
        <v>11700</v>
      </c>
      <c r="U130" s="24">
        <f t="shared" si="45"/>
        <v>0</v>
      </c>
      <c r="V130" s="25">
        <f t="shared" si="50"/>
        <v>0</v>
      </c>
      <c r="W130" s="24">
        <f>IF(G130&lt;=1,'CARGO FIJO'!$A$2,IF(G130&lt;=2,'CARGO FIJO'!$B$2,IF(G130&lt;=3,'CARGO FIJO'!$C$2,IF(G130&lt;=4,'CARGO FIJO'!$D$2,IF(G130&lt;=5,'CARGO FIJO'!$E$2)))))</f>
        <v>10000</v>
      </c>
      <c r="X130" s="26">
        <v>0</v>
      </c>
      <c r="Y130" s="24">
        <v>5500</v>
      </c>
      <c r="Z130" s="27">
        <v>0</v>
      </c>
      <c r="AA130" s="24">
        <v>0</v>
      </c>
      <c r="AB130" s="24">
        <v>0</v>
      </c>
      <c r="AC130" s="24">
        <v>0</v>
      </c>
      <c r="AD130" s="24">
        <v>2700</v>
      </c>
      <c r="AE130" s="24">
        <v>0</v>
      </c>
      <c r="AF130" s="21">
        <v>0</v>
      </c>
      <c r="AG130" s="24">
        <v>0</v>
      </c>
      <c r="AH130" s="24">
        <f t="shared" ref="AH130:AH186" si="52">AE130-AG130</f>
        <v>0</v>
      </c>
      <c r="AI130" s="24">
        <v>0</v>
      </c>
      <c r="AJ130" s="33" t="s">
        <v>55</v>
      </c>
      <c r="AK130" s="24">
        <v>0</v>
      </c>
      <c r="AL130" s="24">
        <f t="shared" si="15"/>
        <v>24500</v>
      </c>
      <c r="AM130" s="24">
        <f t="shared" si="10"/>
        <v>24500</v>
      </c>
      <c r="AN130" s="29"/>
      <c r="AO130" s="30">
        <f t="shared" si="36"/>
        <v>0</v>
      </c>
      <c r="AP130" s="30">
        <f t="shared" si="51"/>
        <v>0</v>
      </c>
      <c r="AQ130" s="29"/>
      <c r="AR130" s="29"/>
      <c r="AS130" s="29"/>
      <c r="AT130" s="29"/>
      <c r="AU130" s="29"/>
      <c r="AV130" s="29"/>
      <c r="AW130" s="29"/>
    </row>
    <row r="131" spans="1:49" ht="16.5" customHeight="1" x14ac:dyDescent="0.3">
      <c r="A131" s="62" t="s">
        <v>572</v>
      </c>
      <c r="B131" s="14" t="s">
        <v>573</v>
      </c>
      <c r="C131" s="15">
        <v>71704394</v>
      </c>
      <c r="D131" s="16">
        <v>1712004860</v>
      </c>
      <c r="E131" s="16" t="s">
        <v>51</v>
      </c>
      <c r="F131" s="16">
        <v>3122693669</v>
      </c>
      <c r="G131" s="17">
        <v>2</v>
      </c>
      <c r="H131" s="18" t="s">
        <v>574</v>
      </c>
      <c r="I131" s="19" t="s">
        <v>53</v>
      </c>
      <c r="J131" s="20" t="s">
        <v>54</v>
      </c>
      <c r="K131" s="21">
        <v>2052</v>
      </c>
      <c r="L131" s="21">
        <v>2061</v>
      </c>
      <c r="M131" s="22">
        <v>900</v>
      </c>
      <c r="N131" s="23">
        <f>IF(G131&lt;=1,'CARGO FIJO'!$B$5,IF(G131&lt;=2,'CARGO FIJO'!$B$8,IF(G131&lt;=3,'CARGO FIJO'!$B$11,IF(G131&lt;=4,'CARGO FIJO'!$B$14,IF(G131&lt;=5,'CARGO FIJO'!$B$17)))))</f>
        <v>900</v>
      </c>
      <c r="O131" s="23">
        <f>IF(G131&lt;=1,'CARGO FIJO'!$C$5,IF(G131&lt;=2,'CARGO FIJO'!$C$8,IF(G131&lt;=3,'CARGO FIJO'!$C$11,IF(G131&lt;=4,'CARGO FIJO'!$C$14,IF(G131&lt;=5,'CARGO FIJO'!$C$17)))))</f>
        <v>900</v>
      </c>
      <c r="P131" s="21">
        <f t="shared" si="48"/>
        <v>9</v>
      </c>
      <c r="Q131" s="21">
        <f t="shared" si="1"/>
        <v>9</v>
      </c>
      <c r="R131" s="21">
        <f t="shared" si="2"/>
        <v>0</v>
      </c>
      <c r="S131" s="21">
        <f t="shared" si="3"/>
        <v>0</v>
      </c>
      <c r="T131" s="24">
        <f t="shared" si="44"/>
        <v>8100</v>
      </c>
      <c r="U131" s="24">
        <f t="shared" si="45"/>
        <v>0</v>
      </c>
      <c r="V131" s="25">
        <f t="shared" si="50"/>
        <v>0</v>
      </c>
      <c r="W131" s="24">
        <f>IF(G131&lt;=1,'CARGO FIJO'!$A$2,IF(G131&lt;=2,'CARGO FIJO'!$B$2,IF(G131&lt;=3,'CARGO FIJO'!$C$2,IF(G131&lt;=4,'CARGO FIJO'!$D$2,IF(G131&lt;=5,'CARGO FIJO'!$E$2)))))</f>
        <v>10000</v>
      </c>
      <c r="X131" s="26">
        <v>0</v>
      </c>
      <c r="Y131" s="24">
        <v>5500</v>
      </c>
      <c r="Z131" s="27">
        <v>1</v>
      </c>
      <c r="AA131" s="24">
        <f t="shared" ref="AA131:AA134" si="53">(Z131*500)</f>
        <v>500</v>
      </c>
      <c r="AB131" s="24">
        <v>36300</v>
      </c>
      <c r="AC131" s="24">
        <v>0</v>
      </c>
      <c r="AD131" s="24">
        <v>2400</v>
      </c>
      <c r="AE131" s="24">
        <v>0</v>
      </c>
      <c r="AF131" s="21">
        <v>0</v>
      </c>
      <c r="AG131" s="24">
        <v>0</v>
      </c>
      <c r="AH131" s="24">
        <f t="shared" si="52"/>
        <v>0</v>
      </c>
      <c r="AI131" s="24">
        <v>0</v>
      </c>
      <c r="AJ131" s="33" t="s">
        <v>575</v>
      </c>
      <c r="AK131" s="24">
        <v>0</v>
      </c>
      <c r="AL131" s="24">
        <f t="shared" si="15"/>
        <v>58000</v>
      </c>
      <c r="AM131" s="24">
        <f t="shared" si="10"/>
        <v>58000</v>
      </c>
      <c r="AN131" s="29"/>
      <c r="AO131" s="30">
        <f t="shared" si="36"/>
        <v>0</v>
      </c>
      <c r="AP131" s="30">
        <f t="shared" si="51"/>
        <v>0</v>
      </c>
      <c r="AQ131" s="29"/>
      <c r="AR131" s="29"/>
      <c r="AS131" s="29"/>
      <c r="AT131" s="29"/>
      <c r="AU131" s="29"/>
      <c r="AV131" s="29"/>
      <c r="AW131" s="29"/>
    </row>
    <row r="132" spans="1:49" ht="15.75" customHeight="1" x14ac:dyDescent="0.3">
      <c r="A132" s="62" t="s">
        <v>576</v>
      </c>
      <c r="B132" s="14" t="s">
        <v>577</v>
      </c>
      <c r="C132" s="15">
        <v>21436783</v>
      </c>
      <c r="D132" s="16">
        <v>1402000194</v>
      </c>
      <c r="E132" s="16" t="s">
        <v>51</v>
      </c>
      <c r="F132" s="16" t="s">
        <v>578</v>
      </c>
      <c r="G132" s="17">
        <v>2</v>
      </c>
      <c r="H132" s="18" t="s">
        <v>579</v>
      </c>
      <c r="I132" s="19" t="s">
        <v>53</v>
      </c>
      <c r="J132" s="20" t="s">
        <v>54</v>
      </c>
      <c r="K132" s="21">
        <v>687</v>
      </c>
      <c r="L132" s="21">
        <v>695</v>
      </c>
      <c r="M132" s="22">
        <v>900</v>
      </c>
      <c r="N132" s="23">
        <f>IF(G132&lt;=1,'CARGO FIJO'!$B$5,IF(G132&lt;=2,'CARGO FIJO'!$B$8,IF(G132&lt;=3,'CARGO FIJO'!$B$11,IF(G132&lt;=4,'CARGO FIJO'!$B$14,IF(G132&lt;=5,'CARGO FIJO'!$B$17)))))</f>
        <v>900</v>
      </c>
      <c r="O132" s="23">
        <f>IF(G132&lt;=1,'CARGO FIJO'!$C$5,IF(G132&lt;=2,'CARGO FIJO'!$C$8,IF(G132&lt;=3,'CARGO FIJO'!$C$11,IF(G132&lt;=4,'CARGO FIJO'!$C$14,IF(G132&lt;=5,'CARGO FIJO'!$C$17)))))</f>
        <v>900</v>
      </c>
      <c r="P132" s="21">
        <f t="shared" si="48"/>
        <v>8</v>
      </c>
      <c r="Q132" s="21">
        <f t="shared" si="1"/>
        <v>8</v>
      </c>
      <c r="R132" s="21">
        <f t="shared" si="2"/>
        <v>0</v>
      </c>
      <c r="S132" s="21">
        <f t="shared" si="3"/>
        <v>0</v>
      </c>
      <c r="T132" s="24">
        <f t="shared" si="44"/>
        <v>7200</v>
      </c>
      <c r="U132" s="24">
        <f t="shared" si="45"/>
        <v>0</v>
      </c>
      <c r="V132" s="25">
        <f t="shared" si="50"/>
        <v>0</v>
      </c>
      <c r="W132" s="24">
        <f>IF(G132&lt;=1,'CARGO FIJO'!$A$2,IF(G132&lt;=2,'CARGO FIJO'!$B$2,IF(G132&lt;=3,'CARGO FIJO'!$C$2,IF(G132&lt;=4,'CARGO FIJO'!$D$2,IF(G132&lt;=5,'CARGO FIJO'!$E$2)))))</f>
        <v>10000</v>
      </c>
      <c r="X132" s="26">
        <v>0</v>
      </c>
      <c r="Y132" s="24">
        <v>5500</v>
      </c>
      <c r="Z132" s="27">
        <v>0</v>
      </c>
      <c r="AA132" s="24">
        <f t="shared" si="53"/>
        <v>0</v>
      </c>
      <c r="AB132" s="24">
        <v>0</v>
      </c>
      <c r="AC132" s="24">
        <v>0</v>
      </c>
      <c r="AD132" s="24">
        <v>2250</v>
      </c>
      <c r="AE132" s="24">
        <v>0</v>
      </c>
      <c r="AF132" s="21">
        <v>0</v>
      </c>
      <c r="AG132" s="24">
        <v>0</v>
      </c>
      <c r="AH132" s="24">
        <f t="shared" si="52"/>
        <v>0</v>
      </c>
      <c r="AI132" s="24">
        <v>0</v>
      </c>
      <c r="AJ132" s="33" t="s">
        <v>55</v>
      </c>
      <c r="AK132" s="24">
        <v>0</v>
      </c>
      <c r="AL132" s="24">
        <f t="shared" si="15"/>
        <v>20450</v>
      </c>
      <c r="AM132" s="24">
        <f t="shared" si="10"/>
        <v>20450</v>
      </c>
      <c r="AN132" s="29"/>
      <c r="AO132" s="30">
        <f t="shared" si="36"/>
        <v>0</v>
      </c>
      <c r="AP132" s="30">
        <f t="shared" si="51"/>
        <v>0</v>
      </c>
      <c r="AQ132" s="29"/>
      <c r="AR132" s="29"/>
      <c r="AS132" s="29"/>
      <c r="AT132" s="29"/>
      <c r="AU132" s="29"/>
      <c r="AV132" s="29"/>
      <c r="AW132" s="29"/>
    </row>
    <row r="133" spans="1:49" ht="15.75" customHeight="1" x14ac:dyDescent="0.3">
      <c r="A133" s="62" t="s">
        <v>580</v>
      </c>
      <c r="B133" s="14" t="s">
        <v>581</v>
      </c>
      <c r="C133" s="15">
        <v>645688</v>
      </c>
      <c r="D133" s="16">
        <v>911008395</v>
      </c>
      <c r="E133" s="16" t="s">
        <v>51</v>
      </c>
      <c r="F133" s="16" t="s">
        <v>582</v>
      </c>
      <c r="G133" s="17">
        <v>2</v>
      </c>
      <c r="H133" s="18" t="s">
        <v>583</v>
      </c>
      <c r="I133" s="19" t="s">
        <v>53</v>
      </c>
      <c r="J133" s="20" t="s">
        <v>54</v>
      </c>
      <c r="K133" s="21">
        <v>1130</v>
      </c>
      <c r="L133" s="21">
        <v>1139</v>
      </c>
      <c r="M133" s="22">
        <v>900</v>
      </c>
      <c r="N133" s="23">
        <f>IF(G133&lt;=1,'CARGO FIJO'!$B$5,IF(G133&lt;=2,'CARGO FIJO'!$B$8,IF(G133&lt;=3,'CARGO FIJO'!$B$11,IF(G133&lt;=4,'CARGO FIJO'!$B$14,IF(G133&lt;=5,'CARGO FIJO'!$B$17)))))</f>
        <v>900</v>
      </c>
      <c r="O133" s="23">
        <f>IF(G133&lt;=1,'CARGO FIJO'!$C$5,IF(G133&lt;=2,'CARGO FIJO'!$C$8,IF(G133&lt;=3,'CARGO FIJO'!$C$11,IF(G133&lt;=4,'CARGO FIJO'!$C$14,IF(G133&lt;=5,'CARGO FIJO'!$C$17)))))</f>
        <v>900</v>
      </c>
      <c r="P133" s="21">
        <f t="shared" si="48"/>
        <v>9</v>
      </c>
      <c r="Q133" s="21">
        <f t="shared" si="1"/>
        <v>9</v>
      </c>
      <c r="R133" s="21">
        <f t="shared" si="2"/>
        <v>0</v>
      </c>
      <c r="S133" s="21">
        <f t="shared" si="3"/>
        <v>0</v>
      </c>
      <c r="T133" s="24">
        <f t="shared" si="44"/>
        <v>8100</v>
      </c>
      <c r="U133" s="24">
        <f t="shared" si="45"/>
        <v>0</v>
      </c>
      <c r="V133" s="25">
        <f t="shared" si="50"/>
        <v>0</v>
      </c>
      <c r="W133" s="24">
        <f>IF(G133&lt;=1,'CARGO FIJO'!$A$2,IF(G133&lt;=2,'CARGO FIJO'!$B$2,IF(G133&lt;=3,'CARGO FIJO'!$C$2,IF(G133&lt;=4,'CARGO FIJO'!$D$2,IF(G133&lt;=5,'CARGO FIJO'!$E$2)))))</f>
        <v>10000</v>
      </c>
      <c r="X133" s="26">
        <v>0</v>
      </c>
      <c r="Y133" s="24">
        <v>5500</v>
      </c>
      <c r="Z133" s="27">
        <v>0</v>
      </c>
      <c r="AA133" s="24">
        <f t="shared" si="53"/>
        <v>0</v>
      </c>
      <c r="AB133" s="24">
        <v>0</v>
      </c>
      <c r="AC133" s="24">
        <v>0</v>
      </c>
      <c r="AD133" s="24">
        <v>2350</v>
      </c>
      <c r="AE133" s="24">
        <v>0</v>
      </c>
      <c r="AF133" s="21">
        <v>0</v>
      </c>
      <c r="AG133" s="24">
        <v>0</v>
      </c>
      <c r="AH133" s="24">
        <f t="shared" si="52"/>
        <v>0</v>
      </c>
      <c r="AI133" s="24">
        <v>0</v>
      </c>
      <c r="AJ133" s="33" t="s">
        <v>55</v>
      </c>
      <c r="AK133" s="24">
        <v>0</v>
      </c>
      <c r="AL133" s="24">
        <f t="shared" si="15"/>
        <v>21250</v>
      </c>
      <c r="AM133" s="24">
        <f t="shared" si="10"/>
        <v>21250</v>
      </c>
      <c r="AN133" s="29"/>
      <c r="AO133" s="30">
        <f t="shared" si="36"/>
        <v>0</v>
      </c>
      <c r="AP133" s="30">
        <f t="shared" si="51"/>
        <v>0</v>
      </c>
      <c r="AQ133" s="29"/>
      <c r="AR133" s="29"/>
      <c r="AS133" s="29"/>
      <c r="AT133" s="29"/>
      <c r="AU133" s="29"/>
      <c r="AV133" s="29"/>
      <c r="AW133" s="29"/>
    </row>
    <row r="134" spans="1:49" ht="15.75" customHeight="1" x14ac:dyDescent="0.3">
      <c r="A134" s="62" t="s">
        <v>584</v>
      </c>
      <c r="B134" s="14" t="s">
        <v>585</v>
      </c>
      <c r="C134" s="15">
        <v>645688</v>
      </c>
      <c r="D134" s="16">
        <v>911008392</v>
      </c>
      <c r="E134" s="16" t="s">
        <v>51</v>
      </c>
      <c r="F134" s="16" t="s">
        <v>586</v>
      </c>
      <c r="G134" s="17">
        <v>2</v>
      </c>
      <c r="H134" s="18" t="s">
        <v>587</v>
      </c>
      <c r="I134" s="19" t="s">
        <v>53</v>
      </c>
      <c r="J134" s="20" t="s">
        <v>54</v>
      </c>
      <c r="K134" s="21">
        <v>2879</v>
      </c>
      <c r="L134" s="21">
        <v>2891</v>
      </c>
      <c r="M134" s="22">
        <v>900</v>
      </c>
      <c r="N134" s="23">
        <f>IF(G134&lt;=1,'CARGO FIJO'!$B$5,IF(G134&lt;=2,'CARGO FIJO'!$B$8,IF(G134&lt;=3,'CARGO FIJO'!$B$11,IF(G134&lt;=4,'CARGO FIJO'!$B$14,IF(G134&lt;=5,'CARGO FIJO'!$B$17)))))</f>
        <v>900</v>
      </c>
      <c r="O134" s="23">
        <f>IF(G134&lt;=1,'CARGO FIJO'!$C$5,IF(G134&lt;=2,'CARGO FIJO'!$C$8,IF(G134&lt;=3,'CARGO FIJO'!$C$11,IF(G134&lt;=4,'CARGO FIJO'!$C$14,IF(G134&lt;=5,'CARGO FIJO'!$C$17)))))</f>
        <v>900</v>
      </c>
      <c r="P134" s="21">
        <f t="shared" si="48"/>
        <v>12</v>
      </c>
      <c r="Q134" s="21">
        <f t="shared" si="1"/>
        <v>12</v>
      </c>
      <c r="R134" s="21">
        <f t="shared" si="2"/>
        <v>0</v>
      </c>
      <c r="S134" s="21">
        <f t="shared" si="3"/>
        <v>0</v>
      </c>
      <c r="T134" s="24">
        <f t="shared" si="44"/>
        <v>10800</v>
      </c>
      <c r="U134" s="24">
        <f t="shared" si="45"/>
        <v>0</v>
      </c>
      <c r="V134" s="25">
        <f t="shared" si="50"/>
        <v>0</v>
      </c>
      <c r="W134" s="24">
        <f>IF(G134&lt;=1,'CARGO FIJO'!$A$2,IF(G134&lt;=2,'CARGO FIJO'!$B$2,IF(G134&lt;=3,'CARGO FIJO'!$C$2,IF(G134&lt;=4,'CARGO FIJO'!$D$2,IF(G134&lt;=5,'CARGO FIJO'!$E$2)))))</f>
        <v>10000</v>
      </c>
      <c r="X134" s="26">
        <v>0</v>
      </c>
      <c r="Y134" s="24">
        <v>5500</v>
      </c>
      <c r="Z134" s="27">
        <v>1</v>
      </c>
      <c r="AA134" s="24">
        <f t="shared" si="53"/>
        <v>500</v>
      </c>
      <c r="AB134" s="24">
        <v>21250</v>
      </c>
      <c r="AC134" s="24">
        <v>0</v>
      </c>
      <c r="AD134" s="24">
        <v>2650</v>
      </c>
      <c r="AE134" s="24">
        <v>0</v>
      </c>
      <c r="AF134" s="21">
        <v>0</v>
      </c>
      <c r="AG134" s="24">
        <v>0</v>
      </c>
      <c r="AH134" s="24">
        <f t="shared" si="52"/>
        <v>0</v>
      </c>
      <c r="AI134" s="24">
        <v>0</v>
      </c>
      <c r="AJ134" s="33" t="s">
        <v>588</v>
      </c>
      <c r="AK134" s="24">
        <v>0</v>
      </c>
      <c r="AL134" s="24">
        <f t="shared" si="15"/>
        <v>45400</v>
      </c>
      <c r="AM134" s="24">
        <f t="shared" si="10"/>
        <v>45400</v>
      </c>
      <c r="AN134" s="29"/>
      <c r="AO134" s="30">
        <f t="shared" si="36"/>
        <v>0</v>
      </c>
      <c r="AP134" s="30">
        <f t="shared" si="51"/>
        <v>0</v>
      </c>
      <c r="AQ134" s="29"/>
      <c r="AR134" s="29"/>
      <c r="AS134" s="29"/>
      <c r="AT134" s="29"/>
      <c r="AU134" s="29"/>
      <c r="AV134" s="29"/>
      <c r="AW134" s="29"/>
    </row>
    <row r="135" spans="1:49" ht="15.75" customHeight="1" x14ac:dyDescent="0.3">
      <c r="A135" s="62" t="s">
        <v>589</v>
      </c>
      <c r="B135" s="14" t="s">
        <v>590</v>
      </c>
      <c r="C135" s="15">
        <v>21420011</v>
      </c>
      <c r="D135" s="16">
        <v>903003810</v>
      </c>
      <c r="E135" s="16" t="s">
        <v>51</v>
      </c>
      <c r="F135" s="16">
        <v>2789497</v>
      </c>
      <c r="G135" s="17">
        <v>2</v>
      </c>
      <c r="H135" s="18" t="s">
        <v>591</v>
      </c>
      <c r="I135" s="19" t="s">
        <v>53</v>
      </c>
      <c r="J135" s="20" t="s">
        <v>54</v>
      </c>
      <c r="K135" s="21">
        <v>3338</v>
      </c>
      <c r="L135" s="21">
        <v>3359</v>
      </c>
      <c r="M135" s="22">
        <v>900</v>
      </c>
      <c r="N135" s="23">
        <f>IF(G135&lt;=1,'CARGO FIJO'!$B$5,IF(G135&lt;=2,'CARGO FIJO'!$B$8,IF(G135&lt;=3,'CARGO FIJO'!$B$11,IF(G135&lt;=4,'CARGO FIJO'!$B$14,IF(G135&lt;=5,'CARGO FIJO'!$B$17)))))</f>
        <v>900</v>
      </c>
      <c r="O135" s="23">
        <f>IF(G135&lt;=1,'CARGO FIJO'!$C$5,IF(G135&lt;=2,'CARGO FIJO'!$C$8,IF(G135&lt;=3,'CARGO FIJO'!$C$11,IF(G135&lt;=4,'CARGO FIJO'!$C$14,IF(G135&lt;=5,'CARGO FIJO'!$C$17)))))</f>
        <v>900</v>
      </c>
      <c r="P135" s="21">
        <f t="shared" si="48"/>
        <v>21</v>
      </c>
      <c r="Q135" s="21">
        <f t="shared" si="1"/>
        <v>17</v>
      </c>
      <c r="R135" s="21">
        <f t="shared" si="2"/>
        <v>4</v>
      </c>
      <c r="S135" s="21">
        <f t="shared" si="3"/>
        <v>0</v>
      </c>
      <c r="T135" s="24">
        <f t="shared" si="44"/>
        <v>15300</v>
      </c>
      <c r="U135" s="24">
        <f t="shared" si="45"/>
        <v>3600</v>
      </c>
      <c r="V135" s="25">
        <f t="shared" si="50"/>
        <v>0</v>
      </c>
      <c r="W135" s="24">
        <f>IF(G135&lt;=1,'CARGO FIJO'!$A$2,IF(G135&lt;=2,'CARGO FIJO'!$B$2,IF(G135&lt;=3,'CARGO FIJO'!$C$2,IF(G135&lt;=4,'CARGO FIJO'!$D$2,IF(G135&lt;=5,'CARGO FIJO'!$E$2)))))</f>
        <v>10000</v>
      </c>
      <c r="X135" s="26">
        <v>0</v>
      </c>
      <c r="Y135" s="24">
        <v>5500</v>
      </c>
      <c r="Z135" s="27">
        <v>0</v>
      </c>
      <c r="AA135" s="24">
        <v>0</v>
      </c>
      <c r="AB135" s="24">
        <v>0</v>
      </c>
      <c r="AC135" s="24">
        <v>0</v>
      </c>
      <c r="AD135" s="24">
        <v>3450</v>
      </c>
      <c r="AE135" s="24">
        <v>0</v>
      </c>
      <c r="AF135" s="21">
        <v>0</v>
      </c>
      <c r="AG135" s="24">
        <v>0</v>
      </c>
      <c r="AH135" s="24">
        <f t="shared" si="52"/>
        <v>0</v>
      </c>
      <c r="AI135" s="24">
        <v>0</v>
      </c>
      <c r="AJ135" s="33" t="s">
        <v>55</v>
      </c>
      <c r="AK135" s="24">
        <v>0</v>
      </c>
      <c r="AL135" s="24">
        <f t="shared" si="15"/>
        <v>30950</v>
      </c>
      <c r="AM135" s="24">
        <f t="shared" si="10"/>
        <v>30950</v>
      </c>
      <c r="AN135" s="29"/>
      <c r="AO135" s="30">
        <f t="shared" si="36"/>
        <v>0</v>
      </c>
      <c r="AP135" s="30">
        <f t="shared" si="51"/>
        <v>0</v>
      </c>
      <c r="AQ135" s="29"/>
      <c r="AR135" s="29"/>
      <c r="AS135" s="29"/>
      <c r="AT135" s="29"/>
      <c r="AU135" s="29"/>
      <c r="AV135" s="29"/>
      <c r="AW135" s="29"/>
    </row>
    <row r="136" spans="1:49" ht="15.75" customHeight="1" x14ac:dyDescent="0.3">
      <c r="A136" s="62" t="s">
        <v>592</v>
      </c>
      <c r="B136" s="14" t="s">
        <v>593</v>
      </c>
      <c r="C136" s="15">
        <v>21420011</v>
      </c>
      <c r="D136" s="16">
        <v>712006935</v>
      </c>
      <c r="E136" s="16" t="s">
        <v>51</v>
      </c>
      <c r="F136" s="16" t="s">
        <v>594</v>
      </c>
      <c r="G136" s="17">
        <v>2</v>
      </c>
      <c r="H136" s="18" t="s">
        <v>595</v>
      </c>
      <c r="I136" s="19" t="s">
        <v>53</v>
      </c>
      <c r="J136" s="20" t="s">
        <v>54</v>
      </c>
      <c r="K136" s="21">
        <v>1918</v>
      </c>
      <c r="L136" s="21">
        <v>1928</v>
      </c>
      <c r="M136" s="22">
        <v>900</v>
      </c>
      <c r="N136" s="23">
        <f>IF(G136&lt;=1,'CARGO FIJO'!$B$5,IF(G136&lt;=2,'CARGO FIJO'!$B$8,IF(G136&lt;=3,'CARGO FIJO'!$B$11,IF(G136&lt;=4,'CARGO FIJO'!$B$14,IF(G136&lt;=5,'CARGO FIJO'!$B$17)))))</f>
        <v>900</v>
      </c>
      <c r="O136" s="23">
        <f>IF(G136&lt;=1,'CARGO FIJO'!$C$5,IF(G136&lt;=2,'CARGO FIJO'!$C$8,IF(G136&lt;=3,'CARGO FIJO'!$C$11,IF(G136&lt;=4,'CARGO FIJO'!$C$14,IF(G136&lt;=5,'CARGO FIJO'!$C$17)))))</f>
        <v>900</v>
      </c>
      <c r="P136" s="21">
        <f t="shared" si="48"/>
        <v>10</v>
      </c>
      <c r="Q136" s="21">
        <f t="shared" si="1"/>
        <v>10</v>
      </c>
      <c r="R136" s="21">
        <f t="shared" si="2"/>
        <v>0</v>
      </c>
      <c r="S136" s="21">
        <f t="shared" si="3"/>
        <v>0</v>
      </c>
      <c r="T136" s="24">
        <f t="shared" si="44"/>
        <v>9000</v>
      </c>
      <c r="U136" s="24">
        <f t="shared" si="45"/>
        <v>0</v>
      </c>
      <c r="V136" s="25">
        <f t="shared" si="50"/>
        <v>0</v>
      </c>
      <c r="W136" s="24">
        <f>IF(G136&lt;=1,'CARGO FIJO'!$A$2,IF(G136&lt;=2,'CARGO FIJO'!$B$2,IF(G136&lt;=3,'CARGO FIJO'!$C$2,IF(G136&lt;=4,'CARGO FIJO'!$D$2,IF(G136&lt;=5,'CARGO FIJO'!$E$2)))))</f>
        <v>10000</v>
      </c>
      <c r="X136" s="26">
        <v>0</v>
      </c>
      <c r="Y136" s="24">
        <v>5500</v>
      </c>
      <c r="Z136" s="27">
        <v>0</v>
      </c>
      <c r="AA136" s="24">
        <v>0</v>
      </c>
      <c r="AB136" s="24">
        <v>0</v>
      </c>
      <c r="AC136" s="24">
        <v>0</v>
      </c>
      <c r="AD136" s="24">
        <v>2450</v>
      </c>
      <c r="AE136" s="24">
        <v>0</v>
      </c>
      <c r="AF136" s="21">
        <v>0</v>
      </c>
      <c r="AG136" s="24">
        <v>0</v>
      </c>
      <c r="AH136" s="24">
        <f t="shared" si="52"/>
        <v>0</v>
      </c>
      <c r="AI136" s="24">
        <v>0</v>
      </c>
      <c r="AJ136" s="33" t="s">
        <v>55</v>
      </c>
      <c r="AK136" s="24">
        <v>0</v>
      </c>
      <c r="AL136" s="24">
        <f t="shared" si="15"/>
        <v>22050</v>
      </c>
      <c r="AM136" s="24">
        <f t="shared" si="10"/>
        <v>22050</v>
      </c>
      <c r="AN136" s="29"/>
      <c r="AO136" s="30">
        <f t="shared" si="36"/>
        <v>0</v>
      </c>
      <c r="AP136" s="30">
        <f t="shared" si="51"/>
        <v>0</v>
      </c>
      <c r="AQ136" s="29"/>
      <c r="AR136" s="29"/>
      <c r="AS136" s="29"/>
      <c r="AT136" s="29"/>
      <c r="AU136" s="29"/>
      <c r="AV136" s="29"/>
      <c r="AW136" s="29"/>
    </row>
    <row r="137" spans="1:49" ht="15.75" customHeight="1" x14ac:dyDescent="0.3">
      <c r="A137" s="62" t="s">
        <v>596</v>
      </c>
      <c r="B137" s="14" t="s">
        <v>597</v>
      </c>
      <c r="C137" s="15">
        <v>39165740</v>
      </c>
      <c r="D137" s="16">
        <v>1402000192</v>
      </c>
      <c r="E137" s="16" t="s">
        <v>51</v>
      </c>
      <c r="F137" s="16">
        <v>2789497</v>
      </c>
      <c r="G137" s="17">
        <v>2</v>
      </c>
      <c r="H137" s="18" t="s">
        <v>598</v>
      </c>
      <c r="I137" s="19" t="s">
        <v>53</v>
      </c>
      <c r="J137" s="20" t="s">
        <v>54</v>
      </c>
      <c r="K137" s="21">
        <v>1412</v>
      </c>
      <c r="L137" s="21">
        <v>1431</v>
      </c>
      <c r="M137" s="22">
        <v>900</v>
      </c>
      <c r="N137" s="23">
        <f>IF(G137&lt;=1,'CARGO FIJO'!$B$5,IF(G137&lt;=2,'CARGO FIJO'!$B$8,IF(G137&lt;=3,'CARGO FIJO'!$B$11,IF(G137&lt;=4,'CARGO FIJO'!$B$14,IF(G137&lt;=5,'CARGO FIJO'!$B$17)))))</f>
        <v>900</v>
      </c>
      <c r="O137" s="23">
        <f>IF(G137&lt;=1,'CARGO FIJO'!$C$5,IF(G137&lt;=2,'CARGO FIJO'!$C$8,IF(G137&lt;=3,'CARGO FIJO'!$C$11,IF(G137&lt;=4,'CARGO FIJO'!$C$14,IF(G137&lt;=5,'CARGO FIJO'!$C$17)))))</f>
        <v>900</v>
      </c>
      <c r="P137" s="21">
        <f t="shared" si="48"/>
        <v>19</v>
      </c>
      <c r="Q137" s="21">
        <f t="shared" si="1"/>
        <v>17</v>
      </c>
      <c r="R137" s="21">
        <f t="shared" si="2"/>
        <v>2</v>
      </c>
      <c r="S137" s="21">
        <f t="shared" si="3"/>
        <v>0</v>
      </c>
      <c r="T137" s="24">
        <f t="shared" si="44"/>
        <v>15300</v>
      </c>
      <c r="U137" s="24">
        <f t="shared" si="45"/>
        <v>1800</v>
      </c>
      <c r="V137" s="25">
        <f t="shared" si="50"/>
        <v>0</v>
      </c>
      <c r="W137" s="24">
        <f>IF(G137&lt;=1,'CARGO FIJO'!$A$2,IF(G137&lt;=2,'CARGO FIJO'!$B$2,IF(G137&lt;=3,'CARGO FIJO'!$C$2,IF(G137&lt;=4,'CARGO FIJO'!$D$2,IF(G137&lt;=5,'CARGO FIJO'!$E$2)))))</f>
        <v>10000</v>
      </c>
      <c r="X137" s="26">
        <v>0</v>
      </c>
      <c r="Y137" s="24">
        <v>5500</v>
      </c>
      <c r="Z137" s="27">
        <v>5</v>
      </c>
      <c r="AA137" s="24">
        <f t="shared" ref="AA137:AA143" si="54">(Z137*500)</f>
        <v>2500</v>
      </c>
      <c r="AB137" s="24">
        <v>153600</v>
      </c>
      <c r="AC137" s="24">
        <v>0</v>
      </c>
      <c r="AD137" s="24">
        <v>0</v>
      </c>
      <c r="AE137" s="24">
        <v>0</v>
      </c>
      <c r="AF137" s="21">
        <v>0</v>
      </c>
      <c r="AG137" s="24">
        <v>0</v>
      </c>
      <c r="AH137" s="24">
        <f t="shared" si="52"/>
        <v>0</v>
      </c>
      <c r="AI137" s="24">
        <v>0</v>
      </c>
      <c r="AJ137" s="33" t="s">
        <v>599</v>
      </c>
      <c r="AK137" s="24">
        <v>0</v>
      </c>
      <c r="AL137" s="24">
        <f t="shared" si="15"/>
        <v>188700</v>
      </c>
      <c r="AM137" s="24">
        <f t="shared" si="10"/>
        <v>188700</v>
      </c>
      <c r="AN137" s="29"/>
      <c r="AO137" s="30">
        <f t="shared" si="36"/>
        <v>0</v>
      </c>
      <c r="AP137" s="30">
        <f t="shared" si="51"/>
        <v>0</v>
      </c>
      <c r="AQ137" s="29"/>
      <c r="AR137" s="29"/>
      <c r="AS137" s="29"/>
      <c r="AT137" s="29"/>
      <c r="AU137" s="29"/>
      <c r="AV137" s="29"/>
      <c r="AW137" s="29"/>
    </row>
    <row r="138" spans="1:49" ht="15.75" customHeight="1" x14ac:dyDescent="0.3">
      <c r="A138" s="62" t="s">
        <v>600</v>
      </c>
      <c r="B138" s="14" t="s">
        <v>601</v>
      </c>
      <c r="C138" s="15">
        <v>21968691</v>
      </c>
      <c r="D138" s="16">
        <v>911006927</v>
      </c>
      <c r="E138" s="16" t="s">
        <v>51</v>
      </c>
      <c r="F138" s="16" t="s">
        <v>602</v>
      </c>
      <c r="G138" s="17">
        <v>2</v>
      </c>
      <c r="H138" s="18" t="s">
        <v>603</v>
      </c>
      <c r="I138" s="19" t="s">
        <v>53</v>
      </c>
      <c r="J138" s="20" t="s">
        <v>54</v>
      </c>
      <c r="K138" s="21">
        <v>2334</v>
      </c>
      <c r="L138" s="21">
        <v>2342</v>
      </c>
      <c r="M138" s="22">
        <v>900</v>
      </c>
      <c r="N138" s="23">
        <f>IF(G138&lt;=1,'CARGO FIJO'!$B$5,IF(G138&lt;=2,'CARGO FIJO'!$B$8,IF(G138&lt;=3,'CARGO FIJO'!$B$11,IF(G138&lt;=4,'CARGO FIJO'!$B$14,IF(G138&lt;=5,'CARGO FIJO'!$B$17)))))</f>
        <v>900</v>
      </c>
      <c r="O138" s="23">
        <f>IF(G138&lt;=1,'CARGO FIJO'!$C$5,IF(G138&lt;=2,'CARGO FIJO'!$C$8,IF(G138&lt;=3,'CARGO FIJO'!$C$11,IF(G138&lt;=4,'CARGO FIJO'!$C$14,IF(G138&lt;=5,'CARGO FIJO'!$C$17)))))</f>
        <v>900</v>
      </c>
      <c r="P138" s="21">
        <f t="shared" si="48"/>
        <v>8</v>
      </c>
      <c r="Q138" s="21">
        <f t="shared" si="1"/>
        <v>8</v>
      </c>
      <c r="R138" s="21">
        <f t="shared" si="2"/>
        <v>0</v>
      </c>
      <c r="S138" s="21">
        <f t="shared" si="3"/>
        <v>0</v>
      </c>
      <c r="T138" s="24">
        <f t="shared" si="44"/>
        <v>7200</v>
      </c>
      <c r="U138" s="24">
        <f t="shared" si="45"/>
        <v>0</v>
      </c>
      <c r="V138" s="25">
        <f t="shared" si="50"/>
        <v>0</v>
      </c>
      <c r="W138" s="24">
        <f>IF(G138&lt;=1,'CARGO FIJO'!$A$2,IF(G138&lt;=2,'CARGO FIJO'!$B$2,IF(G138&lt;=3,'CARGO FIJO'!$C$2,IF(G138&lt;=4,'CARGO FIJO'!$D$2,IF(G138&lt;=5,'CARGO FIJO'!$E$2)))))</f>
        <v>10000</v>
      </c>
      <c r="X138" s="26">
        <v>0</v>
      </c>
      <c r="Y138" s="24">
        <v>5500</v>
      </c>
      <c r="Z138" s="27">
        <v>0</v>
      </c>
      <c r="AA138" s="24">
        <f t="shared" si="54"/>
        <v>0</v>
      </c>
      <c r="AB138" s="24">
        <v>0</v>
      </c>
      <c r="AC138" s="24">
        <v>0</v>
      </c>
      <c r="AD138" s="24">
        <v>2250</v>
      </c>
      <c r="AE138" s="24">
        <v>0</v>
      </c>
      <c r="AF138" s="21">
        <v>0</v>
      </c>
      <c r="AG138" s="24">
        <v>0</v>
      </c>
      <c r="AH138" s="24">
        <f t="shared" si="52"/>
        <v>0</v>
      </c>
      <c r="AI138" s="24">
        <v>0</v>
      </c>
      <c r="AJ138" s="33" t="s">
        <v>55</v>
      </c>
      <c r="AK138" s="24">
        <v>0</v>
      </c>
      <c r="AL138" s="24">
        <f t="shared" si="15"/>
        <v>20450</v>
      </c>
      <c r="AM138" s="24">
        <f t="shared" si="10"/>
        <v>20450</v>
      </c>
      <c r="AN138" s="29"/>
      <c r="AO138" s="30">
        <f t="shared" si="36"/>
        <v>0</v>
      </c>
      <c r="AP138" s="30">
        <f t="shared" si="51"/>
        <v>0</v>
      </c>
      <c r="AQ138" s="29"/>
      <c r="AR138" s="29"/>
      <c r="AS138" s="29"/>
      <c r="AT138" s="29"/>
      <c r="AU138" s="29"/>
      <c r="AV138" s="29"/>
      <c r="AW138" s="29"/>
    </row>
    <row r="139" spans="1:49" ht="15.75" customHeight="1" x14ac:dyDescent="0.3">
      <c r="A139" s="62" t="s">
        <v>604</v>
      </c>
      <c r="B139" s="14" t="s">
        <v>605</v>
      </c>
      <c r="C139" s="15">
        <v>21968691</v>
      </c>
      <c r="D139" s="16">
        <v>1007002436</v>
      </c>
      <c r="E139" s="16" t="s">
        <v>51</v>
      </c>
      <c r="F139" s="16" t="s">
        <v>606</v>
      </c>
      <c r="G139" s="17">
        <v>2</v>
      </c>
      <c r="H139" s="18" t="s">
        <v>607</v>
      </c>
      <c r="I139" s="19" t="s">
        <v>53</v>
      </c>
      <c r="J139" s="20" t="s">
        <v>54</v>
      </c>
      <c r="K139" s="21">
        <v>581</v>
      </c>
      <c r="L139" s="21">
        <v>585</v>
      </c>
      <c r="M139" s="22">
        <v>900</v>
      </c>
      <c r="N139" s="23">
        <f>IF(G139&lt;=1,'CARGO FIJO'!$B$5,IF(G139&lt;=2,'CARGO FIJO'!$B$8,IF(G139&lt;=3,'CARGO FIJO'!$B$11,IF(G139&lt;=4,'CARGO FIJO'!$B$14,IF(G139&lt;=5,'CARGO FIJO'!$B$17)))))</f>
        <v>900</v>
      </c>
      <c r="O139" s="23">
        <f>IF(G139&lt;=1,'CARGO FIJO'!$C$5,IF(G139&lt;=2,'CARGO FIJO'!$C$8,IF(G139&lt;=3,'CARGO FIJO'!$C$11,IF(G139&lt;=4,'CARGO FIJO'!$C$14,IF(G139&lt;=5,'CARGO FIJO'!$C$17)))))</f>
        <v>900</v>
      </c>
      <c r="P139" s="21">
        <f t="shared" si="48"/>
        <v>4</v>
      </c>
      <c r="Q139" s="21">
        <f t="shared" si="1"/>
        <v>4</v>
      </c>
      <c r="R139" s="21">
        <f t="shared" si="2"/>
        <v>0</v>
      </c>
      <c r="S139" s="21">
        <f t="shared" si="3"/>
        <v>0</v>
      </c>
      <c r="T139" s="24">
        <f t="shared" si="44"/>
        <v>3600</v>
      </c>
      <c r="U139" s="24">
        <f t="shared" si="45"/>
        <v>0</v>
      </c>
      <c r="V139" s="25">
        <f t="shared" si="50"/>
        <v>0</v>
      </c>
      <c r="W139" s="24">
        <f>IF(G139&lt;=1,'CARGO FIJO'!$A$2,IF(G139&lt;=2,'CARGO FIJO'!$B$2,IF(G139&lt;=3,'CARGO FIJO'!$C$2,IF(G139&lt;=4,'CARGO FIJO'!$D$2,IF(G139&lt;=5,'CARGO FIJO'!$E$2)))))</f>
        <v>10000</v>
      </c>
      <c r="X139" s="26">
        <v>0</v>
      </c>
      <c r="Y139" s="24">
        <v>5500</v>
      </c>
      <c r="Z139" s="27">
        <v>1</v>
      </c>
      <c r="AA139" s="24">
        <f t="shared" si="54"/>
        <v>500</v>
      </c>
      <c r="AB139" s="24">
        <v>13950</v>
      </c>
      <c r="AC139" s="24">
        <v>0</v>
      </c>
      <c r="AD139" s="24">
        <v>1950</v>
      </c>
      <c r="AE139" s="24">
        <v>0</v>
      </c>
      <c r="AF139" s="21">
        <v>0</v>
      </c>
      <c r="AG139" s="24">
        <v>0</v>
      </c>
      <c r="AH139" s="24">
        <f t="shared" si="52"/>
        <v>0</v>
      </c>
      <c r="AI139" s="24">
        <v>0</v>
      </c>
      <c r="AJ139" s="33" t="s">
        <v>123</v>
      </c>
      <c r="AK139" s="24">
        <v>0</v>
      </c>
      <c r="AL139" s="24">
        <f t="shared" si="15"/>
        <v>31600</v>
      </c>
      <c r="AM139" s="24">
        <f t="shared" si="10"/>
        <v>31600</v>
      </c>
      <c r="AN139" s="29"/>
      <c r="AO139" s="30">
        <f t="shared" si="36"/>
        <v>0</v>
      </c>
      <c r="AP139" s="30">
        <f t="shared" si="51"/>
        <v>0</v>
      </c>
      <c r="AQ139" s="29"/>
      <c r="AR139" s="29"/>
      <c r="AS139" s="29"/>
      <c r="AT139" s="29"/>
      <c r="AU139" s="29"/>
      <c r="AV139" s="29"/>
      <c r="AW139" s="29"/>
    </row>
    <row r="140" spans="1:49" ht="15.75" customHeight="1" x14ac:dyDescent="0.3">
      <c r="A140" s="62" t="s">
        <v>608</v>
      </c>
      <c r="B140" s="14" t="s">
        <v>609</v>
      </c>
      <c r="C140" s="15">
        <v>32150098</v>
      </c>
      <c r="D140" s="16">
        <v>903004356</v>
      </c>
      <c r="E140" s="16" t="s">
        <v>51</v>
      </c>
      <c r="F140" s="16" t="s">
        <v>610</v>
      </c>
      <c r="G140" s="17">
        <v>2</v>
      </c>
      <c r="H140" s="18" t="s">
        <v>611</v>
      </c>
      <c r="I140" s="19" t="s">
        <v>53</v>
      </c>
      <c r="J140" s="20" t="s">
        <v>54</v>
      </c>
      <c r="K140" s="21">
        <v>1901</v>
      </c>
      <c r="L140" s="21">
        <v>1918</v>
      </c>
      <c r="M140" s="22">
        <v>900</v>
      </c>
      <c r="N140" s="23">
        <f>IF(G140&lt;=1,'CARGO FIJO'!$B$5,IF(G140&lt;=2,'CARGO FIJO'!$B$8,IF(G140&lt;=3,'CARGO FIJO'!$B$11,IF(G140&lt;=4,'CARGO FIJO'!$B$14,IF(G140&lt;=5,'CARGO FIJO'!$B$17)))))</f>
        <v>900</v>
      </c>
      <c r="O140" s="23">
        <f>IF(G140&lt;=1,'CARGO FIJO'!$C$5,IF(G140&lt;=2,'CARGO FIJO'!$C$8,IF(G140&lt;=3,'CARGO FIJO'!$C$11,IF(G140&lt;=4,'CARGO FIJO'!$C$14,IF(G140&lt;=5,'CARGO FIJO'!$C$17)))))</f>
        <v>900</v>
      </c>
      <c r="P140" s="21">
        <f t="shared" si="48"/>
        <v>17</v>
      </c>
      <c r="Q140" s="21">
        <f t="shared" si="1"/>
        <v>17</v>
      </c>
      <c r="R140" s="21">
        <f t="shared" si="2"/>
        <v>0</v>
      </c>
      <c r="S140" s="21">
        <f t="shared" si="3"/>
        <v>0</v>
      </c>
      <c r="T140" s="24">
        <f t="shared" si="44"/>
        <v>15300</v>
      </c>
      <c r="U140" s="24">
        <f t="shared" si="45"/>
        <v>0</v>
      </c>
      <c r="V140" s="25">
        <f t="shared" si="50"/>
        <v>0</v>
      </c>
      <c r="W140" s="24">
        <f>IF(G140&lt;=1,'CARGO FIJO'!$A$2,IF(G140&lt;=2,'CARGO FIJO'!$B$2,IF(G140&lt;=3,'CARGO FIJO'!$C$2,IF(G140&lt;=4,'CARGO FIJO'!$D$2,IF(G140&lt;=5,'CARGO FIJO'!$E$2)))))</f>
        <v>10000</v>
      </c>
      <c r="X140" s="26">
        <v>0</v>
      </c>
      <c r="Y140" s="24">
        <v>5500</v>
      </c>
      <c r="Z140" s="27">
        <v>0</v>
      </c>
      <c r="AA140" s="24">
        <f t="shared" si="54"/>
        <v>0</v>
      </c>
      <c r="AB140" s="24">
        <v>0</v>
      </c>
      <c r="AC140" s="24">
        <v>0</v>
      </c>
      <c r="AD140" s="24">
        <v>4300</v>
      </c>
      <c r="AE140" s="24">
        <v>245000</v>
      </c>
      <c r="AF140" s="21">
        <v>51</v>
      </c>
      <c r="AG140" s="24">
        <v>12250</v>
      </c>
      <c r="AH140" s="24">
        <f t="shared" si="52"/>
        <v>232750</v>
      </c>
      <c r="AI140" s="24">
        <v>0</v>
      </c>
      <c r="AJ140" s="33" t="s">
        <v>612</v>
      </c>
      <c r="AK140" s="24">
        <v>0</v>
      </c>
      <c r="AL140" s="24">
        <f t="shared" si="15"/>
        <v>38750</v>
      </c>
      <c r="AM140" s="24">
        <f t="shared" si="10"/>
        <v>38750</v>
      </c>
      <c r="AN140" s="29"/>
      <c r="AO140" s="30">
        <f t="shared" si="36"/>
        <v>232750</v>
      </c>
      <c r="AP140" s="30">
        <f t="shared" si="51"/>
        <v>0</v>
      </c>
      <c r="AQ140" s="29"/>
      <c r="AR140" s="29"/>
      <c r="AS140" s="29"/>
      <c r="AT140" s="29"/>
      <c r="AU140" s="29"/>
      <c r="AV140" s="29"/>
      <c r="AW140" s="29"/>
    </row>
    <row r="141" spans="1:49" ht="15.75" customHeight="1" x14ac:dyDescent="0.3">
      <c r="A141" s="62" t="s">
        <v>613</v>
      </c>
      <c r="B141" s="14" t="s">
        <v>614</v>
      </c>
      <c r="C141" s="15">
        <v>43184538</v>
      </c>
      <c r="D141" s="16">
        <v>712007431</v>
      </c>
      <c r="E141" s="16" t="s">
        <v>51</v>
      </c>
      <c r="F141" s="16" t="s">
        <v>615</v>
      </c>
      <c r="G141" s="17">
        <v>2</v>
      </c>
      <c r="H141" s="18" t="s">
        <v>616</v>
      </c>
      <c r="I141" s="19" t="s">
        <v>53</v>
      </c>
      <c r="J141" s="20" t="s">
        <v>54</v>
      </c>
      <c r="K141" s="21">
        <v>3064</v>
      </c>
      <c r="L141" s="21">
        <v>3075</v>
      </c>
      <c r="M141" s="22">
        <v>900</v>
      </c>
      <c r="N141" s="23">
        <f>IF(G141&lt;=1,'CARGO FIJO'!$B$5,IF(G141&lt;=2,'CARGO FIJO'!$B$8,IF(G141&lt;=3,'CARGO FIJO'!$B$11,IF(G141&lt;=4,'CARGO FIJO'!$B$14,IF(G141&lt;=5,'CARGO FIJO'!$B$17)))))</f>
        <v>900</v>
      </c>
      <c r="O141" s="23">
        <f>IF(G141&lt;=1,'CARGO FIJO'!$C$5,IF(G141&lt;=2,'CARGO FIJO'!$C$8,IF(G141&lt;=3,'CARGO FIJO'!$C$11,IF(G141&lt;=4,'CARGO FIJO'!$C$14,IF(G141&lt;=5,'CARGO FIJO'!$C$17)))))</f>
        <v>900</v>
      </c>
      <c r="P141" s="21">
        <f t="shared" si="48"/>
        <v>11</v>
      </c>
      <c r="Q141" s="21">
        <f t="shared" si="1"/>
        <v>11</v>
      </c>
      <c r="R141" s="21">
        <f t="shared" si="2"/>
        <v>0</v>
      </c>
      <c r="S141" s="21">
        <f t="shared" si="3"/>
        <v>0</v>
      </c>
      <c r="T141" s="24">
        <f t="shared" si="44"/>
        <v>9900</v>
      </c>
      <c r="U141" s="24">
        <f t="shared" si="45"/>
        <v>0</v>
      </c>
      <c r="V141" s="25">
        <f t="shared" si="50"/>
        <v>0</v>
      </c>
      <c r="W141" s="24">
        <f>IF(G141&lt;=1,'CARGO FIJO'!$A$2,IF(G141&lt;=2,'CARGO FIJO'!$B$2,IF(G141&lt;=3,'CARGO FIJO'!$C$2,IF(G141&lt;=4,'CARGO FIJO'!$D$2,IF(G141&lt;=5,'CARGO FIJO'!$E$2)))))</f>
        <v>10000</v>
      </c>
      <c r="X141" s="26">
        <v>0</v>
      </c>
      <c r="Y141" s="24">
        <v>5500</v>
      </c>
      <c r="Z141" s="27">
        <v>0</v>
      </c>
      <c r="AA141" s="24">
        <f t="shared" si="54"/>
        <v>0</v>
      </c>
      <c r="AB141" s="24">
        <v>0</v>
      </c>
      <c r="AC141" s="24">
        <v>0</v>
      </c>
      <c r="AD141" s="24">
        <v>2550</v>
      </c>
      <c r="AE141" s="24">
        <v>0</v>
      </c>
      <c r="AF141" s="21">
        <v>0</v>
      </c>
      <c r="AG141" s="24">
        <v>0</v>
      </c>
      <c r="AH141" s="24">
        <f t="shared" si="52"/>
        <v>0</v>
      </c>
      <c r="AI141" s="24">
        <v>0</v>
      </c>
      <c r="AJ141" s="33" t="s">
        <v>617</v>
      </c>
      <c r="AK141" s="24">
        <v>0</v>
      </c>
      <c r="AL141" s="24">
        <f t="shared" si="15"/>
        <v>22850</v>
      </c>
      <c r="AM141" s="24">
        <f t="shared" si="10"/>
        <v>22850</v>
      </c>
      <c r="AN141" s="29"/>
      <c r="AO141" s="30">
        <f t="shared" si="36"/>
        <v>0</v>
      </c>
      <c r="AP141" s="30">
        <f t="shared" si="51"/>
        <v>0</v>
      </c>
      <c r="AQ141" s="29"/>
      <c r="AR141" s="29"/>
      <c r="AS141" s="29"/>
      <c r="AT141" s="29"/>
      <c r="AU141" s="29"/>
      <c r="AV141" s="29"/>
      <c r="AW141" s="29"/>
    </row>
    <row r="142" spans="1:49" ht="15.75" customHeight="1" x14ac:dyDescent="0.3">
      <c r="A142" s="62" t="s">
        <v>618</v>
      </c>
      <c r="B142" s="14" t="s">
        <v>619</v>
      </c>
      <c r="C142" s="15">
        <v>15335581</v>
      </c>
      <c r="D142" s="16">
        <v>712004855</v>
      </c>
      <c r="E142" s="16" t="s">
        <v>51</v>
      </c>
      <c r="F142" s="16" t="s">
        <v>620</v>
      </c>
      <c r="G142" s="17">
        <v>2</v>
      </c>
      <c r="H142" s="18" t="s">
        <v>621</v>
      </c>
      <c r="I142" s="19" t="s">
        <v>53</v>
      </c>
      <c r="J142" s="20" t="s">
        <v>54</v>
      </c>
      <c r="K142" s="21">
        <v>1913</v>
      </c>
      <c r="L142" s="21">
        <v>1945</v>
      </c>
      <c r="M142" s="22">
        <v>900</v>
      </c>
      <c r="N142" s="23">
        <f>IF(G142&lt;=1,'CARGO FIJO'!$B$5,IF(G142&lt;=2,'CARGO FIJO'!$B$8,IF(G142&lt;=3,'CARGO FIJO'!$B$11,IF(G142&lt;=4,'CARGO FIJO'!$B$14,IF(G142&lt;=5,'CARGO FIJO'!$B$17)))))</f>
        <v>900</v>
      </c>
      <c r="O142" s="23">
        <f>IF(G142&lt;=1,'CARGO FIJO'!$C$5,IF(G142&lt;=2,'CARGO FIJO'!$C$8,IF(G142&lt;=3,'CARGO FIJO'!$C$11,IF(G142&lt;=4,'CARGO FIJO'!$C$14,IF(G142&lt;=5,'CARGO FIJO'!$C$17)))))</f>
        <v>900</v>
      </c>
      <c r="P142" s="21">
        <f t="shared" si="48"/>
        <v>32</v>
      </c>
      <c r="Q142" s="21">
        <f t="shared" si="1"/>
        <v>17</v>
      </c>
      <c r="R142" s="21">
        <f t="shared" si="2"/>
        <v>15</v>
      </c>
      <c r="S142" s="21">
        <f t="shared" si="3"/>
        <v>0</v>
      </c>
      <c r="T142" s="24">
        <f t="shared" si="44"/>
        <v>15300</v>
      </c>
      <c r="U142" s="24">
        <f t="shared" si="45"/>
        <v>13500</v>
      </c>
      <c r="V142" s="25">
        <f t="shared" si="50"/>
        <v>0</v>
      </c>
      <c r="W142" s="24">
        <f>IF(G142&lt;=1,'CARGO FIJO'!$A$2,IF(G142&lt;=2,'CARGO FIJO'!$B$2,IF(G142&lt;=3,'CARGO FIJO'!$C$2,IF(G142&lt;=4,'CARGO FIJO'!$D$2,IF(G142&lt;=5,'CARGO FIJO'!$E$2)))))</f>
        <v>10000</v>
      </c>
      <c r="X142" s="26">
        <v>0</v>
      </c>
      <c r="Y142" s="24">
        <v>5500</v>
      </c>
      <c r="Z142" s="27">
        <v>0</v>
      </c>
      <c r="AA142" s="24">
        <f t="shared" si="54"/>
        <v>0</v>
      </c>
      <c r="AB142" s="24">
        <v>0</v>
      </c>
      <c r="AC142" s="24">
        <v>0</v>
      </c>
      <c r="AD142" s="24">
        <v>4450</v>
      </c>
      <c r="AE142" s="24">
        <v>0</v>
      </c>
      <c r="AF142" s="21">
        <v>0</v>
      </c>
      <c r="AG142" s="24">
        <v>0</v>
      </c>
      <c r="AH142" s="24">
        <f t="shared" si="52"/>
        <v>0</v>
      </c>
      <c r="AI142" s="24">
        <v>0</v>
      </c>
      <c r="AJ142" s="33" t="s">
        <v>622</v>
      </c>
      <c r="AK142" s="24">
        <v>0</v>
      </c>
      <c r="AL142" s="24">
        <f t="shared" si="15"/>
        <v>39850</v>
      </c>
      <c r="AM142" s="24">
        <f t="shared" si="10"/>
        <v>39850</v>
      </c>
      <c r="AN142" s="29"/>
      <c r="AO142" s="30">
        <f t="shared" si="36"/>
        <v>0</v>
      </c>
      <c r="AP142" s="30">
        <f t="shared" si="51"/>
        <v>0</v>
      </c>
      <c r="AQ142" s="29"/>
      <c r="AR142" s="29"/>
      <c r="AS142" s="29"/>
      <c r="AT142" s="29"/>
      <c r="AU142" s="29"/>
      <c r="AV142" s="29"/>
      <c r="AW142" s="29"/>
    </row>
    <row r="143" spans="1:49" ht="15.75" customHeight="1" x14ac:dyDescent="0.3">
      <c r="A143" s="62" t="s">
        <v>623</v>
      </c>
      <c r="B143" s="14" t="s">
        <v>624</v>
      </c>
      <c r="C143" s="15">
        <v>1040734289</v>
      </c>
      <c r="D143" s="16">
        <v>1408019478</v>
      </c>
      <c r="E143" s="16" t="s">
        <v>51</v>
      </c>
      <c r="F143" s="16" t="s">
        <v>625</v>
      </c>
      <c r="G143" s="17">
        <v>2</v>
      </c>
      <c r="H143" s="18" t="s">
        <v>626</v>
      </c>
      <c r="I143" s="19" t="s">
        <v>53</v>
      </c>
      <c r="J143" s="20" t="s">
        <v>54</v>
      </c>
      <c r="K143" s="21">
        <v>2246</v>
      </c>
      <c r="L143" s="21">
        <v>2277</v>
      </c>
      <c r="M143" s="22">
        <v>900</v>
      </c>
      <c r="N143" s="23">
        <f>IF(G143&lt;=1,'CARGO FIJO'!$B$5,IF(G143&lt;=2,'CARGO FIJO'!$B$8,IF(G143&lt;=3,'CARGO FIJO'!$B$11,IF(G143&lt;=4,'CARGO FIJO'!$B$14,IF(G143&lt;=5,'CARGO FIJO'!$B$17)))))</f>
        <v>900</v>
      </c>
      <c r="O143" s="23">
        <f>IF(G143&lt;=1,'CARGO FIJO'!$C$5,IF(G143&lt;=2,'CARGO FIJO'!$C$8,IF(G143&lt;=3,'CARGO FIJO'!$C$11,IF(G143&lt;=4,'CARGO FIJO'!$C$14,IF(G143&lt;=5,'CARGO FIJO'!$C$17)))))</f>
        <v>900</v>
      </c>
      <c r="P143" s="21">
        <f t="shared" si="48"/>
        <v>31</v>
      </c>
      <c r="Q143" s="21">
        <f t="shared" si="1"/>
        <v>17</v>
      </c>
      <c r="R143" s="21">
        <f t="shared" si="2"/>
        <v>14</v>
      </c>
      <c r="S143" s="21">
        <f t="shared" si="3"/>
        <v>0</v>
      </c>
      <c r="T143" s="24">
        <f t="shared" si="44"/>
        <v>15300</v>
      </c>
      <c r="U143" s="24">
        <f t="shared" si="45"/>
        <v>12600</v>
      </c>
      <c r="V143" s="25">
        <f t="shared" si="50"/>
        <v>0</v>
      </c>
      <c r="W143" s="24">
        <f>IF(G143&lt;=1,'CARGO FIJO'!$A$2,IF(G143&lt;=2,'CARGO FIJO'!$B$2,IF(G143&lt;=3,'CARGO FIJO'!$C$2,IF(G143&lt;=4,'CARGO FIJO'!$D$2,IF(G143&lt;=5,'CARGO FIJO'!$E$2)))))</f>
        <v>10000</v>
      </c>
      <c r="X143" s="26">
        <v>0</v>
      </c>
      <c r="Y143" s="24">
        <v>5500</v>
      </c>
      <c r="Z143" s="27">
        <v>2</v>
      </c>
      <c r="AA143" s="24">
        <f t="shared" si="54"/>
        <v>1000</v>
      </c>
      <c r="AB143" s="24">
        <v>93950</v>
      </c>
      <c r="AC143" s="24">
        <v>0</v>
      </c>
      <c r="AD143" s="24">
        <v>0</v>
      </c>
      <c r="AE143" s="24">
        <v>0</v>
      </c>
      <c r="AF143" s="21">
        <v>0</v>
      </c>
      <c r="AG143" s="24">
        <v>0</v>
      </c>
      <c r="AH143" s="24">
        <f t="shared" si="52"/>
        <v>0</v>
      </c>
      <c r="AI143" s="24">
        <v>0</v>
      </c>
      <c r="AJ143" s="28" t="s">
        <v>627</v>
      </c>
      <c r="AK143" s="24">
        <v>0</v>
      </c>
      <c r="AL143" s="24">
        <f t="shared" si="15"/>
        <v>138350</v>
      </c>
      <c r="AM143" s="24">
        <f t="shared" si="10"/>
        <v>138350</v>
      </c>
      <c r="AN143" s="64"/>
      <c r="AO143" s="30">
        <f t="shared" si="36"/>
        <v>0</v>
      </c>
      <c r="AP143" s="30">
        <f t="shared" si="51"/>
        <v>0</v>
      </c>
      <c r="AQ143" s="29"/>
      <c r="AR143" s="29"/>
      <c r="AS143" s="29"/>
      <c r="AT143" s="29"/>
      <c r="AU143" s="29"/>
      <c r="AV143" s="29"/>
      <c r="AW143" s="29"/>
    </row>
    <row r="144" spans="1:49" ht="15.75" customHeight="1" x14ac:dyDescent="0.3">
      <c r="A144" s="62" t="s">
        <v>628</v>
      </c>
      <c r="B144" s="14" t="s">
        <v>629</v>
      </c>
      <c r="C144" s="15">
        <v>39169602</v>
      </c>
      <c r="D144" s="16">
        <v>1008010499</v>
      </c>
      <c r="E144" s="16" t="s">
        <v>51</v>
      </c>
      <c r="F144" s="16" t="s">
        <v>630</v>
      </c>
      <c r="G144" s="17">
        <v>1</v>
      </c>
      <c r="H144" s="18" t="s">
        <v>631</v>
      </c>
      <c r="I144" s="19" t="s">
        <v>53</v>
      </c>
      <c r="J144" s="20" t="s">
        <v>54</v>
      </c>
      <c r="K144" s="21">
        <v>952</v>
      </c>
      <c r="L144" s="21">
        <v>962</v>
      </c>
      <c r="M144" s="22">
        <v>750</v>
      </c>
      <c r="N144" s="23">
        <f>IF(G144&lt;=1,'CARGO FIJO'!$B$5,IF(G144&lt;=2,'CARGO FIJO'!$B$8,IF(G144&lt;=3,'CARGO FIJO'!$B$11,IF(G144&lt;=4,'CARGO FIJO'!$B$14,IF(G144&lt;=5,'CARGO FIJO'!$B$17)))))</f>
        <v>750</v>
      </c>
      <c r="O144" s="23">
        <f>IF(G144&lt;=1,'CARGO FIJO'!$C$5,IF(G144&lt;=2,'CARGO FIJO'!$C$8,IF(G144&lt;=3,'CARGO FIJO'!$C$11,IF(G144&lt;=4,'CARGO FIJO'!$C$14,IF(G144&lt;=5,'CARGO FIJO'!$C$17)))))</f>
        <v>750</v>
      </c>
      <c r="P144" s="21">
        <f t="shared" si="48"/>
        <v>10</v>
      </c>
      <c r="Q144" s="21">
        <f t="shared" si="1"/>
        <v>10</v>
      </c>
      <c r="R144" s="21">
        <f t="shared" si="2"/>
        <v>0</v>
      </c>
      <c r="S144" s="21">
        <f t="shared" si="3"/>
        <v>0</v>
      </c>
      <c r="T144" s="24">
        <f t="shared" si="44"/>
        <v>7500</v>
      </c>
      <c r="U144" s="24">
        <f t="shared" si="45"/>
        <v>0</v>
      </c>
      <c r="V144" s="25">
        <f t="shared" si="50"/>
        <v>0</v>
      </c>
      <c r="W144" s="24">
        <f>IF(G144&lt;=1,'CARGO FIJO'!$A$2,IF(G144&lt;=2,'CARGO FIJO'!$B$2,IF(G144&lt;=3,'CARGO FIJO'!$C$2,IF(G144&lt;=4,'CARGO FIJO'!$D$2,IF(G144&lt;=5,'CARGO FIJO'!$E$2)))))</f>
        <v>6400</v>
      </c>
      <c r="X144" s="26">
        <v>0</v>
      </c>
      <c r="Y144" s="24">
        <v>5500</v>
      </c>
      <c r="Z144" s="27">
        <v>3</v>
      </c>
      <c r="AA144" s="24">
        <v>500</v>
      </c>
      <c r="AB144" s="24">
        <v>55450</v>
      </c>
      <c r="AC144" s="24">
        <v>0</v>
      </c>
      <c r="AD144" s="24">
        <v>0</v>
      </c>
      <c r="AE144" s="24">
        <v>0</v>
      </c>
      <c r="AF144" s="21">
        <v>0</v>
      </c>
      <c r="AG144" s="24">
        <v>0</v>
      </c>
      <c r="AH144" s="24">
        <f t="shared" si="52"/>
        <v>0</v>
      </c>
      <c r="AI144" s="24">
        <v>0</v>
      </c>
      <c r="AJ144" s="33" t="s">
        <v>632</v>
      </c>
      <c r="AK144" s="24">
        <v>0</v>
      </c>
      <c r="AL144" s="24">
        <f t="shared" si="15"/>
        <v>75350</v>
      </c>
      <c r="AM144" s="24">
        <f t="shared" si="10"/>
        <v>75350</v>
      </c>
      <c r="AN144" s="29"/>
      <c r="AO144" s="30">
        <f t="shared" si="36"/>
        <v>0</v>
      </c>
      <c r="AP144" s="30">
        <f t="shared" si="51"/>
        <v>0</v>
      </c>
      <c r="AQ144" s="29"/>
      <c r="AR144" s="29"/>
      <c r="AS144" s="29"/>
      <c r="AT144" s="29"/>
      <c r="AU144" s="29"/>
      <c r="AV144" s="29"/>
      <c r="AW144" s="29"/>
    </row>
    <row r="145" spans="1:49" ht="15.75" customHeight="1" x14ac:dyDescent="0.3">
      <c r="A145" s="62" t="s">
        <v>633</v>
      </c>
      <c r="B145" s="14" t="s">
        <v>634</v>
      </c>
      <c r="C145" s="15">
        <v>15264017</v>
      </c>
      <c r="D145" s="16">
        <v>712006488</v>
      </c>
      <c r="E145" s="16" t="s">
        <v>51</v>
      </c>
      <c r="F145" s="16">
        <v>2788739</v>
      </c>
      <c r="G145" s="17">
        <v>1</v>
      </c>
      <c r="H145" s="18" t="s">
        <v>635</v>
      </c>
      <c r="I145" s="19" t="s">
        <v>53</v>
      </c>
      <c r="J145" s="20" t="s">
        <v>54</v>
      </c>
      <c r="K145" s="21">
        <v>1471</v>
      </c>
      <c r="L145" s="21">
        <v>1486</v>
      </c>
      <c r="M145" s="22">
        <v>750</v>
      </c>
      <c r="N145" s="23">
        <f>IF(G145&lt;=1,'CARGO FIJO'!$B$5,IF(G145&lt;=2,'CARGO FIJO'!$B$8,IF(G145&lt;=3,'CARGO FIJO'!$B$11,IF(G145&lt;=4,'CARGO FIJO'!$B$14,IF(G145&lt;=5,'CARGO FIJO'!$B$17)))))</f>
        <v>750</v>
      </c>
      <c r="O145" s="23">
        <f>IF(G145&lt;=1,'CARGO FIJO'!$C$5,IF(G145&lt;=2,'CARGO FIJO'!$C$8,IF(G145&lt;=3,'CARGO FIJO'!$C$11,IF(G145&lt;=4,'CARGO FIJO'!$C$14,IF(G145&lt;=5,'CARGO FIJO'!$C$17)))))</f>
        <v>750</v>
      </c>
      <c r="P145" s="21">
        <f t="shared" si="48"/>
        <v>15</v>
      </c>
      <c r="Q145" s="21">
        <f t="shared" si="1"/>
        <v>15</v>
      </c>
      <c r="R145" s="21">
        <f t="shared" si="2"/>
        <v>0</v>
      </c>
      <c r="S145" s="21">
        <f t="shared" si="3"/>
        <v>0</v>
      </c>
      <c r="T145" s="24">
        <f t="shared" si="44"/>
        <v>11250</v>
      </c>
      <c r="U145" s="24">
        <f t="shared" si="45"/>
        <v>0</v>
      </c>
      <c r="V145" s="25">
        <f t="shared" si="50"/>
        <v>0</v>
      </c>
      <c r="W145" s="24">
        <f>IF(G145&lt;=1,'CARGO FIJO'!$A$2,IF(G145&lt;=2,'CARGO FIJO'!$B$2,IF(G145&lt;=3,'CARGO FIJO'!$C$2,IF(G145&lt;=4,'CARGO FIJO'!$D$2,IF(G145&lt;=5,'CARGO FIJO'!$E$2)))))</f>
        <v>6400</v>
      </c>
      <c r="X145" s="26">
        <v>0</v>
      </c>
      <c r="Y145" s="24">
        <v>5500</v>
      </c>
      <c r="Z145" s="27">
        <v>1</v>
      </c>
      <c r="AA145" s="24">
        <f t="shared" ref="AA145:AA146" si="55">(Z145*500)</f>
        <v>500</v>
      </c>
      <c r="AB145" s="24">
        <v>18150</v>
      </c>
      <c r="AC145" s="24">
        <v>0</v>
      </c>
      <c r="AD145" s="24">
        <v>2350</v>
      </c>
      <c r="AE145" s="24">
        <v>0</v>
      </c>
      <c r="AF145" s="21">
        <v>0</v>
      </c>
      <c r="AG145" s="24">
        <v>0</v>
      </c>
      <c r="AH145" s="24">
        <f t="shared" si="52"/>
        <v>0</v>
      </c>
      <c r="AI145" s="24">
        <v>0</v>
      </c>
      <c r="AJ145" s="33" t="s">
        <v>636</v>
      </c>
      <c r="AK145" s="24">
        <v>0</v>
      </c>
      <c r="AL145" s="24">
        <f t="shared" si="15"/>
        <v>39450</v>
      </c>
      <c r="AM145" s="24">
        <f t="shared" si="10"/>
        <v>39450</v>
      </c>
      <c r="AN145" s="29"/>
      <c r="AO145" s="30">
        <f t="shared" si="36"/>
        <v>0</v>
      </c>
      <c r="AP145" s="30">
        <f t="shared" si="51"/>
        <v>0</v>
      </c>
      <c r="AQ145" s="29"/>
      <c r="AR145" s="29"/>
      <c r="AS145" s="29"/>
      <c r="AT145" s="29"/>
      <c r="AU145" s="29"/>
      <c r="AV145" s="29"/>
      <c r="AW145" s="29"/>
    </row>
    <row r="146" spans="1:49" ht="15.75" customHeight="1" x14ac:dyDescent="0.3">
      <c r="A146" s="62" t="s">
        <v>637</v>
      </c>
      <c r="B146" s="14" t="s">
        <v>638</v>
      </c>
      <c r="C146" s="15">
        <v>15254954</v>
      </c>
      <c r="D146" s="16">
        <v>1402000191</v>
      </c>
      <c r="E146" s="16" t="s">
        <v>51</v>
      </c>
      <c r="F146" s="16">
        <v>3037209</v>
      </c>
      <c r="G146" s="17">
        <v>1</v>
      </c>
      <c r="H146" s="18" t="s">
        <v>639</v>
      </c>
      <c r="I146" s="19" t="s">
        <v>53</v>
      </c>
      <c r="J146" s="20" t="s">
        <v>54</v>
      </c>
      <c r="K146" s="21">
        <v>1408</v>
      </c>
      <c r="L146" s="21">
        <v>1430</v>
      </c>
      <c r="M146" s="22">
        <v>750</v>
      </c>
      <c r="N146" s="23">
        <f>IF(G146&lt;=1,'CARGO FIJO'!$B$5,IF(G146&lt;=2,'CARGO FIJO'!$B$8,IF(G146&lt;=3,'CARGO FIJO'!$B$11,IF(G146&lt;=4,'CARGO FIJO'!$B$14,IF(G146&lt;=5,'CARGO FIJO'!$B$17)))))</f>
        <v>750</v>
      </c>
      <c r="O146" s="23">
        <f>IF(G146&lt;=1,'CARGO FIJO'!$C$5,IF(G146&lt;=2,'CARGO FIJO'!$C$8,IF(G146&lt;=3,'CARGO FIJO'!$C$11,IF(G146&lt;=4,'CARGO FIJO'!$C$14,IF(G146&lt;=5,'CARGO FIJO'!$C$17)))))</f>
        <v>750</v>
      </c>
      <c r="P146" s="21">
        <f t="shared" si="48"/>
        <v>22</v>
      </c>
      <c r="Q146" s="21">
        <f t="shared" si="1"/>
        <v>17</v>
      </c>
      <c r="R146" s="21">
        <f t="shared" si="2"/>
        <v>5</v>
      </c>
      <c r="S146" s="21">
        <f t="shared" si="3"/>
        <v>0</v>
      </c>
      <c r="T146" s="24">
        <f t="shared" si="44"/>
        <v>12750</v>
      </c>
      <c r="U146" s="24">
        <f t="shared" si="45"/>
        <v>3750</v>
      </c>
      <c r="V146" s="25">
        <f t="shared" si="50"/>
        <v>0</v>
      </c>
      <c r="W146" s="24">
        <f>IF(G146&lt;=1,'CARGO FIJO'!$A$2,IF(G146&lt;=2,'CARGO FIJO'!$B$2,IF(G146&lt;=3,'CARGO FIJO'!$C$2,IF(G146&lt;=4,'CARGO FIJO'!$D$2,IF(G146&lt;=5,'CARGO FIJO'!$E$2)))))</f>
        <v>6400</v>
      </c>
      <c r="X146" s="26">
        <v>0</v>
      </c>
      <c r="Y146" s="24">
        <v>5500</v>
      </c>
      <c r="Z146" s="27">
        <v>0</v>
      </c>
      <c r="AA146" s="24">
        <f t="shared" si="55"/>
        <v>0</v>
      </c>
      <c r="AB146" s="24">
        <v>0</v>
      </c>
      <c r="AC146" s="24">
        <v>0</v>
      </c>
      <c r="AD146" s="24">
        <v>2850</v>
      </c>
      <c r="AE146" s="24">
        <v>0</v>
      </c>
      <c r="AF146" s="21">
        <v>0</v>
      </c>
      <c r="AG146" s="24">
        <v>0</v>
      </c>
      <c r="AH146" s="24">
        <f t="shared" si="52"/>
        <v>0</v>
      </c>
      <c r="AI146" s="24">
        <v>0</v>
      </c>
      <c r="AJ146" s="33" t="s">
        <v>617</v>
      </c>
      <c r="AK146" s="24">
        <v>0</v>
      </c>
      <c r="AL146" s="24">
        <f t="shared" si="15"/>
        <v>25550</v>
      </c>
      <c r="AM146" s="24">
        <f t="shared" si="10"/>
        <v>25550</v>
      </c>
      <c r="AN146" s="29"/>
      <c r="AO146" s="30">
        <f t="shared" si="36"/>
        <v>0</v>
      </c>
      <c r="AP146" s="30">
        <f t="shared" si="51"/>
        <v>0</v>
      </c>
      <c r="AQ146" s="29"/>
      <c r="AR146" s="29"/>
      <c r="AS146" s="29"/>
      <c r="AT146" s="29"/>
      <c r="AU146" s="29"/>
      <c r="AV146" s="29"/>
      <c r="AW146" s="29"/>
    </row>
    <row r="147" spans="1:49" ht="15.75" customHeight="1" x14ac:dyDescent="0.3">
      <c r="A147" s="65" t="s">
        <v>640</v>
      </c>
      <c r="B147" s="57" t="s">
        <v>641</v>
      </c>
      <c r="C147" s="53">
        <v>3394897</v>
      </c>
      <c r="D147" s="54" t="s">
        <v>642</v>
      </c>
      <c r="E147" s="16" t="s">
        <v>51</v>
      </c>
      <c r="F147" s="16">
        <v>2780763</v>
      </c>
      <c r="G147" s="17">
        <v>2</v>
      </c>
      <c r="H147" s="18" t="s">
        <v>643</v>
      </c>
      <c r="I147" s="19" t="s">
        <v>53</v>
      </c>
      <c r="J147" s="20" t="s">
        <v>54</v>
      </c>
      <c r="K147" s="21">
        <v>1</v>
      </c>
      <c r="L147" s="21">
        <v>1</v>
      </c>
      <c r="M147" s="22">
        <v>900</v>
      </c>
      <c r="N147" s="23">
        <f>IF(G147&lt;=1,'CARGO FIJO'!$B$5,IF(G147&lt;=2,'CARGO FIJO'!$B$8,IF(G147&lt;=3,'CARGO FIJO'!$B$11,IF(G147&lt;=4,'CARGO FIJO'!$B$14,IF(G147&lt;=5,'CARGO FIJO'!$B$17)))))</f>
        <v>900</v>
      </c>
      <c r="O147" s="23">
        <f>IF(G147&lt;=1,'CARGO FIJO'!$C$5,IF(G147&lt;=2,'CARGO FIJO'!$C$8,IF(G147&lt;=3,'CARGO FIJO'!$C$11,IF(G147&lt;=4,'CARGO FIJO'!$C$14,IF(G147&lt;=5,'CARGO FIJO'!$C$17)))))</f>
        <v>900</v>
      </c>
      <c r="P147" s="21">
        <f t="shared" si="48"/>
        <v>0</v>
      </c>
      <c r="Q147" s="21">
        <f t="shared" si="1"/>
        <v>0</v>
      </c>
      <c r="R147" s="21">
        <f t="shared" si="2"/>
        <v>0</v>
      </c>
      <c r="S147" s="21">
        <f t="shared" si="3"/>
        <v>0</v>
      </c>
      <c r="T147" s="24">
        <f t="shared" si="44"/>
        <v>0</v>
      </c>
      <c r="U147" s="24">
        <f t="shared" si="45"/>
        <v>0</v>
      </c>
      <c r="V147" s="25">
        <f t="shared" si="50"/>
        <v>0</v>
      </c>
      <c r="W147" s="24">
        <f>IF(G147&lt;=1,'CARGO FIJO'!$A$2,IF(G147&lt;=2,'CARGO FIJO'!$B$2,IF(G147&lt;=3,'CARGO FIJO'!$C$2,IF(G147&lt;=4,'CARGO FIJO'!$D$2,IF(G147&lt;=5,'CARGO FIJO'!$E$2)))))</f>
        <v>10000</v>
      </c>
      <c r="X147" s="26">
        <v>0</v>
      </c>
      <c r="Y147" s="24">
        <v>0</v>
      </c>
      <c r="Z147" s="27">
        <v>0</v>
      </c>
      <c r="AA147" s="24">
        <v>0</v>
      </c>
      <c r="AB147" s="24">
        <v>0</v>
      </c>
      <c r="AC147" s="24">
        <v>0</v>
      </c>
      <c r="AD147" s="24">
        <v>27250</v>
      </c>
      <c r="AE147" s="24">
        <v>138000</v>
      </c>
      <c r="AF147" s="21">
        <v>5</v>
      </c>
      <c r="AG147" s="24">
        <v>17250</v>
      </c>
      <c r="AH147" s="24">
        <f t="shared" si="52"/>
        <v>120750</v>
      </c>
      <c r="AI147" s="24">
        <v>120750</v>
      </c>
      <c r="AJ147" s="33" t="s">
        <v>644</v>
      </c>
      <c r="AK147" s="24">
        <v>0</v>
      </c>
      <c r="AL147" s="24">
        <f t="shared" si="15"/>
        <v>120750</v>
      </c>
      <c r="AM147" s="24">
        <f t="shared" si="10"/>
        <v>120750</v>
      </c>
      <c r="AN147" s="29"/>
      <c r="AO147" s="30">
        <f t="shared" si="36"/>
        <v>120750</v>
      </c>
      <c r="AP147" s="30">
        <f t="shared" si="51"/>
        <v>0</v>
      </c>
      <c r="AQ147" s="29"/>
      <c r="AR147" s="29"/>
      <c r="AS147" s="29"/>
      <c r="AT147" s="29"/>
      <c r="AU147" s="29"/>
      <c r="AV147" s="29"/>
      <c r="AW147" s="29"/>
    </row>
    <row r="148" spans="1:49" ht="15.75" customHeight="1" x14ac:dyDescent="0.3">
      <c r="A148" s="65" t="s">
        <v>645</v>
      </c>
      <c r="B148" s="57" t="s">
        <v>646</v>
      </c>
      <c r="C148" s="53">
        <v>3394897</v>
      </c>
      <c r="D148" s="54">
        <v>1408020888</v>
      </c>
      <c r="E148" s="16" t="s">
        <v>51</v>
      </c>
      <c r="F148" s="16">
        <v>2780763</v>
      </c>
      <c r="G148" s="17">
        <v>2</v>
      </c>
      <c r="H148" s="18" t="s">
        <v>647</v>
      </c>
      <c r="I148" s="19" t="s">
        <v>53</v>
      </c>
      <c r="J148" s="20" t="s">
        <v>54</v>
      </c>
      <c r="K148" s="21">
        <v>374</v>
      </c>
      <c r="L148" s="21">
        <v>381</v>
      </c>
      <c r="M148" s="22">
        <v>900</v>
      </c>
      <c r="N148" s="23">
        <f>IF(G148&lt;=1,'CARGO FIJO'!$B$5,IF(G148&lt;=2,'CARGO FIJO'!$B$8,IF(G148&lt;=3,'CARGO FIJO'!$B$11,IF(G148&lt;=4,'CARGO FIJO'!$B$14,IF(G148&lt;=5,'CARGO FIJO'!$B$17)))))</f>
        <v>900</v>
      </c>
      <c r="O148" s="23">
        <f>IF(G148&lt;=1,'CARGO FIJO'!$C$5,IF(G148&lt;=2,'CARGO FIJO'!$C$8,IF(G148&lt;=3,'CARGO FIJO'!$C$11,IF(G148&lt;=4,'CARGO FIJO'!$C$14,IF(G148&lt;=5,'CARGO FIJO'!$C$17)))))</f>
        <v>900</v>
      </c>
      <c r="P148" s="21">
        <f t="shared" si="48"/>
        <v>7</v>
      </c>
      <c r="Q148" s="21">
        <f t="shared" si="1"/>
        <v>7</v>
      </c>
      <c r="R148" s="21">
        <f t="shared" si="2"/>
        <v>0</v>
      </c>
      <c r="S148" s="21">
        <f t="shared" si="3"/>
        <v>0</v>
      </c>
      <c r="T148" s="24">
        <f t="shared" si="44"/>
        <v>6300</v>
      </c>
      <c r="U148" s="24">
        <f t="shared" si="45"/>
        <v>0</v>
      </c>
      <c r="V148" s="25">
        <f t="shared" si="50"/>
        <v>0</v>
      </c>
      <c r="W148" s="24">
        <f>IF(G148&lt;=1,'CARGO FIJO'!$A$2,IF(G148&lt;=2,'CARGO FIJO'!$B$2,IF(G148&lt;=3,'CARGO FIJO'!$C$2,IF(G148&lt;=4,'CARGO FIJO'!$D$2,IF(G148&lt;=5,'CARGO FIJO'!$E$2)))))</f>
        <v>10000</v>
      </c>
      <c r="X148" s="26">
        <v>0</v>
      </c>
      <c r="Y148" s="24">
        <v>5500</v>
      </c>
      <c r="Z148" s="27">
        <v>0</v>
      </c>
      <c r="AA148" s="24">
        <f t="shared" ref="AA148:AA150" si="56">(Z148*500)</f>
        <v>0</v>
      </c>
      <c r="AB148" s="24">
        <v>0</v>
      </c>
      <c r="AC148" s="24">
        <v>0</v>
      </c>
      <c r="AD148" s="24">
        <v>2150</v>
      </c>
      <c r="AE148" s="24">
        <v>0</v>
      </c>
      <c r="AF148" s="21">
        <v>0</v>
      </c>
      <c r="AG148" s="24">
        <v>0</v>
      </c>
      <c r="AH148" s="24">
        <f t="shared" si="52"/>
        <v>0</v>
      </c>
      <c r="AI148" s="24">
        <v>0</v>
      </c>
      <c r="AJ148" s="33" t="s">
        <v>55</v>
      </c>
      <c r="AK148" s="24">
        <v>0</v>
      </c>
      <c r="AL148" s="24">
        <f t="shared" si="15"/>
        <v>19650</v>
      </c>
      <c r="AM148" s="24">
        <f t="shared" si="10"/>
        <v>19650</v>
      </c>
      <c r="AN148" s="29"/>
      <c r="AO148" s="30">
        <f t="shared" si="36"/>
        <v>0</v>
      </c>
      <c r="AP148" s="30">
        <f t="shared" si="51"/>
        <v>0</v>
      </c>
      <c r="AQ148" s="29"/>
      <c r="AR148" s="29"/>
      <c r="AS148" s="29"/>
      <c r="AT148" s="29"/>
      <c r="AU148" s="29"/>
      <c r="AV148" s="29"/>
      <c r="AW148" s="29"/>
    </row>
    <row r="149" spans="1:49" ht="15.75" customHeight="1" x14ac:dyDescent="0.3">
      <c r="A149" s="62" t="s">
        <v>648</v>
      </c>
      <c r="B149" s="14" t="s">
        <v>649</v>
      </c>
      <c r="C149" s="15">
        <v>70511673</v>
      </c>
      <c r="D149" s="16">
        <v>712004418</v>
      </c>
      <c r="E149" s="16" t="s">
        <v>51</v>
      </c>
      <c r="F149" s="16" t="s">
        <v>650</v>
      </c>
      <c r="G149" s="17">
        <v>2</v>
      </c>
      <c r="H149" s="18" t="s">
        <v>651</v>
      </c>
      <c r="I149" s="19" t="s">
        <v>53</v>
      </c>
      <c r="J149" s="20" t="s">
        <v>54</v>
      </c>
      <c r="K149" s="21">
        <v>1384</v>
      </c>
      <c r="L149" s="66">
        <v>1391</v>
      </c>
      <c r="M149" s="22">
        <v>900</v>
      </c>
      <c r="N149" s="23">
        <f>IF(G149&lt;=1,'CARGO FIJO'!$B$5,IF(G149&lt;=2,'CARGO FIJO'!$B$8,IF(G149&lt;=3,'CARGO FIJO'!$B$11,IF(G149&lt;=4,'CARGO FIJO'!$B$14,IF(G149&lt;=5,'CARGO FIJO'!$B$17)))))</f>
        <v>900</v>
      </c>
      <c r="O149" s="23">
        <f>IF(G149&lt;=1,'CARGO FIJO'!$C$5,IF(G149&lt;=2,'CARGO FIJO'!$C$8,IF(G149&lt;=3,'CARGO FIJO'!$C$11,IF(G149&lt;=4,'CARGO FIJO'!$C$14,IF(G149&lt;=5,'CARGO FIJO'!$C$17)))))</f>
        <v>900</v>
      </c>
      <c r="P149" s="21">
        <f t="shared" si="48"/>
        <v>7</v>
      </c>
      <c r="Q149" s="21">
        <f t="shared" si="1"/>
        <v>7</v>
      </c>
      <c r="R149" s="21">
        <f t="shared" si="2"/>
        <v>0</v>
      </c>
      <c r="S149" s="21">
        <f t="shared" si="3"/>
        <v>0</v>
      </c>
      <c r="T149" s="24">
        <f t="shared" si="44"/>
        <v>6300</v>
      </c>
      <c r="U149" s="24">
        <f t="shared" si="45"/>
        <v>0</v>
      </c>
      <c r="V149" s="25">
        <f t="shared" si="50"/>
        <v>0</v>
      </c>
      <c r="W149" s="24">
        <f>IF(G149&lt;=1,'CARGO FIJO'!$A$2,IF(G149&lt;=2,'CARGO FIJO'!$B$2,IF(G149&lt;=3,'CARGO FIJO'!$C$2,IF(G149&lt;=4,'CARGO FIJO'!$D$2,IF(G149&lt;=5,'CARGO FIJO'!$E$2)))))</f>
        <v>10000</v>
      </c>
      <c r="X149" s="26">
        <v>0</v>
      </c>
      <c r="Y149" s="24">
        <v>5500</v>
      </c>
      <c r="Z149" s="27">
        <v>0</v>
      </c>
      <c r="AA149" s="24">
        <f t="shared" si="56"/>
        <v>0</v>
      </c>
      <c r="AB149" s="24">
        <v>0</v>
      </c>
      <c r="AC149" s="24">
        <v>0</v>
      </c>
      <c r="AD149" s="24">
        <v>2150</v>
      </c>
      <c r="AE149" s="24"/>
      <c r="AF149" s="21">
        <v>0</v>
      </c>
      <c r="AG149" s="24"/>
      <c r="AH149" s="24">
        <f t="shared" si="52"/>
        <v>0</v>
      </c>
      <c r="AI149" s="24">
        <v>0</v>
      </c>
      <c r="AJ149" s="33" t="s">
        <v>652</v>
      </c>
      <c r="AK149" s="24">
        <v>0</v>
      </c>
      <c r="AL149" s="24">
        <f t="shared" si="15"/>
        <v>19650</v>
      </c>
      <c r="AM149" s="24">
        <f t="shared" si="10"/>
        <v>19650</v>
      </c>
      <c r="AN149" s="29"/>
      <c r="AO149" s="30">
        <f t="shared" si="36"/>
        <v>0</v>
      </c>
      <c r="AP149" s="30">
        <f t="shared" si="51"/>
        <v>0</v>
      </c>
      <c r="AQ149" s="29"/>
      <c r="AR149" s="29"/>
      <c r="AS149" s="29"/>
      <c r="AT149" s="29"/>
      <c r="AU149" s="29"/>
      <c r="AV149" s="29"/>
      <c r="AW149" s="29"/>
    </row>
    <row r="150" spans="1:49" ht="15.75" customHeight="1" x14ac:dyDescent="0.3">
      <c r="A150" s="62" t="s">
        <v>653</v>
      </c>
      <c r="B150" s="55" t="s">
        <v>654</v>
      </c>
      <c r="C150" s="15">
        <v>71276907</v>
      </c>
      <c r="D150" s="16">
        <v>1312010194</v>
      </c>
      <c r="E150" s="16" t="s">
        <v>51</v>
      </c>
      <c r="F150" s="16"/>
      <c r="G150" s="17">
        <v>2</v>
      </c>
      <c r="H150" s="18" t="s">
        <v>655</v>
      </c>
      <c r="I150" s="19" t="s">
        <v>53</v>
      </c>
      <c r="J150" s="20" t="s">
        <v>54</v>
      </c>
      <c r="K150" s="21">
        <v>971</v>
      </c>
      <c r="L150" s="21">
        <v>982</v>
      </c>
      <c r="M150" s="22">
        <v>900</v>
      </c>
      <c r="N150" s="23">
        <f>IF(G150&lt;=1,'CARGO FIJO'!$B$5,IF(G150&lt;=2,'CARGO FIJO'!$B$8,IF(G150&lt;=3,'CARGO FIJO'!$B$11,IF(G150&lt;=4,'CARGO FIJO'!$B$14,IF(G150&lt;=5,'CARGO FIJO'!$B$17)))))</f>
        <v>900</v>
      </c>
      <c r="O150" s="23">
        <f>IF(G150&lt;=1,'CARGO FIJO'!$C$5,IF(G150&lt;=2,'CARGO FIJO'!$C$8,IF(G150&lt;=3,'CARGO FIJO'!$C$11,IF(G150&lt;=4,'CARGO FIJO'!$C$14,IF(G150&lt;=5,'CARGO FIJO'!$C$17)))))</f>
        <v>900</v>
      </c>
      <c r="P150" s="21">
        <f t="shared" si="48"/>
        <v>11</v>
      </c>
      <c r="Q150" s="21">
        <f t="shared" si="1"/>
        <v>11</v>
      </c>
      <c r="R150" s="21">
        <f t="shared" si="2"/>
        <v>0</v>
      </c>
      <c r="S150" s="21">
        <f t="shared" si="3"/>
        <v>0</v>
      </c>
      <c r="T150" s="24">
        <f t="shared" si="44"/>
        <v>9900</v>
      </c>
      <c r="U150" s="24">
        <f t="shared" si="45"/>
        <v>0</v>
      </c>
      <c r="V150" s="25">
        <f t="shared" si="50"/>
        <v>0</v>
      </c>
      <c r="W150" s="24">
        <f>IF(G150&lt;=1,'CARGO FIJO'!$A$2,IF(G150&lt;=2,'CARGO FIJO'!$B$2,IF(G150&lt;=3,'CARGO FIJO'!$C$2,IF(G150&lt;=4,'CARGO FIJO'!$D$2,IF(G150&lt;=5,'CARGO FIJO'!$E$2)))))</f>
        <v>10000</v>
      </c>
      <c r="X150" s="26">
        <v>0</v>
      </c>
      <c r="Y150" s="24">
        <v>5500</v>
      </c>
      <c r="Z150" s="27">
        <v>0</v>
      </c>
      <c r="AA150" s="24">
        <f t="shared" si="56"/>
        <v>0</v>
      </c>
      <c r="AB150" s="24">
        <v>0</v>
      </c>
      <c r="AC150" s="24">
        <v>0</v>
      </c>
      <c r="AD150" s="24">
        <v>2550</v>
      </c>
      <c r="AE150" s="24">
        <v>0</v>
      </c>
      <c r="AF150" s="21">
        <v>0</v>
      </c>
      <c r="AG150" s="24">
        <v>0</v>
      </c>
      <c r="AH150" s="24">
        <f t="shared" si="52"/>
        <v>0</v>
      </c>
      <c r="AI150" s="24">
        <v>0</v>
      </c>
      <c r="AJ150" s="33" t="s">
        <v>55</v>
      </c>
      <c r="AK150" s="24">
        <v>0</v>
      </c>
      <c r="AL150" s="24">
        <f t="shared" si="15"/>
        <v>22850</v>
      </c>
      <c r="AM150" s="24">
        <f t="shared" si="10"/>
        <v>22850</v>
      </c>
      <c r="AN150" s="29"/>
      <c r="AO150" s="30">
        <f t="shared" si="36"/>
        <v>0</v>
      </c>
      <c r="AP150" s="30">
        <f t="shared" si="51"/>
        <v>0</v>
      </c>
      <c r="AQ150" s="29"/>
      <c r="AR150" s="29"/>
      <c r="AS150" s="29"/>
      <c r="AT150" s="29"/>
      <c r="AU150" s="29"/>
      <c r="AV150" s="29"/>
      <c r="AW150" s="29"/>
    </row>
    <row r="151" spans="1:49" ht="15.75" customHeight="1" x14ac:dyDescent="0.3">
      <c r="A151" s="62" t="s">
        <v>656</v>
      </c>
      <c r="B151" s="14" t="s">
        <v>657</v>
      </c>
      <c r="C151" s="15">
        <v>71276907</v>
      </c>
      <c r="D151" s="16">
        <v>1312010193</v>
      </c>
      <c r="E151" s="16" t="s">
        <v>51</v>
      </c>
      <c r="F151" s="16"/>
      <c r="G151" s="17">
        <v>2</v>
      </c>
      <c r="H151" s="18" t="s">
        <v>658</v>
      </c>
      <c r="I151" s="19" t="s">
        <v>53</v>
      </c>
      <c r="J151" s="20" t="s">
        <v>54</v>
      </c>
      <c r="K151" s="21">
        <v>844</v>
      </c>
      <c r="L151" s="21">
        <v>853</v>
      </c>
      <c r="M151" s="22">
        <v>900</v>
      </c>
      <c r="N151" s="23">
        <f>IF(G151&lt;=1,'CARGO FIJO'!$B$5,IF(G151&lt;=2,'CARGO FIJO'!$B$8,IF(G151&lt;=3,'CARGO FIJO'!$B$11,IF(G151&lt;=4,'CARGO FIJO'!$B$14,IF(G151&lt;=5,'CARGO FIJO'!$B$17)))))</f>
        <v>900</v>
      </c>
      <c r="O151" s="23">
        <f>IF(G151&lt;=1,'CARGO FIJO'!$C$5,IF(G151&lt;=2,'CARGO FIJO'!$C$8,IF(G151&lt;=3,'CARGO FIJO'!$C$11,IF(G151&lt;=4,'CARGO FIJO'!$C$14,IF(G151&lt;=5,'CARGO FIJO'!$C$17)))))</f>
        <v>900</v>
      </c>
      <c r="P151" s="21">
        <f t="shared" si="48"/>
        <v>9</v>
      </c>
      <c r="Q151" s="21">
        <f t="shared" si="1"/>
        <v>9</v>
      </c>
      <c r="R151" s="21">
        <f t="shared" si="2"/>
        <v>0</v>
      </c>
      <c r="S151" s="21">
        <f t="shared" si="3"/>
        <v>0</v>
      </c>
      <c r="T151" s="24">
        <f t="shared" si="44"/>
        <v>8100</v>
      </c>
      <c r="U151" s="24">
        <f t="shared" si="45"/>
        <v>0</v>
      </c>
      <c r="V151" s="25">
        <f t="shared" si="50"/>
        <v>0</v>
      </c>
      <c r="W151" s="24">
        <f>IF(G151&lt;=1,'CARGO FIJO'!$A$2,IF(G151&lt;=2,'CARGO FIJO'!$B$2,IF(G151&lt;=3,'CARGO FIJO'!$C$2,IF(G151&lt;=4,'CARGO FIJO'!$D$2,IF(G151&lt;=5,'CARGO FIJO'!$E$2)))))</f>
        <v>10000</v>
      </c>
      <c r="X151" s="26">
        <v>0</v>
      </c>
      <c r="Y151" s="24">
        <v>5500</v>
      </c>
      <c r="Z151" s="27">
        <v>0</v>
      </c>
      <c r="AA151" s="24">
        <v>0</v>
      </c>
      <c r="AB151" s="24">
        <v>0</v>
      </c>
      <c r="AC151" s="24">
        <v>0</v>
      </c>
      <c r="AD151" s="24">
        <v>2350</v>
      </c>
      <c r="AE151" s="24">
        <v>0</v>
      </c>
      <c r="AF151" s="21">
        <v>0</v>
      </c>
      <c r="AG151" s="24">
        <v>0</v>
      </c>
      <c r="AH151" s="24">
        <f t="shared" si="52"/>
        <v>0</v>
      </c>
      <c r="AI151" s="24">
        <v>0</v>
      </c>
      <c r="AJ151" s="33" t="s">
        <v>55</v>
      </c>
      <c r="AK151" s="24">
        <v>0</v>
      </c>
      <c r="AL151" s="24">
        <f t="shared" si="15"/>
        <v>21250</v>
      </c>
      <c r="AM151" s="24">
        <f t="shared" si="10"/>
        <v>21250</v>
      </c>
      <c r="AN151" s="29"/>
      <c r="AO151" s="30">
        <f t="shared" si="36"/>
        <v>0</v>
      </c>
      <c r="AP151" s="30">
        <f t="shared" si="51"/>
        <v>0</v>
      </c>
      <c r="AQ151" s="29"/>
      <c r="AR151" s="29"/>
      <c r="AS151" s="29"/>
      <c r="AT151" s="29"/>
      <c r="AU151" s="29"/>
      <c r="AV151" s="29"/>
      <c r="AW151" s="29"/>
    </row>
    <row r="152" spans="1:49" ht="15.75" customHeight="1" x14ac:dyDescent="0.3">
      <c r="A152" s="62" t="s">
        <v>659</v>
      </c>
      <c r="B152" s="14" t="s">
        <v>660</v>
      </c>
      <c r="C152" s="15">
        <v>71276907</v>
      </c>
      <c r="D152" s="16">
        <v>1312010192</v>
      </c>
      <c r="E152" s="16" t="s">
        <v>51</v>
      </c>
      <c r="F152" s="16"/>
      <c r="G152" s="17">
        <v>2</v>
      </c>
      <c r="H152" s="18" t="s">
        <v>661</v>
      </c>
      <c r="I152" s="19" t="s">
        <v>53</v>
      </c>
      <c r="J152" s="20" t="s">
        <v>54</v>
      </c>
      <c r="K152" s="21">
        <v>874</v>
      </c>
      <c r="L152" s="21">
        <v>889</v>
      </c>
      <c r="M152" s="22">
        <v>900</v>
      </c>
      <c r="N152" s="23">
        <f>IF(G152&lt;=1,'CARGO FIJO'!$B$5,IF(G152&lt;=2,'CARGO FIJO'!$B$8,IF(G152&lt;=3,'CARGO FIJO'!$B$11,IF(G152&lt;=4,'CARGO FIJO'!$B$14,IF(G152&lt;=5,'CARGO FIJO'!$B$17)))))</f>
        <v>900</v>
      </c>
      <c r="O152" s="23">
        <f>IF(G152&lt;=1,'CARGO FIJO'!$C$5,IF(G152&lt;=2,'CARGO FIJO'!$C$8,IF(G152&lt;=3,'CARGO FIJO'!$C$11,IF(G152&lt;=4,'CARGO FIJO'!$C$14,IF(G152&lt;=5,'CARGO FIJO'!$C$17)))))</f>
        <v>900</v>
      </c>
      <c r="P152" s="21">
        <f t="shared" si="48"/>
        <v>15</v>
      </c>
      <c r="Q152" s="21">
        <f t="shared" si="1"/>
        <v>15</v>
      </c>
      <c r="R152" s="21">
        <f t="shared" si="2"/>
        <v>0</v>
      </c>
      <c r="S152" s="21">
        <f t="shared" si="3"/>
        <v>0</v>
      </c>
      <c r="T152" s="24">
        <f t="shared" si="44"/>
        <v>13500</v>
      </c>
      <c r="U152" s="24">
        <f t="shared" si="45"/>
        <v>0</v>
      </c>
      <c r="V152" s="25">
        <f t="shared" si="50"/>
        <v>0</v>
      </c>
      <c r="W152" s="24">
        <f>IF(G152&lt;=1,'CARGO FIJO'!$A$2,IF(G152&lt;=2,'CARGO FIJO'!$B$2,IF(G152&lt;=3,'CARGO FIJO'!$C$2,IF(G152&lt;=4,'CARGO FIJO'!$D$2,IF(G152&lt;=5,'CARGO FIJO'!$E$2)))))</f>
        <v>10000</v>
      </c>
      <c r="X152" s="26">
        <v>0</v>
      </c>
      <c r="Y152" s="24">
        <v>5500</v>
      </c>
      <c r="Z152" s="27">
        <v>1</v>
      </c>
      <c r="AA152" s="24">
        <f t="shared" ref="AA152:AA162" si="57">(Z152*500)</f>
        <v>500</v>
      </c>
      <c r="AB152" s="24">
        <v>23700</v>
      </c>
      <c r="AC152" s="24">
        <v>0</v>
      </c>
      <c r="AD152" s="24">
        <v>2950</v>
      </c>
      <c r="AE152" s="24">
        <v>0</v>
      </c>
      <c r="AF152" s="21">
        <v>0</v>
      </c>
      <c r="AG152" s="24">
        <v>0</v>
      </c>
      <c r="AH152" s="24">
        <f t="shared" si="52"/>
        <v>0</v>
      </c>
      <c r="AI152" s="24">
        <v>0</v>
      </c>
      <c r="AJ152" s="33" t="s">
        <v>662</v>
      </c>
      <c r="AK152" s="24">
        <v>0</v>
      </c>
      <c r="AL152" s="24">
        <f t="shared" si="15"/>
        <v>50250</v>
      </c>
      <c r="AM152" s="24">
        <f t="shared" si="10"/>
        <v>50250</v>
      </c>
      <c r="AN152" s="29"/>
      <c r="AO152" s="30">
        <f t="shared" si="36"/>
        <v>0</v>
      </c>
      <c r="AP152" s="30">
        <f t="shared" si="51"/>
        <v>0</v>
      </c>
      <c r="AQ152" s="29"/>
      <c r="AR152" s="29"/>
      <c r="AS152" s="29"/>
      <c r="AT152" s="29"/>
      <c r="AU152" s="29"/>
      <c r="AV152" s="29"/>
      <c r="AW152" s="29"/>
    </row>
    <row r="153" spans="1:49" ht="16.5" customHeight="1" x14ac:dyDescent="0.3">
      <c r="A153" s="17" t="s">
        <v>663</v>
      </c>
      <c r="B153" s="14" t="s">
        <v>664</v>
      </c>
      <c r="C153" s="15">
        <v>71276907</v>
      </c>
      <c r="D153" s="16">
        <v>712006481</v>
      </c>
      <c r="E153" s="16" t="s">
        <v>51</v>
      </c>
      <c r="F153" s="16" t="s">
        <v>665</v>
      </c>
      <c r="G153" s="17">
        <v>2</v>
      </c>
      <c r="H153" s="18" t="s">
        <v>666</v>
      </c>
      <c r="I153" s="19" t="s">
        <v>53</v>
      </c>
      <c r="J153" s="20" t="s">
        <v>54</v>
      </c>
      <c r="K153" s="21">
        <v>3381</v>
      </c>
      <c r="L153" s="21">
        <v>3426</v>
      </c>
      <c r="M153" s="22">
        <v>900</v>
      </c>
      <c r="N153" s="23">
        <f>IF(G153&lt;=1,'CARGO FIJO'!$B$5,IF(G153&lt;=2,'CARGO FIJO'!$B$8,IF(G153&lt;=3,'CARGO FIJO'!$B$11,IF(G153&lt;=4,'CARGO FIJO'!$B$14,IF(G153&lt;=5,'CARGO FIJO'!$B$17)))))</f>
        <v>900</v>
      </c>
      <c r="O153" s="23">
        <f>IF(G153&lt;=1,'CARGO FIJO'!$C$5,IF(G153&lt;=2,'CARGO FIJO'!$C$8,IF(G153&lt;=3,'CARGO FIJO'!$C$11,IF(G153&lt;=4,'CARGO FIJO'!$C$14,IF(G153&lt;=5,'CARGO FIJO'!$C$17)))))</f>
        <v>900</v>
      </c>
      <c r="P153" s="21">
        <f t="shared" si="48"/>
        <v>45</v>
      </c>
      <c r="Q153" s="21">
        <f t="shared" si="1"/>
        <v>17</v>
      </c>
      <c r="R153" s="21">
        <f t="shared" si="2"/>
        <v>18</v>
      </c>
      <c r="S153" s="21">
        <f t="shared" si="3"/>
        <v>10</v>
      </c>
      <c r="T153" s="24">
        <f t="shared" si="44"/>
        <v>15300</v>
      </c>
      <c r="U153" s="24">
        <f t="shared" si="45"/>
        <v>16200</v>
      </c>
      <c r="V153" s="25">
        <f t="shared" si="50"/>
        <v>9000</v>
      </c>
      <c r="W153" s="24">
        <f>IF(G153&lt;=1,'CARGO FIJO'!$A$2,IF(G153&lt;=2,'CARGO FIJO'!$B$2,IF(G153&lt;=3,'CARGO FIJO'!$C$2,IF(G153&lt;=4,'CARGO FIJO'!$D$2,IF(G153&lt;=5,'CARGO FIJO'!$E$2)))))</f>
        <v>10000</v>
      </c>
      <c r="X153" s="26">
        <v>0</v>
      </c>
      <c r="Y153" s="24">
        <v>5500</v>
      </c>
      <c r="Z153" s="27">
        <v>1</v>
      </c>
      <c r="AA153" s="24">
        <f t="shared" si="57"/>
        <v>500</v>
      </c>
      <c r="AB153" s="24">
        <v>20450</v>
      </c>
      <c r="AC153" s="24">
        <v>0</v>
      </c>
      <c r="AD153" s="24">
        <v>5650</v>
      </c>
      <c r="AE153" s="24">
        <v>0</v>
      </c>
      <c r="AF153" s="21">
        <v>0</v>
      </c>
      <c r="AG153" s="24">
        <v>0</v>
      </c>
      <c r="AH153" s="24">
        <f t="shared" si="52"/>
        <v>0</v>
      </c>
      <c r="AI153" s="24">
        <v>0</v>
      </c>
      <c r="AJ153" s="67" t="s">
        <v>667</v>
      </c>
      <c r="AK153" s="24">
        <v>0</v>
      </c>
      <c r="AL153" s="24">
        <f t="shared" si="15"/>
        <v>71300</v>
      </c>
      <c r="AM153" s="24">
        <f t="shared" si="10"/>
        <v>71300</v>
      </c>
      <c r="AN153" s="68"/>
      <c r="AO153" s="69">
        <f t="shared" si="36"/>
        <v>0</v>
      </c>
      <c r="AP153" s="69">
        <f t="shared" si="51"/>
        <v>0</v>
      </c>
      <c r="AQ153" s="68"/>
      <c r="AR153" s="68"/>
      <c r="AS153" s="68"/>
      <c r="AT153" s="68"/>
      <c r="AU153" s="68"/>
      <c r="AV153" s="68"/>
      <c r="AW153" s="68"/>
    </row>
    <row r="154" spans="1:49" ht="15.75" customHeight="1" x14ac:dyDescent="0.3">
      <c r="A154" s="62" t="s">
        <v>668</v>
      </c>
      <c r="B154" s="14" t="s">
        <v>669</v>
      </c>
      <c r="C154" s="15">
        <v>32482165</v>
      </c>
      <c r="D154" s="16">
        <v>1012014093</v>
      </c>
      <c r="E154" s="16" t="s">
        <v>51</v>
      </c>
      <c r="F154" s="16">
        <v>2788223</v>
      </c>
      <c r="G154" s="17">
        <v>2</v>
      </c>
      <c r="H154" s="18" t="s">
        <v>670</v>
      </c>
      <c r="I154" s="19" t="s">
        <v>53</v>
      </c>
      <c r="J154" s="20" t="s">
        <v>54</v>
      </c>
      <c r="K154" s="21">
        <v>2034</v>
      </c>
      <c r="L154" s="21">
        <v>2043</v>
      </c>
      <c r="M154" s="22">
        <v>900</v>
      </c>
      <c r="N154" s="23">
        <f>IF(G154&lt;=1,'CARGO FIJO'!$B$5,IF(G154&lt;=2,'CARGO FIJO'!$B$8,IF(G154&lt;=3,'CARGO FIJO'!$B$11,IF(G154&lt;=4,'CARGO FIJO'!$B$14,IF(G154&lt;=5,'CARGO FIJO'!$B$17)))))</f>
        <v>900</v>
      </c>
      <c r="O154" s="23">
        <f>IF(G154&lt;=1,'CARGO FIJO'!$C$5,IF(G154&lt;=2,'CARGO FIJO'!$C$8,IF(G154&lt;=3,'CARGO FIJO'!$C$11,IF(G154&lt;=4,'CARGO FIJO'!$C$14,IF(G154&lt;=5,'CARGO FIJO'!$C$17)))))</f>
        <v>900</v>
      </c>
      <c r="P154" s="21">
        <f t="shared" si="48"/>
        <v>9</v>
      </c>
      <c r="Q154" s="21">
        <f t="shared" si="1"/>
        <v>9</v>
      </c>
      <c r="R154" s="21">
        <f t="shared" si="2"/>
        <v>0</v>
      </c>
      <c r="S154" s="21">
        <f t="shared" si="3"/>
        <v>0</v>
      </c>
      <c r="T154" s="24">
        <f t="shared" si="44"/>
        <v>8100</v>
      </c>
      <c r="U154" s="24">
        <f t="shared" si="45"/>
        <v>0</v>
      </c>
      <c r="V154" s="25">
        <f t="shared" si="50"/>
        <v>0</v>
      </c>
      <c r="W154" s="24">
        <f>IF(G154&lt;=1,'CARGO FIJO'!$A$2,IF(G154&lt;=2,'CARGO FIJO'!$B$2,IF(G154&lt;=3,'CARGO FIJO'!$C$2,IF(G154&lt;=4,'CARGO FIJO'!$D$2,IF(G154&lt;=5,'CARGO FIJO'!$E$2)))))</f>
        <v>10000</v>
      </c>
      <c r="X154" s="26">
        <v>0</v>
      </c>
      <c r="Y154" s="24">
        <v>5500</v>
      </c>
      <c r="Z154" s="27">
        <v>0</v>
      </c>
      <c r="AA154" s="24">
        <f t="shared" si="57"/>
        <v>0</v>
      </c>
      <c r="AB154" s="24">
        <v>0</v>
      </c>
      <c r="AC154" s="24">
        <v>0</v>
      </c>
      <c r="AD154" s="24">
        <v>2350</v>
      </c>
      <c r="AE154" s="24">
        <v>0</v>
      </c>
      <c r="AF154" s="21">
        <v>0</v>
      </c>
      <c r="AG154" s="24">
        <v>0</v>
      </c>
      <c r="AH154" s="24">
        <f t="shared" si="52"/>
        <v>0</v>
      </c>
      <c r="AI154" s="24">
        <v>0</v>
      </c>
      <c r="AJ154" s="33" t="s">
        <v>671</v>
      </c>
      <c r="AK154" s="24">
        <v>0</v>
      </c>
      <c r="AL154" s="24">
        <f t="shared" si="15"/>
        <v>21250</v>
      </c>
      <c r="AM154" s="24">
        <f t="shared" si="10"/>
        <v>21250</v>
      </c>
      <c r="AN154" s="29"/>
      <c r="AO154" s="30">
        <f t="shared" si="36"/>
        <v>0</v>
      </c>
      <c r="AP154" s="30">
        <f t="shared" si="51"/>
        <v>0</v>
      </c>
      <c r="AQ154" s="29"/>
      <c r="AR154" s="29"/>
      <c r="AS154" s="29"/>
      <c r="AT154" s="29"/>
      <c r="AU154" s="29"/>
      <c r="AV154" s="29"/>
      <c r="AW154" s="29"/>
    </row>
    <row r="155" spans="1:49" ht="15.75" customHeight="1" x14ac:dyDescent="0.3">
      <c r="A155" s="62" t="s">
        <v>672</v>
      </c>
      <c r="B155" s="14" t="s">
        <v>673</v>
      </c>
      <c r="C155" s="15">
        <v>43362296</v>
      </c>
      <c r="D155" s="16">
        <v>712004858</v>
      </c>
      <c r="E155" s="16" t="s">
        <v>51</v>
      </c>
      <c r="F155" s="16" t="s">
        <v>674</v>
      </c>
      <c r="G155" s="17">
        <v>2</v>
      </c>
      <c r="H155" s="18" t="s">
        <v>675</v>
      </c>
      <c r="I155" s="19" t="s">
        <v>53</v>
      </c>
      <c r="J155" s="20" t="s">
        <v>54</v>
      </c>
      <c r="K155" s="21">
        <v>3066</v>
      </c>
      <c r="L155" s="21">
        <v>3081</v>
      </c>
      <c r="M155" s="22">
        <v>900</v>
      </c>
      <c r="N155" s="23">
        <f>IF(G155&lt;=1,'CARGO FIJO'!$B$5,IF(G155&lt;=2,'CARGO FIJO'!$B$8,IF(G155&lt;=3,'CARGO FIJO'!$B$11,IF(G155&lt;=4,'CARGO FIJO'!$B$14,IF(G155&lt;=5,'CARGO FIJO'!$B$17)))))</f>
        <v>900</v>
      </c>
      <c r="O155" s="23">
        <f>IF(G155&lt;=1,'CARGO FIJO'!$C$5,IF(G155&lt;=2,'CARGO FIJO'!$C$8,IF(G155&lt;=3,'CARGO FIJO'!$C$11,IF(G155&lt;=4,'CARGO FIJO'!$C$14,IF(G155&lt;=5,'CARGO FIJO'!$C$17)))))</f>
        <v>900</v>
      </c>
      <c r="P155" s="21">
        <f t="shared" si="48"/>
        <v>15</v>
      </c>
      <c r="Q155" s="21">
        <f t="shared" si="1"/>
        <v>15</v>
      </c>
      <c r="R155" s="21">
        <f t="shared" si="2"/>
        <v>0</v>
      </c>
      <c r="S155" s="21">
        <f t="shared" si="3"/>
        <v>0</v>
      </c>
      <c r="T155" s="24">
        <f t="shared" si="44"/>
        <v>13500</v>
      </c>
      <c r="U155" s="24">
        <f t="shared" si="45"/>
        <v>0</v>
      </c>
      <c r="V155" s="25">
        <f t="shared" si="50"/>
        <v>0</v>
      </c>
      <c r="W155" s="24">
        <f>IF(G155&lt;=1,'CARGO FIJO'!$A$2,IF(G155&lt;=2,'CARGO FIJO'!$B$2,IF(G155&lt;=3,'CARGO FIJO'!$C$2,IF(G155&lt;=4,'CARGO FIJO'!$D$2,IF(G155&lt;=5,'CARGO FIJO'!$E$2)))))</f>
        <v>10000</v>
      </c>
      <c r="X155" s="26">
        <v>0</v>
      </c>
      <c r="Y155" s="24">
        <v>5500</v>
      </c>
      <c r="Z155" s="27">
        <v>1</v>
      </c>
      <c r="AA155" s="24">
        <f t="shared" si="57"/>
        <v>500</v>
      </c>
      <c r="AB155" s="24">
        <v>19600</v>
      </c>
      <c r="AC155" s="24">
        <v>0</v>
      </c>
      <c r="AD155" s="24">
        <v>2950</v>
      </c>
      <c r="AE155" s="24">
        <v>0</v>
      </c>
      <c r="AF155" s="21">
        <v>0</v>
      </c>
      <c r="AG155" s="24">
        <v>0</v>
      </c>
      <c r="AH155" s="24">
        <f t="shared" si="52"/>
        <v>0</v>
      </c>
      <c r="AI155" s="24">
        <v>0</v>
      </c>
      <c r="AJ155" s="33" t="s">
        <v>676</v>
      </c>
      <c r="AK155" s="24">
        <v>0</v>
      </c>
      <c r="AL155" s="24">
        <f t="shared" si="15"/>
        <v>46150</v>
      </c>
      <c r="AM155" s="24">
        <f t="shared" si="10"/>
        <v>46150</v>
      </c>
      <c r="AN155" s="29"/>
      <c r="AO155" s="30">
        <f t="shared" si="36"/>
        <v>0</v>
      </c>
      <c r="AP155" s="30">
        <f t="shared" si="51"/>
        <v>0</v>
      </c>
      <c r="AQ155" s="29"/>
      <c r="AR155" s="29"/>
      <c r="AS155" s="29"/>
      <c r="AT155" s="29"/>
      <c r="AU155" s="29"/>
      <c r="AV155" s="29"/>
      <c r="AW155" s="29"/>
    </row>
    <row r="156" spans="1:49" ht="15.75" customHeight="1" x14ac:dyDescent="0.3">
      <c r="A156" s="62" t="s">
        <v>677</v>
      </c>
      <c r="B156" s="14" t="s">
        <v>678</v>
      </c>
      <c r="C156" s="15">
        <v>1026149515</v>
      </c>
      <c r="D156" s="16">
        <v>712006485</v>
      </c>
      <c r="E156" s="16" t="s">
        <v>51</v>
      </c>
      <c r="F156" s="16" t="s">
        <v>679</v>
      </c>
      <c r="G156" s="17">
        <v>2</v>
      </c>
      <c r="H156" s="18" t="s">
        <v>680</v>
      </c>
      <c r="I156" s="19" t="s">
        <v>53</v>
      </c>
      <c r="J156" s="20" t="s">
        <v>54</v>
      </c>
      <c r="K156" s="21">
        <v>1823</v>
      </c>
      <c r="L156" s="21">
        <v>1838</v>
      </c>
      <c r="M156" s="22">
        <v>900</v>
      </c>
      <c r="N156" s="23">
        <f>IF(G156&lt;=1,'CARGO FIJO'!$B$5,IF(G156&lt;=2,'CARGO FIJO'!$B$8,IF(G156&lt;=3,'CARGO FIJO'!$B$11,IF(G156&lt;=4,'CARGO FIJO'!$B$14,IF(G156&lt;=5,'CARGO FIJO'!$B$17)))))</f>
        <v>900</v>
      </c>
      <c r="O156" s="23">
        <f>IF(G156&lt;=1,'CARGO FIJO'!$C$5,IF(G156&lt;=2,'CARGO FIJO'!$C$8,IF(G156&lt;=3,'CARGO FIJO'!$C$11,IF(G156&lt;=4,'CARGO FIJO'!$C$14,IF(G156&lt;=5,'CARGO FIJO'!$C$17)))))</f>
        <v>900</v>
      </c>
      <c r="P156" s="21">
        <f t="shared" si="48"/>
        <v>15</v>
      </c>
      <c r="Q156" s="21">
        <f t="shared" si="1"/>
        <v>15</v>
      </c>
      <c r="R156" s="21">
        <f t="shared" si="2"/>
        <v>0</v>
      </c>
      <c r="S156" s="21">
        <f t="shared" si="3"/>
        <v>0</v>
      </c>
      <c r="T156" s="24">
        <f t="shared" si="44"/>
        <v>13500</v>
      </c>
      <c r="U156" s="24">
        <f t="shared" si="45"/>
        <v>0</v>
      </c>
      <c r="V156" s="25">
        <f t="shared" si="50"/>
        <v>0</v>
      </c>
      <c r="W156" s="24">
        <f>IF(G156&lt;=1,'CARGO FIJO'!$A$2,IF(G156&lt;=2,'CARGO FIJO'!$B$2,IF(G156&lt;=3,'CARGO FIJO'!$C$2,IF(G156&lt;=4,'CARGO FIJO'!$D$2,IF(G156&lt;=5,'CARGO FIJO'!$E$2)))))</f>
        <v>10000</v>
      </c>
      <c r="X156" s="26">
        <v>0</v>
      </c>
      <c r="Y156" s="24">
        <v>5500</v>
      </c>
      <c r="Z156" s="27">
        <v>0</v>
      </c>
      <c r="AA156" s="24">
        <f t="shared" si="57"/>
        <v>0</v>
      </c>
      <c r="AB156" s="24">
        <v>0</v>
      </c>
      <c r="AC156" s="24">
        <v>0</v>
      </c>
      <c r="AD156" s="24">
        <v>2900</v>
      </c>
      <c r="AE156" s="24">
        <v>0</v>
      </c>
      <c r="AF156" s="21">
        <v>0</v>
      </c>
      <c r="AG156" s="24">
        <v>0</v>
      </c>
      <c r="AH156" s="24">
        <f t="shared" si="52"/>
        <v>0</v>
      </c>
      <c r="AI156" s="24">
        <v>0</v>
      </c>
      <c r="AJ156" s="33" t="s">
        <v>55</v>
      </c>
      <c r="AK156" s="24">
        <v>0</v>
      </c>
      <c r="AL156" s="24">
        <f t="shared" si="15"/>
        <v>26100</v>
      </c>
      <c r="AM156" s="24">
        <f t="shared" si="10"/>
        <v>26100</v>
      </c>
      <c r="AN156" s="29"/>
      <c r="AO156" s="30">
        <f t="shared" si="36"/>
        <v>0</v>
      </c>
      <c r="AP156" s="30">
        <f t="shared" si="51"/>
        <v>0</v>
      </c>
      <c r="AQ156" s="29"/>
      <c r="AR156" s="29"/>
      <c r="AS156" s="29"/>
      <c r="AT156" s="29"/>
      <c r="AU156" s="29"/>
      <c r="AV156" s="29"/>
      <c r="AW156" s="29"/>
    </row>
    <row r="157" spans="1:49" ht="15.75" customHeight="1" x14ac:dyDescent="0.3">
      <c r="A157" s="62" t="s">
        <v>681</v>
      </c>
      <c r="B157" s="14" t="s">
        <v>682</v>
      </c>
      <c r="C157" s="15">
        <v>15526907</v>
      </c>
      <c r="D157" s="16">
        <v>1308007148</v>
      </c>
      <c r="E157" s="16" t="s">
        <v>51</v>
      </c>
      <c r="F157" s="16">
        <v>3034265</v>
      </c>
      <c r="G157" s="17">
        <v>3</v>
      </c>
      <c r="H157" s="18" t="s">
        <v>683</v>
      </c>
      <c r="I157" s="19" t="s">
        <v>53</v>
      </c>
      <c r="J157" s="20" t="s">
        <v>54</v>
      </c>
      <c r="K157" s="21">
        <v>1106</v>
      </c>
      <c r="L157" s="21">
        <v>1120</v>
      </c>
      <c r="M157" s="22">
        <v>1250</v>
      </c>
      <c r="N157" s="23">
        <f>IF(G157&lt;=1,'CARGO FIJO'!$B$5,IF(G157&lt;=2,'CARGO FIJO'!$B$8,IF(G157&lt;=3,'CARGO FIJO'!$B$11,IF(G157&lt;=4,'CARGO FIJO'!$B$14,IF(G157&lt;=5,'CARGO FIJO'!$B$17)))))</f>
        <v>1250</v>
      </c>
      <c r="O157" s="23">
        <f>IF(G157&lt;=1,'CARGO FIJO'!$C$5,IF(G157&lt;=2,'CARGO FIJO'!$C$8,IF(G157&lt;=3,'CARGO FIJO'!$C$11,IF(G157&lt;=4,'CARGO FIJO'!$C$14,IF(G157&lt;=5,'CARGO FIJO'!$C$17)))))</f>
        <v>1250</v>
      </c>
      <c r="P157" s="21">
        <f t="shared" si="48"/>
        <v>14</v>
      </c>
      <c r="Q157" s="21">
        <f t="shared" si="1"/>
        <v>14</v>
      </c>
      <c r="R157" s="21">
        <f t="shared" si="2"/>
        <v>0</v>
      </c>
      <c r="S157" s="21">
        <f t="shared" si="3"/>
        <v>0</v>
      </c>
      <c r="T157" s="24">
        <f t="shared" si="44"/>
        <v>17500</v>
      </c>
      <c r="U157" s="24">
        <f t="shared" si="45"/>
        <v>0</v>
      </c>
      <c r="V157" s="25">
        <f t="shared" si="50"/>
        <v>0</v>
      </c>
      <c r="W157" s="24">
        <f>IF(G157&lt;=1,'CARGO FIJO'!$A$2,IF(G157&lt;=2,'CARGO FIJO'!$B$2,IF(G157&lt;=3,'CARGO FIJO'!$C$2,IF(G157&lt;=4,'CARGO FIJO'!$D$2,IF(G157&lt;=5,'CARGO FIJO'!$E$2)))))</f>
        <v>11800</v>
      </c>
      <c r="X157" s="26">
        <v>0</v>
      </c>
      <c r="Y157" s="24">
        <v>5500</v>
      </c>
      <c r="Z157" s="27">
        <v>0</v>
      </c>
      <c r="AA157" s="24">
        <f t="shared" si="57"/>
        <v>0</v>
      </c>
      <c r="AB157" s="24">
        <v>0</v>
      </c>
      <c r="AC157" s="24">
        <v>0</v>
      </c>
      <c r="AD157" s="24">
        <v>3500</v>
      </c>
      <c r="AE157" s="24">
        <v>0</v>
      </c>
      <c r="AF157" s="21">
        <v>0</v>
      </c>
      <c r="AG157" s="24">
        <v>0</v>
      </c>
      <c r="AH157" s="24">
        <f t="shared" si="52"/>
        <v>0</v>
      </c>
      <c r="AI157" s="24">
        <v>0</v>
      </c>
      <c r="AJ157" s="33" t="s">
        <v>55</v>
      </c>
      <c r="AK157" s="24">
        <v>0</v>
      </c>
      <c r="AL157" s="24">
        <f t="shared" si="15"/>
        <v>31300</v>
      </c>
      <c r="AM157" s="24">
        <f t="shared" si="10"/>
        <v>31300</v>
      </c>
      <c r="AN157" s="29"/>
      <c r="AO157" s="30">
        <f t="shared" si="36"/>
        <v>0</v>
      </c>
      <c r="AP157" s="30">
        <f t="shared" si="51"/>
        <v>0</v>
      </c>
      <c r="AQ157" s="29"/>
      <c r="AR157" s="29"/>
      <c r="AS157" s="29"/>
      <c r="AT157" s="29"/>
      <c r="AU157" s="29"/>
      <c r="AV157" s="29"/>
      <c r="AW157" s="29"/>
    </row>
    <row r="158" spans="1:49" ht="15.75" customHeight="1" x14ac:dyDescent="0.3">
      <c r="A158" s="62" t="s">
        <v>684</v>
      </c>
      <c r="B158" s="14" t="s">
        <v>685</v>
      </c>
      <c r="C158" s="15">
        <v>32439759</v>
      </c>
      <c r="D158" s="16">
        <v>1407009424</v>
      </c>
      <c r="E158" s="16" t="s">
        <v>51</v>
      </c>
      <c r="F158" s="16" t="s">
        <v>686</v>
      </c>
      <c r="G158" s="17">
        <v>2</v>
      </c>
      <c r="H158" s="18" t="s">
        <v>687</v>
      </c>
      <c r="I158" s="19" t="s">
        <v>53</v>
      </c>
      <c r="J158" s="20" t="s">
        <v>54</v>
      </c>
      <c r="K158" s="21">
        <v>942</v>
      </c>
      <c r="L158" s="21">
        <v>955</v>
      </c>
      <c r="M158" s="22">
        <v>900</v>
      </c>
      <c r="N158" s="23">
        <f>IF(G158&lt;=1,'CARGO FIJO'!$B$5,IF(G158&lt;=2,'CARGO FIJO'!$B$8,IF(G158&lt;=3,'CARGO FIJO'!$B$11,IF(G158&lt;=4,'CARGO FIJO'!$B$14,IF(G158&lt;=5,'CARGO FIJO'!$B$17)))))</f>
        <v>900</v>
      </c>
      <c r="O158" s="23">
        <f>IF(G158&lt;=1,'CARGO FIJO'!$C$5,IF(G158&lt;=2,'CARGO FIJO'!$C$8,IF(G158&lt;=3,'CARGO FIJO'!$C$11,IF(G158&lt;=4,'CARGO FIJO'!$C$14,IF(G158&lt;=5,'CARGO FIJO'!$C$17)))))</f>
        <v>900</v>
      </c>
      <c r="P158" s="21">
        <f t="shared" si="48"/>
        <v>13</v>
      </c>
      <c r="Q158" s="21">
        <f t="shared" si="1"/>
        <v>13</v>
      </c>
      <c r="R158" s="21">
        <f t="shared" si="2"/>
        <v>0</v>
      </c>
      <c r="S158" s="21">
        <f t="shared" si="3"/>
        <v>0</v>
      </c>
      <c r="T158" s="24">
        <f t="shared" si="44"/>
        <v>11700</v>
      </c>
      <c r="U158" s="24">
        <f t="shared" si="45"/>
        <v>0</v>
      </c>
      <c r="V158" s="25">
        <f t="shared" si="50"/>
        <v>0</v>
      </c>
      <c r="W158" s="24">
        <f>IF(G158&lt;=1,'CARGO FIJO'!$A$2,IF(G158&lt;=2,'CARGO FIJO'!$B$2,IF(G158&lt;=3,'CARGO FIJO'!$C$2,IF(G158&lt;=4,'CARGO FIJO'!$D$2,IF(G158&lt;=5,'CARGO FIJO'!$E$2)))))</f>
        <v>10000</v>
      </c>
      <c r="X158" s="26">
        <v>0</v>
      </c>
      <c r="Y158" s="24">
        <v>5500</v>
      </c>
      <c r="Z158" s="27">
        <v>0</v>
      </c>
      <c r="AA158" s="24">
        <f t="shared" si="57"/>
        <v>0</v>
      </c>
      <c r="AB158" s="24">
        <v>0</v>
      </c>
      <c r="AC158" s="24">
        <v>0</v>
      </c>
      <c r="AD158" s="24">
        <v>2700</v>
      </c>
      <c r="AE158" s="24">
        <v>0</v>
      </c>
      <c r="AF158" s="21">
        <v>0</v>
      </c>
      <c r="AG158" s="24">
        <v>0</v>
      </c>
      <c r="AH158" s="24">
        <f t="shared" si="52"/>
        <v>0</v>
      </c>
      <c r="AI158" s="24">
        <v>0</v>
      </c>
      <c r="AJ158" s="33" t="s">
        <v>55</v>
      </c>
      <c r="AK158" s="24">
        <v>0</v>
      </c>
      <c r="AL158" s="24">
        <f t="shared" si="15"/>
        <v>24500</v>
      </c>
      <c r="AM158" s="24">
        <f t="shared" si="10"/>
        <v>24500</v>
      </c>
      <c r="AN158" s="29"/>
      <c r="AO158" s="30">
        <f t="shared" si="36"/>
        <v>0</v>
      </c>
      <c r="AP158" s="30"/>
      <c r="AQ158" s="29"/>
      <c r="AR158" s="29"/>
      <c r="AS158" s="29"/>
      <c r="AT158" s="29"/>
      <c r="AU158" s="29"/>
      <c r="AV158" s="29"/>
      <c r="AW158" s="29"/>
    </row>
    <row r="159" spans="1:49" ht="15.75" customHeight="1" x14ac:dyDescent="0.3">
      <c r="A159" s="62" t="s">
        <v>688</v>
      </c>
      <c r="B159" s="14" t="s">
        <v>689</v>
      </c>
      <c r="C159" s="15">
        <v>43708891</v>
      </c>
      <c r="D159" s="16">
        <v>903000220</v>
      </c>
      <c r="E159" s="16" t="s">
        <v>51</v>
      </c>
      <c r="F159" s="16">
        <v>3032112</v>
      </c>
      <c r="G159" s="17">
        <v>2</v>
      </c>
      <c r="H159" s="18" t="s">
        <v>690</v>
      </c>
      <c r="I159" s="19" t="s">
        <v>53</v>
      </c>
      <c r="J159" s="20" t="s">
        <v>54</v>
      </c>
      <c r="K159" s="21">
        <v>1086</v>
      </c>
      <c r="L159" s="21">
        <v>1095</v>
      </c>
      <c r="M159" s="22">
        <v>900</v>
      </c>
      <c r="N159" s="23">
        <f>IF(G159&lt;=1,'CARGO FIJO'!$B$5,IF(G159&lt;=2,'CARGO FIJO'!$B$8,IF(G159&lt;=3,'CARGO FIJO'!$B$11,IF(G159&lt;=4,'CARGO FIJO'!$B$14,IF(G159&lt;=5,'CARGO FIJO'!$B$17)))))</f>
        <v>900</v>
      </c>
      <c r="O159" s="23">
        <f>IF(G159&lt;=1,'CARGO FIJO'!$C$5,IF(G159&lt;=2,'CARGO FIJO'!$C$8,IF(G159&lt;=3,'CARGO FIJO'!$C$11,IF(G159&lt;=4,'CARGO FIJO'!$C$14,IF(G159&lt;=5,'CARGO FIJO'!$C$17)))))</f>
        <v>900</v>
      </c>
      <c r="P159" s="21">
        <f t="shared" si="48"/>
        <v>9</v>
      </c>
      <c r="Q159" s="21">
        <f t="shared" si="1"/>
        <v>9</v>
      </c>
      <c r="R159" s="21">
        <f t="shared" si="2"/>
        <v>0</v>
      </c>
      <c r="S159" s="21">
        <f t="shared" si="3"/>
        <v>0</v>
      </c>
      <c r="T159" s="24">
        <f t="shared" si="44"/>
        <v>8100</v>
      </c>
      <c r="U159" s="24">
        <f t="shared" si="45"/>
        <v>0</v>
      </c>
      <c r="V159" s="25">
        <f t="shared" si="50"/>
        <v>0</v>
      </c>
      <c r="W159" s="24">
        <f>IF(G159&lt;=1,'CARGO FIJO'!$A$2,IF(G159&lt;=2,'CARGO FIJO'!$B$2,IF(G159&lt;=3,'CARGO FIJO'!$C$2,IF(G159&lt;=4,'CARGO FIJO'!$D$2,IF(G159&lt;=5,'CARGO FIJO'!$E$2)))))</f>
        <v>10000</v>
      </c>
      <c r="X159" s="26">
        <v>0</v>
      </c>
      <c r="Y159" s="24">
        <v>5500</v>
      </c>
      <c r="Z159" s="27">
        <v>1</v>
      </c>
      <c r="AA159" s="24">
        <f t="shared" si="57"/>
        <v>500</v>
      </c>
      <c r="AB159" s="24">
        <v>18800</v>
      </c>
      <c r="AC159" s="24">
        <v>0</v>
      </c>
      <c r="AD159" s="24">
        <v>2400</v>
      </c>
      <c r="AE159" s="24">
        <v>0</v>
      </c>
      <c r="AF159" s="21">
        <v>0</v>
      </c>
      <c r="AG159" s="24">
        <v>0</v>
      </c>
      <c r="AH159" s="24">
        <f t="shared" si="52"/>
        <v>0</v>
      </c>
      <c r="AI159" s="24">
        <v>0</v>
      </c>
      <c r="AJ159" s="33" t="s">
        <v>88</v>
      </c>
      <c r="AK159" s="24">
        <v>0</v>
      </c>
      <c r="AL159" s="24">
        <f t="shared" si="15"/>
        <v>40500</v>
      </c>
      <c r="AM159" s="24">
        <f t="shared" si="10"/>
        <v>40500</v>
      </c>
      <c r="AN159" s="29"/>
      <c r="AO159" s="30">
        <f t="shared" si="36"/>
        <v>0</v>
      </c>
      <c r="AP159" s="30">
        <f t="shared" ref="AP159:AP184" si="58">AL159-AM159</f>
        <v>0</v>
      </c>
      <c r="AQ159" s="29"/>
      <c r="AR159" s="29"/>
      <c r="AS159" s="29"/>
      <c r="AT159" s="29"/>
      <c r="AU159" s="29"/>
      <c r="AV159" s="29"/>
      <c r="AW159" s="29"/>
    </row>
    <row r="160" spans="1:49" ht="15.75" customHeight="1" x14ac:dyDescent="0.3">
      <c r="A160" s="62" t="s">
        <v>691</v>
      </c>
      <c r="B160" s="14" t="s">
        <v>692</v>
      </c>
      <c r="C160" s="15">
        <v>3366626</v>
      </c>
      <c r="D160" s="16">
        <v>1402002264</v>
      </c>
      <c r="E160" s="16" t="s">
        <v>51</v>
      </c>
      <c r="F160" s="16">
        <v>4193794</v>
      </c>
      <c r="G160" s="17">
        <v>2</v>
      </c>
      <c r="H160" s="18" t="s">
        <v>693</v>
      </c>
      <c r="I160" s="19" t="s">
        <v>53</v>
      </c>
      <c r="J160" s="20" t="s">
        <v>54</v>
      </c>
      <c r="K160" s="21">
        <v>1408</v>
      </c>
      <c r="L160" s="21">
        <v>1428</v>
      </c>
      <c r="M160" s="22">
        <v>900</v>
      </c>
      <c r="N160" s="23">
        <f>IF(G160&lt;=1,'CARGO FIJO'!$B$5,IF(G160&lt;=2,'CARGO FIJO'!$B$8,IF(G160&lt;=3,'CARGO FIJO'!$B$11,IF(G160&lt;=4,'CARGO FIJO'!$B$14,IF(G160&lt;=5,'CARGO FIJO'!$B$17)))))</f>
        <v>900</v>
      </c>
      <c r="O160" s="23">
        <f>IF(G160&lt;=1,'CARGO FIJO'!$C$5,IF(G160&lt;=2,'CARGO FIJO'!$C$8,IF(G160&lt;=3,'CARGO FIJO'!$C$11,IF(G160&lt;=4,'CARGO FIJO'!$C$14,IF(G160&lt;=5,'CARGO FIJO'!$C$17)))))</f>
        <v>900</v>
      </c>
      <c r="P160" s="21">
        <f t="shared" si="48"/>
        <v>20</v>
      </c>
      <c r="Q160" s="21">
        <f t="shared" si="1"/>
        <v>17</v>
      </c>
      <c r="R160" s="21">
        <f t="shared" si="2"/>
        <v>3</v>
      </c>
      <c r="S160" s="21">
        <f t="shared" si="3"/>
        <v>0</v>
      </c>
      <c r="T160" s="24">
        <f t="shared" si="44"/>
        <v>15300</v>
      </c>
      <c r="U160" s="24">
        <f t="shared" si="45"/>
        <v>2700</v>
      </c>
      <c r="V160" s="25">
        <f t="shared" si="50"/>
        <v>0</v>
      </c>
      <c r="W160" s="24">
        <f>IF(G160&lt;=1,'CARGO FIJO'!$A$2,IF(G160&lt;=2,'CARGO FIJO'!$B$2,IF(G160&lt;=3,'CARGO FIJO'!$C$2,IF(G160&lt;=4,'CARGO FIJO'!$D$2,IF(G160&lt;=5,'CARGO FIJO'!$E$2)))))</f>
        <v>10000</v>
      </c>
      <c r="X160" s="26">
        <v>0</v>
      </c>
      <c r="Y160" s="24">
        <v>5500</v>
      </c>
      <c r="Z160" s="27">
        <v>0</v>
      </c>
      <c r="AA160" s="24">
        <f t="shared" si="57"/>
        <v>0</v>
      </c>
      <c r="AB160" s="24">
        <v>0</v>
      </c>
      <c r="AC160" s="24">
        <v>0</v>
      </c>
      <c r="AD160" s="24">
        <v>3350</v>
      </c>
      <c r="AE160" s="24">
        <v>0</v>
      </c>
      <c r="AF160" s="21">
        <v>0</v>
      </c>
      <c r="AG160" s="24">
        <v>0</v>
      </c>
      <c r="AH160" s="24">
        <f t="shared" si="52"/>
        <v>0</v>
      </c>
      <c r="AI160" s="24">
        <v>0</v>
      </c>
      <c r="AJ160" s="33" t="s">
        <v>694</v>
      </c>
      <c r="AK160" s="24">
        <v>0</v>
      </c>
      <c r="AL160" s="24">
        <f t="shared" si="15"/>
        <v>30150</v>
      </c>
      <c r="AM160" s="24">
        <f t="shared" si="10"/>
        <v>30150</v>
      </c>
      <c r="AN160" s="29"/>
      <c r="AO160" s="30">
        <f t="shared" si="36"/>
        <v>0</v>
      </c>
      <c r="AP160" s="30">
        <f t="shared" si="58"/>
        <v>0</v>
      </c>
      <c r="AQ160" s="29"/>
      <c r="AR160" s="29"/>
      <c r="AS160" s="29"/>
      <c r="AT160" s="29"/>
      <c r="AU160" s="29"/>
      <c r="AV160" s="29"/>
      <c r="AW160" s="29"/>
    </row>
    <row r="161" spans="1:49" ht="15.75" customHeight="1" x14ac:dyDescent="0.3">
      <c r="A161" s="17" t="s">
        <v>695</v>
      </c>
      <c r="B161" s="14" t="s">
        <v>696</v>
      </c>
      <c r="C161" s="15">
        <v>39165203</v>
      </c>
      <c r="D161" s="16">
        <v>903000213</v>
      </c>
      <c r="E161" s="16" t="s">
        <v>51</v>
      </c>
      <c r="F161" s="16"/>
      <c r="G161" s="17">
        <v>2</v>
      </c>
      <c r="H161" s="18" t="s">
        <v>697</v>
      </c>
      <c r="I161" s="19" t="s">
        <v>53</v>
      </c>
      <c r="J161" s="20" t="s">
        <v>54</v>
      </c>
      <c r="K161" s="21">
        <v>3076</v>
      </c>
      <c r="L161" s="21">
        <v>3116</v>
      </c>
      <c r="M161" s="22">
        <v>900</v>
      </c>
      <c r="N161" s="23">
        <f>IF(G161&lt;=1,'CARGO FIJO'!$B$5,IF(G161&lt;=2,'CARGO FIJO'!$B$8,IF(G161&lt;=3,'CARGO FIJO'!$B$11,IF(G161&lt;=4,'CARGO FIJO'!$B$14,IF(G161&lt;=5,'CARGO FIJO'!$B$17)))))</f>
        <v>900</v>
      </c>
      <c r="O161" s="23">
        <f>IF(G161&lt;=1,'CARGO FIJO'!$C$5,IF(G161&lt;=2,'CARGO FIJO'!$C$8,IF(G161&lt;=3,'CARGO FIJO'!$C$11,IF(G161&lt;=4,'CARGO FIJO'!$C$14,IF(G161&lt;=5,'CARGO FIJO'!$C$17)))))</f>
        <v>900</v>
      </c>
      <c r="P161" s="21">
        <f t="shared" si="48"/>
        <v>40</v>
      </c>
      <c r="Q161" s="21">
        <f t="shared" si="1"/>
        <v>17</v>
      </c>
      <c r="R161" s="21">
        <f t="shared" si="2"/>
        <v>18</v>
      </c>
      <c r="S161" s="21">
        <f t="shared" si="3"/>
        <v>5</v>
      </c>
      <c r="T161" s="24">
        <f t="shared" si="44"/>
        <v>15300</v>
      </c>
      <c r="U161" s="24">
        <f t="shared" si="45"/>
        <v>16200</v>
      </c>
      <c r="V161" s="25">
        <f t="shared" si="50"/>
        <v>4500</v>
      </c>
      <c r="W161" s="24">
        <f>IF(G161&lt;=1,'CARGO FIJO'!$A$2,IF(G161&lt;=2,'CARGO FIJO'!$B$2,IF(G161&lt;=3,'CARGO FIJO'!$C$2,IF(G161&lt;=4,'CARGO FIJO'!$D$2,IF(G161&lt;=5,'CARGO FIJO'!$E$2)))))</f>
        <v>10000</v>
      </c>
      <c r="X161" s="26">
        <v>0</v>
      </c>
      <c r="Y161" s="24">
        <v>5500</v>
      </c>
      <c r="Z161" s="27">
        <v>0</v>
      </c>
      <c r="AA161" s="24">
        <f t="shared" si="57"/>
        <v>0</v>
      </c>
      <c r="AB161" s="24">
        <v>0</v>
      </c>
      <c r="AC161" s="24">
        <v>0</v>
      </c>
      <c r="AD161" s="24">
        <v>32150</v>
      </c>
      <c r="AE161" s="24">
        <v>0</v>
      </c>
      <c r="AF161" s="21">
        <v>0</v>
      </c>
      <c r="AG161" s="24">
        <v>0</v>
      </c>
      <c r="AH161" s="24">
        <f t="shared" si="52"/>
        <v>0</v>
      </c>
      <c r="AI161" s="24">
        <v>0</v>
      </c>
      <c r="AJ161" s="33" t="s">
        <v>698</v>
      </c>
      <c r="AK161" s="24">
        <v>0</v>
      </c>
      <c r="AL161" s="24">
        <f t="shared" si="15"/>
        <v>19350</v>
      </c>
      <c r="AM161" s="24">
        <f t="shared" si="10"/>
        <v>19350</v>
      </c>
      <c r="AN161" s="29"/>
      <c r="AO161" s="30">
        <f t="shared" si="36"/>
        <v>0</v>
      </c>
      <c r="AP161" s="30">
        <f t="shared" si="58"/>
        <v>0</v>
      </c>
      <c r="AQ161" s="29"/>
      <c r="AR161" s="29"/>
      <c r="AS161" s="29"/>
      <c r="AT161" s="29"/>
      <c r="AU161" s="29"/>
      <c r="AV161" s="29"/>
      <c r="AW161" s="29"/>
    </row>
    <row r="162" spans="1:49" ht="16.5" customHeight="1" x14ac:dyDescent="0.3">
      <c r="A162" s="70" t="s">
        <v>699</v>
      </c>
      <c r="B162" s="14" t="s">
        <v>700</v>
      </c>
      <c r="C162" s="15">
        <v>15251756</v>
      </c>
      <c r="D162" s="16">
        <v>1008008974</v>
      </c>
      <c r="E162" s="16" t="s">
        <v>51</v>
      </c>
      <c r="F162" s="16" t="s">
        <v>701</v>
      </c>
      <c r="G162" s="17">
        <v>2</v>
      </c>
      <c r="H162" s="18" t="s">
        <v>702</v>
      </c>
      <c r="I162" s="19" t="s">
        <v>53</v>
      </c>
      <c r="J162" s="20" t="s">
        <v>54</v>
      </c>
      <c r="K162" s="21">
        <v>3194</v>
      </c>
      <c r="L162" s="21">
        <v>3221</v>
      </c>
      <c r="M162" s="22">
        <v>900</v>
      </c>
      <c r="N162" s="23">
        <f>IF(G162&lt;=1,'CARGO FIJO'!$B$5,IF(G162&lt;=2,'CARGO FIJO'!$B$8,IF(G162&lt;=3,'CARGO FIJO'!$B$11,IF(G162&lt;=4,'CARGO FIJO'!$B$14,IF(G162&lt;=5,'CARGO FIJO'!$B$17)))))</f>
        <v>900</v>
      </c>
      <c r="O162" s="23">
        <f>IF(G162&lt;=1,'CARGO FIJO'!$C$5,IF(G162&lt;=2,'CARGO FIJO'!$C$8,IF(G162&lt;=3,'CARGO FIJO'!$C$11,IF(G162&lt;=4,'CARGO FIJO'!$C$14,IF(G162&lt;=5,'CARGO FIJO'!$C$17)))))</f>
        <v>900</v>
      </c>
      <c r="P162" s="21">
        <f t="shared" si="48"/>
        <v>27</v>
      </c>
      <c r="Q162" s="21">
        <f t="shared" si="1"/>
        <v>17</v>
      </c>
      <c r="R162" s="21">
        <f t="shared" si="2"/>
        <v>10</v>
      </c>
      <c r="S162" s="21">
        <f t="shared" si="3"/>
        <v>0</v>
      </c>
      <c r="T162" s="24">
        <f t="shared" si="44"/>
        <v>15300</v>
      </c>
      <c r="U162" s="24">
        <f t="shared" si="45"/>
        <v>9000</v>
      </c>
      <c r="V162" s="25">
        <f t="shared" si="50"/>
        <v>0</v>
      </c>
      <c r="W162" s="24">
        <f>IF(G162&lt;=1,'CARGO FIJO'!$A$2,IF(G162&lt;=2,'CARGO FIJO'!$B$2,IF(G162&lt;=3,'CARGO FIJO'!$C$2,IF(G162&lt;=4,'CARGO FIJO'!$D$2,IF(G162&lt;=5,'CARGO FIJO'!$E$2)))))</f>
        <v>10000</v>
      </c>
      <c r="X162" s="26">
        <v>0</v>
      </c>
      <c r="Y162" s="24">
        <v>5500</v>
      </c>
      <c r="Z162" s="27">
        <v>0</v>
      </c>
      <c r="AA162" s="24">
        <f t="shared" si="57"/>
        <v>0</v>
      </c>
      <c r="AB162" s="24">
        <v>0</v>
      </c>
      <c r="AC162" s="24">
        <v>0</v>
      </c>
      <c r="AD162" s="24">
        <v>4000</v>
      </c>
      <c r="AE162" s="24">
        <v>0</v>
      </c>
      <c r="AF162" s="21">
        <v>0</v>
      </c>
      <c r="AG162" s="24">
        <v>0</v>
      </c>
      <c r="AH162" s="24">
        <f t="shared" si="52"/>
        <v>0</v>
      </c>
      <c r="AI162" s="24">
        <v>0</v>
      </c>
      <c r="AJ162" s="67" t="s">
        <v>617</v>
      </c>
      <c r="AK162" s="24">
        <v>0</v>
      </c>
      <c r="AL162" s="24">
        <f t="shared" si="15"/>
        <v>35800</v>
      </c>
      <c r="AM162" s="24">
        <f t="shared" si="10"/>
        <v>35800</v>
      </c>
      <c r="AN162" s="29"/>
      <c r="AO162" s="30">
        <f t="shared" si="36"/>
        <v>0</v>
      </c>
      <c r="AP162" s="30">
        <f t="shared" si="58"/>
        <v>0</v>
      </c>
      <c r="AQ162" s="29"/>
      <c r="AR162" s="29"/>
      <c r="AS162" s="29"/>
      <c r="AT162" s="29"/>
      <c r="AU162" s="29"/>
      <c r="AV162" s="29"/>
      <c r="AW162" s="29"/>
    </row>
    <row r="163" spans="1:49" ht="15.75" customHeight="1" x14ac:dyDescent="0.3">
      <c r="A163" s="62" t="s">
        <v>703</v>
      </c>
      <c r="B163" s="14" t="s">
        <v>704</v>
      </c>
      <c r="C163" s="15">
        <v>98478246</v>
      </c>
      <c r="D163" s="16">
        <v>903001095</v>
      </c>
      <c r="E163" s="16" t="s">
        <v>51</v>
      </c>
      <c r="F163" s="16" t="s">
        <v>705</v>
      </c>
      <c r="G163" s="17">
        <v>2</v>
      </c>
      <c r="H163" s="18" t="s">
        <v>706</v>
      </c>
      <c r="I163" s="19" t="s">
        <v>53</v>
      </c>
      <c r="J163" s="20" t="s">
        <v>54</v>
      </c>
      <c r="K163" s="21">
        <v>1505</v>
      </c>
      <c r="L163" s="21">
        <v>1512</v>
      </c>
      <c r="M163" s="22">
        <v>900</v>
      </c>
      <c r="N163" s="23">
        <f>IF(G163&lt;=1,'CARGO FIJO'!$B$5,IF(G163&lt;=2,'CARGO FIJO'!$B$8,IF(G163&lt;=3,'CARGO FIJO'!$B$11,IF(G163&lt;=4,'CARGO FIJO'!$B$14,IF(G163&lt;=5,'CARGO FIJO'!$B$17)))))</f>
        <v>900</v>
      </c>
      <c r="O163" s="23">
        <f>IF(G163&lt;=1,'CARGO FIJO'!$C$5,IF(G163&lt;=2,'CARGO FIJO'!$C$8,IF(G163&lt;=3,'CARGO FIJO'!$C$11,IF(G163&lt;=4,'CARGO FIJO'!$C$14,IF(G163&lt;=5,'CARGO FIJO'!$C$17)))))</f>
        <v>900</v>
      </c>
      <c r="P163" s="21">
        <f t="shared" si="48"/>
        <v>7</v>
      </c>
      <c r="Q163" s="21">
        <f t="shared" si="1"/>
        <v>7</v>
      </c>
      <c r="R163" s="21">
        <f t="shared" si="2"/>
        <v>0</v>
      </c>
      <c r="S163" s="21">
        <f t="shared" si="3"/>
        <v>0</v>
      </c>
      <c r="T163" s="24">
        <f t="shared" si="44"/>
        <v>6300</v>
      </c>
      <c r="U163" s="24">
        <f t="shared" si="45"/>
        <v>0</v>
      </c>
      <c r="V163" s="25">
        <f t="shared" si="50"/>
        <v>0</v>
      </c>
      <c r="W163" s="24">
        <f>IF(G163&lt;=1,'CARGO FIJO'!$A$2,IF(G163&lt;=2,'CARGO FIJO'!$B$2,IF(G163&lt;=3,'CARGO FIJO'!$C$2,IF(G163&lt;=4,'CARGO FIJO'!$D$2,IF(G163&lt;=5,'CARGO FIJO'!$E$2)))))</f>
        <v>10000</v>
      </c>
      <c r="X163" s="26">
        <v>0</v>
      </c>
      <c r="Y163" s="24">
        <v>5500</v>
      </c>
      <c r="Z163" s="27">
        <v>0</v>
      </c>
      <c r="AA163" s="24">
        <v>0</v>
      </c>
      <c r="AB163" s="24">
        <v>0</v>
      </c>
      <c r="AC163" s="24">
        <v>0</v>
      </c>
      <c r="AD163" s="24">
        <v>2150</v>
      </c>
      <c r="AE163" s="24">
        <v>0</v>
      </c>
      <c r="AF163" s="21">
        <v>0</v>
      </c>
      <c r="AG163" s="24">
        <v>0</v>
      </c>
      <c r="AH163" s="24">
        <f t="shared" si="52"/>
        <v>0</v>
      </c>
      <c r="AI163" s="24">
        <v>0</v>
      </c>
      <c r="AJ163" s="33" t="s">
        <v>707</v>
      </c>
      <c r="AK163" s="24">
        <v>0</v>
      </c>
      <c r="AL163" s="24">
        <f t="shared" si="15"/>
        <v>19650</v>
      </c>
      <c r="AM163" s="24">
        <f t="shared" si="10"/>
        <v>19650</v>
      </c>
      <c r="AN163" s="29"/>
      <c r="AO163" s="30">
        <f t="shared" si="36"/>
        <v>0</v>
      </c>
      <c r="AP163" s="30">
        <f t="shared" si="58"/>
        <v>0</v>
      </c>
      <c r="AQ163" s="29"/>
      <c r="AR163" s="29"/>
      <c r="AS163" s="29"/>
      <c r="AT163" s="29"/>
      <c r="AU163" s="29"/>
      <c r="AV163" s="29"/>
      <c r="AW163" s="29"/>
    </row>
    <row r="164" spans="1:49" ht="15.75" customHeight="1" x14ac:dyDescent="0.3">
      <c r="A164" s="62" t="s">
        <v>708</v>
      </c>
      <c r="B164" s="14" t="s">
        <v>709</v>
      </c>
      <c r="C164" s="15">
        <v>8246692</v>
      </c>
      <c r="D164" s="16">
        <v>903001787</v>
      </c>
      <c r="E164" s="16" t="s">
        <v>51</v>
      </c>
      <c r="F164" s="16">
        <v>3386115</v>
      </c>
      <c r="G164" s="17">
        <v>2</v>
      </c>
      <c r="H164" s="18" t="s">
        <v>710</v>
      </c>
      <c r="I164" s="19" t="s">
        <v>53</v>
      </c>
      <c r="J164" s="20" t="s">
        <v>54</v>
      </c>
      <c r="K164" s="21">
        <v>643</v>
      </c>
      <c r="L164" s="21">
        <v>648</v>
      </c>
      <c r="M164" s="22">
        <v>900</v>
      </c>
      <c r="N164" s="23">
        <f>IF(G164&lt;=1,'CARGO FIJO'!$B$5,IF(G164&lt;=2,'CARGO FIJO'!$B$8,IF(G164&lt;=3,'CARGO FIJO'!$B$11,IF(G164&lt;=4,'CARGO FIJO'!$B$14,IF(G164&lt;=5,'CARGO FIJO'!$B$17)))))</f>
        <v>900</v>
      </c>
      <c r="O164" s="23">
        <f>IF(G164&lt;=1,'CARGO FIJO'!$C$5,IF(G164&lt;=2,'CARGO FIJO'!$C$8,IF(G164&lt;=3,'CARGO FIJO'!$C$11,IF(G164&lt;=4,'CARGO FIJO'!$C$14,IF(G164&lt;=5,'CARGO FIJO'!$C$17)))))</f>
        <v>900</v>
      </c>
      <c r="P164" s="21">
        <f t="shared" si="48"/>
        <v>5</v>
      </c>
      <c r="Q164" s="21">
        <f t="shared" si="1"/>
        <v>5</v>
      </c>
      <c r="R164" s="21">
        <f t="shared" si="2"/>
        <v>0</v>
      </c>
      <c r="S164" s="21">
        <f t="shared" si="3"/>
        <v>0</v>
      </c>
      <c r="T164" s="24">
        <f t="shared" si="44"/>
        <v>4500</v>
      </c>
      <c r="U164" s="24">
        <f t="shared" si="45"/>
        <v>0</v>
      </c>
      <c r="V164" s="25">
        <f t="shared" si="50"/>
        <v>0</v>
      </c>
      <c r="W164" s="24">
        <f>IF(G164&lt;=1,'CARGO FIJO'!$A$2,IF(G164&lt;=2,'CARGO FIJO'!$B$2,IF(G164&lt;=3,'CARGO FIJO'!$C$2,IF(G164&lt;=4,'CARGO FIJO'!$D$2,IF(G164&lt;=5,'CARGO FIJO'!$E$2)))))</f>
        <v>10000</v>
      </c>
      <c r="X164" s="26">
        <v>0</v>
      </c>
      <c r="Y164" s="24">
        <v>5500</v>
      </c>
      <c r="Z164" s="27">
        <v>0</v>
      </c>
      <c r="AA164" s="24">
        <f>(Z164*500)</f>
        <v>0</v>
      </c>
      <c r="AB164" s="24">
        <v>0</v>
      </c>
      <c r="AC164" s="24">
        <v>0</v>
      </c>
      <c r="AD164" s="24">
        <v>2000</v>
      </c>
      <c r="AE164" s="24">
        <v>0</v>
      </c>
      <c r="AF164" s="21">
        <v>0</v>
      </c>
      <c r="AG164" s="24">
        <v>0</v>
      </c>
      <c r="AH164" s="24">
        <f t="shared" si="52"/>
        <v>0</v>
      </c>
      <c r="AI164" s="24">
        <v>0</v>
      </c>
      <c r="AJ164" s="33" t="s">
        <v>711</v>
      </c>
      <c r="AK164" s="24">
        <v>0</v>
      </c>
      <c r="AL164" s="24">
        <f t="shared" si="15"/>
        <v>18000</v>
      </c>
      <c r="AM164" s="24">
        <f t="shared" si="10"/>
        <v>18000</v>
      </c>
      <c r="AN164" s="29"/>
      <c r="AO164" s="30">
        <f t="shared" si="36"/>
        <v>0</v>
      </c>
      <c r="AP164" s="30">
        <f t="shared" si="58"/>
        <v>0</v>
      </c>
      <c r="AQ164" s="29"/>
      <c r="AR164" s="29"/>
      <c r="AS164" s="29"/>
      <c r="AT164" s="29"/>
      <c r="AU164" s="29"/>
      <c r="AV164" s="29"/>
      <c r="AW164" s="29"/>
    </row>
    <row r="165" spans="1:49" ht="15.75" customHeight="1" x14ac:dyDescent="0.3">
      <c r="A165" s="62" t="s">
        <v>712</v>
      </c>
      <c r="B165" s="14" t="s">
        <v>713</v>
      </c>
      <c r="C165" s="15">
        <v>71391850</v>
      </c>
      <c r="D165" s="16">
        <v>903001099</v>
      </c>
      <c r="E165" s="16" t="s">
        <v>51</v>
      </c>
      <c r="F165" s="16">
        <v>3122442846</v>
      </c>
      <c r="G165" s="17">
        <v>2</v>
      </c>
      <c r="H165" s="18" t="s">
        <v>714</v>
      </c>
      <c r="I165" s="19" t="s">
        <v>53</v>
      </c>
      <c r="J165" s="20" t="s">
        <v>54</v>
      </c>
      <c r="K165" s="21">
        <v>2094</v>
      </c>
      <c r="L165" s="21">
        <v>2109</v>
      </c>
      <c r="M165" s="22">
        <v>900</v>
      </c>
      <c r="N165" s="23">
        <f>IF(G165&lt;=1,'CARGO FIJO'!$B$5,IF(G165&lt;=2,'CARGO FIJO'!$B$8,IF(G165&lt;=3,'CARGO FIJO'!$B$11,IF(G165&lt;=4,'CARGO FIJO'!$B$14,IF(G165&lt;=5,'CARGO FIJO'!$B$17)))))</f>
        <v>900</v>
      </c>
      <c r="O165" s="23">
        <f>IF(G165&lt;=1,'CARGO FIJO'!$C$5,IF(G165&lt;=2,'CARGO FIJO'!$C$8,IF(G165&lt;=3,'CARGO FIJO'!$C$11,IF(G165&lt;=4,'CARGO FIJO'!$C$14,IF(G165&lt;=5,'CARGO FIJO'!$C$17)))))</f>
        <v>900</v>
      </c>
      <c r="P165" s="21">
        <f t="shared" si="48"/>
        <v>15</v>
      </c>
      <c r="Q165" s="21">
        <f t="shared" si="1"/>
        <v>15</v>
      </c>
      <c r="R165" s="21">
        <f t="shared" si="2"/>
        <v>0</v>
      </c>
      <c r="S165" s="21">
        <f t="shared" si="3"/>
        <v>0</v>
      </c>
      <c r="T165" s="24">
        <f t="shared" si="44"/>
        <v>13500</v>
      </c>
      <c r="U165" s="24">
        <f t="shared" si="45"/>
        <v>0</v>
      </c>
      <c r="V165" s="25">
        <f t="shared" si="50"/>
        <v>0</v>
      </c>
      <c r="W165" s="24">
        <f>IF(G165&lt;=1,'CARGO FIJO'!$A$2,IF(G165&lt;=2,'CARGO FIJO'!$B$2,IF(G165&lt;=3,'CARGO FIJO'!$C$2,IF(G165&lt;=4,'CARGO FIJO'!$D$2,IF(G165&lt;=5,'CARGO FIJO'!$E$2)))))</f>
        <v>10000</v>
      </c>
      <c r="X165" s="26">
        <v>0</v>
      </c>
      <c r="Y165" s="24">
        <v>5500</v>
      </c>
      <c r="Z165" s="27">
        <v>1</v>
      </c>
      <c r="AA165" s="24">
        <v>500</v>
      </c>
      <c r="AB165" s="24">
        <v>26100</v>
      </c>
      <c r="AC165" s="24">
        <v>0</v>
      </c>
      <c r="AD165" s="24">
        <v>2950</v>
      </c>
      <c r="AE165" s="24">
        <v>0</v>
      </c>
      <c r="AF165" s="21">
        <v>0</v>
      </c>
      <c r="AG165" s="24">
        <v>0</v>
      </c>
      <c r="AH165" s="24">
        <f t="shared" si="52"/>
        <v>0</v>
      </c>
      <c r="AI165" s="24">
        <v>0</v>
      </c>
      <c r="AJ165" s="33" t="s">
        <v>715</v>
      </c>
      <c r="AK165" s="24">
        <v>0</v>
      </c>
      <c r="AL165" s="24">
        <f t="shared" si="15"/>
        <v>52650</v>
      </c>
      <c r="AM165" s="24">
        <f t="shared" si="10"/>
        <v>52650</v>
      </c>
      <c r="AN165" s="29"/>
      <c r="AO165" s="30">
        <f t="shared" si="36"/>
        <v>0</v>
      </c>
      <c r="AP165" s="30">
        <f t="shared" si="58"/>
        <v>0</v>
      </c>
      <c r="AQ165" s="29"/>
      <c r="AR165" s="29"/>
      <c r="AS165" s="29"/>
      <c r="AT165" s="29"/>
      <c r="AU165" s="29"/>
      <c r="AV165" s="29"/>
      <c r="AW165" s="29"/>
    </row>
    <row r="166" spans="1:49" ht="15.75" customHeight="1" x14ac:dyDescent="0.3">
      <c r="A166" s="62" t="s">
        <v>716</v>
      </c>
      <c r="B166" s="14" t="s">
        <v>717</v>
      </c>
      <c r="C166" s="15">
        <v>15255388</v>
      </c>
      <c r="D166" s="16">
        <v>803000886</v>
      </c>
      <c r="E166" s="16" t="s">
        <v>51</v>
      </c>
      <c r="F166" s="16"/>
      <c r="G166" s="17">
        <v>2</v>
      </c>
      <c r="H166" s="18" t="s">
        <v>718</v>
      </c>
      <c r="I166" s="19" t="s">
        <v>53</v>
      </c>
      <c r="J166" s="20" t="s">
        <v>54</v>
      </c>
      <c r="K166" s="21">
        <v>1152</v>
      </c>
      <c r="L166" s="21">
        <v>1159</v>
      </c>
      <c r="M166" s="22">
        <v>900</v>
      </c>
      <c r="N166" s="23">
        <f>IF(G166&lt;=1,'CARGO FIJO'!$B$5,IF(G166&lt;=2,'CARGO FIJO'!$B$8,IF(G166&lt;=3,'CARGO FIJO'!$B$11,IF(G166&lt;=4,'CARGO FIJO'!$B$14,IF(G166&lt;=5,'CARGO FIJO'!$B$17)))))</f>
        <v>900</v>
      </c>
      <c r="O166" s="23">
        <f>IF(G166&lt;=1,'CARGO FIJO'!$C$5,IF(G166&lt;=2,'CARGO FIJO'!$C$8,IF(G166&lt;=3,'CARGO FIJO'!$C$11,IF(G166&lt;=4,'CARGO FIJO'!$C$14,IF(G166&lt;=5,'CARGO FIJO'!$C$17)))))</f>
        <v>900</v>
      </c>
      <c r="P166" s="21">
        <f t="shared" si="48"/>
        <v>7</v>
      </c>
      <c r="Q166" s="21">
        <f t="shared" si="1"/>
        <v>7</v>
      </c>
      <c r="R166" s="21">
        <f t="shared" si="2"/>
        <v>0</v>
      </c>
      <c r="S166" s="21">
        <f t="shared" si="3"/>
        <v>0</v>
      </c>
      <c r="T166" s="24">
        <f t="shared" si="44"/>
        <v>6300</v>
      </c>
      <c r="U166" s="24">
        <f t="shared" si="45"/>
        <v>0</v>
      </c>
      <c r="V166" s="25">
        <f t="shared" si="50"/>
        <v>0</v>
      </c>
      <c r="W166" s="24">
        <f>IF(G166&lt;=1,'CARGO FIJO'!$A$2,IF(G166&lt;=2,'CARGO FIJO'!$B$2,IF(G166&lt;=3,'CARGO FIJO'!$C$2,IF(G166&lt;=4,'CARGO FIJO'!$D$2,IF(G166&lt;=5,'CARGO FIJO'!$E$2)))))</f>
        <v>10000</v>
      </c>
      <c r="X166" s="26">
        <v>0</v>
      </c>
      <c r="Y166" s="24">
        <v>5500</v>
      </c>
      <c r="Z166" s="27">
        <v>1</v>
      </c>
      <c r="AA166" s="24">
        <f t="shared" ref="AA166:AA173" si="59">(Z166*500)</f>
        <v>500</v>
      </c>
      <c r="AB166" s="24">
        <v>22850</v>
      </c>
      <c r="AC166" s="24">
        <v>0</v>
      </c>
      <c r="AD166" s="24">
        <v>2250</v>
      </c>
      <c r="AE166" s="24">
        <v>0</v>
      </c>
      <c r="AF166" s="21">
        <v>0</v>
      </c>
      <c r="AG166" s="24">
        <v>0</v>
      </c>
      <c r="AH166" s="24">
        <f t="shared" si="52"/>
        <v>0</v>
      </c>
      <c r="AI166" s="24">
        <v>0</v>
      </c>
      <c r="AJ166" s="33" t="s">
        <v>719</v>
      </c>
      <c r="AK166" s="24">
        <v>0</v>
      </c>
      <c r="AL166" s="24">
        <f t="shared" si="15"/>
        <v>42900</v>
      </c>
      <c r="AM166" s="24">
        <f t="shared" si="10"/>
        <v>42900</v>
      </c>
      <c r="AN166" s="29"/>
      <c r="AO166" s="30">
        <f t="shared" si="36"/>
        <v>0</v>
      </c>
      <c r="AP166" s="30">
        <f t="shared" si="58"/>
        <v>0</v>
      </c>
      <c r="AQ166" s="29"/>
      <c r="AR166" s="29"/>
      <c r="AS166" s="29"/>
      <c r="AT166" s="29"/>
      <c r="AU166" s="29"/>
      <c r="AV166" s="29"/>
      <c r="AW166" s="29"/>
    </row>
    <row r="167" spans="1:49" ht="15.75" customHeight="1" x14ac:dyDescent="0.3">
      <c r="A167" s="62" t="s">
        <v>720</v>
      </c>
      <c r="B167" s="14" t="s">
        <v>721</v>
      </c>
      <c r="C167" s="15">
        <v>3416759</v>
      </c>
      <c r="D167" s="16">
        <v>911008810</v>
      </c>
      <c r="E167" s="16" t="s">
        <v>51</v>
      </c>
      <c r="F167" s="16" t="s">
        <v>722</v>
      </c>
      <c r="G167" s="17">
        <v>2</v>
      </c>
      <c r="H167" s="18" t="s">
        <v>723</v>
      </c>
      <c r="I167" s="19" t="s">
        <v>53</v>
      </c>
      <c r="J167" s="20" t="s">
        <v>54</v>
      </c>
      <c r="K167" s="21">
        <v>916</v>
      </c>
      <c r="L167" s="21">
        <v>930</v>
      </c>
      <c r="M167" s="22">
        <v>900</v>
      </c>
      <c r="N167" s="23">
        <f>IF(G167&lt;=1,'CARGO FIJO'!$B$5,IF(G167&lt;=2,'CARGO FIJO'!$B$8,IF(G167&lt;=3,'CARGO FIJO'!$B$11,IF(G167&lt;=4,'CARGO FIJO'!$B$14,IF(G167&lt;=5,'CARGO FIJO'!$B$17)))))</f>
        <v>900</v>
      </c>
      <c r="O167" s="23">
        <f>IF(G167&lt;=1,'CARGO FIJO'!$C$5,IF(G167&lt;=2,'CARGO FIJO'!$C$8,IF(G167&lt;=3,'CARGO FIJO'!$C$11,IF(G167&lt;=4,'CARGO FIJO'!$C$14,IF(G167&lt;=5,'CARGO FIJO'!$C$17)))))</f>
        <v>900</v>
      </c>
      <c r="P167" s="21">
        <f t="shared" si="48"/>
        <v>14</v>
      </c>
      <c r="Q167" s="21">
        <f t="shared" si="1"/>
        <v>14</v>
      </c>
      <c r="R167" s="21">
        <f t="shared" si="2"/>
        <v>0</v>
      </c>
      <c r="S167" s="21">
        <f t="shared" si="3"/>
        <v>0</v>
      </c>
      <c r="T167" s="24">
        <f t="shared" si="44"/>
        <v>12600</v>
      </c>
      <c r="U167" s="24">
        <f t="shared" si="45"/>
        <v>0</v>
      </c>
      <c r="V167" s="25">
        <f t="shared" si="50"/>
        <v>0</v>
      </c>
      <c r="W167" s="24">
        <f>IF(G167&lt;=1,'CARGO FIJO'!$A$2,IF(G167&lt;=2,'CARGO FIJO'!$B$2,IF(G167&lt;=3,'CARGO FIJO'!$C$2,IF(G167&lt;=4,'CARGO FIJO'!$D$2,IF(G167&lt;=5,'CARGO FIJO'!$E$2)))))</f>
        <v>10000</v>
      </c>
      <c r="X167" s="26">
        <v>0</v>
      </c>
      <c r="Y167" s="24">
        <v>5500</v>
      </c>
      <c r="Z167" s="27">
        <v>0</v>
      </c>
      <c r="AA167" s="24">
        <f t="shared" si="59"/>
        <v>0</v>
      </c>
      <c r="AB167" s="24">
        <v>0</v>
      </c>
      <c r="AC167" s="24">
        <v>0</v>
      </c>
      <c r="AD167" s="24">
        <v>2800</v>
      </c>
      <c r="AE167" s="24">
        <v>0</v>
      </c>
      <c r="AF167" s="21">
        <v>0</v>
      </c>
      <c r="AG167" s="24">
        <v>0</v>
      </c>
      <c r="AH167" s="24">
        <f t="shared" si="52"/>
        <v>0</v>
      </c>
      <c r="AI167" s="24">
        <v>0</v>
      </c>
      <c r="AJ167" s="33" t="s">
        <v>724</v>
      </c>
      <c r="AK167" s="24">
        <v>0</v>
      </c>
      <c r="AL167" s="24">
        <f t="shared" si="15"/>
        <v>25300</v>
      </c>
      <c r="AM167" s="24">
        <f t="shared" si="10"/>
        <v>25300</v>
      </c>
      <c r="AN167" s="29"/>
      <c r="AO167" s="30">
        <f t="shared" si="36"/>
        <v>0</v>
      </c>
      <c r="AP167" s="30">
        <f t="shared" si="58"/>
        <v>0</v>
      </c>
      <c r="AQ167" s="29"/>
      <c r="AR167" s="29"/>
      <c r="AS167" s="29"/>
      <c r="AT167" s="29"/>
      <c r="AU167" s="29"/>
      <c r="AV167" s="29"/>
      <c r="AW167" s="29"/>
    </row>
    <row r="168" spans="1:49" ht="15" customHeight="1" x14ac:dyDescent="0.3">
      <c r="A168" s="61" t="s">
        <v>725</v>
      </c>
      <c r="B168" s="60" t="s">
        <v>726</v>
      </c>
      <c r="C168" s="15">
        <v>43400879</v>
      </c>
      <c r="D168" s="37">
        <v>903000219</v>
      </c>
      <c r="E168" s="16" t="s">
        <v>51</v>
      </c>
      <c r="F168" s="16">
        <v>4199219</v>
      </c>
      <c r="G168" s="17">
        <v>2</v>
      </c>
      <c r="H168" s="18" t="s">
        <v>727</v>
      </c>
      <c r="I168" s="19" t="s">
        <v>53</v>
      </c>
      <c r="J168" s="20" t="s">
        <v>54</v>
      </c>
      <c r="K168" s="21">
        <v>1107</v>
      </c>
      <c r="L168" s="21">
        <v>1128</v>
      </c>
      <c r="M168" s="22">
        <v>900</v>
      </c>
      <c r="N168" s="23">
        <f>IF(G168&lt;=1,'CARGO FIJO'!$B$5,IF(G168&lt;=2,'CARGO FIJO'!$B$8,IF(G168&lt;=3,'CARGO FIJO'!$B$11,IF(G168&lt;=4,'CARGO FIJO'!$B$14,IF(G168&lt;=5,'CARGO FIJO'!$B$17)))))</f>
        <v>900</v>
      </c>
      <c r="O168" s="23">
        <f>IF(G168&lt;=1,'CARGO FIJO'!$C$5,IF(G168&lt;=2,'CARGO FIJO'!$C$8,IF(G168&lt;=3,'CARGO FIJO'!$C$11,IF(G168&lt;=4,'CARGO FIJO'!$C$14,IF(G168&lt;=5,'CARGO FIJO'!$C$17)))))</f>
        <v>900</v>
      </c>
      <c r="P168" s="21">
        <f t="shared" si="48"/>
        <v>21</v>
      </c>
      <c r="Q168" s="21">
        <f t="shared" si="1"/>
        <v>17</v>
      </c>
      <c r="R168" s="21">
        <f t="shared" si="2"/>
        <v>4</v>
      </c>
      <c r="S168" s="21">
        <f t="shared" si="3"/>
        <v>0</v>
      </c>
      <c r="T168" s="24">
        <f t="shared" si="44"/>
        <v>15300</v>
      </c>
      <c r="U168" s="24">
        <f t="shared" si="45"/>
        <v>3600</v>
      </c>
      <c r="V168" s="25">
        <f t="shared" si="50"/>
        <v>0</v>
      </c>
      <c r="W168" s="24">
        <f>IF(G168&lt;=1,'CARGO FIJO'!$A$2,IF(G168&lt;=2,'CARGO FIJO'!$B$2,IF(G168&lt;=3,'CARGO FIJO'!$C$2,IF(G168&lt;=4,'CARGO FIJO'!$D$2,IF(G168&lt;=5,'CARGO FIJO'!$E$2)))))</f>
        <v>10000</v>
      </c>
      <c r="X168" s="26">
        <v>0</v>
      </c>
      <c r="Y168" s="24">
        <v>5500</v>
      </c>
      <c r="Z168" s="27">
        <v>2</v>
      </c>
      <c r="AA168" s="24">
        <f t="shared" si="59"/>
        <v>1000</v>
      </c>
      <c r="AB168" s="24">
        <v>88400</v>
      </c>
      <c r="AC168" s="24">
        <v>0</v>
      </c>
      <c r="AD168" s="24">
        <v>0</v>
      </c>
      <c r="AE168" s="24">
        <v>0</v>
      </c>
      <c r="AF168" s="21">
        <v>0</v>
      </c>
      <c r="AG168" s="24">
        <v>0</v>
      </c>
      <c r="AH168" s="24">
        <f t="shared" si="52"/>
        <v>0</v>
      </c>
      <c r="AI168" s="24">
        <v>0</v>
      </c>
      <c r="AJ168" s="33" t="s">
        <v>728</v>
      </c>
      <c r="AK168" s="24">
        <v>0</v>
      </c>
      <c r="AL168" s="24">
        <f t="shared" si="15"/>
        <v>123800</v>
      </c>
      <c r="AM168" s="24">
        <f t="shared" si="10"/>
        <v>123800</v>
      </c>
      <c r="AN168" s="29"/>
      <c r="AO168" s="30">
        <f t="shared" si="36"/>
        <v>0</v>
      </c>
      <c r="AP168" s="30">
        <f t="shared" si="58"/>
        <v>0</v>
      </c>
      <c r="AQ168" s="29"/>
      <c r="AR168" s="29"/>
      <c r="AS168" s="29"/>
      <c r="AT168" s="29"/>
      <c r="AU168" s="29"/>
      <c r="AV168" s="29"/>
      <c r="AW168" s="29"/>
    </row>
    <row r="169" spans="1:49" ht="15.75" customHeight="1" x14ac:dyDescent="0.3">
      <c r="A169" s="62" t="s">
        <v>729</v>
      </c>
      <c r="B169" s="14" t="s">
        <v>730</v>
      </c>
      <c r="C169" s="15">
        <v>43708531</v>
      </c>
      <c r="D169" s="16">
        <v>903000214</v>
      </c>
      <c r="E169" s="16" t="s">
        <v>51</v>
      </c>
      <c r="F169" s="16">
        <v>3034721</v>
      </c>
      <c r="G169" s="17">
        <v>2</v>
      </c>
      <c r="H169" s="18" t="s">
        <v>731</v>
      </c>
      <c r="I169" s="19" t="s">
        <v>53</v>
      </c>
      <c r="J169" s="20" t="s">
        <v>54</v>
      </c>
      <c r="K169" s="21">
        <v>1024</v>
      </c>
      <c r="L169" s="21">
        <v>1037</v>
      </c>
      <c r="M169" s="22">
        <v>900</v>
      </c>
      <c r="N169" s="23">
        <f>IF(G169&lt;=1,'CARGO FIJO'!$B$5,IF(G169&lt;=2,'CARGO FIJO'!$B$8,IF(G169&lt;=3,'CARGO FIJO'!$B$11,IF(G169&lt;=4,'CARGO FIJO'!$B$14,IF(G169&lt;=5,'CARGO FIJO'!$B$17)))))</f>
        <v>900</v>
      </c>
      <c r="O169" s="23">
        <f>IF(G169&lt;=1,'CARGO FIJO'!$C$5,IF(G169&lt;=2,'CARGO FIJO'!$C$8,IF(G169&lt;=3,'CARGO FIJO'!$C$11,IF(G169&lt;=4,'CARGO FIJO'!$C$14,IF(G169&lt;=5,'CARGO FIJO'!$C$17)))))</f>
        <v>900</v>
      </c>
      <c r="P169" s="21">
        <f t="shared" si="48"/>
        <v>13</v>
      </c>
      <c r="Q169" s="21">
        <f t="shared" si="1"/>
        <v>13</v>
      </c>
      <c r="R169" s="21">
        <f t="shared" si="2"/>
        <v>0</v>
      </c>
      <c r="S169" s="21">
        <f t="shared" si="3"/>
        <v>0</v>
      </c>
      <c r="T169" s="24">
        <f t="shared" si="44"/>
        <v>11700</v>
      </c>
      <c r="U169" s="24">
        <f t="shared" si="45"/>
        <v>0</v>
      </c>
      <c r="V169" s="25">
        <f t="shared" si="50"/>
        <v>0</v>
      </c>
      <c r="W169" s="24">
        <f>IF(G169&lt;=1,'CARGO FIJO'!$A$2,IF(G169&lt;=2,'CARGO FIJO'!$B$2,IF(G169&lt;=3,'CARGO FIJO'!$C$2,IF(G169&lt;=4,'CARGO FIJO'!$D$2,IF(G169&lt;=5,'CARGO FIJO'!$E$2)))))</f>
        <v>10000</v>
      </c>
      <c r="X169" s="26">
        <v>0</v>
      </c>
      <c r="Y169" s="24">
        <v>5500</v>
      </c>
      <c r="Z169" s="27">
        <v>0</v>
      </c>
      <c r="AA169" s="24">
        <f t="shared" si="59"/>
        <v>0</v>
      </c>
      <c r="AB169" s="24">
        <v>0</v>
      </c>
      <c r="AC169" s="24">
        <v>0</v>
      </c>
      <c r="AD169" s="24">
        <v>2700</v>
      </c>
      <c r="AE169" s="24">
        <v>0</v>
      </c>
      <c r="AF169" s="21">
        <v>0</v>
      </c>
      <c r="AG169" s="24">
        <v>0</v>
      </c>
      <c r="AH169" s="24">
        <f t="shared" si="52"/>
        <v>0</v>
      </c>
      <c r="AI169" s="24">
        <v>0</v>
      </c>
      <c r="AJ169" s="33" t="s">
        <v>55</v>
      </c>
      <c r="AK169" s="24">
        <v>0</v>
      </c>
      <c r="AL169" s="24">
        <f t="shared" si="15"/>
        <v>24500</v>
      </c>
      <c r="AM169" s="24">
        <f t="shared" si="10"/>
        <v>24500</v>
      </c>
      <c r="AN169" s="29"/>
      <c r="AO169" s="30">
        <f t="shared" si="36"/>
        <v>0</v>
      </c>
      <c r="AP169" s="30">
        <f t="shared" si="58"/>
        <v>0</v>
      </c>
      <c r="AQ169" s="29"/>
      <c r="AR169" s="29"/>
      <c r="AS169" s="29"/>
      <c r="AT169" s="29"/>
      <c r="AU169" s="29"/>
      <c r="AV169" s="29"/>
      <c r="AW169" s="29"/>
    </row>
    <row r="170" spans="1:49" ht="15.75" customHeight="1" x14ac:dyDescent="0.3">
      <c r="A170" s="62" t="s">
        <v>732</v>
      </c>
      <c r="B170" s="14" t="s">
        <v>733</v>
      </c>
      <c r="C170" s="15">
        <v>43154301</v>
      </c>
      <c r="D170" s="16">
        <v>903000211</v>
      </c>
      <c r="E170" s="16" t="s">
        <v>51</v>
      </c>
      <c r="F170" s="16" t="s">
        <v>734</v>
      </c>
      <c r="G170" s="17">
        <v>2</v>
      </c>
      <c r="H170" s="18" t="s">
        <v>735</v>
      </c>
      <c r="I170" s="19" t="s">
        <v>53</v>
      </c>
      <c r="J170" s="20" t="s">
        <v>54</v>
      </c>
      <c r="K170" s="21">
        <v>891</v>
      </c>
      <c r="L170" s="21">
        <v>906</v>
      </c>
      <c r="M170" s="22">
        <v>900</v>
      </c>
      <c r="N170" s="23">
        <f>IF(G170&lt;=1,'CARGO FIJO'!$B$5,IF(G170&lt;=2,'CARGO FIJO'!$B$8,IF(G170&lt;=3,'CARGO FIJO'!$B$11,IF(G170&lt;=4,'CARGO FIJO'!$B$14,IF(G170&lt;=5,'CARGO FIJO'!$B$17)))))</f>
        <v>900</v>
      </c>
      <c r="O170" s="23">
        <f>IF(G170&lt;=1,'CARGO FIJO'!$C$5,IF(G170&lt;=2,'CARGO FIJO'!$C$8,IF(G170&lt;=3,'CARGO FIJO'!$C$11,IF(G170&lt;=4,'CARGO FIJO'!$C$14,IF(G170&lt;=5,'CARGO FIJO'!$C$17)))))</f>
        <v>900</v>
      </c>
      <c r="P170" s="21">
        <f t="shared" si="48"/>
        <v>15</v>
      </c>
      <c r="Q170" s="21">
        <f t="shared" si="1"/>
        <v>15</v>
      </c>
      <c r="R170" s="21">
        <f t="shared" si="2"/>
        <v>0</v>
      </c>
      <c r="S170" s="21">
        <f t="shared" si="3"/>
        <v>0</v>
      </c>
      <c r="T170" s="24">
        <f t="shared" si="44"/>
        <v>13500</v>
      </c>
      <c r="U170" s="24">
        <f t="shared" si="45"/>
        <v>0</v>
      </c>
      <c r="V170" s="25">
        <f t="shared" si="50"/>
        <v>0</v>
      </c>
      <c r="W170" s="24">
        <f>IF(G170&lt;=1,'CARGO FIJO'!$A$2,IF(G170&lt;=2,'CARGO FIJO'!$B$2,IF(G170&lt;=3,'CARGO FIJO'!$C$2,IF(G170&lt;=4,'CARGO FIJO'!$D$2,IF(G170&lt;=5,'CARGO FIJO'!$E$2)))))</f>
        <v>10000</v>
      </c>
      <c r="X170" s="26">
        <v>0</v>
      </c>
      <c r="Y170" s="24">
        <v>5500</v>
      </c>
      <c r="Z170" s="27">
        <v>1</v>
      </c>
      <c r="AA170" s="24">
        <f t="shared" si="59"/>
        <v>500</v>
      </c>
      <c r="AB170" s="24">
        <v>25050</v>
      </c>
      <c r="AC170" s="24">
        <v>0</v>
      </c>
      <c r="AD170" s="24">
        <v>2950</v>
      </c>
      <c r="AE170" s="24">
        <v>0</v>
      </c>
      <c r="AF170" s="21">
        <v>0</v>
      </c>
      <c r="AG170" s="24">
        <v>0</v>
      </c>
      <c r="AH170" s="24">
        <f t="shared" si="52"/>
        <v>0</v>
      </c>
      <c r="AI170" s="24">
        <v>0</v>
      </c>
      <c r="AJ170" s="33" t="s">
        <v>736</v>
      </c>
      <c r="AK170" s="24">
        <v>0</v>
      </c>
      <c r="AL170" s="24">
        <f t="shared" si="15"/>
        <v>51600</v>
      </c>
      <c r="AM170" s="24">
        <f t="shared" si="10"/>
        <v>51600</v>
      </c>
      <c r="AN170" s="29"/>
      <c r="AO170" s="30">
        <f t="shared" si="36"/>
        <v>0</v>
      </c>
      <c r="AP170" s="30">
        <f t="shared" si="58"/>
        <v>0</v>
      </c>
      <c r="AQ170" s="29"/>
      <c r="AR170" s="29"/>
      <c r="AS170" s="29"/>
      <c r="AT170" s="29"/>
      <c r="AU170" s="29"/>
      <c r="AV170" s="29"/>
      <c r="AW170" s="29"/>
    </row>
    <row r="171" spans="1:49" ht="15.75" customHeight="1" x14ac:dyDescent="0.3">
      <c r="A171" s="62" t="s">
        <v>737</v>
      </c>
      <c r="B171" s="14" t="s">
        <v>738</v>
      </c>
      <c r="C171" s="15">
        <v>21607976</v>
      </c>
      <c r="D171" s="16">
        <v>1308007114</v>
      </c>
      <c r="E171" s="16" t="s">
        <v>51</v>
      </c>
      <c r="F171" s="16" t="s">
        <v>739</v>
      </c>
      <c r="G171" s="17">
        <v>2</v>
      </c>
      <c r="H171" s="18" t="s">
        <v>740</v>
      </c>
      <c r="I171" s="19" t="s">
        <v>53</v>
      </c>
      <c r="J171" s="20" t="s">
        <v>54</v>
      </c>
      <c r="K171" s="45">
        <v>747</v>
      </c>
      <c r="L171" s="45">
        <v>760</v>
      </c>
      <c r="M171" s="22">
        <v>900</v>
      </c>
      <c r="N171" s="71">
        <f>IF(G171&lt;=1,'CARGO FIJO'!$B$5,IF(G171&lt;=2,'CARGO FIJO'!$B$8,IF(G171&lt;=3,'CARGO FIJO'!$B$11,IF(G171&lt;=4,'CARGO FIJO'!$B$14,IF(G171&lt;=5,'CARGO FIJO'!$B$17)))))</f>
        <v>900</v>
      </c>
      <c r="O171" s="71">
        <f>IF(G171&lt;=1,'CARGO FIJO'!$C$5,IF(G171&lt;=2,'CARGO FIJO'!$C$8,IF(G171&lt;=3,'CARGO FIJO'!$C$11,IF(G171&lt;=4,'CARGO FIJO'!$C$14,IF(G171&lt;=5,'CARGO FIJO'!$C$17)))))</f>
        <v>900</v>
      </c>
      <c r="P171" s="45">
        <f t="shared" si="48"/>
        <v>13</v>
      </c>
      <c r="Q171" s="45">
        <f t="shared" si="1"/>
        <v>13</v>
      </c>
      <c r="R171" s="45">
        <f t="shared" si="2"/>
        <v>0</v>
      </c>
      <c r="S171" s="45">
        <f t="shared" si="3"/>
        <v>0</v>
      </c>
      <c r="T171" s="44">
        <f t="shared" si="44"/>
        <v>11700</v>
      </c>
      <c r="U171" s="44">
        <f t="shared" si="45"/>
        <v>0</v>
      </c>
      <c r="V171" s="72">
        <f t="shared" si="50"/>
        <v>0</v>
      </c>
      <c r="W171" s="44">
        <f>IF(G171&lt;=1,'CARGO FIJO'!$A$2,IF(G171&lt;=2,'CARGO FIJO'!$B$2,IF(G171&lt;=3,'CARGO FIJO'!$C$2,IF(G171&lt;=4,'CARGO FIJO'!$D$2,IF(G171&lt;=5,'CARGO FIJO'!$E$2)))))</f>
        <v>10000</v>
      </c>
      <c r="X171" s="73">
        <v>0</v>
      </c>
      <c r="Y171" s="24">
        <v>5500</v>
      </c>
      <c r="Z171" s="27">
        <v>0</v>
      </c>
      <c r="AA171" s="24">
        <f t="shared" si="59"/>
        <v>0</v>
      </c>
      <c r="AB171" s="24">
        <v>0</v>
      </c>
      <c r="AC171" s="24">
        <v>0</v>
      </c>
      <c r="AD171" s="24">
        <v>2700</v>
      </c>
      <c r="AE171" s="24">
        <v>0</v>
      </c>
      <c r="AF171" s="21">
        <v>0</v>
      </c>
      <c r="AG171" s="24">
        <v>0</v>
      </c>
      <c r="AH171" s="24">
        <f t="shared" si="52"/>
        <v>0</v>
      </c>
      <c r="AI171" s="24">
        <v>0</v>
      </c>
      <c r="AJ171" s="33" t="s">
        <v>617</v>
      </c>
      <c r="AK171" s="24">
        <v>0</v>
      </c>
      <c r="AL171" s="24">
        <f t="shared" si="15"/>
        <v>24500</v>
      </c>
      <c r="AM171" s="24">
        <f t="shared" si="10"/>
        <v>24500</v>
      </c>
      <c r="AN171" s="29"/>
      <c r="AO171" s="30">
        <f t="shared" si="36"/>
        <v>0</v>
      </c>
      <c r="AP171" s="30">
        <f t="shared" si="58"/>
        <v>0</v>
      </c>
      <c r="AQ171" s="29"/>
      <c r="AR171" s="29"/>
      <c r="AS171" s="29"/>
      <c r="AT171" s="29"/>
      <c r="AU171" s="29"/>
      <c r="AV171" s="29"/>
      <c r="AW171" s="29"/>
    </row>
    <row r="172" spans="1:49" ht="15.75" customHeight="1" x14ac:dyDescent="0.3">
      <c r="A172" s="62" t="s">
        <v>741</v>
      </c>
      <c r="B172" s="14" t="s">
        <v>742</v>
      </c>
      <c r="C172" s="15">
        <v>15258466</v>
      </c>
      <c r="D172" s="16">
        <v>903000215</v>
      </c>
      <c r="E172" s="16" t="s">
        <v>743</v>
      </c>
      <c r="F172" s="16" t="s">
        <v>744</v>
      </c>
      <c r="G172" s="17">
        <v>2</v>
      </c>
      <c r="H172" s="18" t="s">
        <v>745</v>
      </c>
      <c r="I172" s="19" t="s">
        <v>53</v>
      </c>
      <c r="J172" s="20" t="s">
        <v>54</v>
      </c>
      <c r="K172" s="21">
        <v>2481</v>
      </c>
      <c r="L172" s="21">
        <v>2499</v>
      </c>
      <c r="M172" s="22">
        <v>900</v>
      </c>
      <c r="N172" s="23">
        <f>IF(G172&lt;=1,'CARGO FIJO'!$B$5,IF(G172&lt;=2,'CARGO FIJO'!$B$8,IF(G172&lt;=3,'CARGO FIJO'!$B$11,IF(G172&lt;=4,'CARGO FIJO'!$B$14,IF(G172&lt;=5,'CARGO FIJO'!$B$17)))))</f>
        <v>900</v>
      </c>
      <c r="O172" s="23">
        <f>IF(G172&lt;=1,'CARGO FIJO'!$C$5,IF(G172&lt;=2,'CARGO FIJO'!$C$8,IF(G172&lt;=3,'CARGO FIJO'!$C$11,IF(G172&lt;=4,'CARGO FIJO'!$C$14,IF(G172&lt;=5,'CARGO FIJO'!$C$17)))))</f>
        <v>900</v>
      </c>
      <c r="P172" s="21">
        <f t="shared" si="48"/>
        <v>18</v>
      </c>
      <c r="Q172" s="21">
        <f t="shared" si="1"/>
        <v>17</v>
      </c>
      <c r="R172" s="21">
        <f t="shared" si="2"/>
        <v>1</v>
      </c>
      <c r="S172" s="21">
        <f t="shared" si="3"/>
        <v>0</v>
      </c>
      <c r="T172" s="24">
        <f t="shared" si="44"/>
        <v>15300</v>
      </c>
      <c r="U172" s="24">
        <f t="shared" si="45"/>
        <v>900</v>
      </c>
      <c r="V172" s="25">
        <f t="shared" si="50"/>
        <v>0</v>
      </c>
      <c r="W172" s="24">
        <f>IF(G172&lt;=1,'CARGO FIJO'!$A$2,IF(G172&lt;=2,'CARGO FIJO'!$B$2,IF(G172&lt;=3,'CARGO FIJO'!$C$2,IF(G172&lt;=4,'CARGO FIJO'!$D$2,IF(G172&lt;=5,'CARGO FIJO'!$E$2)))))</f>
        <v>10000</v>
      </c>
      <c r="X172" s="26">
        <v>0</v>
      </c>
      <c r="Y172" s="24">
        <v>5500</v>
      </c>
      <c r="Z172" s="27">
        <v>0</v>
      </c>
      <c r="AA172" s="24">
        <f t="shared" si="59"/>
        <v>0</v>
      </c>
      <c r="AB172" s="24">
        <v>0</v>
      </c>
      <c r="AC172" s="24">
        <v>0</v>
      </c>
      <c r="AD172" s="24">
        <v>3150</v>
      </c>
      <c r="AE172" s="24">
        <v>0</v>
      </c>
      <c r="AF172" s="21">
        <v>0</v>
      </c>
      <c r="AG172" s="24">
        <v>0</v>
      </c>
      <c r="AH172" s="24">
        <f t="shared" si="52"/>
        <v>0</v>
      </c>
      <c r="AI172" s="24">
        <v>0</v>
      </c>
      <c r="AJ172" s="33" t="s">
        <v>617</v>
      </c>
      <c r="AK172" s="24">
        <v>0</v>
      </c>
      <c r="AL172" s="24">
        <f t="shared" si="15"/>
        <v>28550</v>
      </c>
      <c r="AM172" s="24">
        <f t="shared" si="10"/>
        <v>28550</v>
      </c>
      <c r="AN172" s="29"/>
      <c r="AO172" s="30">
        <f t="shared" si="36"/>
        <v>0</v>
      </c>
      <c r="AP172" s="30">
        <f t="shared" si="58"/>
        <v>0</v>
      </c>
      <c r="AQ172" s="29"/>
      <c r="AR172" s="29"/>
      <c r="AS172" s="29"/>
      <c r="AT172" s="29"/>
      <c r="AU172" s="29"/>
      <c r="AV172" s="29"/>
      <c r="AW172" s="29"/>
    </row>
    <row r="173" spans="1:49" ht="15" customHeight="1" x14ac:dyDescent="0.3">
      <c r="A173" s="62" t="s">
        <v>746</v>
      </c>
      <c r="B173" s="14" t="s">
        <v>747</v>
      </c>
      <c r="C173" s="15">
        <v>39167444</v>
      </c>
      <c r="D173" s="16">
        <v>903002366</v>
      </c>
      <c r="E173" s="16" t="s">
        <v>51</v>
      </c>
      <c r="F173" s="16">
        <v>3218429012</v>
      </c>
      <c r="G173" s="17">
        <v>2</v>
      </c>
      <c r="H173" s="18" t="s">
        <v>748</v>
      </c>
      <c r="I173" s="19" t="s">
        <v>53</v>
      </c>
      <c r="J173" s="20" t="s">
        <v>54</v>
      </c>
      <c r="K173" s="21">
        <v>2387</v>
      </c>
      <c r="L173" s="21">
        <v>2410</v>
      </c>
      <c r="M173" s="22">
        <v>900</v>
      </c>
      <c r="N173" s="23">
        <f>IF(G173&lt;=1,'CARGO FIJO'!$B$5,IF(G173&lt;=2,'CARGO FIJO'!$B$8,IF(G173&lt;=3,'CARGO FIJO'!$B$11,IF(G173&lt;=4,'CARGO FIJO'!$B$14,IF(G173&lt;=5,'CARGO FIJO'!$B$17)))))</f>
        <v>900</v>
      </c>
      <c r="O173" s="23">
        <f>IF(G173&lt;=1,'CARGO FIJO'!$C$5,IF(G173&lt;=2,'CARGO FIJO'!$C$8,IF(G173&lt;=3,'CARGO FIJO'!$C$11,IF(G173&lt;=4,'CARGO FIJO'!$C$14,IF(G173&lt;=5,'CARGO FIJO'!$C$17)))))</f>
        <v>900</v>
      </c>
      <c r="P173" s="21">
        <f t="shared" si="48"/>
        <v>23</v>
      </c>
      <c r="Q173" s="21">
        <f t="shared" si="1"/>
        <v>17</v>
      </c>
      <c r="R173" s="21">
        <f t="shared" si="2"/>
        <v>6</v>
      </c>
      <c r="S173" s="21">
        <f t="shared" si="3"/>
        <v>0</v>
      </c>
      <c r="T173" s="24">
        <f t="shared" si="44"/>
        <v>15300</v>
      </c>
      <c r="U173" s="24">
        <f t="shared" si="45"/>
        <v>5400</v>
      </c>
      <c r="V173" s="25">
        <f t="shared" si="50"/>
        <v>0</v>
      </c>
      <c r="W173" s="24">
        <f>IF(G173&lt;=1,'CARGO FIJO'!$A$2,IF(G173&lt;=2,'CARGO FIJO'!$B$2,IF(G173&lt;=3,'CARGO FIJO'!$C$2,IF(G173&lt;=4,'CARGO FIJO'!$D$2,IF(G173&lt;=5,'CARGO FIJO'!$E$2)))))</f>
        <v>10000</v>
      </c>
      <c r="X173" s="26">
        <v>0</v>
      </c>
      <c r="Y173" s="24">
        <v>5500</v>
      </c>
      <c r="Z173" s="27">
        <v>0</v>
      </c>
      <c r="AA173" s="24">
        <f t="shared" si="59"/>
        <v>0</v>
      </c>
      <c r="AB173" s="24">
        <v>0</v>
      </c>
      <c r="AC173" s="24">
        <v>0</v>
      </c>
      <c r="AD173" s="24">
        <v>3600</v>
      </c>
      <c r="AE173" s="24">
        <v>0</v>
      </c>
      <c r="AF173" s="21">
        <v>0</v>
      </c>
      <c r="AG173" s="24">
        <v>0</v>
      </c>
      <c r="AH173" s="24">
        <f t="shared" si="52"/>
        <v>0</v>
      </c>
      <c r="AI173" s="24">
        <v>0</v>
      </c>
      <c r="AJ173" s="67" t="s">
        <v>617</v>
      </c>
      <c r="AK173" s="24">
        <v>0</v>
      </c>
      <c r="AL173" s="24">
        <f t="shared" si="15"/>
        <v>32600</v>
      </c>
      <c r="AM173" s="24">
        <f t="shared" si="10"/>
        <v>32600</v>
      </c>
      <c r="AN173" s="29"/>
      <c r="AO173" s="30">
        <f t="shared" si="36"/>
        <v>0</v>
      </c>
      <c r="AP173" s="30">
        <f t="shared" si="58"/>
        <v>0</v>
      </c>
      <c r="AQ173" s="29"/>
      <c r="AR173" s="29"/>
      <c r="AS173" s="29"/>
      <c r="AT173" s="29"/>
      <c r="AU173" s="29"/>
      <c r="AV173" s="29"/>
      <c r="AW173" s="29"/>
    </row>
    <row r="174" spans="1:49" ht="15.75" customHeight="1" x14ac:dyDescent="0.3">
      <c r="A174" s="62" t="s">
        <v>749</v>
      </c>
      <c r="B174" s="14" t="s">
        <v>750</v>
      </c>
      <c r="C174" s="15">
        <v>7508639</v>
      </c>
      <c r="D174" s="16">
        <v>903000212</v>
      </c>
      <c r="E174" s="16" t="s">
        <v>51</v>
      </c>
      <c r="F174" s="16" t="s">
        <v>751</v>
      </c>
      <c r="G174" s="17">
        <v>2</v>
      </c>
      <c r="H174" s="18" t="s">
        <v>752</v>
      </c>
      <c r="I174" s="19" t="s">
        <v>53</v>
      </c>
      <c r="J174" s="20" t="s">
        <v>54</v>
      </c>
      <c r="K174" s="21">
        <v>1729</v>
      </c>
      <c r="L174" s="21">
        <v>1754</v>
      </c>
      <c r="M174" s="22">
        <v>900</v>
      </c>
      <c r="N174" s="23">
        <f>IF(G174&lt;=1,'CARGO FIJO'!$B$5,IF(G174&lt;=2,'CARGO FIJO'!$B$8,IF(G174&lt;=3,'CARGO FIJO'!$B$11,IF(G174&lt;=4,'CARGO FIJO'!$B$14,IF(G174&lt;=5,'CARGO FIJO'!$B$17)))))</f>
        <v>900</v>
      </c>
      <c r="O174" s="23">
        <f>IF(G174&lt;=1,'CARGO FIJO'!$C$5,IF(G174&lt;=2,'CARGO FIJO'!$C$8,IF(G174&lt;=3,'CARGO FIJO'!$C$11,IF(G174&lt;=4,'CARGO FIJO'!$C$14,IF(G174&lt;=5,'CARGO FIJO'!$C$17)))))</f>
        <v>900</v>
      </c>
      <c r="P174" s="21">
        <f t="shared" si="48"/>
        <v>25</v>
      </c>
      <c r="Q174" s="21">
        <f t="shared" si="1"/>
        <v>17</v>
      </c>
      <c r="R174" s="21">
        <f t="shared" si="2"/>
        <v>8</v>
      </c>
      <c r="S174" s="21">
        <f t="shared" si="3"/>
        <v>0</v>
      </c>
      <c r="T174" s="24">
        <f t="shared" si="44"/>
        <v>15300</v>
      </c>
      <c r="U174" s="24">
        <f t="shared" si="45"/>
        <v>7200</v>
      </c>
      <c r="V174" s="25">
        <f t="shared" si="50"/>
        <v>0</v>
      </c>
      <c r="W174" s="24">
        <f>IF(G174&lt;=1,'CARGO FIJO'!$A$2,IF(G174&lt;=2,'CARGO FIJO'!$B$2,IF(G174&lt;=3,'CARGO FIJO'!$C$2,IF(G174&lt;=4,'CARGO FIJO'!$D$2,IF(G174&lt;=5,'CARGO FIJO'!$E$2)))))</f>
        <v>10000</v>
      </c>
      <c r="X174" s="26">
        <v>0</v>
      </c>
      <c r="Y174" s="24">
        <v>5500</v>
      </c>
      <c r="Z174" s="27">
        <v>1</v>
      </c>
      <c r="AA174" s="24">
        <v>500</v>
      </c>
      <c r="AB174" s="24">
        <v>41400</v>
      </c>
      <c r="AC174" s="24">
        <v>0</v>
      </c>
      <c r="AD174" s="24">
        <v>3850</v>
      </c>
      <c r="AE174" s="24">
        <v>0</v>
      </c>
      <c r="AF174" s="21">
        <v>0</v>
      </c>
      <c r="AG174" s="24">
        <v>0</v>
      </c>
      <c r="AH174" s="24">
        <f t="shared" si="52"/>
        <v>0</v>
      </c>
      <c r="AI174" s="24">
        <v>0</v>
      </c>
      <c r="AJ174" s="33" t="s">
        <v>753</v>
      </c>
      <c r="AK174" s="24">
        <v>0</v>
      </c>
      <c r="AL174" s="24">
        <f t="shared" si="15"/>
        <v>76050</v>
      </c>
      <c r="AM174" s="24">
        <f t="shared" si="10"/>
        <v>76050</v>
      </c>
      <c r="AN174" s="29"/>
      <c r="AO174" s="30">
        <f t="shared" si="36"/>
        <v>0</v>
      </c>
      <c r="AP174" s="30">
        <f t="shared" si="58"/>
        <v>0</v>
      </c>
      <c r="AQ174" s="29"/>
      <c r="AR174" s="29"/>
      <c r="AS174" s="29"/>
      <c r="AT174" s="29"/>
      <c r="AU174" s="29"/>
      <c r="AV174" s="29"/>
      <c r="AW174" s="29"/>
    </row>
    <row r="175" spans="1:49" ht="15.75" customHeight="1" x14ac:dyDescent="0.3">
      <c r="A175" s="62" t="s">
        <v>754</v>
      </c>
      <c r="B175" s="14" t="s">
        <v>755</v>
      </c>
      <c r="C175" s="16"/>
      <c r="D175" s="16">
        <v>903002368</v>
      </c>
      <c r="E175" s="16" t="s">
        <v>51</v>
      </c>
      <c r="F175" s="16"/>
      <c r="G175" s="17">
        <v>2</v>
      </c>
      <c r="H175" s="18" t="s">
        <v>756</v>
      </c>
      <c r="I175" s="19" t="s">
        <v>53</v>
      </c>
      <c r="J175" s="20" t="s">
        <v>54</v>
      </c>
      <c r="K175" s="21">
        <v>1370</v>
      </c>
      <c r="L175" s="21">
        <v>1385</v>
      </c>
      <c r="M175" s="22">
        <v>900</v>
      </c>
      <c r="N175" s="23">
        <f>IF(G175&lt;=1,'CARGO FIJO'!$B$5,IF(G175&lt;=2,'CARGO FIJO'!$B$8,IF(G175&lt;=3,'CARGO FIJO'!$B$11,IF(G175&lt;=4,'CARGO FIJO'!$B$14,IF(G175&lt;=5,'CARGO FIJO'!$B$17)))))</f>
        <v>900</v>
      </c>
      <c r="O175" s="23">
        <f>IF(G175&lt;=1,'CARGO FIJO'!$C$5,IF(G175&lt;=2,'CARGO FIJO'!$C$8,IF(G175&lt;=3,'CARGO FIJO'!$C$11,IF(G175&lt;=4,'CARGO FIJO'!$C$14,IF(G175&lt;=5,'CARGO FIJO'!$C$17)))))</f>
        <v>900</v>
      </c>
      <c r="P175" s="21">
        <f t="shared" si="48"/>
        <v>15</v>
      </c>
      <c r="Q175" s="21">
        <f t="shared" si="1"/>
        <v>15</v>
      </c>
      <c r="R175" s="21">
        <f t="shared" si="2"/>
        <v>0</v>
      </c>
      <c r="S175" s="21">
        <f t="shared" si="3"/>
        <v>0</v>
      </c>
      <c r="T175" s="24">
        <f t="shared" si="44"/>
        <v>13500</v>
      </c>
      <c r="U175" s="24">
        <f t="shared" si="45"/>
        <v>0</v>
      </c>
      <c r="V175" s="25">
        <f t="shared" si="50"/>
        <v>0</v>
      </c>
      <c r="W175" s="24">
        <f>IF(G175&lt;=1,'CARGO FIJO'!$A$2,IF(G175&lt;=2,'CARGO FIJO'!$B$2,IF(G175&lt;=3,'CARGO FIJO'!$C$2,IF(G175&lt;=4,'CARGO FIJO'!$D$2,IF(G175&lt;=5,'CARGO FIJO'!$E$2)))))</f>
        <v>10000</v>
      </c>
      <c r="X175" s="26">
        <v>0</v>
      </c>
      <c r="Y175" s="24">
        <v>5500</v>
      </c>
      <c r="Z175" s="27">
        <v>0</v>
      </c>
      <c r="AA175" s="24">
        <f t="shared" ref="AA175:AA179" si="60">(Z175*500)</f>
        <v>0</v>
      </c>
      <c r="AB175" s="24">
        <v>0</v>
      </c>
      <c r="AC175" s="24">
        <v>0</v>
      </c>
      <c r="AD175" s="24">
        <v>29000</v>
      </c>
      <c r="AE175" s="24">
        <v>0</v>
      </c>
      <c r="AF175" s="21">
        <v>0</v>
      </c>
      <c r="AG175" s="24">
        <v>0</v>
      </c>
      <c r="AH175" s="24">
        <f t="shared" si="52"/>
        <v>0</v>
      </c>
      <c r="AI175" s="24">
        <v>0</v>
      </c>
      <c r="AJ175" s="33" t="s">
        <v>757</v>
      </c>
      <c r="AK175" s="24">
        <v>0</v>
      </c>
      <c r="AL175" s="24">
        <f t="shared" si="15"/>
        <v>0</v>
      </c>
      <c r="AM175" s="24">
        <f t="shared" si="10"/>
        <v>0</v>
      </c>
      <c r="AN175" s="29"/>
      <c r="AO175" s="30">
        <f t="shared" si="36"/>
        <v>0</v>
      </c>
      <c r="AP175" s="30">
        <f t="shared" si="58"/>
        <v>0</v>
      </c>
      <c r="AQ175" s="29"/>
      <c r="AR175" s="29"/>
      <c r="AS175" s="29"/>
      <c r="AT175" s="29"/>
      <c r="AU175" s="29"/>
      <c r="AV175" s="29"/>
      <c r="AW175" s="29"/>
    </row>
    <row r="176" spans="1:49" ht="15.75" customHeight="1" x14ac:dyDescent="0.3">
      <c r="A176" s="62" t="s">
        <v>758</v>
      </c>
      <c r="B176" s="14" t="s">
        <v>759</v>
      </c>
      <c r="C176" s="15">
        <v>15254611</v>
      </c>
      <c r="D176" s="16">
        <v>903002363</v>
      </c>
      <c r="E176" s="16" t="s">
        <v>51</v>
      </c>
      <c r="F176" s="16">
        <v>2787497</v>
      </c>
      <c r="G176" s="17">
        <v>2</v>
      </c>
      <c r="H176" s="18" t="s">
        <v>760</v>
      </c>
      <c r="I176" s="19" t="s">
        <v>53</v>
      </c>
      <c r="J176" s="20" t="s">
        <v>54</v>
      </c>
      <c r="K176" s="21">
        <v>1036</v>
      </c>
      <c r="L176" s="21">
        <v>1045</v>
      </c>
      <c r="M176" s="22">
        <v>900</v>
      </c>
      <c r="N176" s="23">
        <f>IF(G176&lt;=1,'CARGO FIJO'!$B$5,IF(G176&lt;=2,'CARGO FIJO'!$B$8,IF(G176&lt;=3,'CARGO FIJO'!$B$11,IF(G176&lt;=4,'CARGO FIJO'!$B$14,IF(G176&lt;=5,'CARGO FIJO'!$B$17)))))</f>
        <v>900</v>
      </c>
      <c r="O176" s="23">
        <f>IF(G176&lt;=1,'CARGO FIJO'!$C$5,IF(G176&lt;=2,'CARGO FIJO'!$C$8,IF(G176&lt;=3,'CARGO FIJO'!$C$11,IF(G176&lt;=4,'CARGO FIJO'!$C$14,IF(G176&lt;=5,'CARGO FIJO'!$C$17)))))</f>
        <v>900</v>
      </c>
      <c r="P176" s="21">
        <f t="shared" si="48"/>
        <v>9</v>
      </c>
      <c r="Q176" s="21">
        <f t="shared" si="1"/>
        <v>9</v>
      </c>
      <c r="R176" s="21">
        <f t="shared" si="2"/>
        <v>0</v>
      </c>
      <c r="S176" s="21">
        <f t="shared" si="3"/>
        <v>0</v>
      </c>
      <c r="T176" s="24">
        <f t="shared" si="44"/>
        <v>8100</v>
      </c>
      <c r="U176" s="24">
        <f t="shared" si="45"/>
        <v>0</v>
      </c>
      <c r="V176" s="25">
        <f t="shared" si="50"/>
        <v>0</v>
      </c>
      <c r="W176" s="24">
        <f>IF(G176&lt;=1,'CARGO FIJO'!$A$2,IF(G176&lt;=2,'CARGO FIJO'!$B$2,IF(G176&lt;=3,'CARGO FIJO'!$C$2,IF(G176&lt;=4,'CARGO FIJO'!$D$2,IF(G176&lt;=5,'CARGO FIJO'!$E$2)))))</f>
        <v>10000</v>
      </c>
      <c r="X176" s="26">
        <v>0</v>
      </c>
      <c r="Y176" s="24">
        <v>5500</v>
      </c>
      <c r="Z176" s="27">
        <v>1</v>
      </c>
      <c r="AA176" s="24">
        <f t="shared" si="60"/>
        <v>500</v>
      </c>
      <c r="AB176" s="24">
        <v>23700</v>
      </c>
      <c r="AC176" s="24">
        <v>0</v>
      </c>
      <c r="AD176" s="24">
        <v>2400</v>
      </c>
      <c r="AE176" s="24">
        <v>0</v>
      </c>
      <c r="AF176" s="21">
        <v>0</v>
      </c>
      <c r="AG176" s="24">
        <v>0</v>
      </c>
      <c r="AH176" s="24">
        <f t="shared" si="52"/>
        <v>0</v>
      </c>
      <c r="AI176" s="24">
        <v>0</v>
      </c>
      <c r="AJ176" s="33" t="s">
        <v>761</v>
      </c>
      <c r="AK176" s="24">
        <v>0</v>
      </c>
      <c r="AL176" s="24">
        <f t="shared" si="15"/>
        <v>45400</v>
      </c>
      <c r="AM176" s="24">
        <f t="shared" si="10"/>
        <v>45400</v>
      </c>
      <c r="AN176" s="29"/>
      <c r="AO176" s="30">
        <f t="shared" si="36"/>
        <v>0</v>
      </c>
      <c r="AP176" s="30">
        <f t="shared" si="58"/>
        <v>0</v>
      </c>
      <c r="AQ176" s="29"/>
      <c r="AR176" s="29"/>
      <c r="AS176" s="29"/>
      <c r="AT176" s="29"/>
      <c r="AU176" s="29"/>
      <c r="AV176" s="29"/>
      <c r="AW176" s="29"/>
    </row>
    <row r="177" spans="1:49" ht="15.75" customHeight="1" x14ac:dyDescent="0.3">
      <c r="A177" s="62" t="s">
        <v>762</v>
      </c>
      <c r="B177" s="14" t="s">
        <v>763</v>
      </c>
      <c r="C177" s="15">
        <v>39162033</v>
      </c>
      <c r="D177" s="16">
        <v>903002364</v>
      </c>
      <c r="E177" s="16" t="s">
        <v>51</v>
      </c>
      <c r="F177" s="16">
        <v>3004366</v>
      </c>
      <c r="G177" s="17">
        <v>2</v>
      </c>
      <c r="H177" s="18" t="s">
        <v>764</v>
      </c>
      <c r="I177" s="19" t="s">
        <v>53</v>
      </c>
      <c r="J177" s="20" t="s">
        <v>54</v>
      </c>
      <c r="K177" s="21">
        <v>1069</v>
      </c>
      <c r="L177" s="21">
        <v>1090</v>
      </c>
      <c r="M177" s="22">
        <v>900</v>
      </c>
      <c r="N177" s="23">
        <f>IF(G177&lt;=1,'CARGO FIJO'!$B$5,IF(G177&lt;=2,'CARGO FIJO'!$B$8,IF(G177&lt;=3,'CARGO FIJO'!$B$11,IF(G177&lt;=4,'CARGO FIJO'!$B$14,IF(G177&lt;=5,'CARGO FIJO'!$B$17)))))</f>
        <v>900</v>
      </c>
      <c r="O177" s="23">
        <f>IF(G177&lt;=1,'CARGO FIJO'!$C$5,IF(G177&lt;=2,'CARGO FIJO'!$C$8,IF(G177&lt;=3,'CARGO FIJO'!$C$11,IF(G177&lt;=4,'CARGO FIJO'!$C$14,IF(G177&lt;=5,'CARGO FIJO'!$C$17)))))</f>
        <v>900</v>
      </c>
      <c r="P177" s="21">
        <f t="shared" si="48"/>
        <v>21</v>
      </c>
      <c r="Q177" s="21">
        <f t="shared" si="1"/>
        <v>17</v>
      </c>
      <c r="R177" s="21">
        <f t="shared" si="2"/>
        <v>4</v>
      </c>
      <c r="S177" s="21">
        <f t="shared" si="3"/>
        <v>0</v>
      </c>
      <c r="T177" s="24">
        <f t="shared" si="44"/>
        <v>15300</v>
      </c>
      <c r="U177" s="24">
        <f t="shared" si="45"/>
        <v>3600</v>
      </c>
      <c r="V177" s="25">
        <f t="shared" si="50"/>
        <v>0</v>
      </c>
      <c r="W177" s="24">
        <f>IF(G177&lt;=1,'CARGO FIJO'!$A$2,IF(G177&lt;=2,'CARGO FIJO'!$B$2,IF(G177&lt;=3,'CARGO FIJO'!$C$2,IF(G177&lt;=4,'CARGO FIJO'!$D$2,IF(G177&lt;=5,'CARGO FIJO'!$E$2)))))</f>
        <v>10000</v>
      </c>
      <c r="X177" s="26">
        <v>0</v>
      </c>
      <c r="Y177" s="24">
        <v>5500</v>
      </c>
      <c r="Z177" s="27">
        <v>0</v>
      </c>
      <c r="AA177" s="24">
        <f t="shared" si="60"/>
        <v>0</v>
      </c>
      <c r="AB177" s="24">
        <v>0</v>
      </c>
      <c r="AC177" s="24">
        <v>0</v>
      </c>
      <c r="AD177" s="24">
        <v>3450</v>
      </c>
      <c r="AE177" s="24">
        <v>0</v>
      </c>
      <c r="AF177" s="21">
        <v>0</v>
      </c>
      <c r="AG177" s="24">
        <v>0</v>
      </c>
      <c r="AH177" s="24">
        <f t="shared" si="52"/>
        <v>0</v>
      </c>
      <c r="AI177" s="24">
        <v>0</v>
      </c>
      <c r="AJ177" s="67" t="s">
        <v>617</v>
      </c>
      <c r="AK177" s="24">
        <v>0</v>
      </c>
      <c r="AL177" s="24">
        <f t="shared" si="15"/>
        <v>30950</v>
      </c>
      <c r="AM177" s="24">
        <f t="shared" si="10"/>
        <v>30950</v>
      </c>
      <c r="AN177" s="29"/>
      <c r="AO177" s="30">
        <f t="shared" si="36"/>
        <v>0</v>
      </c>
      <c r="AP177" s="30">
        <f t="shared" si="58"/>
        <v>0</v>
      </c>
      <c r="AQ177" s="29"/>
      <c r="AR177" s="29"/>
      <c r="AS177" s="29"/>
      <c r="AT177" s="29"/>
      <c r="AU177" s="29"/>
      <c r="AV177" s="29"/>
      <c r="AW177" s="29"/>
    </row>
    <row r="178" spans="1:49" ht="15.75" customHeight="1" x14ac:dyDescent="0.3">
      <c r="A178" s="62" t="s">
        <v>765</v>
      </c>
      <c r="B178" s="14" t="s">
        <v>766</v>
      </c>
      <c r="C178" s="15">
        <v>15250463</v>
      </c>
      <c r="D178" s="16">
        <v>903002367</v>
      </c>
      <c r="E178" s="16" t="s">
        <v>51</v>
      </c>
      <c r="F178" s="16">
        <v>5788697</v>
      </c>
      <c r="G178" s="17">
        <v>2</v>
      </c>
      <c r="H178" s="18" t="s">
        <v>767</v>
      </c>
      <c r="I178" s="19" t="s">
        <v>53</v>
      </c>
      <c r="J178" s="20" t="s">
        <v>54</v>
      </c>
      <c r="K178" s="21">
        <v>3469</v>
      </c>
      <c r="L178" s="21">
        <v>3497</v>
      </c>
      <c r="M178" s="22">
        <v>900</v>
      </c>
      <c r="N178" s="23">
        <f>IF(G178&lt;=1,'CARGO FIJO'!$B$5,IF(G178&lt;=2,'CARGO FIJO'!$B$8,IF(G178&lt;=3,'CARGO FIJO'!$B$11,IF(G178&lt;=4,'CARGO FIJO'!$B$14,IF(G178&lt;=5,'CARGO FIJO'!$B$17)))))</f>
        <v>900</v>
      </c>
      <c r="O178" s="23">
        <f>IF(G178&lt;=1,'CARGO FIJO'!$C$5,IF(G178&lt;=2,'CARGO FIJO'!$C$8,IF(G178&lt;=3,'CARGO FIJO'!$C$11,IF(G178&lt;=4,'CARGO FIJO'!$C$14,IF(G178&lt;=5,'CARGO FIJO'!$C$17)))))</f>
        <v>900</v>
      </c>
      <c r="P178" s="21">
        <f t="shared" si="48"/>
        <v>28</v>
      </c>
      <c r="Q178" s="21">
        <f t="shared" si="1"/>
        <v>17</v>
      </c>
      <c r="R178" s="21">
        <f t="shared" si="2"/>
        <v>11</v>
      </c>
      <c r="S178" s="21">
        <f t="shared" si="3"/>
        <v>0</v>
      </c>
      <c r="T178" s="24">
        <f t="shared" si="44"/>
        <v>15300</v>
      </c>
      <c r="U178" s="24">
        <f t="shared" si="45"/>
        <v>9900</v>
      </c>
      <c r="V178" s="25">
        <f t="shared" si="50"/>
        <v>0</v>
      </c>
      <c r="W178" s="24">
        <f>IF(G178&lt;=1,'CARGO FIJO'!$A$2,IF(G178&lt;=2,'CARGO FIJO'!$B$2,IF(G178&lt;=3,'CARGO FIJO'!$C$2,IF(G178&lt;=4,'CARGO FIJO'!$D$2,IF(G178&lt;=5,'CARGO FIJO'!$E$2)))))</f>
        <v>10000</v>
      </c>
      <c r="X178" s="26">
        <v>0</v>
      </c>
      <c r="Y178" s="24">
        <v>5500</v>
      </c>
      <c r="Z178" s="27">
        <v>0</v>
      </c>
      <c r="AA178" s="24">
        <f t="shared" si="60"/>
        <v>0</v>
      </c>
      <c r="AB178" s="24">
        <v>0</v>
      </c>
      <c r="AC178" s="24">
        <v>0</v>
      </c>
      <c r="AD178" s="24">
        <v>4050</v>
      </c>
      <c r="AE178" s="24">
        <v>0</v>
      </c>
      <c r="AF178" s="21">
        <v>0</v>
      </c>
      <c r="AG178" s="24">
        <v>0</v>
      </c>
      <c r="AH178" s="24">
        <f t="shared" si="52"/>
        <v>0</v>
      </c>
      <c r="AI178" s="24">
        <v>0</v>
      </c>
      <c r="AJ178" s="33" t="s">
        <v>55</v>
      </c>
      <c r="AK178" s="24">
        <v>0</v>
      </c>
      <c r="AL178" s="24">
        <f t="shared" si="15"/>
        <v>36650</v>
      </c>
      <c r="AM178" s="24">
        <f t="shared" si="10"/>
        <v>36650</v>
      </c>
      <c r="AN178" s="29"/>
      <c r="AO178" s="30">
        <f t="shared" si="36"/>
        <v>0</v>
      </c>
      <c r="AP178" s="30">
        <f t="shared" si="58"/>
        <v>0</v>
      </c>
      <c r="AQ178" s="29"/>
      <c r="AR178" s="29"/>
      <c r="AS178" s="29"/>
      <c r="AT178" s="29"/>
      <c r="AU178" s="29"/>
      <c r="AV178" s="29"/>
      <c r="AW178" s="29"/>
    </row>
    <row r="179" spans="1:49" ht="15.75" customHeight="1" x14ac:dyDescent="0.3">
      <c r="A179" s="62" t="s">
        <v>768</v>
      </c>
      <c r="B179" s="14" t="s">
        <v>769</v>
      </c>
      <c r="C179" s="15">
        <v>21438916</v>
      </c>
      <c r="D179" s="16">
        <v>903002361</v>
      </c>
      <c r="E179" s="16" t="s">
        <v>51</v>
      </c>
      <c r="F179" s="16" t="s">
        <v>770</v>
      </c>
      <c r="G179" s="17">
        <v>2</v>
      </c>
      <c r="H179" s="18" t="s">
        <v>771</v>
      </c>
      <c r="I179" s="19" t="s">
        <v>53</v>
      </c>
      <c r="J179" s="20" t="s">
        <v>54</v>
      </c>
      <c r="K179" s="21">
        <v>2002</v>
      </c>
      <c r="L179" s="21">
        <v>2011</v>
      </c>
      <c r="M179" s="22">
        <v>900</v>
      </c>
      <c r="N179" s="23">
        <f>IF(G179&lt;=1,'CARGO FIJO'!$B$5,IF(G179&lt;=2,'CARGO FIJO'!$B$8,IF(G179&lt;=3,'CARGO FIJO'!$B$11,IF(G179&lt;=4,'CARGO FIJO'!$B$14,IF(G179&lt;=5,'CARGO FIJO'!$B$17)))))</f>
        <v>900</v>
      </c>
      <c r="O179" s="23">
        <f>IF(G179&lt;=1,'CARGO FIJO'!$C$5,IF(G179&lt;=2,'CARGO FIJO'!$C$8,IF(G179&lt;=3,'CARGO FIJO'!$C$11,IF(G179&lt;=4,'CARGO FIJO'!$C$14,IF(G179&lt;=5,'CARGO FIJO'!$C$17)))))</f>
        <v>900</v>
      </c>
      <c r="P179" s="21">
        <f t="shared" si="48"/>
        <v>9</v>
      </c>
      <c r="Q179" s="21">
        <f t="shared" si="1"/>
        <v>9</v>
      </c>
      <c r="R179" s="21">
        <f t="shared" si="2"/>
        <v>0</v>
      </c>
      <c r="S179" s="21">
        <f t="shared" si="3"/>
        <v>0</v>
      </c>
      <c r="T179" s="24">
        <f t="shared" si="44"/>
        <v>8100</v>
      </c>
      <c r="U179" s="24">
        <f t="shared" si="45"/>
        <v>0</v>
      </c>
      <c r="V179" s="25">
        <f t="shared" si="50"/>
        <v>0</v>
      </c>
      <c r="W179" s="24">
        <f>IF(G179&lt;=1,'CARGO FIJO'!$A$2,IF(G179&lt;=2,'CARGO FIJO'!$B$2,IF(G179&lt;=3,'CARGO FIJO'!$C$2,IF(G179&lt;=4,'CARGO FIJO'!$D$2,IF(G179&lt;=5,'CARGO FIJO'!$E$2)))))</f>
        <v>10000</v>
      </c>
      <c r="X179" s="26">
        <v>0</v>
      </c>
      <c r="Y179" s="24">
        <v>5500</v>
      </c>
      <c r="Z179" s="27">
        <v>0</v>
      </c>
      <c r="AA179" s="24">
        <f t="shared" si="60"/>
        <v>0</v>
      </c>
      <c r="AB179" s="24">
        <v>0</v>
      </c>
      <c r="AC179" s="24">
        <v>0</v>
      </c>
      <c r="AD179" s="24">
        <v>2350</v>
      </c>
      <c r="AE179" s="24">
        <v>0</v>
      </c>
      <c r="AF179" s="21">
        <v>0</v>
      </c>
      <c r="AG179" s="24">
        <v>0</v>
      </c>
      <c r="AH179" s="24">
        <f t="shared" si="52"/>
        <v>0</v>
      </c>
      <c r="AI179" s="24">
        <v>0</v>
      </c>
      <c r="AJ179" s="33" t="s">
        <v>55</v>
      </c>
      <c r="AK179" s="24">
        <v>0</v>
      </c>
      <c r="AL179" s="24">
        <f t="shared" si="15"/>
        <v>21250</v>
      </c>
      <c r="AM179" s="24">
        <f t="shared" si="10"/>
        <v>21250</v>
      </c>
      <c r="AN179" s="29"/>
      <c r="AO179" s="30">
        <f t="shared" si="36"/>
        <v>0</v>
      </c>
      <c r="AP179" s="30">
        <f t="shared" si="58"/>
        <v>0</v>
      </c>
      <c r="AQ179" s="29"/>
      <c r="AR179" s="29"/>
      <c r="AS179" s="29"/>
      <c r="AT179" s="29"/>
      <c r="AU179" s="29"/>
      <c r="AV179" s="29"/>
      <c r="AW179" s="29"/>
    </row>
    <row r="180" spans="1:49" ht="15.75" customHeight="1" x14ac:dyDescent="0.3">
      <c r="A180" s="62" t="s">
        <v>772</v>
      </c>
      <c r="B180" s="14" t="s">
        <v>773</v>
      </c>
      <c r="C180" s="15">
        <v>15253746</v>
      </c>
      <c r="D180" s="16">
        <v>903002362</v>
      </c>
      <c r="E180" s="16" t="s">
        <v>51</v>
      </c>
      <c r="F180" s="16">
        <v>4186986</v>
      </c>
      <c r="G180" s="17">
        <v>2</v>
      </c>
      <c r="H180" s="18" t="s">
        <v>774</v>
      </c>
      <c r="I180" s="19" t="s">
        <v>53</v>
      </c>
      <c r="J180" s="20" t="s">
        <v>54</v>
      </c>
      <c r="K180" s="21">
        <v>1749</v>
      </c>
      <c r="L180" s="21">
        <v>1761</v>
      </c>
      <c r="M180" s="22">
        <v>900</v>
      </c>
      <c r="N180" s="23">
        <f>IF(G180&lt;=1,'CARGO FIJO'!$B$5,IF(G180&lt;=2,'CARGO FIJO'!$B$8,IF(G180&lt;=3,'CARGO FIJO'!$B$11,IF(G180&lt;=4,'CARGO FIJO'!$B$14,IF(G180&lt;=5,'CARGO FIJO'!$B$17)))))</f>
        <v>900</v>
      </c>
      <c r="O180" s="23">
        <f>IF(G180&lt;=1,'CARGO FIJO'!$C$5,IF(G180&lt;=2,'CARGO FIJO'!$C$8,IF(G180&lt;=3,'CARGO FIJO'!$C$11,IF(G180&lt;=4,'CARGO FIJO'!$C$14,IF(G180&lt;=5,'CARGO FIJO'!$C$17)))))</f>
        <v>900</v>
      </c>
      <c r="P180" s="21">
        <f t="shared" si="48"/>
        <v>12</v>
      </c>
      <c r="Q180" s="21">
        <f t="shared" si="1"/>
        <v>12</v>
      </c>
      <c r="R180" s="21">
        <f t="shared" si="2"/>
        <v>0</v>
      </c>
      <c r="S180" s="21">
        <f t="shared" si="3"/>
        <v>0</v>
      </c>
      <c r="T180" s="24">
        <f t="shared" si="44"/>
        <v>10800</v>
      </c>
      <c r="U180" s="24">
        <f t="shared" si="45"/>
        <v>0</v>
      </c>
      <c r="V180" s="25">
        <f t="shared" si="50"/>
        <v>0</v>
      </c>
      <c r="W180" s="24">
        <f>IF(G180&lt;=1,'CARGO FIJO'!$A$2,IF(G180&lt;=2,'CARGO FIJO'!$B$2,IF(G180&lt;=3,'CARGO FIJO'!$C$2,IF(G180&lt;=4,'CARGO FIJO'!$D$2,IF(G180&lt;=5,'CARGO FIJO'!$E$2)))))</f>
        <v>10000</v>
      </c>
      <c r="X180" s="26">
        <v>0</v>
      </c>
      <c r="Y180" s="24">
        <v>5500</v>
      </c>
      <c r="Z180" s="27">
        <v>0</v>
      </c>
      <c r="AA180" s="24">
        <v>0</v>
      </c>
      <c r="AB180" s="24">
        <v>0</v>
      </c>
      <c r="AC180" s="24">
        <v>0</v>
      </c>
      <c r="AD180" s="24">
        <v>2600</v>
      </c>
      <c r="AE180" s="24">
        <v>0</v>
      </c>
      <c r="AF180" s="21">
        <v>0</v>
      </c>
      <c r="AG180" s="24">
        <v>0</v>
      </c>
      <c r="AH180" s="24">
        <f t="shared" si="52"/>
        <v>0</v>
      </c>
      <c r="AI180" s="24">
        <v>0</v>
      </c>
      <c r="AJ180" s="33" t="s">
        <v>775</v>
      </c>
      <c r="AK180" s="24">
        <v>0</v>
      </c>
      <c r="AL180" s="24">
        <f t="shared" si="15"/>
        <v>23700</v>
      </c>
      <c r="AM180" s="24">
        <f t="shared" si="10"/>
        <v>23700</v>
      </c>
      <c r="AN180" s="29"/>
      <c r="AO180" s="30">
        <f t="shared" si="36"/>
        <v>0</v>
      </c>
      <c r="AP180" s="30">
        <f t="shared" si="58"/>
        <v>0</v>
      </c>
      <c r="AQ180" s="29"/>
      <c r="AR180" s="29"/>
      <c r="AS180" s="29"/>
      <c r="AT180" s="29"/>
      <c r="AU180" s="29"/>
      <c r="AV180" s="29"/>
      <c r="AW180" s="29"/>
    </row>
    <row r="181" spans="1:49" ht="15.75" customHeight="1" x14ac:dyDescent="0.3">
      <c r="A181" s="62" t="s">
        <v>776</v>
      </c>
      <c r="B181" s="14" t="s">
        <v>777</v>
      </c>
      <c r="C181" s="15">
        <v>43684543</v>
      </c>
      <c r="D181" s="16">
        <v>903002369</v>
      </c>
      <c r="E181" s="16" t="s">
        <v>51</v>
      </c>
      <c r="F181" s="16" t="s">
        <v>778</v>
      </c>
      <c r="G181" s="17">
        <v>1</v>
      </c>
      <c r="H181" s="18" t="s">
        <v>779</v>
      </c>
      <c r="I181" s="19" t="s">
        <v>53</v>
      </c>
      <c r="J181" s="20" t="s">
        <v>54</v>
      </c>
      <c r="K181" s="21">
        <v>2092</v>
      </c>
      <c r="L181" s="21">
        <v>2115</v>
      </c>
      <c r="M181" s="22">
        <v>750</v>
      </c>
      <c r="N181" s="23">
        <f>IF(G181&lt;=1,'CARGO FIJO'!$B$5,IF(G181&lt;=2,'CARGO FIJO'!$B$8,IF(G181&lt;=3,'CARGO FIJO'!$B$11,IF(G181&lt;=4,'CARGO FIJO'!$B$14,IF(G181&lt;=5,'CARGO FIJO'!$B$17)))))</f>
        <v>750</v>
      </c>
      <c r="O181" s="23">
        <f>IF(G181&lt;=1,'CARGO FIJO'!$C$5,IF(G181&lt;=2,'CARGO FIJO'!$C$8,IF(G181&lt;=3,'CARGO FIJO'!$C$11,IF(G181&lt;=4,'CARGO FIJO'!$C$14,IF(G181&lt;=5,'CARGO FIJO'!$C$17)))))</f>
        <v>750</v>
      </c>
      <c r="P181" s="21">
        <f t="shared" si="48"/>
        <v>23</v>
      </c>
      <c r="Q181" s="21">
        <f t="shared" si="1"/>
        <v>17</v>
      </c>
      <c r="R181" s="21">
        <f t="shared" si="2"/>
        <v>6</v>
      </c>
      <c r="S181" s="21">
        <f t="shared" si="3"/>
        <v>0</v>
      </c>
      <c r="T181" s="24">
        <f t="shared" si="44"/>
        <v>12750</v>
      </c>
      <c r="U181" s="24">
        <f t="shared" si="45"/>
        <v>4500</v>
      </c>
      <c r="V181" s="25">
        <f t="shared" si="50"/>
        <v>0</v>
      </c>
      <c r="W181" s="24">
        <f>IF(G181&lt;=1,'CARGO FIJO'!$A$2,IF(G181&lt;=2,'CARGO FIJO'!$B$2,IF(G181&lt;=3,'CARGO FIJO'!$C$2,IF(G181&lt;=4,'CARGO FIJO'!$D$2,IF(G181&lt;=5,'CARGO FIJO'!$E$2)))))</f>
        <v>6400</v>
      </c>
      <c r="X181" s="26">
        <v>0</v>
      </c>
      <c r="Y181" s="24">
        <v>5500</v>
      </c>
      <c r="Z181" s="27">
        <v>0</v>
      </c>
      <c r="AA181" s="24">
        <f t="shared" ref="AA181:AA185" si="61">(Z181*500)</f>
        <v>0</v>
      </c>
      <c r="AB181" s="24">
        <v>0</v>
      </c>
      <c r="AC181" s="24">
        <v>0</v>
      </c>
      <c r="AD181" s="24">
        <v>2900</v>
      </c>
      <c r="AE181" s="24">
        <v>0</v>
      </c>
      <c r="AF181" s="21">
        <v>0</v>
      </c>
      <c r="AG181" s="24">
        <v>0</v>
      </c>
      <c r="AH181" s="24">
        <f t="shared" si="52"/>
        <v>0</v>
      </c>
      <c r="AI181" s="24">
        <v>0</v>
      </c>
      <c r="AJ181" s="33" t="s">
        <v>55</v>
      </c>
      <c r="AK181" s="24">
        <v>0</v>
      </c>
      <c r="AL181" s="24">
        <f t="shared" si="15"/>
        <v>26250</v>
      </c>
      <c r="AM181" s="24">
        <f t="shared" si="10"/>
        <v>26250</v>
      </c>
      <c r="AN181" s="29"/>
      <c r="AO181" s="30">
        <f t="shared" si="36"/>
        <v>0</v>
      </c>
      <c r="AP181" s="30">
        <f t="shared" si="58"/>
        <v>0</v>
      </c>
      <c r="AQ181" s="29"/>
      <c r="AR181" s="29"/>
      <c r="AS181" s="29"/>
      <c r="AT181" s="29"/>
      <c r="AU181" s="29"/>
      <c r="AV181" s="29"/>
      <c r="AW181" s="29"/>
    </row>
    <row r="182" spans="1:49" ht="15.75" customHeight="1" x14ac:dyDescent="0.3">
      <c r="A182" s="62" t="s">
        <v>780</v>
      </c>
      <c r="B182" s="14" t="s">
        <v>781</v>
      </c>
      <c r="C182" s="15">
        <v>43708698</v>
      </c>
      <c r="D182" s="16">
        <v>903002370</v>
      </c>
      <c r="E182" s="16" t="s">
        <v>51</v>
      </c>
      <c r="F182" s="16">
        <v>3680733</v>
      </c>
      <c r="G182" s="17">
        <v>2</v>
      </c>
      <c r="H182" s="18" t="s">
        <v>782</v>
      </c>
      <c r="I182" s="19" t="s">
        <v>53</v>
      </c>
      <c r="J182" s="20" t="s">
        <v>54</v>
      </c>
      <c r="K182" s="21">
        <v>1755</v>
      </c>
      <c r="L182" s="21">
        <v>1789</v>
      </c>
      <c r="M182" s="22">
        <v>900</v>
      </c>
      <c r="N182" s="23">
        <f>IF(G182&lt;=1,'CARGO FIJO'!$B$5,IF(G182&lt;=2,'CARGO FIJO'!$B$8,IF(G182&lt;=3,'CARGO FIJO'!$B$11,IF(G182&lt;=4,'CARGO FIJO'!$B$14,IF(G182&lt;=5,'CARGO FIJO'!$B$17)))))</f>
        <v>900</v>
      </c>
      <c r="O182" s="23">
        <f>IF(G182&lt;=1,'CARGO FIJO'!$C$5,IF(G182&lt;=2,'CARGO FIJO'!$C$8,IF(G182&lt;=3,'CARGO FIJO'!$C$11,IF(G182&lt;=4,'CARGO FIJO'!$C$14,IF(G182&lt;=5,'CARGO FIJO'!$C$17)))))</f>
        <v>900</v>
      </c>
      <c r="P182" s="21">
        <f t="shared" si="48"/>
        <v>34</v>
      </c>
      <c r="Q182" s="21">
        <f t="shared" si="1"/>
        <v>17</v>
      </c>
      <c r="R182" s="21">
        <f t="shared" si="2"/>
        <v>17</v>
      </c>
      <c r="S182" s="21">
        <f t="shared" si="3"/>
        <v>0</v>
      </c>
      <c r="T182" s="24">
        <f t="shared" si="44"/>
        <v>15300</v>
      </c>
      <c r="U182" s="24">
        <f t="shared" si="45"/>
        <v>15300</v>
      </c>
      <c r="V182" s="25">
        <f t="shared" si="50"/>
        <v>0</v>
      </c>
      <c r="W182" s="24">
        <f>IF(G182&lt;=1,'CARGO FIJO'!$A$2,IF(G182&lt;=2,'CARGO FIJO'!$B$2,IF(G182&lt;=3,'CARGO FIJO'!$C$2,IF(G182&lt;=4,'CARGO FIJO'!$D$2,IF(G182&lt;=5,'CARGO FIJO'!$E$2)))))</f>
        <v>10000</v>
      </c>
      <c r="X182" s="26">
        <v>0</v>
      </c>
      <c r="Y182" s="24">
        <v>5500</v>
      </c>
      <c r="Z182" s="27">
        <v>0</v>
      </c>
      <c r="AA182" s="24">
        <f t="shared" si="61"/>
        <v>0</v>
      </c>
      <c r="AB182" s="24">
        <v>0</v>
      </c>
      <c r="AC182" s="24">
        <v>0</v>
      </c>
      <c r="AD182" s="24">
        <v>4600</v>
      </c>
      <c r="AE182" s="24">
        <v>0</v>
      </c>
      <c r="AF182" s="21">
        <v>0</v>
      </c>
      <c r="AG182" s="24">
        <v>0</v>
      </c>
      <c r="AH182" s="24">
        <f t="shared" si="52"/>
        <v>0</v>
      </c>
      <c r="AI182" s="24">
        <v>0</v>
      </c>
      <c r="AJ182" s="33" t="s">
        <v>617</v>
      </c>
      <c r="AK182" s="24">
        <v>0</v>
      </c>
      <c r="AL182" s="24">
        <f t="shared" si="15"/>
        <v>41500</v>
      </c>
      <c r="AM182" s="24">
        <f t="shared" si="10"/>
        <v>41500</v>
      </c>
      <c r="AN182" s="29"/>
      <c r="AO182" s="30">
        <f t="shared" si="36"/>
        <v>0</v>
      </c>
      <c r="AP182" s="30">
        <f t="shared" si="58"/>
        <v>0</v>
      </c>
      <c r="AQ182" s="29"/>
      <c r="AR182" s="29"/>
      <c r="AS182" s="29"/>
      <c r="AT182" s="29"/>
      <c r="AU182" s="29"/>
      <c r="AV182" s="29"/>
      <c r="AW182" s="29"/>
    </row>
    <row r="183" spans="1:49" ht="15.75" customHeight="1" x14ac:dyDescent="0.3">
      <c r="A183" s="62" t="s">
        <v>783</v>
      </c>
      <c r="B183" s="14" t="s">
        <v>784</v>
      </c>
      <c r="C183" s="15">
        <v>71390708</v>
      </c>
      <c r="D183" s="16">
        <v>903003809</v>
      </c>
      <c r="E183" s="16" t="s">
        <v>51</v>
      </c>
      <c r="F183" s="16" t="s">
        <v>785</v>
      </c>
      <c r="G183" s="17">
        <v>2</v>
      </c>
      <c r="H183" s="18" t="s">
        <v>786</v>
      </c>
      <c r="I183" s="19" t="s">
        <v>53</v>
      </c>
      <c r="J183" s="20" t="s">
        <v>54</v>
      </c>
      <c r="K183" s="21">
        <v>1508</v>
      </c>
      <c r="L183" s="21">
        <v>1557</v>
      </c>
      <c r="M183" s="22">
        <v>900</v>
      </c>
      <c r="N183" s="23">
        <f>IF(G183&lt;=1,'CARGO FIJO'!$B$5,IF(G183&lt;=2,'CARGO FIJO'!$B$8,IF(G183&lt;=3,'CARGO FIJO'!$B$11,IF(G183&lt;=4,'CARGO FIJO'!$B$14,IF(G183&lt;=5,'CARGO FIJO'!$B$17)))))</f>
        <v>900</v>
      </c>
      <c r="O183" s="23">
        <f>IF(G183&lt;=1,'CARGO FIJO'!$C$5,IF(G183&lt;=2,'CARGO FIJO'!$C$8,IF(G183&lt;=3,'CARGO FIJO'!$C$11,IF(G183&lt;=4,'CARGO FIJO'!$C$14,IF(G183&lt;=5,'CARGO FIJO'!$C$17)))))</f>
        <v>900</v>
      </c>
      <c r="P183" s="21">
        <f t="shared" si="48"/>
        <v>49</v>
      </c>
      <c r="Q183" s="21">
        <f t="shared" si="1"/>
        <v>17</v>
      </c>
      <c r="R183" s="21">
        <f t="shared" si="2"/>
        <v>18</v>
      </c>
      <c r="S183" s="21">
        <f t="shared" si="3"/>
        <v>14</v>
      </c>
      <c r="T183" s="24">
        <f t="shared" si="44"/>
        <v>15300</v>
      </c>
      <c r="U183" s="24">
        <f t="shared" si="45"/>
        <v>16200</v>
      </c>
      <c r="V183" s="25">
        <f t="shared" si="50"/>
        <v>12600</v>
      </c>
      <c r="W183" s="24">
        <f>IF(G183&lt;=1,'CARGO FIJO'!$A$2,IF(G183&lt;=2,'CARGO FIJO'!$B$2,IF(G183&lt;=3,'CARGO FIJO'!$C$2,IF(G183&lt;=4,'CARGO FIJO'!$D$2,IF(G183&lt;=5,'CARGO FIJO'!$E$2)))))</f>
        <v>10000</v>
      </c>
      <c r="X183" s="26">
        <v>0</v>
      </c>
      <c r="Y183" s="24">
        <v>5500</v>
      </c>
      <c r="Z183" s="27">
        <v>3</v>
      </c>
      <c r="AA183" s="24">
        <f t="shared" si="61"/>
        <v>1500</v>
      </c>
      <c r="AB183" s="24">
        <v>83800</v>
      </c>
      <c r="AC183" s="24">
        <v>0</v>
      </c>
      <c r="AD183" s="24">
        <v>0</v>
      </c>
      <c r="AE183" s="24">
        <v>0</v>
      </c>
      <c r="AF183" s="21">
        <v>0</v>
      </c>
      <c r="AG183" s="24">
        <v>0</v>
      </c>
      <c r="AH183" s="24">
        <f t="shared" si="52"/>
        <v>0</v>
      </c>
      <c r="AI183" s="24">
        <v>0</v>
      </c>
      <c r="AJ183" s="74" t="s">
        <v>787</v>
      </c>
      <c r="AK183" s="24">
        <v>0</v>
      </c>
      <c r="AL183" s="24">
        <f t="shared" si="15"/>
        <v>144900</v>
      </c>
      <c r="AM183" s="24">
        <f t="shared" si="10"/>
        <v>144900</v>
      </c>
      <c r="AN183" s="29"/>
      <c r="AO183" s="30">
        <f t="shared" si="36"/>
        <v>0</v>
      </c>
      <c r="AP183" s="30">
        <f t="shared" si="58"/>
        <v>0</v>
      </c>
      <c r="AQ183" s="29"/>
      <c r="AR183" s="29"/>
      <c r="AS183" s="29"/>
      <c r="AT183" s="29"/>
      <c r="AU183" s="29"/>
      <c r="AV183" s="29"/>
      <c r="AW183" s="29"/>
    </row>
    <row r="184" spans="1:49" ht="15.75" customHeight="1" x14ac:dyDescent="0.3">
      <c r="A184" s="62" t="s">
        <v>788</v>
      </c>
      <c r="B184" s="14" t="s">
        <v>789</v>
      </c>
      <c r="C184" s="15">
        <v>15257764</v>
      </c>
      <c r="D184" s="16">
        <v>1210007271</v>
      </c>
      <c r="E184" s="16" t="s">
        <v>51</v>
      </c>
      <c r="F184" s="16"/>
      <c r="G184" s="17">
        <v>2</v>
      </c>
      <c r="H184" s="18" t="s">
        <v>790</v>
      </c>
      <c r="I184" s="19" t="s">
        <v>53</v>
      </c>
      <c r="J184" s="20" t="s">
        <v>54</v>
      </c>
      <c r="K184" s="21">
        <v>1519</v>
      </c>
      <c r="L184" s="21">
        <v>1546</v>
      </c>
      <c r="M184" s="22">
        <v>900</v>
      </c>
      <c r="N184" s="23">
        <f>IF(G184&lt;=1,'CARGO FIJO'!$B$5,IF(G184&lt;=2,'CARGO FIJO'!$B$8,IF(G184&lt;=3,'CARGO FIJO'!$B$11,IF(G184&lt;=4,'CARGO FIJO'!$B$14,IF(G184&lt;=5,'CARGO FIJO'!$B$17)))))</f>
        <v>900</v>
      </c>
      <c r="O184" s="23">
        <f>IF(G184&lt;=1,'CARGO FIJO'!$C$5,IF(G184&lt;=2,'CARGO FIJO'!$C$8,IF(G184&lt;=3,'CARGO FIJO'!$C$11,IF(G184&lt;=4,'CARGO FIJO'!$C$14,IF(G184&lt;=5,'CARGO FIJO'!$C$17)))))</f>
        <v>900</v>
      </c>
      <c r="P184" s="21">
        <f t="shared" si="48"/>
        <v>27</v>
      </c>
      <c r="Q184" s="21">
        <f t="shared" si="1"/>
        <v>17</v>
      </c>
      <c r="R184" s="21">
        <f t="shared" si="2"/>
        <v>10</v>
      </c>
      <c r="S184" s="21">
        <f t="shared" si="3"/>
        <v>0</v>
      </c>
      <c r="T184" s="24">
        <f t="shared" si="44"/>
        <v>15300</v>
      </c>
      <c r="U184" s="24">
        <f t="shared" si="45"/>
        <v>9000</v>
      </c>
      <c r="V184" s="25">
        <f t="shared" si="50"/>
        <v>0</v>
      </c>
      <c r="W184" s="24">
        <f>IF(G184&lt;=1,'CARGO FIJO'!$A$2,IF(G184&lt;=2,'CARGO FIJO'!$B$2,IF(G184&lt;=3,'CARGO FIJO'!$C$2,IF(G184&lt;=4,'CARGO FIJO'!$D$2,IF(G184&lt;=5,'CARGO FIJO'!$E$2)))))</f>
        <v>10000</v>
      </c>
      <c r="X184" s="26">
        <v>0</v>
      </c>
      <c r="Y184" s="24">
        <v>5500</v>
      </c>
      <c r="Z184" s="27">
        <v>1</v>
      </c>
      <c r="AA184" s="24">
        <f t="shared" si="61"/>
        <v>500</v>
      </c>
      <c r="AB184" s="24">
        <v>56800</v>
      </c>
      <c r="AC184" s="24">
        <v>0</v>
      </c>
      <c r="AD184" s="24">
        <v>4000</v>
      </c>
      <c r="AE184" s="24">
        <v>0</v>
      </c>
      <c r="AF184" s="21">
        <v>0</v>
      </c>
      <c r="AG184" s="24">
        <v>0</v>
      </c>
      <c r="AH184" s="24">
        <f t="shared" si="52"/>
        <v>0</v>
      </c>
      <c r="AI184" s="24">
        <v>0</v>
      </c>
      <c r="AJ184" s="75" t="s">
        <v>791</v>
      </c>
      <c r="AK184" s="24">
        <v>0</v>
      </c>
      <c r="AL184" s="24">
        <f t="shared" si="15"/>
        <v>93100</v>
      </c>
      <c r="AM184" s="24">
        <f t="shared" si="10"/>
        <v>93100</v>
      </c>
      <c r="AN184" s="29"/>
      <c r="AO184" s="30">
        <f t="shared" si="36"/>
        <v>0</v>
      </c>
      <c r="AP184" s="30">
        <f t="shared" si="58"/>
        <v>0</v>
      </c>
      <c r="AQ184" s="29"/>
      <c r="AR184" s="29"/>
      <c r="AS184" s="29"/>
      <c r="AT184" s="29"/>
      <c r="AU184" s="29"/>
      <c r="AV184" s="29"/>
      <c r="AW184" s="29"/>
    </row>
    <row r="185" spans="1:49" ht="15.75" customHeight="1" x14ac:dyDescent="0.3">
      <c r="A185" s="62" t="s">
        <v>792</v>
      </c>
      <c r="B185" s="57" t="s">
        <v>793</v>
      </c>
      <c r="C185" s="15">
        <v>39164022</v>
      </c>
      <c r="D185" s="76">
        <v>805009667</v>
      </c>
      <c r="E185" s="16" t="s">
        <v>51</v>
      </c>
      <c r="F185" s="16" t="s">
        <v>794</v>
      </c>
      <c r="G185" s="17">
        <v>2</v>
      </c>
      <c r="H185" s="18" t="s">
        <v>795</v>
      </c>
      <c r="I185" s="19" t="s">
        <v>53</v>
      </c>
      <c r="J185" s="20" t="s">
        <v>54</v>
      </c>
      <c r="K185" s="21">
        <v>557</v>
      </c>
      <c r="L185" s="21">
        <v>567</v>
      </c>
      <c r="M185" s="22">
        <v>900</v>
      </c>
      <c r="N185" s="23">
        <f>IF(G185&lt;=1,'CARGO FIJO'!$B$5,IF(G185&lt;=2,'CARGO FIJO'!$B$8,IF(G185&lt;=3,'CARGO FIJO'!$B$11,IF(G185&lt;=4,'CARGO FIJO'!$B$14,IF(G185&lt;=5,'CARGO FIJO'!$B$17)))))</f>
        <v>900</v>
      </c>
      <c r="O185" s="23">
        <f>IF(G185&lt;=1,'CARGO FIJO'!$C$5,IF(G185&lt;=2,'CARGO FIJO'!$C$8,IF(G185&lt;=3,'CARGO FIJO'!$C$11,IF(G185&lt;=4,'CARGO FIJO'!$C$14,IF(G185&lt;=5,'CARGO FIJO'!$C$17)))))</f>
        <v>900</v>
      </c>
      <c r="P185" s="21">
        <f t="shared" si="48"/>
        <v>10</v>
      </c>
      <c r="Q185" s="21">
        <f t="shared" si="1"/>
        <v>10</v>
      </c>
      <c r="R185" s="21">
        <f t="shared" si="2"/>
        <v>0</v>
      </c>
      <c r="S185" s="21">
        <f t="shared" si="3"/>
        <v>0</v>
      </c>
      <c r="T185" s="24">
        <f t="shared" si="44"/>
        <v>9000</v>
      </c>
      <c r="U185" s="24">
        <f t="shared" si="45"/>
        <v>0</v>
      </c>
      <c r="V185" s="25">
        <f t="shared" si="50"/>
        <v>0</v>
      </c>
      <c r="W185" s="24">
        <f>IF(G185&lt;=1,'CARGO FIJO'!$A$2,IF(G185&lt;=2,'CARGO FIJO'!$B$2,IF(G185&lt;=3,'CARGO FIJO'!$C$2,IF(G185&lt;=4,'CARGO FIJO'!$D$2,IF(G185&lt;=5,'CARGO FIJO'!$E$2)))))</f>
        <v>10000</v>
      </c>
      <c r="X185" s="26">
        <v>0</v>
      </c>
      <c r="Y185" s="24">
        <v>5500</v>
      </c>
      <c r="Z185" s="27">
        <v>0</v>
      </c>
      <c r="AA185" s="24">
        <f t="shared" si="61"/>
        <v>0</v>
      </c>
      <c r="AB185" s="24">
        <v>0</v>
      </c>
      <c r="AC185" s="24">
        <v>0</v>
      </c>
      <c r="AD185" s="24">
        <v>2450</v>
      </c>
      <c r="AE185" s="24">
        <v>0</v>
      </c>
      <c r="AF185" s="21">
        <v>0</v>
      </c>
      <c r="AG185" s="24">
        <v>0</v>
      </c>
      <c r="AH185" s="24">
        <f t="shared" si="52"/>
        <v>0</v>
      </c>
      <c r="AI185" s="24">
        <v>0</v>
      </c>
      <c r="AJ185" s="33" t="s">
        <v>55</v>
      </c>
      <c r="AK185" s="24">
        <v>0</v>
      </c>
      <c r="AL185" s="24">
        <f t="shared" si="15"/>
        <v>22050</v>
      </c>
      <c r="AM185" s="24">
        <f t="shared" si="10"/>
        <v>22050</v>
      </c>
      <c r="AN185" s="29"/>
      <c r="AO185" s="30">
        <f t="shared" si="36"/>
        <v>0</v>
      </c>
      <c r="AP185" s="30"/>
      <c r="AQ185" s="29"/>
      <c r="AR185" s="29"/>
      <c r="AS185" s="29"/>
      <c r="AT185" s="29"/>
      <c r="AU185" s="29"/>
      <c r="AV185" s="29"/>
      <c r="AW185" s="29"/>
    </row>
    <row r="186" spans="1:49" ht="15.75" customHeight="1" x14ac:dyDescent="0.3">
      <c r="A186" s="62" t="s">
        <v>796</v>
      </c>
      <c r="B186" s="14" t="s">
        <v>797</v>
      </c>
      <c r="C186" s="15">
        <v>21416352</v>
      </c>
      <c r="D186" s="16">
        <v>1007002440</v>
      </c>
      <c r="E186" s="16" t="s">
        <v>51</v>
      </c>
      <c r="F186" s="16">
        <v>3030743</v>
      </c>
      <c r="G186" s="17">
        <v>2</v>
      </c>
      <c r="H186" s="18" t="s">
        <v>798</v>
      </c>
      <c r="I186" s="19" t="s">
        <v>53</v>
      </c>
      <c r="J186" s="20" t="s">
        <v>54</v>
      </c>
      <c r="K186" s="21">
        <v>1421</v>
      </c>
      <c r="L186" s="21">
        <v>1439</v>
      </c>
      <c r="M186" s="22">
        <v>900</v>
      </c>
      <c r="N186" s="23">
        <f>IF(G186&lt;=1,'CARGO FIJO'!$B$5,IF(G186&lt;=2,'CARGO FIJO'!$B$8,IF(G186&lt;=3,'CARGO FIJO'!$B$11,IF(G186&lt;=4,'CARGO FIJO'!$B$14,IF(G186&lt;=5,'CARGO FIJO'!$B$17)))))</f>
        <v>900</v>
      </c>
      <c r="O186" s="23">
        <f>IF(G186&lt;=1,'CARGO FIJO'!$C$5,IF(G186&lt;=2,'CARGO FIJO'!$C$8,IF(G186&lt;=3,'CARGO FIJO'!$C$11,IF(G186&lt;=4,'CARGO FIJO'!$C$14,IF(G186&lt;=5,'CARGO FIJO'!$C$17)))))</f>
        <v>900</v>
      </c>
      <c r="P186" s="21">
        <f t="shared" si="48"/>
        <v>18</v>
      </c>
      <c r="Q186" s="21">
        <f t="shared" si="1"/>
        <v>17</v>
      </c>
      <c r="R186" s="21">
        <f t="shared" si="2"/>
        <v>1</v>
      </c>
      <c r="S186" s="21">
        <f t="shared" si="3"/>
        <v>0</v>
      </c>
      <c r="T186" s="24">
        <f t="shared" si="44"/>
        <v>15300</v>
      </c>
      <c r="U186" s="24">
        <f t="shared" si="45"/>
        <v>900</v>
      </c>
      <c r="V186" s="25">
        <f t="shared" si="50"/>
        <v>0</v>
      </c>
      <c r="W186" s="24">
        <f>IF(G186&lt;=1,'CARGO FIJO'!$A$2,IF(G186&lt;=2,'CARGO FIJO'!$B$2,IF(G186&lt;=3,'CARGO FIJO'!$C$2,IF(G186&lt;=4,'CARGO FIJO'!$D$2,IF(G186&lt;=5,'CARGO FIJO'!$E$2)))))</f>
        <v>10000</v>
      </c>
      <c r="X186" s="26">
        <v>0</v>
      </c>
      <c r="Y186" s="24">
        <v>5500</v>
      </c>
      <c r="Z186" s="27">
        <v>0</v>
      </c>
      <c r="AA186" s="24">
        <v>0</v>
      </c>
      <c r="AB186" s="24">
        <v>0</v>
      </c>
      <c r="AC186" s="24">
        <v>0</v>
      </c>
      <c r="AD186" s="24">
        <v>3400</v>
      </c>
      <c r="AE186" s="24">
        <v>0</v>
      </c>
      <c r="AF186" s="21">
        <v>0</v>
      </c>
      <c r="AG186" s="24">
        <v>0</v>
      </c>
      <c r="AH186" s="24">
        <f t="shared" si="52"/>
        <v>0</v>
      </c>
      <c r="AI186" s="24">
        <v>0</v>
      </c>
      <c r="AJ186" s="33" t="s">
        <v>617</v>
      </c>
      <c r="AK186" s="24">
        <v>0</v>
      </c>
      <c r="AL186" s="24">
        <f t="shared" si="15"/>
        <v>28300</v>
      </c>
      <c r="AM186" s="24">
        <f t="shared" si="10"/>
        <v>28300</v>
      </c>
      <c r="AN186" s="29"/>
      <c r="AO186" s="30">
        <f t="shared" si="36"/>
        <v>0</v>
      </c>
      <c r="AP186" s="30">
        <f t="shared" ref="AP186:AP195" si="62">AL186-AM186</f>
        <v>0</v>
      </c>
      <c r="AQ186" s="29"/>
      <c r="AR186" s="29"/>
      <c r="AS186" s="29"/>
      <c r="AT186" s="29"/>
      <c r="AU186" s="29"/>
      <c r="AV186" s="29"/>
      <c r="AW186" s="29"/>
    </row>
    <row r="187" spans="1:49" ht="15.75" customHeight="1" x14ac:dyDescent="0.3">
      <c r="A187" s="62" t="s">
        <v>799</v>
      </c>
      <c r="B187" s="57" t="s">
        <v>800</v>
      </c>
      <c r="C187" s="15">
        <v>43684612</v>
      </c>
      <c r="D187" s="76">
        <v>712004608</v>
      </c>
      <c r="E187" s="16" t="s">
        <v>51</v>
      </c>
      <c r="F187" s="16">
        <v>3030743</v>
      </c>
      <c r="G187" s="17">
        <v>2</v>
      </c>
      <c r="H187" s="18" t="s">
        <v>801</v>
      </c>
      <c r="I187" s="19" t="s">
        <v>53</v>
      </c>
      <c r="J187" s="20" t="s">
        <v>54</v>
      </c>
      <c r="K187" s="21">
        <v>2294</v>
      </c>
      <c r="L187" s="21">
        <v>2303</v>
      </c>
      <c r="M187" s="22">
        <v>900</v>
      </c>
      <c r="N187" s="23">
        <f>IF(G187&lt;=1,'CARGO FIJO'!$B$5,IF(G187&lt;=2,'CARGO FIJO'!$B$8,IF(G187&lt;=3,'CARGO FIJO'!$B$11,IF(G187&lt;=4,'CARGO FIJO'!$B$14,IF(G187&lt;=5,'CARGO FIJO'!$B$17)))))</f>
        <v>900</v>
      </c>
      <c r="O187" s="23">
        <f>IF(G187&lt;=1,'CARGO FIJO'!$C$5,IF(G187&lt;=2,'CARGO FIJO'!$C$8,IF(G187&lt;=3,'CARGO FIJO'!$C$11,IF(G187&lt;=4,'CARGO FIJO'!$C$14,IF(G187&lt;=5,'CARGO FIJO'!$C$17)))))</f>
        <v>900</v>
      </c>
      <c r="P187" s="21">
        <f t="shared" si="48"/>
        <v>9</v>
      </c>
      <c r="Q187" s="21">
        <f t="shared" si="1"/>
        <v>9</v>
      </c>
      <c r="R187" s="21">
        <f t="shared" si="2"/>
        <v>0</v>
      </c>
      <c r="S187" s="21">
        <f t="shared" si="3"/>
        <v>0</v>
      </c>
      <c r="T187" s="24">
        <f t="shared" si="44"/>
        <v>8100</v>
      </c>
      <c r="U187" s="24">
        <f t="shared" si="45"/>
        <v>0</v>
      </c>
      <c r="V187" s="25">
        <f t="shared" si="50"/>
        <v>0</v>
      </c>
      <c r="W187" s="24">
        <f>IF(G187&lt;=1,'CARGO FIJO'!$A$2,IF(G187&lt;=2,'CARGO FIJO'!$B$2,IF(G187&lt;=3,'CARGO FIJO'!$C$2,IF(G187&lt;=4,'CARGO FIJO'!$D$2,IF(G187&lt;=5,'CARGO FIJO'!$E$2)))))</f>
        <v>10000</v>
      </c>
      <c r="X187" s="26">
        <v>0</v>
      </c>
      <c r="Y187" s="24">
        <v>5500</v>
      </c>
      <c r="Z187" s="27">
        <v>0</v>
      </c>
      <c r="AA187" s="24">
        <f t="shared" ref="AA187:AA199" si="63">(Z187*500)</f>
        <v>0</v>
      </c>
      <c r="AB187" s="24">
        <v>0</v>
      </c>
      <c r="AC187" s="24">
        <v>0</v>
      </c>
      <c r="AD187" s="24">
        <v>2350</v>
      </c>
      <c r="AE187" s="24">
        <v>0</v>
      </c>
      <c r="AF187" s="21">
        <v>0</v>
      </c>
      <c r="AG187" s="24">
        <v>0</v>
      </c>
      <c r="AH187" s="24">
        <v>0</v>
      </c>
      <c r="AI187" s="24">
        <v>0</v>
      </c>
      <c r="AJ187" s="33" t="s">
        <v>617</v>
      </c>
      <c r="AK187" s="24">
        <v>0</v>
      </c>
      <c r="AL187" s="24">
        <f t="shared" si="15"/>
        <v>21250</v>
      </c>
      <c r="AM187" s="24">
        <f t="shared" si="10"/>
        <v>21250</v>
      </c>
      <c r="AN187" s="29"/>
      <c r="AO187" s="30">
        <f t="shared" si="36"/>
        <v>0</v>
      </c>
      <c r="AP187" s="30">
        <f t="shared" si="62"/>
        <v>0</v>
      </c>
      <c r="AQ187" s="29"/>
      <c r="AR187" s="29"/>
      <c r="AS187" s="29"/>
      <c r="AT187" s="29"/>
      <c r="AU187" s="29"/>
      <c r="AV187" s="29"/>
      <c r="AW187" s="29"/>
    </row>
    <row r="188" spans="1:49" ht="15.75" customHeight="1" x14ac:dyDescent="0.3">
      <c r="A188" s="62" t="s">
        <v>802</v>
      </c>
      <c r="B188" s="14" t="s">
        <v>803</v>
      </c>
      <c r="C188" s="15">
        <v>15255608</v>
      </c>
      <c r="D188" s="76">
        <v>1402002265</v>
      </c>
      <c r="E188" s="16" t="s">
        <v>51</v>
      </c>
      <c r="F188" s="16">
        <v>2789459</v>
      </c>
      <c r="G188" s="17">
        <v>2</v>
      </c>
      <c r="H188" s="18" t="s">
        <v>804</v>
      </c>
      <c r="I188" s="19" t="s">
        <v>53</v>
      </c>
      <c r="J188" s="20" t="s">
        <v>54</v>
      </c>
      <c r="K188" s="21">
        <v>1259</v>
      </c>
      <c r="L188" s="21">
        <v>1269</v>
      </c>
      <c r="M188" s="22">
        <v>900</v>
      </c>
      <c r="N188" s="23">
        <f>IF(G188&lt;=1,'CARGO FIJO'!$B$5,IF(G188&lt;=2,'CARGO FIJO'!$B$8,IF(G188&lt;=3,'CARGO FIJO'!$B$11,IF(G188&lt;=4,'CARGO FIJO'!$B$14,IF(G188&lt;=5,'CARGO FIJO'!$B$17)))))</f>
        <v>900</v>
      </c>
      <c r="O188" s="23">
        <f>IF(G188&lt;=1,'CARGO FIJO'!$C$5,IF(G188&lt;=2,'CARGO FIJO'!$C$8,IF(G188&lt;=3,'CARGO FIJO'!$C$11,IF(G188&lt;=4,'CARGO FIJO'!$C$14,IF(G188&lt;=5,'CARGO FIJO'!$C$17)))))</f>
        <v>900</v>
      </c>
      <c r="P188" s="21">
        <f t="shared" si="48"/>
        <v>10</v>
      </c>
      <c r="Q188" s="21">
        <f t="shared" si="1"/>
        <v>10</v>
      </c>
      <c r="R188" s="21">
        <f t="shared" si="2"/>
        <v>0</v>
      </c>
      <c r="S188" s="21">
        <f t="shared" si="3"/>
        <v>0</v>
      </c>
      <c r="T188" s="24">
        <f t="shared" si="44"/>
        <v>9000</v>
      </c>
      <c r="U188" s="24">
        <f t="shared" si="45"/>
        <v>0</v>
      </c>
      <c r="V188" s="25">
        <f t="shared" si="50"/>
        <v>0</v>
      </c>
      <c r="W188" s="24">
        <f>IF(G188&lt;=1,'CARGO FIJO'!$A$2,IF(G188&lt;=2,'CARGO FIJO'!$B$2,IF(G188&lt;=3,'CARGO FIJO'!$C$2,IF(G188&lt;=4,'CARGO FIJO'!$D$2,IF(G188&lt;=5,'CARGO FIJO'!$E$2)))))</f>
        <v>10000</v>
      </c>
      <c r="X188" s="26">
        <v>0</v>
      </c>
      <c r="Y188" s="24">
        <v>5500</v>
      </c>
      <c r="Z188" s="27">
        <v>1</v>
      </c>
      <c r="AA188" s="24">
        <f t="shared" si="63"/>
        <v>500</v>
      </c>
      <c r="AB188" s="24">
        <v>21350</v>
      </c>
      <c r="AC188" s="24">
        <v>0</v>
      </c>
      <c r="AD188" s="24">
        <v>3500</v>
      </c>
      <c r="AE188" s="24">
        <v>30000</v>
      </c>
      <c r="AF188" s="21">
        <v>2</v>
      </c>
      <c r="AG188" s="24">
        <v>10000</v>
      </c>
      <c r="AH188" s="24">
        <f t="shared" ref="AH188:AH208" si="64">AE188-AG188</f>
        <v>20000</v>
      </c>
      <c r="AI188" s="24">
        <v>0</v>
      </c>
      <c r="AJ188" s="33" t="s">
        <v>805</v>
      </c>
      <c r="AK188" s="24">
        <v>0</v>
      </c>
      <c r="AL188" s="24">
        <f t="shared" si="15"/>
        <v>52850</v>
      </c>
      <c r="AM188" s="24">
        <f t="shared" si="10"/>
        <v>52850</v>
      </c>
      <c r="AN188" s="29"/>
      <c r="AO188" s="30">
        <f t="shared" si="36"/>
        <v>20000</v>
      </c>
      <c r="AP188" s="30">
        <f t="shared" si="62"/>
        <v>0</v>
      </c>
      <c r="AQ188" s="29"/>
      <c r="AR188" s="29"/>
      <c r="AS188" s="29"/>
      <c r="AT188" s="29"/>
      <c r="AU188" s="29"/>
      <c r="AV188" s="29"/>
      <c r="AW188" s="29"/>
    </row>
    <row r="189" spans="1:49" ht="15.75" customHeight="1" x14ac:dyDescent="0.3">
      <c r="A189" s="62" t="s">
        <v>806</v>
      </c>
      <c r="B189" s="14" t="s">
        <v>807</v>
      </c>
      <c r="C189" s="15">
        <v>15253942</v>
      </c>
      <c r="D189" s="16">
        <v>712005844</v>
      </c>
      <c r="E189" s="16" t="s">
        <v>51</v>
      </c>
      <c r="F189" s="16" t="s">
        <v>808</v>
      </c>
      <c r="G189" s="17">
        <v>2</v>
      </c>
      <c r="H189" s="18" t="s">
        <v>809</v>
      </c>
      <c r="I189" s="19" t="s">
        <v>53</v>
      </c>
      <c r="J189" s="20" t="s">
        <v>54</v>
      </c>
      <c r="K189" s="21">
        <v>1252</v>
      </c>
      <c r="L189" s="21">
        <v>1259</v>
      </c>
      <c r="M189" s="22">
        <v>900</v>
      </c>
      <c r="N189" s="23">
        <f>IF(G189&lt;=1,'CARGO FIJO'!$B$5,IF(G189&lt;=2,'CARGO FIJO'!$B$8,IF(G189&lt;=3,'CARGO FIJO'!$B$11,IF(G189&lt;=4,'CARGO FIJO'!$B$14,IF(G189&lt;=5,'CARGO FIJO'!$B$17)))))</f>
        <v>900</v>
      </c>
      <c r="O189" s="23">
        <f>IF(G189&lt;=1,'CARGO FIJO'!$C$5,IF(G189&lt;=2,'CARGO FIJO'!$C$8,IF(G189&lt;=3,'CARGO FIJO'!$C$11,IF(G189&lt;=4,'CARGO FIJO'!$C$14,IF(G189&lt;=5,'CARGO FIJO'!$C$17)))))</f>
        <v>900</v>
      </c>
      <c r="P189" s="21">
        <f t="shared" si="48"/>
        <v>7</v>
      </c>
      <c r="Q189" s="21">
        <f t="shared" si="1"/>
        <v>7</v>
      </c>
      <c r="R189" s="21">
        <f t="shared" si="2"/>
        <v>0</v>
      </c>
      <c r="S189" s="21">
        <f t="shared" si="3"/>
        <v>0</v>
      </c>
      <c r="T189" s="24">
        <f t="shared" si="44"/>
        <v>6300</v>
      </c>
      <c r="U189" s="24">
        <f t="shared" si="45"/>
        <v>0</v>
      </c>
      <c r="V189" s="25">
        <f t="shared" si="50"/>
        <v>0</v>
      </c>
      <c r="W189" s="24">
        <f>IF(G189&lt;=1,'CARGO FIJO'!$A$2,IF(G189&lt;=2,'CARGO FIJO'!$B$2,IF(G189&lt;=3,'CARGO FIJO'!$C$2,IF(G189&lt;=4,'CARGO FIJO'!$D$2,IF(G189&lt;=5,'CARGO FIJO'!$E$2)))))</f>
        <v>10000</v>
      </c>
      <c r="X189" s="26">
        <v>0</v>
      </c>
      <c r="Y189" s="24">
        <v>5500</v>
      </c>
      <c r="Z189" s="27">
        <v>0</v>
      </c>
      <c r="AA189" s="24">
        <f t="shared" si="63"/>
        <v>0</v>
      </c>
      <c r="AB189" s="24">
        <v>0</v>
      </c>
      <c r="AC189" s="24">
        <v>0</v>
      </c>
      <c r="AD189" s="24">
        <v>2200</v>
      </c>
      <c r="AE189" s="24">
        <v>0</v>
      </c>
      <c r="AF189" s="21">
        <v>0</v>
      </c>
      <c r="AG189" s="24">
        <v>0</v>
      </c>
      <c r="AH189" s="24">
        <f t="shared" si="64"/>
        <v>0</v>
      </c>
      <c r="AI189" s="24">
        <v>0</v>
      </c>
      <c r="AJ189" s="33" t="s">
        <v>617</v>
      </c>
      <c r="AK189" s="24">
        <v>0</v>
      </c>
      <c r="AL189" s="24">
        <f t="shared" si="15"/>
        <v>19600</v>
      </c>
      <c r="AM189" s="24">
        <f t="shared" si="10"/>
        <v>19600</v>
      </c>
      <c r="AN189" s="29" t="s">
        <v>48</v>
      </c>
      <c r="AO189" s="30">
        <f t="shared" si="36"/>
        <v>0</v>
      </c>
      <c r="AP189" s="30">
        <f t="shared" si="62"/>
        <v>0</v>
      </c>
      <c r="AQ189" s="29"/>
      <c r="AR189" s="29"/>
      <c r="AS189" s="29"/>
      <c r="AT189" s="29"/>
      <c r="AU189" s="29"/>
      <c r="AV189" s="29"/>
      <c r="AW189" s="29"/>
    </row>
    <row r="190" spans="1:49" ht="15.75" customHeight="1" x14ac:dyDescent="0.3">
      <c r="A190" s="17" t="s">
        <v>810</v>
      </c>
      <c r="B190" s="14" t="s">
        <v>811</v>
      </c>
      <c r="C190" s="15">
        <v>15253859</v>
      </c>
      <c r="D190" s="16" t="s">
        <v>812</v>
      </c>
      <c r="E190" s="16" t="s">
        <v>51</v>
      </c>
      <c r="F190" s="16"/>
      <c r="G190" s="17">
        <v>2</v>
      </c>
      <c r="H190" s="18" t="s">
        <v>813</v>
      </c>
      <c r="I190" s="19" t="s">
        <v>53</v>
      </c>
      <c r="J190" s="20" t="s">
        <v>54</v>
      </c>
      <c r="K190" s="21">
        <v>99996</v>
      </c>
      <c r="L190" s="21">
        <v>99996</v>
      </c>
      <c r="M190" s="22">
        <v>900</v>
      </c>
      <c r="N190" s="23">
        <f>IF(G190&lt;=1,'CARGO FIJO'!$B$5,IF(G190&lt;=2,'CARGO FIJO'!$B$8,IF(G190&lt;=3,'CARGO FIJO'!$B$11,IF(G190&lt;=4,'CARGO FIJO'!$B$14,IF(G190&lt;=5,'CARGO FIJO'!$B$17)))))</f>
        <v>900</v>
      </c>
      <c r="O190" s="23">
        <f>IF(G190&lt;=1,'CARGO FIJO'!$C$5,IF(G190&lt;=2,'CARGO FIJO'!$C$8,IF(G190&lt;=3,'CARGO FIJO'!$C$11,IF(G190&lt;=4,'CARGO FIJO'!$C$14,IF(G190&lt;=5,'CARGO FIJO'!$C$17)))))</f>
        <v>900</v>
      </c>
      <c r="P190" s="21">
        <f t="shared" si="48"/>
        <v>0</v>
      </c>
      <c r="Q190" s="21">
        <f t="shared" si="1"/>
        <v>0</v>
      </c>
      <c r="R190" s="21">
        <f t="shared" si="2"/>
        <v>0</v>
      </c>
      <c r="S190" s="21">
        <f t="shared" si="3"/>
        <v>0</v>
      </c>
      <c r="T190" s="24">
        <f t="shared" si="44"/>
        <v>0</v>
      </c>
      <c r="U190" s="24">
        <f t="shared" si="45"/>
        <v>0</v>
      </c>
      <c r="V190" s="25">
        <f t="shared" si="50"/>
        <v>0</v>
      </c>
      <c r="W190" s="24">
        <f>IF(G190&lt;=1,'CARGO FIJO'!$A$2,IF(G190&lt;=2,'CARGO FIJO'!$B$2,IF(G190&lt;=3,'CARGO FIJO'!$C$2,IF(G190&lt;=4,'CARGO FIJO'!$D$2,IF(G190&lt;=5,'CARGO FIJO'!$E$2)))))</f>
        <v>10000</v>
      </c>
      <c r="X190" s="26">
        <v>0</v>
      </c>
      <c r="Y190" s="24">
        <v>5500</v>
      </c>
      <c r="Z190" s="27">
        <v>0</v>
      </c>
      <c r="AA190" s="24">
        <f t="shared" si="63"/>
        <v>0</v>
      </c>
      <c r="AB190" s="24">
        <v>0</v>
      </c>
      <c r="AC190" s="24">
        <v>0</v>
      </c>
      <c r="AD190" s="24">
        <v>4200</v>
      </c>
      <c r="AE190" s="24">
        <v>101500</v>
      </c>
      <c r="AF190" s="21">
        <v>6</v>
      </c>
      <c r="AG190" s="24">
        <v>14500</v>
      </c>
      <c r="AH190" s="24">
        <f t="shared" si="64"/>
        <v>87000</v>
      </c>
      <c r="AI190" s="24">
        <v>12600</v>
      </c>
      <c r="AJ190" s="33" t="s">
        <v>814</v>
      </c>
      <c r="AK190" s="24">
        <v>0</v>
      </c>
      <c r="AL190" s="24">
        <f t="shared" si="15"/>
        <v>38400</v>
      </c>
      <c r="AM190" s="24">
        <f t="shared" si="10"/>
        <v>38400</v>
      </c>
      <c r="AN190" s="29"/>
      <c r="AO190" s="30">
        <f t="shared" si="36"/>
        <v>87000</v>
      </c>
      <c r="AP190" s="30">
        <f t="shared" si="62"/>
        <v>0</v>
      </c>
      <c r="AQ190" s="29"/>
      <c r="AR190" s="29"/>
      <c r="AS190" s="29"/>
      <c r="AT190" s="29"/>
      <c r="AU190" s="29"/>
      <c r="AV190" s="29"/>
      <c r="AW190" s="29"/>
    </row>
    <row r="191" spans="1:49" ht="15.75" customHeight="1" x14ac:dyDescent="0.3">
      <c r="A191" s="62" t="s">
        <v>815</v>
      </c>
      <c r="B191" s="14" t="s">
        <v>816</v>
      </c>
      <c r="C191" s="15">
        <v>15253859</v>
      </c>
      <c r="D191" s="16">
        <v>1408022923</v>
      </c>
      <c r="E191" s="16" t="s">
        <v>51</v>
      </c>
      <c r="F191" s="16">
        <v>3389890</v>
      </c>
      <c r="G191" s="17">
        <v>2</v>
      </c>
      <c r="H191" s="18" t="s">
        <v>817</v>
      </c>
      <c r="I191" s="19" t="s">
        <v>53</v>
      </c>
      <c r="J191" s="20" t="s">
        <v>54</v>
      </c>
      <c r="K191" s="21">
        <v>1038</v>
      </c>
      <c r="L191" s="21">
        <v>1054</v>
      </c>
      <c r="M191" s="22">
        <v>900</v>
      </c>
      <c r="N191" s="23">
        <f>IF(G191&lt;=1,'CARGO FIJO'!$B$5,IF(G191&lt;=2,'CARGO FIJO'!$B$8,IF(G191&lt;=3,'CARGO FIJO'!$B$11,IF(G191&lt;=4,'CARGO FIJO'!$B$14,IF(G191&lt;=5,'CARGO FIJO'!$B$17)))))</f>
        <v>900</v>
      </c>
      <c r="O191" s="23">
        <f>IF(G191&lt;=1,'CARGO FIJO'!$C$5,IF(G191&lt;=2,'CARGO FIJO'!$C$8,IF(G191&lt;=3,'CARGO FIJO'!$C$11,IF(G191&lt;=4,'CARGO FIJO'!$C$14,IF(G191&lt;=5,'CARGO FIJO'!$C$17)))))</f>
        <v>900</v>
      </c>
      <c r="P191" s="21">
        <f t="shared" si="48"/>
        <v>16</v>
      </c>
      <c r="Q191" s="21">
        <f t="shared" si="1"/>
        <v>16</v>
      </c>
      <c r="R191" s="21">
        <f t="shared" si="2"/>
        <v>0</v>
      </c>
      <c r="S191" s="21">
        <f t="shared" si="3"/>
        <v>0</v>
      </c>
      <c r="T191" s="24">
        <f t="shared" si="44"/>
        <v>14400</v>
      </c>
      <c r="U191" s="24">
        <f t="shared" si="45"/>
        <v>0</v>
      </c>
      <c r="V191" s="25">
        <f t="shared" si="50"/>
        <v>0</v>
      </c>
      <c r="W191" s="24">
        <f>IF(G191&lt;=1,'CARGO FIJO'!$A$2,IF(G191&lt;=2,'CARGO FIJO'!$B$2,IF(G191&lt;=3,'CARGO FIJO'!$C$2,IF(G191&lt;=4,'CARGO FIJO'!$D$2,IF(G191&lt;=5,'CARGO FIJO'!$E$2)))))</f>
        <v>10000</v>
      </c>
      <c r="X191" s="26">
        <v>0</v>
      </c>
      <c r="Y191" s="24">
        <v>5500</v>
      </c>
      <c r="Z191" s="27">
        <v>0</v>
      </c>
      <c r="AA191" s="24">
        <f t="shared" si="63"/>
        <v>0</v>
      </c>
      <c r="AB191" s="24">
        <v>0</v>
      </c>
      <c r="AC191" s="24">
        <v>0</v>
      </c>
      <c r="AD191" s="24">
        <v>3000</v>
      </c>
      <c r="AE191" s="24">
        <v>0</v>
      </c>
      <c r="AF191" s="21">
        <v>0</v>
      </c>
      <c r="AG191" s="24">
        <v>0</v>
      </c>
      <c r="AH191" s="24">
        <f t="shared" si="64"/>
        <v>0</v>
      </c>
      <c r="AI191" s="24">
        <v>0</v>
      </c>
      <c r="AJ191" s="33" t="s">
        <v>617</v>
      </c>
      <c r="AK191" s="24">
        <v>0</v>
      </c>
      <c r="AL191" s="24">
        <f t="shared" si="15"/>
        <v>26900</v>
      </c>
      <c r="AM191" s="24">
        <f t="shared" si="10"/>
        <v>26900</v>
      </c>
      <c r="AN191" s="29"/>
      <c r="AO191" s="30">
        <f t="shared" si="36"/>
        <v>0</v>
      </c>
      <c r="AP191" s="30">
        <f t="shared" si="62"/>
        <v>0</v>
      </c>
      <c r="AQ191" s="29"/>
      <c r="AR191" s="29"/>
      <c r="AS191" s="29"/>
      <c r="AT191" s="29"/>
      <c r="AU191" s="29"/>
      <c r="AV191" s="29"/>
      <c r="AW191" s="29"/>
    </row>
    <row r="192" spans="1:49" ht="15.75" customHeight="1" x14ac:dyDescent="0.3">
      <c r="A192" s="62" t="s">
        <v>818</v>
      </c>
      <c r="B192" s="57" t="s">
        <v>819</v>
      </c>
      <c r="C192" s="15">
        <v>15253859</v>
      </c>
      <c r="D192" s="16">
        <v>7012004334</v>
      </c>
      <c r="E192" s="16" t="s">
        <v>51</v>
      </c>
      <c r="F192" s="16">
        <v>3389890</v>
      </c>
      <c r="G192" s="17">
        <v>2</v>
      </c>
      <c r="H192" s="18" t="s">
        <v>820</v>
      </c>
      <c r="I192" s="19" t="s">
        <v>53</v>
      </c>
      <c r="J192" s="20" t="s">
        <v>54</v>
      </c>
      <c r="K192" s="21">
        <v>2379</v>
      </c>
      <c r="L192" s="21">
        <v>2400</v>
      </c>
      <c r="M192" s="22">
        <v>900</v>
      </c>
      <c r="N192" s="23">
        <f>IF(G192&lt;=1,'CARGO FIJO'!$B$5,IF(G192&lt;=2,'CARGO FIJO'!$B$8,IF(G192&lt;=3,'CARGO FIJO'!$B$11,IF(G192&lt;=4,'CARGO FIJO'!$B$14,IF(G192&lt;=5,'CARGO FIJO'!$B$17)))))</f>
        <v>900</v>
      </c>
      <c r="O192" s="23">
        <f>IF(G192&lt;=1,'CARGO FIJO'!$C$5,IF(G192&lt;=2,'CARGO FIJO'!$C$8,IF(G192&lt;=3,'CARGO FIJO'!$C$11,IF(G192&lt;=4,'CARGO FIJO'!$C$14,IF(G192&lt;=5,'CARGO FIJO'!$C$17)))))</f>
        <v>900</v>
      </c>
      <c r="P192" s="21">
        <f t="shared" si="48"/>
        <v>21</v>
      </c>
      <c r="Q192" s="21">
        <f t="shared" si="1"/>
        <v>17</v>
      </c>
      <c r="R192" s="21">
        <f t="shared" si="2"/>
        <v>4</v>
      </c>
      <c r="S192" s="21">
        <f t="shared" si="3"/>
        <v>0</v>
      </c>
      <c r="T192" s="24">
        <f t="shared" si="44"/>
        <v>15300</v>
      </c>
      <c r="U192" s="24">
        <f t="shared" si="45"/>
        <v>3600</v>
      </c>
      <c r="V192" s="25">
        <f t="shared" si="50"/>
        <v>0</v>
      </c>
      <c r="W192" s="24">
        <f>IF(G192&lt;=1,'CARGO FIJO'!$A$2,IF(G192&lt;=2,'CARGO FIJO'!$B$2,IF(G192&lt;=3,'CARGO FIJO'!$C$2,IF(G192&lt;=4,'CARGO FIJO'!$D$2,IF(G192&lt;=5,'CARGO FIJO'!$E$2)))))</f>
        <v>10000</v>
      </c>
      <c r="X192" s="26">
        <v>0</v>
      </c>
      <c r="Y192" s="24">
        <v>5500</v>
      </c>
      <c r="Z192" s="27">
        <v>0</v>
      </c>
      <c r="AA192" s="24">
        <f t="shared" si="63"/>
        <v>0</v>
      </c>
      <c r="AB192" s="24">
        <v>0</v>
      </c>
      <c r="AC192" s="24">
        <v>0</v>
      </c>
      <c r="AD192" s="24">
        <v>3450</v>
      </c>
      <c r="AE192" s="24">
        <v>0</v>
      </c>
      <c r="AF192" s="21">
        <v>0</v>
      </c>
      <c r="AG192" s="24">
        <v>0</v>
      </c>
      <c r="AH192" s="24">
        <f t="shared" si="64"/>
        <v>0</v>
      </c>
      <c r="AI192" s="24">
        <v>0</v>
      </c>
      <c r="AJ192" s="33" t="s">
        <v>617</v>
      </c>
      <c r="AK192" s="24">
        <v>0</v>
      </c>
      <c r="AL192" s="24">
        <f t="shared" si="15"/>
        <v>30950</v>
      </c>
      <c r="AM192" s="24">
        <f t="shared" si="10"/>
        <v>30950</v>
      </c>
      <c r="AN192" s="29"/>
      <c r="AO192" s="30">
        <f t="shared" si="36"/>
        <v>0</v>
      </c>
      <c r="AP192" s="30">
        <f t="shared" si="62"/>
        <v>0</v>
      </c>
      <c r="AQ192" s="29"/>
      <c r="AR192" s="29"/>
      <c r="AS192" s="29"/>
      <c r="AT192" s="29"/>
      <c r="AU192" s="29"/>
      <c r="AV192" s="29"/>
      <c r="AW192" s="29"/>
    </row>
    <row r="193" spans="1:49" ht="15.75" customHeight="1" x14ac:dyDescent="0.3">
      <c r="A193" s="62" t="s">
        <v>821</v>
      </c>
      <c r="B193" s="14" t="s">
        <v>822</v>
      </c>
      <c r="C193" s="15">
        <v>15253859</v>
      </c>
      <c r="D193" s="16">
        <v>1402004025</v>
      </c>
      <c r="E193" s="16" t="s">
        <v>51</v>
      </c>
      <c r="F193" s="16">
        <v>3389890</v>
      </c>
      <c r="G193" s="17">
        <v>2</v>
      </c>
      <c r="H193" s="18" t="s">
        <v>823</v>
      </c>
      <c r="I193" s="19" t="s">
        <v>53</v>
      </c>
      <c r="J193" s="20" t="s">
        <v>54</v>
      </c>
      <c r="K193" s="21">
        <v>1890</v>
      </c>
      <c r="L193" s="21">
        <v>1905</v>
      </c>
      <c r="M193" s="22">
        <v>900</v>
      </c>
      <c r="N193" s="23">
        <f>IF(G193&lt;=1,'CARGO FIJO'!$B$5,IF(G193&lt;=2,'CARGO FIJO'!$B$8,IF(G193&lt;=3,'CARGO FIJO'!$B$11,IF(G193&lt;=4,'CARGO FIJO'!$B$14,IF(G193&lt;=5,'CARGO FIJO'!$B$17)))))</f>
        <v>900</v>
      </c>
      <c r="O193" s="23">
        <f>IF(G193&lt;=1,'CARGO FIJO'!$C$5,IF(G193&lt;=2,'CARGO FIJO'!$C$8,IF(G193&lt;=3,'CARGO FIJO'!$C$11,IF(G193&lt;=4,'CARGO FIJO'!$C$14,IF(G193&lt;=5,'CARGO FIJO'!$C$17)))))</f>
        <v>900</v>
      </c>
      <c r="P193" s="21">
        <f t="shared" si="48"/>
        <v>15</v>
      </c>
      <c r="Q193" s="21">
        <f t="shared" si="1"/>
        <v>15</v>
      </c>
      <c r="R193" s="21">
        <f t="shared" si="2"/>
        <v>0</v>
      </c>
      <c r="S193" s="21">
        <f t="shared" si="3"/>
        <v>0</v>
      </c>
      <c r="T193" s="24">
        <f t="shared" si="44"/>
        <v>13500</v>
      </c>
      <c r="U193" s="24">
        <f t="shared" si="45"/>
        <v>0</v>
      </c>
      <c r="V193" s="25">
        <f t="shared" si="50"/>
        <v>0</v>
      </c>
      <c r="W193" s="24">
        <f>IF(G193&lt;=1,'CARGO FIJO'!$A$2,IF(G193&lt;=2,'CARGO FIJO'!$B$2,IF(G193&lt;=3,'CARGO FIJO'!$C$2,IF(G193&lt;=4,'CARGO FIJO'!$D$2,IF(G193&lt;=5,'CARGO FIJO'!$E$2)))))</f>
        <v>10000</v>
      </c>
      <c r="X193" s="26">
        <v>0</v>
      </c>
      <c r="Y193" s="24">
        <v>5500</v>
      </c>
      <c r="Z193" s="27">
        <v>0</v>
      </c>
      <c r="AA193" s="24">
        <f t="shared" si="63"/>
        <v>0</v>
      </c>
      <c r="AB193" s="24">
        <v>0</v>
      </c>
      <c r="AC193" s="24">
        <v>0</v>
      </c>
      <c r="AD193" s="24">
        <v>2900</v>
      </c>
      <c r="AE193" s="24">
        <v>0</v>
      </c>
      <c r="AF193" s="21">
        <v>0</v>
      </c>
      <c r="AG193" s="24">
        <v>0</v>
      </c>
      <c r="AH193" s="24">
        <f t="shared" si="64"/>
        <v>0</v>
      </c>
      <c r="AI193" s="24">
        <v>0</v>
      </c>
      <c r="AJ193" s="33" t="s">
        <v>617</v>
      </c>
      <c r="AK193" s="24">
        <v>0</v>
      </c>
      <c r="AL193" s="24">
        <f t="shared" si="15"/>
        <v>26100</v>
      </c>
      <c r="AM193" s="24">
        <f t="shared" si="10"/>
        <v>26100</v>
      </c>
      <c r="AN193" s="29"/>
      <c r="AO193" s="30">
        <f t="shared" si="36"/>
        <v>0</v>
      </c>
      <c r="AP193" s="30">
        <f t="shared" si="62"/>
        <v>0</v>
      </c>
      <c r="AQ193" s="29"/>
      <c r="AR193" s="29"/>
      <c r="AS193" s="29"/>
      <c r="AT193" s="29"/>
      <c r="AU193" s="29"/>
      <c r="AV193" s="29"/>
      <c r="AW193" s="29"/>
    </row>
    <row r="194" spans="1:49" ht="15.75" customHeight="1" x14ac:dyDescent="0.3">
      <c r="A194" s="77" t="s">
        <v>824</v>
      </c>
      <c r="B194" s="78" t="s">
        <v>825</v>
      </c>
      <c r="C194" s="79">
        <v>42964075</v>
      </c>
      <c r="D194" s="80">
        <v>712004417</v>
      </c>
      <c r="E194" s="80" t="s">
        <v>51</v>
      </c>
      <c r="F194" s="80" t="s">
        <v>826</v>
      </c>
      <c r="G194" s="77">
        <v>2</v>
      </c>
      <c r="H194" s="18" t="s">
        <v>827</v>
      </c>
      <c r="I194" s="19" t="s">
        <v>53</v>
      </c>
      <c r="J194" s="20" t="s">
        <v>54</v>
      </c>
      <c r="K194" s="81">
        <v>2222</v>
      </c>
      <c r="L194" s="81">
        <v>2224</v>
      </c>
      <c r="M194" s="82">
        <v>900</v>
      </c>
      <c r="N194" s="83">
        <f>IF(G194&lt;=1,'CARGO FIJO'!$B$5,IF(G194&lt;=2,'CARGO FIJO'!$B$8,IF(G194&lt;=3,'CARGO FIJO'!$B$11,IF(G194&lt;=4,'CARGO FIJO'!$B$14,IF(G194&lt;=5,'CARGO FIJO'!$B$17)))))</f>
        <v>900</v>
      </c>
      <c r="O194" s="83">
        <f>IF(G194&lt;=1,'CARGO FIJO'!$C$5,IF(G194&lt;=2,'CARGO FIJO'!$C$8,IF(G194&lt;=3,'CARGO FIJO'!$C$11,IF(G194&lt;=4,'CARGO FIJO'!$C$14,IF(G194&lt;=5,'CARGO FIJO'!$C$17)))))</f>
        <v>900</v>
      </c>
      <c r="P194" s="81">
        <f t="shared" si="48"/>
        <v>2</v>
      </c>
      <c r="Q194" s="81">
        <f t="shared" si="1"/>
        <v>2</v>
      </c>
      <c r="R194" s="81">
        <f t="shared" si="2"/>
        <v>0</v>
      </c>
      <c r="S194" s="81">
        <f t="shared" si="3"/>
        <v>0</v>
      </c>
      <c r="T194" s="84">
        <f t="shared" si="44"/>
        <v>1800</v>
      </c>
      <c r="U194" s="84">
        <f t="shared" si="45"/>
        <v>0</v>
      </c>
      <c r="V194" s="85">
        <f t="shared" si="50"/>
        <v>0</v>
      </c>
      <c r="W194" s="84">
        <f>IF(G194&lt;=1,'CARGO FIJO'!$A$2,IF(G194&lt;=2,'CARGO FIJO'!$B$2,IF(G194&lt;=3,'CARGO FIJO'!$C$2,IF(G194&lt;=4,'CARGO FIJO'!$D$2,IF(G194&lt;=5,'CARGO FIJO'!$E$2)))))</f>
        <v>10000</v>
      </c>
      <c r="X194" s="86">
        <v>0</v>
      </c>
      <c r="Y194" s="84">
        <v>5500</v>
      </c>
      <c r="Z194" s="27">
        <v>0</v>
      </c>
      <c r="AA194" s="84">
        <f t="shared" si="63"/>
        <v>0</v>
      </c>
      <c r="AB194" s="84">
        <v>0</v>
      </c>
      <c r="AC194" s="84">
        <v>0</v>
      </c>
      <c r="AD194" s="84">
        <v>5350</v>
      </c>
      <c r="AE194" s="84">
        <v>108750</v>
      </c>
      <c r="AF194" s="81">
        <v>2</v>
      </c>
      <c r="AG194" s="84">
        <v>36250</v>
      </c>
      <c r="AH194" s="84">
        <f t="shared" si="64"/>
        <v>72500</v>
      </c>
      <c r="AI194" s="84">
        <v>0</v>
      </c>
      <c r="AJ194" s="33" t="s">
        <v>828</v>
      </c>
      <c r="AK194" s="84">
        <v>0</v>
      </c>
      <c r="AL194" s="84">
        <f t="shared" si="15"/>
        <v>48200</v>
      </c>
      <c r="AM194" s="84">
        <f t="shared" si="10"/>
        <v>48200</v>
      </c>
      <c r="AN194" s="87"/>
      <c r="AO194" s="88">
        <f t="shared" si="36"/>
        <v>72500</v>
      </c>
      <c r="AP194" s="88">
        <f t="shared" si="62"/>
        <v>0</v>
      </c>
      <c r="AQ194" s="87"/>
      <c r="AR194" s="87"/>
      <c r="AS194" s="87"/>
      <c r="AT194" s="87"/>
      <c r="AU194" s="87"/>
      <c r="AV194" s="87"/>
      <c r="AW194" s="87"/>
    </row>
    <row r="195" spans="1:49" ht="15.75" customHeight="1" x14ac:dyDescent="0.3">
      <c r="A195" s="65" t="s">
        <v>829</v>
      </c>
      <c r="B195" s="57" t="s">
        <v>830</v>
      </c>
      <c r="C195" s="16"/>
      <c r="D195" s="54">
        <v>1402000153</v>
      </c>
      <c r="E195" s="16" t="s">
        <v>51</v>
      </c>
      <c r="F195" s="16"/>
      <c r="G195" s="17">
        <v>2</v>
      </c>
      <c r="H195" s="18" t="s">
        <v>831</v>
      </c>
      <c r="I195" s="19" t="s">
        <v>53</v>
      </c>
      <c r="J195" s="20" t="s">
        <v>54</v>
      </c>
      <c r="K195" s="21">
        <v>630</v>
      </c>
      <c r="L195" s="21">
        <v>642</v>
      </c>
      <c r="M195" s="22">
        <v>900</v>
      </c>
      <c r="N195" s="23">
        <f>IF(G195&lt;=1,'CARGO FIJO'!$B$5,IF(G195&lt;=2,'CARGO FIJO'!$B$8,IF(G195&lt;=3,'CARGO FIJO'!$B$11,IF(G195&lt;=4,'CARGO FIJO'!$B$14,IF(G195&lt;=5,'CARGO FIJO'!$B$17)))))</f>
        <v>900</v>
      </c>
      <c r="O195" s="23">
        <f>IF(G195&lt;=1,'CARGO FIJO'!$C$5,IF(G195&lt;=2,'CARGO FIJO'!$C$8,IF(G195&lt;=3,'CARGO FIJO'!$C$11,IF(G195&lt;=4,'CARGO FIJO'!$C$14,IF(G195&lt;=5,'CARGO FIJO'!$C$17)))))</f>
        <v>900</v>
      </c>
      <c r="P195" s="21">
        <f t="shared" si="48"/>
        <v>12</v>
      </c>
      <c r="Q195" s="21">
        <f t="shared" si="1"/>
        <v>12</v>
      </c>
      <c r="R195" s="21">
        <f t="shared" si="2"/>
        <v>0</v>
      </c>
      <c r="S195" s="21">
        <f t="shared" si="3"/>
        <v>0</v>
      </c>
      <c r="T195" s="24">
        <f t="shared" si="44"/>
        <v>10800</v>
      </c>
      <c r="U195" s="24">
        <f t="shared" si="45"/>
        <v>0</v>
      </c>
      <c r="V195" s="25">
        <f t="shared" si="50"/>
        <v>0</v>
      </c>
      <c r="W195" s="24">
        <f>IF(G195&lt;=1,'CARGO FIJO'!$A$2,IF(G195&lt;=2,'CARGO FIJO'!$B$2,IF(G195&lt;=3,'CARGO FIJO'!$C$2,IF(G195&lt;=4,'CARGO FIJO'!$D$2,IF(G195&lt;=5,'CARGO FIJO'!$E$2)))))</f>
        <v>10000</v>
      </c>
      <c r="X195" s="26">
        <v>0</v>
      </c>
      <c r="Y195" s="24">
        <v>0</v>
      </c>
      <c r="Z195" s="27">
        <v>1</v>
      </c>
      <c r="AA195" s="24">
        <f t="shared" si="63"/>
        <v>500</v>
      </c>
      <c r="AB195" s="24">
        <v>14650</v>
      </c>
      <c r="AC195" s="24">
        <v>0</v>
      </c>
      <c r="AD195" s="24">
        <v>2150</v>
      </c>
      <c r="AE195" s="24">
        <v>0</v>
      </c>
      <c r="AF195" s="21">
        <v>0</v>
      </c>
      <c r="AG195" s="24">
        <v>0</v>
      </c>
      <c r="AH195" s="24">
        <f t="shared" si="64"/>
        <v>0</v>
      </c>
      <c r="AI195" s="24">
        <v>0</v>
      </c>
      <c r="AJ195" s="33" t="s">
        <v>832</v>
      </c>
      <c r="AK195" s="24">
        <v>0</v>
      </c>
      <c r="AL195" s="24">
        <f t="shared" si="15"/>
        <v>33800</v>
      </c>
      <c r="AM195" s="24">
        <f t="shared" si="10"/>
        <v>33800</v>
      </c>
      <c r="AN195" s="29"/>
      <c r="AO195" s="30">
        <f t="shared" si="36"/>
        <v>0</v>
      </c>
      <c r="AP195" s="30">
        <f t="shared" si="62"/>
        <v>0</v>
      </c>
      <c r="AQ195" s="29"/>
      <c r="AR195" s="29"/>
      <c r="AS195" s="29"/>
      <c r="AT195" s="29"/>
      <c r="AU195" s="29"/>
      <c r="AV195" s="29"/>
      <c r="AW195" s="29"/>
    </row>
    <row r="196" spans="1:49" ht="15.75" customHeight="1" x14ac:dyDescent="0.3">
      <c r="A196" s="65" t="s">
        <v>833</v>
      </c>
      <c r="B196" s="14" t="s">
        <v>834</v>
      </c>
      <c r="C196" s="15">
        <v>3425939</v>
      </c>
      <c r="D196" s="54">
        <v>805009663</v>
      </c>
      <c r="E196" s="16" t="s">
        <v>51</v>
      </c>
      <c r="F196" s="16">
        <v>3037333</v>
      </c>
      <c r="G196" s="17">
        <v>2</v>
      </c>
      <c r="H196" s="18" t="s">
        <v>835</v>
      </c>
      <c r="I196" s="19" t="s">
        <v>53</v>
      </c>
      <c r="J196" s="20" t="s">
        <v>54</v>
      </c>
      <c r="K196" s="21">
        <v>18</v>
      </c>
      <c r="L196" s="21">
        <v>19</v>
      </c>
      <c r="M196" s="22">
        <v>900</v>
      </c>
      <c r="N196" s="23">
        <f>IF(G196&lt;=1,'CARGO FIJO'!$B$5,IF(G196&lt;=2,'CARGO FIJO'!$B$8,IF(G196&lt;=3,'CARGO FIJO'!$B$11,IF(G196&lt;=4,'CARGO FIJO'!$B$14,IF(G196&lt;=5,'CARGO FIJO'!$B$17)))))</f>
        <v>900</v>
      </c>
      <c r="O196" s="23">
        <f>IF(G196&lt;=1,'CARGO FIJO'!$C$5,IF(G196&lt;=2,'CARGO FIJO'!$C$8,IF(G196&lt;=3,'CARGO FIJO'!$C$11,IF(G196&lt;=4,'CARGO FIJO'!$C$14,IF(G196&lt;=5,'CARGO FIJO'!$C$17)))))</f>
        <v>900</v>
      </c>
      <c r="P196" s="21">
        <f t="shared" si="48"/>
        <v>1</v>
      </c>
      <c r="Q196" s="21">
        <f t="shared" si="1"/>
        <v>1</v>
      </c>
      <c r="R196" s="21">
        <f t="shared" si="2"/>
        <v>0</v>
      </c>
      <c r="S196" s="21">
        <f t="shared" si="3"/>
        <v>0</v>
      </c>
      <c r="T196" s="24">
        <f t="shared" si="44"/>
        <v>900</v>
      </c>
      <c r="U196" s="24">
        <f t="shared" si="45"/>
        <v>0</v>
      </c>
      <c r="V196" s="25">
        <f t="shared" si="50"/>
        <v>0</v>
      </c>
      <c r="W196" s="24">
        <f>IF(G196&lt;=1,'CARGO FIJO'!$A$2,IF(G196&lt;=2,'CARGO FIJO'!$B$2,IF(G196&lt;=3,'CARGO FIJO'!$C$2,IF(G196&lt;=4,'CARGO FIJO'!$D$2,IF(G196&lt;=5,'CARGO FIJO'!$E$2)))))</f>
        <v>10000</v>
      </c>
      <c r="X196" s="26">
        <v>0</v>
      </c>
      <c r="Y196" s="24">
        <v>5500</v>
      </c>
      <c r="Z196" s="27">
        <v>0</v>
      </c>
      <c r="AA196" s="24">
        <f t="shared" si="63"/>
        <v>0</v>
      </c>
      <c r="AB196" s="24">
        <v>0</v>
      </c>
      <c r="AC196" s="24">
        <v>0</v>
      </c>
      <c r="AD196" s="24">
        <v>1700</v>
      </c>
      <c r="AE196" s="24">
        <v>0</v>
      </c>
      <c r="AF196" s="21">
        <v>0</v>
      </c>
      <c r="AG196" s="24">
        <v>0</v>
      </c>
      <c r="AH196" s="24">
        <f t="shared" si="64"/>
        <v>0</v>
      </c>
      <c r="AI196" s="24">
        <v>0</v>
      </c>
      <c r="AJ196" s="33" t="s">
        <v>617</v>
      </c>
      <c r="AK196" s="24">
        <v>0</v>
      </c>
      <c r="AL196" s="24">
        <f t="shared" si="15"/>
        <v>14700</v>
      </c>
      <c r="AM196" s="24">
        <f t="shared" si="10"/>
        <v>14700</v>
      </c>
      <c r="AN196" s="29"/>
      <c r="AO196" s="30">
        <f t="shared" si="36"/>
        <v>0</v>
      </c>
      <c r="AP196" s="30"/>
      <c r="AQ196" s="29"/>
      <c r="AR196" s="29"/>
      <c r="AS196" s="29"/>
      <c r="AT196" s="29"/>
      <c r="AU196" s="29"/>
      <c r="AV196" s="29"/>
      <c r="AW196" s="29"/>
    </row>
    <row r="197" spans="1:49" ht="15.75" customHeight="1" x14ac:dyDescent="0.3">
      <c r="A197" s="62" t="s">
        <v>836</v>
      </c>
      <c r="B197" s="14" t="s">
        <v>837</v>
      </c>
      <c r="C197" s="15">
        <v>3425939</v>
      </c>
      <c r="D197" s="16">
        <v>1208004961</v>
      </c>
      <c r="E197" s="16" t="s">
        <v>51</v>
      </c>
      <c r="F197" s="16">
        <v>3037333</v>
      </c>
      <c r="G197" s="17">
        <v>2</v>
      </c>
      <c r="H197" s="18" t="s">
        <v>838</v>
      </c>
      <c r="I197" s="19" t="s">
        <v>53</v>
      </c>
      <c r="J197" s="20" t="s">
        <v>54</v>
      </c>
      <c r="K197" s="21">
        <v>747</v>
      </c>
      <c r="L197" s="21">
        <v>757</v>
      </c>
      <c r="M197" s="22">
        <v>900</v>
      </c>
      <c r="N197" s="23">
        <f>IF(G197&lt;=1,'CARGO FIJO'!$B$5,IF(G197&lt;=2,'CARGO FIJO'!$B$8,IF(G197&lt;=3,'CARGO FIJO'!$B$11,IF(G197&lt;=4,'CARGO FIJO'!$B$14,IF(G197&lt;=5,'CARGO FIJO'!$B$17)))))</f>
        <v>900</v>
      </c>
      <c r="O197" s="23">
        <f>IF(G197&lt;=1,'CARGO FIJO'!$C$5,IF(G197&lt;=2,'CARGO FIJO'!$C$8,IF(G197&lt;=3,'CARGO FIJO'!$C$11,IF(G197&lt;=4,'CARGO FIJO'!$C$14,IF(G197&lt;=5,'CARGO FIJO'!$C$17)))))</f>
        <v>900</v>
      </c>
      <c r="P197" s="21">
        <f t="shared" si="48"/>
        <v>10</v>
      </c>
      <c r="Q197" s="21">
        <f t="shared" si="1"/>
        <v>10</v>
      </c>
      <c r="R197" s="21">
        <f t="shared" si="2"/>
        <v>0</v>
      </c>
      <c r="S197" s="21">
        <f t="shared" si="3"/>
        <v>0</v>
      </c>
      <c r="T197" s="24">
        <f t="shared" si="44"/>
        <v>9000</v>
      </c>
      <c r="U197" s="24">
        <f t="shared" si="45"/>
        <v>0</v>
      </c>
      <c r="V197" s="25">
        <f t="shared" si="50"/>
        <v>0</v>
      </c>
      <c r="W197" s="24">
        <f>IF(G197&lt;=1,'CARGO FIJO'!$A$2,IF(G197&lt;=2,'CARGO FIJO'!$B$2,IF(G197&lt;=3,'CARGO FIJO'!$C$2,IF(G197&lt;=4,'CARGO FIJO'!$D$2,IF(G197&lt;=5,'CARGO FIJO'!$E$2)))))</f>
        <v>10000</v>
      </c>
      <c r="X197" s="26">
        <v>0</v>
      </c>
      <c r="Y197" s="24">
        <v>5500</v>
      </c>
      <c r="Z197" s="27">
        <v>0</v>
      </c>
      <c r="AA197" s="24">
        <f t="shared" si="63"/>
        <v>0</v>
      </c>
      <c r="AB197" s="24">
        <v>0</v>
      </c>
      <c r="AC197" s="24">
        <v>0</v>
      </c>
      <c r="AD197" s="24">
        <v>2500</v>
      </c>
      <c r="AE197" s="24">
        <v>0</v>
      </c>
      <c r="AF197" s="21">
        <v>0</v>
      </c>
      <c r="AG197" s="24">
        <v>0</v>
      </c>
      <c r="AH197" s="24">
        <f t="shared" si="64"/>
        <v>0</v>
      </c>
      <c r="AI197" s="24">
        <v>0</v>
      </c>
      <c r="AJ197" s="33" t="s">
        <v>617</v>
      </c>
      <c r="AK197" s="24">
        <v>0</v>
      </c>
      <c r="AL197" s="24">
        <f t="shared" si="15"/>
        <v>22000</v>
      </c>
      <c r="AM197" s="24">
        <f t="shared" si="10"/>
        <v>22000</v>
      </c>
      <c r="AN197" s="29"/>
      <c r="AO197" s="30">
        <f t="shared" si="36"/>
        <v>0</v>
      </c>
      <c r="AP197" s="30">
        <f t="shared" ref="AP197:AP207" si="65">AL197-AM197</f>
        <v>0</v>
      </c>
      <c r="AQ197" s="29"/>
      <c r="AR197" s="29"/>
      <c r="AS197" s="29"/>
      <c r="AT197" s="29"/>
      <c r="AU197" s="29"/>
      <c r="AV197" s="29"/>
      <c r="AW197" s="29"/>
    </row>
    <row r="198" spans="1:49" ht="15.75" customHeight="1" x14ac:dyDescent="0.3">
      <c r="A198" s="62" t="s">
        <v>839</v>
      </c>
      <c r="B198" s="14" t="s">
        <v>840</v>
      </c>
      <c r="C198" s="15">
        <v>71393516</v>
      </c>
      <c r="D198" s="16">
        <v>1402000798</v>
      </c>
      <c r="E198" s="16" t="s">
        <v>51</v>
      </c>
      <c r="F198" s="16" t="s">
        <v>841</v>
      </c>
      <c r="G198" s="17">
        <v>2</v>
      </c>
      <c r="H198" s="18" t="s">
        <v>842</v>
      </c>
      <c r="I198" s="19" t="s">
        <v>53</v>
      </c>
      <c r="J198" s="20" t="s">
        <v>54</v>
      </c>
      <c r="K198" s="21">
        <v>522</v>
      </c>
      <c r="L198" s="21">
        <v>530</v>
      </c>
      <c r="M198" s="22">
        <v>900</v>
      </c>
      <c r="N198" s="23">
        <f>IF(G198&lt;=1,'CARGO FIJO'!$B$5,IF(G198&lt;=2,'CARGO FIJO'!$B$8,IF(G198&lt;=3,'CARGO FIJO'!$B$11,IF(G198&lt;=4,'CARGO FIJO'!$B$14,IF(G198&lt;=5,'CARGO FIJO'!$B$17)))))</f>
        <v>900</v>
      </c>
      <c r="O198" s="23">
        <f>IF(G198&lt;=1,'CARGO FIJO'!$C$5,IF(G198&lt;=2,'CARGO FIJO'!$C$8,IF(G198&lt;=3,'CARGO FIJO'!$C$11,IF(G198&lt;=4,'CARGO FIJO'!$C$14,IF(G198&lt;=5,'CARGO FIJO'!$C$17)))))</f>
        <v>900</v>
      </c>
      <c r="P198" s="21">
        <f t="shared" si="48"/>
        <v>8</v>
      </c>
      <c r="Q198" s="21">
        <f t="shared" si="1"/>
        <v>8</v>
      </c>
      <c r="R198" s="21">
        <f t="shared" si="2"/>
        <v>0</v>
      </c>
      <c r="S198" s="21">
        <f t="shared" si="3"/>
        <v>0</v>
      </c>
      <c r="T198" s="24">
        <f t="shared" si="44"/>
        <v>7200</v>
      </c>
      <c r="U198" s="24">
        <f t="shared" si="45"/>
        <v>0</v>
      </c>
      <c r="V198" s="25">
        <f t="shared" si="50"/>
        <v>0</v>
      </c>
      <c r="W198" s="24">
        <f>IF(G198&lt;=1,'CARGO FIJO'!$A$2,IF(G198&lt;=2,'CARGO FIJO'!$B$2,IF(G198&lt;=3,'CARGO FIJO'!$C$2,IF(G198&lt;=4,'CARGO FIJO'!$D$2,IF(G198&lt;=5,'CARGO FIJO'!$E$2)))))</f>
        <v>10000</v>
      </c>
      <c r="X198" s="26">
        <v>0</v>
      </c>
      <c r="Y198" s="24">
        <v>5500</v>
      </c>
      <c r="Z198" s="27">
        <v>0</v>
      </c>
      <c r="AA198" s="24">
        <f t="shared" si="63"/>
        <v>0</v>
      </c>
      <c r="AB198" s="24">
        <v>0</v>
      </c>
      <c r="AC198" s="24">
        <v>0</v>
      </c>
      <c r="AD198" s="24">
        <v>2250</v>
      </c>
      <c r="AE198" s="24">
        <v>0</v>
      </c>
      <c r="AF198" s="21">
        <v>0</v>
      </c>
      <c r="AG198" s="24">
        <v>0</v>
      </c>
      <c r="AH198" s="24">
        <f t="shared" si="64"/>
        <v>0</v>
      </c>
      <c r="AI198" s="24">
        <v>0</v>
      </c>
      <c r="AJ198" s="33" t="s">
        <v>617</v>
      </c>
      <c r="AK198" s="24">
        <v>0</v>
      </c>
      <c r="AL198" s="24">
        <f t="shared" si="15"/>
        <v>20450</v>
      </c>
      <c r="AM198" s="24">
        <f t="shared" si="10"/>
        <v>20450</v>
      </c>
      <c r="AN198" s="29"/>
      <c r="AO198" s="30">
        <f t="shared" si="36"/>
        <v>0</v>
      </c>
      <c r="AP198" s="30">
        <f t="shared" si="65"/>
        <v>0</v>
      </c>
      <c r="AQ198" s="29"/>
      <c r="AR198" s="29"/>
      <c r="AS198" s="29"/>
      <c r="AT198" s="29"/>
      <c r="AU198" s="29"/>
      <c r="AV198" s="29"/>
      <c r="AW198" s="29"/>
    </row>
    <row r="199" spans="1:49" ht="15.75" customHeight="1" x14ac:dyDescent="0.3">
      <c r="A199" s="62" t="s">
        <v>843</v>
      </c>
      <c r="B199" s="14" t="s">
        <v>844</v>
      </c>
      <c r="C199" s="15">
        <v>71393516</v>
      </c>
      <c r="D199" s="16">
        <v>1402000795</v>
      </c>
      <c r="E199" s="16" t="s">
        <v>51</v>
      </c>
      <c r="F199" s="16">
        <v>2785477</v>
      </c>
      <c r="G199" s="17">
        <v>2</v>
      </c>
      <c r="H199" s="18" t="s">
        <v>845</v>
      </c>
      <c r="I199" s="19" t="s">
        <v>53</v>
      </c>
      <c r="J199" s="20" t="s">
        <v>54</v>
      </c>
      <c r="K199" s="21">
        <v>902</v>
      </c>
      <c r="L199" s="21">
        <v>910</v>
      </c>
      <c r="M199" s="22">
        <v>900</v>
      </c>
      <c r="N199" s="23">
        <f>IF(G199&lt;=1,'CARGO FIJO'!$B$5,IF(G199&lt;=2,'CARGO FIJO'!$B$8,IF(G199&lt;=3,'CARGO FIJO'!$B$11,IF(G199&lt;=4,'CARGO FIJO'!$B$14,IF(G199&lt;=5,'CARGO FIJO'!$B$17)))))</f>
        <v>900</v>
      </c>
      <c r="O199" s="23">
        <f>IF(G199&lt;=1,'CARGO FIJO'!$C$5,IF(G199&lt;=2,'CARGO FIJO'!$C$8,IF(G199&lt;=3,'CARGO FIJO'!$C$11,IF(G199&lt;=4,'CARGO FIJO'!$C$14,IF(G199&lt;=5,'CARGO FIJO'!$C$17)))))</f>
        <v>900</v>
      </c>
      <c r="P199" s="21">
        <f t="shared" si="48"/>
        <v>8</v>
      </c>
      <c r="Q199" s="21">
        <f t="shared" si="1"/>
        <v>8</v>
      </c>
      <c r="R199" s="21">
        <f t="shared" si="2"/>
        <v>0</v>
      </c>
      <c r="S199" s="21">
        <f t="shared" si="3"/>
        <v>0</v>
      </c>
      <c r="T199" s="24">
        <f t="shared" si="44"/>
        <v>7200</v>
      </c>
      <c r="U199" s="24">
        <f t="shared" si="45"/>
        <v>0</v>
      </c>
      <c r="V199" s="25">
        <f t="shared" si="50"/>
        <v>0</v>
      </c>
      <c r="W199" s="24">
        <f>IF(G199&lt;=1,'CARGO FIJO'!$A$2,IF(G199&lt;=2,'CARGO FIJO'!$B$2,IF(G199&lt;=3,'CARGO FIJO'!$C$2,IF(G199&lt;=4,'CARGO FIJO'!$D$2,IF(G199&lt;=5,'CARGO FIJO'!$E$2)))))</f>
        <v>10000</v>
      </c>
      <c r="X199" s="26">
        <v>0</v>
      </c>
      <c r="Y199" s="24">
        <v>5500</v>
      </c>
      <c r="Z199" s="27">
        <v>1</v>
      </c>
      <c r="AA199" s="24">
        <f t="shared" si="63"/>
        <v>500</v>
      </c>
      <c r="AB199" s="24">
        <v>11550</v>
      </c>
      <c r="AC199" s="24">
        <v>0</v>
      </c>
      <c r="AD199" s="24">
        <v>2350</v>
      </c>
      <c r="AE199" s="24">
        <v>0</v>
      </c>
      <c r="AF199" s="21">
        <v>0</v>
      </c>
      <c r="AG199" s="24">
        <v>0</v>
      </c>
      <c r="AH199" s="24">
        <f t="shared" si="64"/>
        <v>0</v>
      </c>
      <c r="AI199" s="24">
        <v>0</v>
      </c>
      <c r="AJ199" s="33" t="s">
        <v>846</v>
      </c>
      <c r="AK199" s="24">
        <v>0</v>
      </c>
      <c r="AL199" s="24">
        <f t="shared" si="15"/>
        <v>32400</v>
      </c>
      <c r="AM199" s="24">
        <f t="shared" si="10"/>
        <v>32400</v>
      </c>
      <c r="AN199" s="29"/>
      <c r="AO199" s="30">
        <f t="shared" si="36"/>
        <v>0</v>
      </c>
      <c r="AP199" s="30">
        <f t="shared" si="65"/>
        <v>0</v>
      </c>
      <c r="AQ199" s="29"/>
      <c r="AR199" s="29"/>
      <c r="AS199" s="29"/>
      <c r="AT199" s="29"/>
      <c r="AU199" s="29"/>
      <c r="AV199" s="29"/>
      <c r="AW199" s="29"/>
    </row>
    <row r="200" spans="1:49" ht="15.75" customHeight="1" x14ac:dyDescent="0.3">
      <c r="A200" s="62" t="s">
        <v>847</v>
      </c>
      <c r="B200" s="14" t="s">
        <v>848</v>
      </c>
      <c r="C200" s="15">
        <v>71393516</v>
      </c>
      <c r="D200" s="16">
        <v>1308007102</v>
      </c>
      <c r="E200" s="16" t="s">
        <v>51</v>
      </c>
      <c r="F200" s="16">
        <v>2785477</v>
      </c>
      <c r="G200" s="17">
        <v>2</v>
      </c>
      <c r="H200" s="18" t="s">
        <v>849</v>
      </c>
      <c r="I200" s="19" t="s">
        <v>53</v>
      </c>
      <c r="J200" s="20" t="s">
        <v>54</v>
      </c>
      <c r="K200" s="21">
        <v>878</v>
      </c>
      <c r="L200" s="21">
        <v>889</v>
      </c>
      <c r="M200" s="22">
        <v>900</v>
      </c>
      <c r="N200" s="23">
        <f>IF(G200&lt;=1,'CARGO FIJO'!$B$5,IF(G200&lt;=2,'CARGO FIJO'!$B$8,IF(G200&lt;=3,'CARGO FIJO'!$B$11,IF(G200&lt;=4,'CARGO FIJO'!$B$14,IF(G200&lt;=5,'CARGO FIJO'!$B$17)))))</f>
        <v>900</v>
      </c>
      <c r="O200" s="23">
        <f>IF(G200&lt;=1,'CARGO FIJO'!$C$5,IF(G200&lt;=2,'CARGO FIJO'!$C$8,IF(G200&lt;=3,'CARGO FIJO'!$C$11,IF(G200&lt;=4,'CARGO FIJO'!$C$14,IF(G200&lt;=5,'CARGO FIJO'!$C$17)))))</f>
        <v>900</v>
      </c>
      <c r="P200" s="21">
        <f t="shared" si="48"/>
        <v>11</v>
      </c>
      <c r="Q200" s="21">
        <f t="shared" si="1"/>
        <v>11</v>
      </c>
      <c r="R200" s="21">
        <f t="shared" si="2"/>
        <v>0</v>
      </c>
      <c r="S200" s="21">
        <f t="shared" si="3"/>
        <v>0</v>
      </c>
      <c r="T200" s="24">
        <f t="shared" si="44"/>
        <v>9900</v>
      </c>
      <c r="U200" s="24">
        <f t="shared" si="45"/>
        <v>0</v>
      </c>
      <c r="V200" s="25">
        <f t="shared" si="50"/>
        <v>0</v>
      </c>
      <c r="W200" s="24">
        <f>IF(G200&lt;=1,'CARGO FIJO'!$A$2,IF(G200&lt;=2,'CARGO FIJO'!$B$2,IF(G200&lt;=3,'CARGO FIJO'!$C$2,IF(G200&lt;=4,'CARGO FIJO'!$D$2,IF(G200&lt;=5,'CARGO FIJO'!$E$2)))))</f>
        <v>10000</v>
      </c>
      <c r="X200" s="26">
        <v>0</v>
      </c>
      <c r="Y200" s="24">
        <v>5500</v>
      </c>
      <c r="Z200" s="27">
        <v>0</v>
      </c>
      <c r="AA200" s="24">
        <v>0</v>
      </c>
      <c r="AB200" s="24">
        <v>0</v>
      </c>
      <c r="AC200" s="24">
        <v>0</v>
      </c>
      <c r="AD200" s="24">
        <v>2550</v>
      </c>
      <c r="AE200" s="24">
        <v>0</v>
      </c>
      <c r="AF200" s="21">
        <v>0</v>
      </c>
      <c r="AG200" s="24">
        <v>0</v>
      </c>
      <c r="AH200" s="24">
        <f t="shared" si="64"/>
        <v>0</v>
      </c>
      <c r="AI200" s="24">
        <v>0</v>
      </c>
      <c r="AJ200" s="33" t="s">
        <v>850</v>
      </c>
      <c r="AK200" s="24">
        <v>0</v>
      </c>
      <c r="AL200" s="24">
        <f t="shared" si="15"/>
        <v>22850</v>
      </c>
      <c r="AM200" s="24">
        <f t="shared" si="10"/>
        <v>22850</v>
      </c>
      <c r="AN200" s="29"/>
      <c r="AO200" s="30">
        <f t="shared" si="36"/>
        <v>0</v>
      </c>
      <c r="AP200" s="30">
        <f t="shared" si="65"/>
        <v>0</v>
      </c>
      <c r="AQ200" s="29"/>
      <c r="AR200" s="29"/>
      <c r="AS200" s="29"/>
      <c r="AT200" s="29"/>
      <c r="AU200" s="29"/>
      <c r="AV200" s="29"/>
      <c r="AW200" s="29"/>
    </row>
    <row r="201" spans="1:49" ht="15.75" customHeight="1" x14ac:dyDescent="0.3">
      <c r="A201" s="89" t="s">
        <v>851</v>
      </c>
      <c r="B201" s="14" t="s">
        <v>852</v>
      </c>
      <c r="C201" s="15">
        <v>39168027</v>
      </c>
      <c r="D201" s="16">
        <v>1510008044</v>
      </c>
      <c r="E201" s="16" t="s">
        <v>51</v>
      </c>
      <c r="F201" s="16" t="s">
        <v>853</v>
      </c>
      <c r="G201" s="17">
        <v>2</v>
      </c>
      <c r="H201" s="18" t="s">
        <v>854</v>
      </c>
      <c r="I201" s="19" t="s">
        <v>53</v>
      </c>
      <c r="J201" s="20" t="s">
        <v>54</v>
      </c>
      <c r="K201" s="21">
        <v>396</v>
      </c>
      <c r="L201" s="21">
        <v>401</v>
      </c>
      <c r="M201" s="22">
        <v>900</v>
      </c>
      <c r="N201" s="23">
        <f>IF(G201&lt;=1,'CARGO FIJO'!$B$5,IF(G201&lt;=2,'CARGO FIJO'!$B$8,IF(G201&lt;=3,'CARGO FIJO'!$B$11,IF(G201&lt;=4,'CARGO FIJO'!$B$14,IF(G201&lt;=5,'CARGO FIJO'!$B$17)))))</f>
        <v>900</v>
      </c>
      <c r="O201" s="23">
        <f>IF(G201&lt;=1,'CARGO FIJO'!$C$5,IF(G201&lt;=2,'CARGO FIJO'!$C$8,IF(G201&lt;=3,'CARGO FIJO'!$C$11,IF(G201&lt;=4,'CARGO FIJO'!$C$14,IF(G201&lt;=5,'CARGO FIJO'!$C$17)))))</f>
        <v>900</v>
      </c>
      <c r="P201" s="21">
        <f t="shared" si="48"/>
        <v>5</v>
      </c>
      <c r="Q201" s="21">
        <f t="shared" si="1"/>
        <v>5</v>
      </c>
      <c r="R201" s="21">
        <f t="shared" si="2"/>
        <v>0</v>
      </c>
      <c r="S201" s="21">
        <f t="shared" si="3"/>
        <v>0</v>
      </c>
      <c r="T201" s="24">
        <f t="shared" si="44"/>
        <v>4500</v>
      </c>
      <c r="U201" s="24">
        <f t="shared" si="45"/>
        <v>0</v>
      </c>
      <c r="V201" s="25">
        <f t="shared" si="50"/>
        <v>0</v>
      </c>
      <c r="W201" s="24">
        <f>IF(G201&lt;=1,'CARGO FIJO'!$A$2,IF(G201&lt;=2,'CARGO FIJO'!$B$2,IF(G201&lt;=3,'CARGO FIJO'!$C$2,IF(G201&lt;=4,'CARGO FIJO'!$D$2,IF(G201&lt;=5,'CARGO FIJO'!$E$2)))))</f>
        <v>10000</v>
      </c>
      <c r="X201" s="26">
        <v>0</v>
      </c>
      <c r="Y201" s="24">
        <v>5500</v>
      </c>
      <c r="Z201" s="27">
        <v>0</v>
      </c>
      <c r="AA201" s="24">
        <f t="shared" ref="AA201:AA208" si="66">(Z201*500)</f>
        <v>0</v>
      </c>
      <c r="AB201" s="24">
        <v>0</v>
      </c>
      <c r="AC201" s="24">
        <v>0</v>
      </c>
      <c r="AD201" s="24">
        <v>2000</v>
      </c>
      <c r="AE201" s="24">
        <v>0</v>
      </c>
      <c r="AF201" s="21">
        <v>0</v>
      </c>
      <c r="AG201" s="24">
        <v>0</v>
      </c>
      <c r="AH201" s="24">
        <f t="shared" si="64"/>
        <v>0</v>
      </c>
      <c r="AI201" s="24">
        <v>0</v>
      </c>
      <c r="AJ201" s="33" t="s">
        <v>55</v>
      </c>
      <c r="AK201" s="24">
        <v>0</v>
      </c>
      <c r="AL201" s="24">
        <f t="shared" si="15"/>
        <v>18000</v>
      </c>
      <c r="AM201" s="24">
        <f t="shared" si="10"/>
        <v>18000</v>
      </c>
      <c r="AN201" s="29"/>
      <c r="AO201" s="30">
        <f t="shared" si="36"/>
        <v>0</v>
      </c>
      <c r="AP201" s="30">
        <f t="shared" si="65"/>
        <v>0</v>
      </c>
      <c r="AQ201" s="29"/>
      <c r="AR201" s="29"/>
      <c r="AS201" s="29"/>
      <c r="AT201" s="29"/>
      <c r="AU201" s="29"/>
      <c r="AV201" s="29"/>
      <c r="AW201" s="29"/>
    </row>
    <row r="202" spans="1:49" ht="15.75" customHeight="1" x14ac:dyDescent="0.3">
      <c r="A202" s="89" t="s">
        <v>855</v>
      </c>
      <c r="B202" s="14" t="s">
        <v>856</v>
      </c>
      <c r="C202" s="15">
        <v>39168027</v>
      </c>
      <c r="D202" s="16">
        <v>911007497</v>
      </c>
      <c r="E202" s="16" t="s">
        <v>51</v>
      </c>
      <c r="F202" s="16">
        <v>3037212</v>
      </c>
      <c r="G202" s="17">
        <v>2</v>
      </c>
      <c r="H202" s="18" t="s">
        <v>857</v>
      </c>
      <c r="I202" s="19" t="s">
        <v>53</v>
      </c>
      <c r="J202" s="20" t="s">
        <v>54</v>
      </c>
      <c r="K202" s="21">
        <v>1127</v>
      </c>
      <c r="L202" s="21">
        <v>1138</v>
      </c>
      <c r="M202" s="22">
        <v>900</v>
      </c>
      <c r="N202" s="23">
        <f>IF(G202&lt;=1,'CARGO FIJO'!$B$5,IF(G202&lt;=2,'CARGO FIJO'!$B$8,IF(G202&lt;=3,'CARGO FIJO'!$B$11,IF(G202&lt;=4,'CARGO FIJO'!$B$14,IF(G202&lt;=5,'CARGO FIJO'!$B$17)))))</f>
        <v>900</v>
      </c>
      <c r="O202" s="23">
        <f>IF(G202&lt;=1,'CARGO FIJO'!$C$5,IF(G202&lt;=2,'CARGO FIJO'!$C$8,IF(G202&lt;=3,'CARGO FIJO'!$C$11,IF(G202&lt;=4,'CARGO FIJO'!$C$14,IF(G202&lt;=5,'CARGO FIJO'!$C$17)))))</f>
        <v>900</v>
      </c>
      <c r="P202" s="21">
        <f t="shared" si="48"/>
        <v>11</v>
      </c>
      <c r="Q202" s="21">
        <f t="shared" si="1"/>
        <v>11</v>
      </c>
      <c r="R202" s="21">
        <f t="shared" si="2"/>
        <v>0</v>
      </c>
      <c r="S202" s="21">
        <f t="shared" si="3"/>
        <v>0</v>
      </c>
      <c r="T202" s="24">
        <f t="shared" si="44"/>
        <v>9900</v>
      </c>
      <c r="U202" s="24">
        <f t="shared" si="45"/>
        <v>0</v>
      </c>
      <c r="V202" s="25">
        <f t="shared" si="50"/>
        <v>0</v>
      </c>
      <c r="W202" s="24">
        <f>IF(G202&lt;=1,'CARGO FIJO'!$A$2,IF(G202&lt;=2,'CARGO FIJO'!$B$2,IF(G202&lt;=3,'CARGO FIJO'!$C$2,IF(G202&lt;=4,'CARGO FIJO'!$D$2,IF(G202&lt;=5,'CARGO FIJO'!$E$2)))))</f>
        <v>10000</v>
      </c>
      <c r="X202" s="26">
        <v>0</v>
      </c>
      <c r="Y202" s="24">
        <v>5500</v>
      </c>
      <c r="Z202" s="27">
        <v>0</v>
      </c>
      <c r="AA202" s="24">
        <f t="shared" si="66"/>
        <v>0</v>
      </c>
      <c r="AB202" s="24">
        <v>0</v>
      </c>
      <c r="AC202" s="24">
        <v>0</v>
      </c>
      <c r="AD202" s="24">
        <v>2550</v>
      </c>
      <c r="AE202" s="24">
        <v>0</v>
      </c>
      <c r="AF202" s="21">
        <v>0</v>
      </c>
      <c r="AG202" s="24">
        <v>0</v>
      </c>
      <c r="AH202" s="24">
        <f t="shared" si="64"/>
        <v>0</v>
      </c>
      <c r="AI202" s="24">
        <v>0</v>
      </c>
      <c r="AJ202" s="33" t="s">
        <v>55</v>
      </c>
      <c r="AK202" s="24">
        <v>0</v>
      </c>
      <c r="AL202" s="24">
        <f t="shared" si="15"/>
        <v>22850</v>
      </c>
      <c r="AM202" s="24">
        <f t="shared" si="10"/>
        <v>22850</v>
      </c>
      <c r="AN202" s="29"/>
      <c r="AO202" s="30">
        <f t="shared" si="36"/>
        <v>0</v>
      </c>
      <c r="AP202" s="30">
        <f t="shared" si="65"/>
        <v>0</v>
      </c>
      <c r="AQ202" s="29"/>
      <c r="AR202" s="29"/>
      <c r="AS202" s="29"/>
      <c r="AT202" s="29"/>
      <c r="AU202" s="29"/>
      <c r="AV202" s="29"/>
      <c r="AW202" s="29"/>
    </row>
    <row r="203" spans="1:49" ht="15.75" customHeight="1" x14ac:dyDescent="0.3">
      <c r="A203" s="89" t="s">
        <v>858</v>
      </c>
      <c r="B203" s="14" t="s">
        <v>859</v>
      </c>
      <c r="C203" s="15">
        <v>39168027</v>
      </c>
      <c r="D203" s="16">
        <v>1208004954</v>
      </c>
      <c r="E203" s="16" t="s">
        <v>51</v>
      </c>
      <c r="F203" s="16" t="s">
        <v>860</v>
      </c>
      <c r="G203" s="17">
        <v>2</v>
      </c>
      <c r="H203" s="18" t="s">
        <v>861</v>
      </c>
      <c r="I203" s="19" t="s">
        <v>53</v>
      </c>
      <c r="J203" s="20" t="s">
        <v>54</v>
      </c>
      <c r="K203" s="21">
        <v>817</v>
      </c>
      <c r="L203" s="21">
        <v>831</v>
      </c>
      <c r="M203" s="22">
        <v>900</v>
      </c>
      <c r="N203" s="23">
        <f>IF(G203&lt;=1,'CARGO FIJO'!$B$5,IF(G203&lt;=2,'CARGO FIJO'!$B$8,IF(G203&lt;=3,'CARGO FIJO'!$B$11,IF(G203&lt;=4,'CARGO FIJO'!$B$14,IF(G203&lt;=5,'CARGO FIJO'!$B$17)))))</f>
        <v>900</v>
      </c>
      <c r="O203" s="23">
        <f>IF(G203&lt;=1,'CARGO FIJO'!$C$5,IF(G203&lt;=2,'CARGO FIJO'!$C$8,IF(G203&lt;=3,'CARGO FIJO'!$C$11,IF(G203&lt;=4,'CARGO FIJO'!$C$14,IF(G203&lt;=5,'CARGO FIJO'!$C$17)))))</f>
        <v>900</v>
      </c>
      <c r="P203" s="21">
        <f t="shared" si="48"/>
        <v>14</v>
      </c>
      <c r="Q203" s="21">
        <f t="shared" si="1"/>
        <v>14</v>
      </c>
      <c r="R203" s="21">
        <f t="shared" si="2"/>
        <v>0</v>
      </c>
      <c r="S203" s="21">
        <f t="shared" si="3"/>
        <v>0</v>
      </c>
      <c r="T203" s="24">
        <f t="shared" si="44"/>
        <v>12600</v>
      </c>
      <c r="U203" s="24">
        <f t="shared" si="45"/>
        <v>0</v>
      </c>
      <c r="V203" s="25">
        <f t="shared" si="50"/>
        <v>0</v>
      </c>
      <c r="W203" s="24">
        <f>IF(G203&lt;=1,'CARGO FIJO'!$A$2,IF(G203&lt;=2,'CARGO FIJO'!$B$2,IF(G203&lt;=3,'CARGO FIJO'!$C$2,IF(G203&lt;=4,'CARGO FIJO'!$D$2,IF(G203&lt;=5,'CARGO FIJO'!$E$2)))))</f>
        <v>10000</v>
      </c>
      <c r="X203" s="26">
        <v>0</v>
      </c>
      <c r="Y203" s="24">
        <v>5500</v>
      </c>
      <c r="Z203" s="27">
        <v>0</v>
      </c>
      <c r="AA203" s="24">
        <f t="shared" si="66"/>
        <v>0</v>
      </c>
      <c r="AB203" s="24">
        <v>0</v>
      </c>
      <c r="AC203" s="24">
        <v>0</v>
      </c>
      <c r="AD203" s="24">
        <v>2800</v>
      </c>
      <c r="AE203" s="24">
        <v>0</v>
      </c>
      <c r="AF203" s="21">
        <v>0</v>
      </c>
      <c r="AG203" s="24">
        <v>0</v>
      </c>
      <c r="AH203" s="24">
        <f t="shared" si="64"/>
        <v>0</v>
      </c>
      <c r="AI203" s="24">
        <v>0</v>
      </c>
      <c r="AJ203" s="33" t="s">
        <v>55</v>
      </c>
      <c r="AK203" s="24">
        <v>0</v>
      </c>
      <c r="AL203" s="24">
        <f t="shared" si="15"/>
        <v>25300</v>
      </c>
      <c r="AM203" s="24">
        <f t="shared" si="10"/>
        <v>25300</v>
      </c>
      <c r="AN203" s="29"/>
      <c r="AO203" s="30">
        <f t="shared" si="36"/>
        <v>0</v>
      </c>
      <c r="AP203" s="30">
        <f t="shared" si="65"/>
        <v>0</v>
      </c>
      <c r="AQ203" s="29"/>
      <c r="AR203" s="29"/>
      <c r="AS203" s="29"/>
      <c r="AT203" s="29"/>
      <c r="AU203" s="29"/>
      <c r="AV203" s="29"/>
      <c r="AW203" s="29"/>
    </row>
    <row r="204" spans="1:49" ht="15.75" customHeight="1" x14ac:dyDescent="0.3">
      <c r="A204" s="90" t="s">
        <v>862</v>
      </c>
      <c r="B204" s="14" t="s">
        <v>863</v>
      </c>
      <c r="C204" s="15">
        <v>39162271</v>
      </c>
      <c r="D204" s="16">
        <v>903003531</v>
      </c>
      <c r="E204" s="16" t="s">
        <v>51</v>
      </c>
      <c r="F204" s="16"/>
      <c r="G204" s="17">
        <v>2</v>
      </c>
      <c r="H204" s="18" t="s">
        <v>864</v>
      </c>
      <c r="I204" s="19" t="s">
        <v>53</v>
      </c>
      <c r="J204" s="20" t="s">
        <v>54</v>
      </c>
      <c r="K204" s="21">
        <v>1782</v>
      </c>
      <c r="L204" s="21">
        <v>1782</v>
      </c>
      <c r="M204" s="22">
        <v>900</v>
      </c>
      <c r="N204" s="23">
        <f>IF(G204&lt;=1,'CARGO FIJO'!$B$5,IF(G204&lt;=2,'CARGO FIJO'!$B$8,IF(G204&lt;=3,'CARGO FIJO'!$B$11,IF(G204&lt;=4,'CARGO FIJO'!$B$14,IF(G204&lt;=5,'CARGO FIJO'!$B$17)))))</f>
        <v>900</v>
      </c>
      <c r="O204" s="23">
        <f>IF(G204&lt;=1,'CARGO FIJO'!$C$5,IF(G204&lt;=2,'CARGO FIJO'!$C$8,IF(G204&lt;=3,'CARGO FIJO'!$C$11,IF(G204&lt;=4,'CARGO FIJO'!$C$14,IF(G204&lt;=5,'CARGO FIJO'!$C$17)))))</f>
        <v>900</v>
      </c>
      <c r="P204" s="21">
        <f t="shared" si="48"/>
        <v>0</v>
      </c>
      <c r="Q204" s="21">
        <f t="shared" si="1"/>
        <v>0</v>
      </c>
      <c r="R204" s="21">
        <f t="shared" si="2"/>
        <v>0</v>
      </c>
      <c r="S204" s="21">
        <f t="shared" si="3"/>
        <v>0</v>
      </c>
      <c r="T204" s="24">
        <f t="shared" si="44"/>
        <v>0</v>
      </c>
      <c r="U204" s="24">
        <f t="shared" si="45"/>
        <v>0</v>
      </c>
      <c r="V204" s="25">
        <f t="shared" si="50"/>
        <v>0</v>
      </c>
      <c r="W204" s="24">
        <f>IF(G204&lt;=1,'CARGO FIJO'!$A$2,IF(G204&lt;=2,'CARGO FIJO'!$B$2,IF(G204&lt;=3,'CARGO FIJO'!$C$2,IF(G204&lt;=4,'CARGO FIJO'!$D$2,IF(G204&lt;=5,'CARGO FIJO'!$E$2)))))</f>
        <v>10000</v>
      </c>
      <c r="X204" s="26">
        <v>0</v>
      </c>
      <c r="Y204" s="24">
        <v>5500</v>
      </c>
      <c r="Z204" s="27">
        <v>0</v>
      </c>
      <c r="AA204" s="24">
        <f t="shared" si="66"/>
        <v>0</v>
      </c>
      <c r="AB204" s="24">
        <v>0</v>
      </c>
      <c r="AC204" s="24">
        <v>0</v>
      </c>
      <c r="AD204" s="24">
        <v>1550</v>
      </c>
      <c r="AE204" s="24">
        <v>0</v>
      </c>
      <c r="AF204" s="21">
        <v>0</v>
      </c>
      <c r="AG204" s="24">
        <v>0</v>
      </c>
      <c r="AH204" s="24">
        <f t="shared" si="64"/>
        <v>0</v>
      </c>
      <c r="AI204" s="24">
        <v>0</v>
      </c>
      <c r="AJ204" s="33" t="s">
        <v>55</v>
      </c>
      <c r="AK204" s="24">
        <v>0</v>
      </c>
      <c r="AL204" s="24">
        <f t="shared" si="15"/>
        <v>13950</v>
      </c>
      <c r="AM204" s="24">
        <f t="shared" si="10"/>
        <v>13950</v>
      </c>
      <c r="AN204" s="29"/>
      <c r="AO204" s="30">
        <f t="shared" si="36"/>
        <v>0</v>
      </c>
      <c r="AP204" s="30">
        <f t="shared" si="65"/>
        <v>0</v>
      </c>
      <c r="AQ204" s="29"/>
      <c r="AR204" s="29"/>
      <c r="AS204" s="29"/>
      <c r="AT204" s="29"/>
      <c r="AU204" s="29"/>
      <c r="AV204" s="29"/>
      <c r="AW204" s="29"/>
    </row>
    <row r="205" spans="1:49" ht="15.75" customHeight="1" x14ac:dyDescent="0.3">
      <c r="A205" s="90" t="s">
        <v>865</v>
      </c>
      <c r="B205" s="14" t="s">
        <v>866</v>
      </c>
      <c r="C205" s="15">
        <v>39162271</v>
      </c>
      <c r="D205" s="16">
        <v>911007498</v>
      </c>
      <c r="E205" s="16" t="s">
        <v>51</v>
      </c>
      <c r="F205" s="16"/>
      <c r="G205" s="17">
        <v>2</v>
      </c>
      <c r="H205" s="18" t="s">
        <v>867</v>
      </c>
      <c r="I205" s="19" t="s">
        <v>53</v>
      </c>
      <c r="J205" s="20" t="s">
        <v>54</v>
      </c>
      <c r="K205" s="21">
        <v>1078</v>
      </c>
      <c r="L205" s="21">
        <v>1092</v>
      </c>
      <c r="M205" s="22">
        <v>900</v>
      </c>
      <c r="N205" s="23">
        <f>IF(G205&lt;=1,'CARGO FIJO'!$B$5,IF(G205&lt;=2,'CARGO FIJO'!$B$8,IF(G205&lt;=3,'CARGO FIJO'!$B$11,IF(G205&lt;=4,'CARGO FIJO'!$B$14,IF(G205&lt;=5,'CARGO FIJO'!$B$17)))))</f>
        <v>900</v>
      </c>
      <c r="O205" s="23">
        <f>IF(G205&lt;=1,'CARGO FIJO'!$C$5,IF(G205&lt;=2,'CARGO FIJO'!$C$8,IF(G205&lt;=3,'CARGO FIJO'!$C$11,IF(G205&lt;=4,'CARGO FIJO'!$C$14,IF(G205&lt;=5,'CARGO FIJO'!$C$17)))))</f>
        <v>900</v>
      </c>
      <c r="P205" s="21">
        <f t="shared" si="48"/>
        <v>14</v>
      </c>
      <c r="Q205" s="21">
        <f t="shared" si="1"/>
        <v>14</v>
      </c>
      <c r="R205" s="21">
        <f t="shared" si="2"/>
        <v>0</v>
      </c>
      <c r="S205" s="21">
        <f t="shared" si="3"/>
        <v>0</v>
      </c>
      <c r="T205" s="24">
        <f t="shared" si="44"/>
        <v>12600</v>
      </c>
      <c r="U205" s="24">
        <f t="shared" si="45"/>
        <v>0</v>
      </c>
      <c r="V205" s="25">
        <f t="shared" si="50"/>
        <v>0</v>
      </c>
      <c r="W205" s="24">
        <f>IF(G205&lt;=1,'CARGO FIJO'!$A$2,IF(G205&lt;=2,'CARGO FIJO'!$B$2,IF(G205&lt;=3,'CARGO FIJO'!$C$2,IF(G205&lt;=4,'CARGO FIJO'!$D$2,IF(G205&lt;=5,'CARGO FIJO'!$E$2)))))</f>
        <v>10000</v>
      </c>
      <c r="X205" s="26">
        <v>0</v>
      </c>
      <c r="Y205" s="24">
        <v>5500</v>
      </c>
      <c r="Z205" s="27">
        <v>3</v>
      </c>
      <c r="AA205" s="24">
        <f t="shared" si="66"/>
        <v>1500</v>
      </c>
      <c r="AB205" s="24">
        <v>80400</v>
      </c>
      <c r="AC205" s="24">
        <v>0</v>
      </c>
      <c r="AD205" s="24">
        <v>0</v>
      </c>
      <c r="AE205" s="24">
        <v>0</v>
      </c>
      <c r="AF205" s="21">
        <v>0</v>
      </c>
      <c r="AG205" s="24">
        <v>0</v>
      </c>
      <c r="AH205" s="24">
        <f t="shared" si="64"/>
        <v>0</v>
      </c>
      <c r="AI205" s="24">
        <v>0</v>
      </c>
      <c r="AJ205" s="33" t="s">
        <v>868</v>
      </c>
      <c r="AK205" s="24">
        <v>0</v>
      </c>
      <c r="AL205" s="24">
        <f t="shared" si="15"/>
        <v>110000</v>
      </c>
      <c r="AM205" s="24">
        <f t="shared" si="10"/>
        <v>110000</v>
      </c>
      <c r="AN205" s="29"/>
      <c r="AO205" s="30">
        <f t="shared" si="36"/>
        <v>0</v>
      </c>
      <c r="AP205" s="30">
        <f t="shared" si="65"/>
        <v>0</v>
      </c>
      <c r="AQ205" s="29"/>
      <c r="AR205" s="29"/>
      <c r="AS205" s="29"/>
      <c r="AT205" s="29"/>
      <c r="AU205" s="29"/>
      <c r="AV205" s="29"/>
      <c r="AW205" s="29"/>
    </row>
    <row r="206" spans="1:49" ht="15.75" customHeight="1" x14ac:dyDescent="0.3">
      <c r="A206" s="90" t="s">
        <v>869</v>
      </c>
      <c r="B206" s="14" t="s">
        <v>870</v>
      </c>
      <c r="C206" s="15">
        <v>8733386</v>
      </c>
      <c r="D206" s="16">
        <v>1608009572</v>
      </c>
      <c r="E206" s="16" t="s">
        <v>51</v>
      </c>
      <c r="F206" s="16">
        <v>3033017</v>
      </c>
      <c r="G206" s="17">
        <v>2</v>
      </c>
      <c r="H206" s="18" t="s">
        <v>871</v>
      </c>
      <c r="I206" s="19" t="s">
        <v>53</v>
      </c>
      <c r="J206" s="20" t="s">
        <v>54</v>
      </c>
      <c r="K206" s="21">
        <v>802</v>
      </c>
      <c r="L206" s="21">
        <v>818</v>
      </c>
      <c r="M206" s="22">
        <v>900</v>
      </c>
      <c r="N206" s="23">
        <f>IF(G206&lt;=1,'CARGO FIJO'!$B$5,IF(G206&lt;=2,'CARGO FIJO'!$B$8,IF(G206&lt;=3,'CARGO FIJO'!$B$11,IF(G206&lt;=4,'CARGO FIJO'!$B$14,IF(G206&lt;=5,'CARGO FIJO'!$B$17)))))</f>
        <v>900</v>
      </c>
      <c r="O206" s="23">
        <f>IF(G206&lt;=1,'CARGO FIJO'!$C$5,IF(G206&lt;=2,'CARGO FIJO'!$C$8,IF(G206&lt;=3,'CARGO FIJO'!$C$11,IF(G206&lt;=4,'CARGO FIJO'!$C$14,IF(G206&lt;=5,'CARGO FIJO'!$C$17)))))</f>
        <v>900</v>
      </c>
      <c r="P206" s="21">
        <f t="shared" si="48"/>
        <v>16</v>
      </c>
      <c r="Q206" s="21">
        <f t="shared" si="1"/>
        <v>16</v>
      </c>
      <c r="R206" s="21">
        <f t="shared" si="2"/>
        <v>0</v>
      </c>
      <c r="S206" s="21">
        <f t="shared" si="3"/>
        <v>0</v>
      </c>
      <c r="T206" s="24">
        <f t="shared" si="44"/>
        <v>14400</v>
      </c>
      <c r="U206" s="24">
        <f t="shared" si="45"/>
        <v>0</v>
      </c>
      <c r="V206" s="25">
        <f t="shared" si="50"/>
        <v>0</v>
      </c>
      <c r="W206" s="24">
        <f>IF(G206&lt;=1,'CARGO FIJO'!$A$2,IF(G206&lt;=2,'CARGO FIJO'!$B$2,IF(G206&lt;=3,'CARGO FIJO'!$C$2,IF(G206&lt;=4,'CARGO FIJO'!$D$2,IF(G206&lt;=5,'CARGO FIJO'!$E$2)))))</f>
        <v>10000</v>
      </c>
      <c r="X206" s="26">
        <v>0</v>
      </c>
      <c r="Y206" s="24">
        <v>5500</v>
      </c>
      <c r="Z206" s="27">
        <v>1</v>
      </c>
      <c r="AA206" s="24">
        <f t="shared" si="66"/>
        <v>500</v>
      </c>
      <c r="AB206" s="24">
        <v>6650</v>
      </c>
      <c r="AC206" s="24">
        <v>0</v>
      </c>
      <c r="AD206" s="24">
        <v>3050</v>
      </c>
      <c r="AE206" s="24">
        <v>0</v>
      </c>
      <c r="AF206" s="21">
        <v>0</v>
      </c>
      <c r="AG206" s="24">
        <v>0</v>
      </c>
      <c r="AH206" s="24">
        <f t="shared" si="64"/>
        <v>0</v>
      </c>
      <c r="AI206" s="24">
        <v>0</v>
      </c>
      <c r="AJ206" s="33" t="s">
        <v>872</v>
      </c>
      <c r="AK206" s="24">
        <v>0</v>
      </c>
      <c r="AL206" s="24">
        <f t="shared" si="15"/>
        <v>34000</v>
      </c>
      <c r="AM206" s="24">
        <f t="shared" si="10"/>
        <v>34000</v>
      </c>
      <c r="AN206" s="29"/>
      <c r="AO206" s="30">
        <f t="shared" si="36"/>
        <v>0</v>
      </c>
      <c r="AP206" s="30">
        <f t="shared" si="65"/>
        <v>0</v>
      </c>
      <c r="AQ206" s="29"/>
      <c r="AR206" s="29"/>
      <c r="AS206" s="29"/>
      <c r="AT206" s="29"/>
      <c r="AU206" s="29"/>
      <c r="AV206" s="29"/>
      <c r="AW206" s="29"/>
    </row>
    <row r="207" spans="1:49" ht="15.75" customHeight="1" x14ac:dyDescent="0.3">
      <c r="A207" s="90" t="s">
        <v>873</v>
      </c>
      <c r="B207" s="14" t="s">
        <v>874</v>
      </c>
      <c r="C207" s="15">
        <v>71392157</v>
      </c>
      <c r="D207" s="16">
        <v>1408020885</v>
      </c>
      <c r="E207" s="16" t="s">
        <v>51</v>
      </c>
      <c r="F207" s="16">
        <v>-3103909490</v>
      </c>
      <c r="G207" s="17">
        <v>1</v>
      </c>
      <c r="H207" s="18" t="s">
        <v>875</v>
      </c>
      <c r="I207" s="19" t="s">
        <v>53</v>
      </c>
      <c r="J207" s="20" t="s">
        <v>54</v>
      </c>
      <c r="K207" s="21">
        <v>855</v>
      </c>
      <c r="L207" s="21">
        <v>872</v>
      </c>
      <c r="M207" s="91">
        <v>750</v>
      </c>
      <c r="N207" s="92">
        <f>IF(G207&lt;=1,'CARGO FIJO'!$B$5,IF(G207&lt;=2,'CARGO FIJO'!$B$8,IF(G207&lt;=3,'CARGO FIJO'!$B$11,IF(G207&lt;=4,'CARGO FIJO'!$B$14,IF(G207&lt;=5,'CARGO FIJO'!$B$17)))))</f>
        <v>750</v>
      </c>
      <c r="O207" s="92">
        <f>IF(G207&lt;=1,'CARGO FIJO'!$C$5,IF(G207&lt;=2,'CARGO FIJO'!$C$8,IF(G207&lt;=3,'CARGO FIJO'!$C$11,IF(G207&lt;=4,'CARGO FIJO'!$C$14,IF(G207&lt;=5,'CARGO FIJO'!$C$17)))))</f>
        <v>750</v>
      </c>
      <c r="P207" s="93">
        <f t="shared" si="48"/>
        <v>17</v>
      </c>
      <c r="Q207" s="93">
        <f t="shared" si="1"/>
        <v>17</v>
      </c>
      <c r="R207" s="93">
        <f t="shared" si="2"/>
        <v>0</v>
      </c>
      <c r="S207" s="93">
        <f t="shared" si="3"/>
        <v>0</v>
      </c>
      <c r="T207" s="94">
        <f t="shared" si="44"/>
        <v>12750</v>
      </c>
      <c r="U207" s="94">
        <f t="shared" si="45"/>
        <v>0</v>
      </c>
      <c r="V207" s="95">
        <f t="shared" si="50"/>
        <v>0</v>
      </c>
      <c r="W207" s="24">
        <f>IF(G207&lt;=1,'CARGO FIJO'!$A$2,IF(G207&lt;=2,'CARGO FIJO'!$B$2,IF(G207&lt;=3,'CARGO FIJO'!$C$2,IF(G207&lt;=4,'CARGO FIJO'!$D$2,IF(G207&lt;=5,'CARGO FIJO'!$E$2)))))</f>
        <v>6400</v>
      </c>
      <c r="X207" s="26">
        <v>0</v>
      </c>
      <c r="Y207" s="24">
        <v>5500</v>
      </c>
      <c r="Z207" s="27">
        <v>5</v>
      </c>
      <c r="AA207" s="24">
        <f t="shared" si="66"/>
        <v>2500</v>
      </c>
      <c r="AB207" s="24">
        <v>131200</v>
      </c>
      <c r="AC207" s="24">
        <v>0</v>
      </c>
      <c r="AD207" s="24">
        <v>0</v>
      </c>
      <c r="AE207" s="24"/>
      <c r="AF207" s="21">
        <v>0</v>
      </c>
      <c r="AG207" s="24">
        <v>0</v>
      </c>
      <c r="AH207" s="24">
        <f t="shared" si="64"/>
        <v>0</v>
      </c>
      <c r="AI207" s="24">
        <v>0</v>
      </c>
      <c r="AJ207" s="33" t="s">
        <v>876</v>
      </c>
      <c r="AK207" s="24">
        <v>0</v>
      </c>
      <c r="AL207" s="24">
        <f t="shared" si="15"/>
        <v>158350</v>
      </c>
      <c r="AM207" s="24">
        <f t="shared" si="10"/>
        <v>158350</v>
      </c>
      <c r="AN207" s="29"/>
      <c r="AO207" s="30">
        <f t="shared" si="36"/>
        <v>0</v>
      </c>
      <c r="AP207" s="30">
        <f t="shared" si="65"/>
        <v>0</v>
      </c>
      <c r="AQ207" s="29"/>
      <c r="AR207" s="29"/>
      <c r="AS207" s="29"/>
      <c r="AT207" s="29"/>
      <c r="AU207" s="29"/>
      <c r="AV207" s="29"/>
      <c r="AW207" s="29"/>
    </row>
    <row r="208" spans="1:49" ht="15.75" customHeight="1" x14ac:dyDescent="0.3">
      <c r="A208" s="17" t="s">
        <v>877</v>
      </c>
      <c r="B208" s="14" t="s">
        <v>878</v>
      </c>
      <c r="C208" s="15">
        <v>1026144141</v>
      </c>
      <c r="D208" s="16">
        <v>62873038</v>
      </c>
      <c r="E208" s="16" t="s">
        <v>51</v>
      </c>
      <c r="F208" s="16" t="s">
        <v>879</v>
      </c>
      <c r="G208" s="17">
        <v>2</v>
      </c>
      <c r="H208" s="18" t="s">
        <v>880</v>
      </c>
      <c r="I208" s="19" t="s">
        <v>53</v>
      </c>
      <c r="J208" s="20" t="s">
        <v>54</v>
      </c>
      <c r="K208" s="21">
        <v>181</v>
      </c>
      <c r="L208" s="21">
        <v>194</v>
      </c>
      <c r="M208" s="22">
        <v>900</v>
      </c>
      <c r="N208" s="23">
        <f>IF(G208&lt;=1,'CARGO FIJO'!$B$5,IF(G208&lt;=2,'CARGO FIJO'!$B$8,IF(G208&lt;=3,'CARGO FIJO'!$B$11,IF(G208&lt;=4,'CARGO FIJO'!$B$14,IF(G208&lt;=5,'CARGO FIJO'!$B$17)))))</f>
        <v>900</v>
      </c>
      <c r="O208" s="23">
        <f>IF(G208&lt;=1,'CARGO FIJO'!$C$5,IF(G208&lt;=2,'CARGO FIJO'!$C$8,IF(G208&lt;=3,'CARGO FIJO'!$C$11,IF(G208&lt;=4,'CARGO FIJO'!$C$14,IF(G208&lt;=5,'CARGO FIJO'!$C$17)))))</f>
        <v>900</v>
      </c>
      <c r="P208" s="21">
        <f t="shared" si="48"/>
        <v>13</v>
      </c>
      <c r="Q208" s="21">
        <f t="shared" si="1"/>
        <v>13</v>
      </c>
      <c r="R208" s="21">
        <f t="shared" si="2"/>
        <v>0</v>
      </c>
      <c r="S208" s="21">
        <f t="shared" si="3"/>
        <v>0</v>
      </c>
      <c r="T208" s="24">
        <f t="shared" si="44"/>
        <v>11700</v>
      </c>
      <c r="U208" s="24">
        <f t="shared" si="45"/>
        <v>0</v>
      </c>
      <c r="V208" s="25">
        <f t="shared" si="50"/>
        <v>0</v>
      </c>
      <c r="W208" s="24">
        <f>IF(G208&lt;=1,'CARGO FIJO'!$A$2,IF(G208&lt;=2,'CARGO FIJO'!$B$2,IF(G208&lt;=3,'CARGO FIJO'!$C$2,IF(G208&lt;=4,'CARGO FIJO'!$D$2,IF(G208&lt;=5,'CARGO FIJO'!$E$2)))))</f>
        <v>10000</v>
      </c>
      <c r="X208" s="26">
        <v>0</v>
      </c>
      <c r="Y208" s="24">
        <v>0</v>
      </c>
      <c r="Z208" s="27">
        <v>0</v>
      </c>
      <c r="AA208" s="24">
        <f t="shared" si="66"/>
        <v>0</v>
      </c>
      <c r="AB208" s="24">
        <v>0</v>
      </c>
      <c r="AC208" s="24">
        <v>0</v>
      </c>
      <c r="AD208" s="24">
        <v>5550</v>
      </c>
      <c r="AE208" s="24">
        <v>776250</v>
      </c>
      <c r="AF208" s="21">
        <v>14</v>
      </c>
      <c r="AG208" s="24">
        <v>33750</v>
      </c>
      <c r="AH208" s="24">
        <f t="shared" si="64"/>
        <v>742500</v>
      </c>
      <c r="AI208" s="24">
        <v>0</v>
      </c>
      <c r="AJ208" s="96" t="s">
        <v>881</v>
      </c>
      <c r="AK208" s="24">
        <v>0</v>
      </c>
      <c r="AL208" s="24">
        <f t="shared" si="15"/>
        <v>49900</v>
      </c>
      <c r="AM208" s="24">
        <f t="shared" si="10"/>
        <v>49900</v>
      </c>
      <c r="AN208" s="29"/>
      <c r="AO208" s="30"/>
      <c r="AP208" s="30"/>
      <c r="AQ208" s="29"/>
      <c r="AR208" s="29"/>
      <c r="AS208" s="29"/>
      <c r="AT208" s="29"/>
      <c r="AU208" s="29"/>
      <c r="AV208" s="29"/>
      <c r="AW208" s="29"/>
    </row>
    <row r="209" spans="1:49" ht="15" customHeight="1" x14ac:dyDescent="0.3">
      <c r="A209" s="17" t="s">
        <v>882</v>
      </c>
      <c r="B209" s="14" t="s">
        <v>883</v>
      </c>
      <c r="C209" s="15">
        <v>15488074</v>
      </c>
      <c r="D209" s="16"/>
      <c r="E209" s="16" t="s">
        <v>51</v>
      </c>
      <c r="F209" s="16">
        <v>3003934514</v>
      </c>
      <c r="G209" s="17">
        <v>2</v>
      </c>
      <c r="H209" s="18" t="s">
        <v>884</v>
      </c>
      <c r="I209" s="19" t="s">
        <v>53</v>
      </c>
      <c r="J209" s="20" t="s">
        <v>54</v>
      </c>
      <c r="K209" s="21"/>
      <c r="L209" s="21"/>
      <c r="M209" s="22"/>
      <c r="N209" s="17"/>
      <c r="O209" s="17"/>
      <c r="P209" s="21"/>
      <c r="Q209" s="21"/>
      <c r="R209" s="21"/>
      <c r="S209" s="21"/>
      <c r="T209" s="24"/>
      <c r="U209" s="24"/>
      <c r="V209" s="25"/>
      <c r="W209" s="24"/>
      <c r="X209" s="26"/>
      <c r="Y209" s="24"/>
      <c r="Z209" s="27"/>
      <c r="AA209" s="24"/>
      <c r="AB209" s="24"/>
      <c r="AC209" s="24"/>
      <c r="AD209" s="24"/>
      <c r="AE209" s="24"/>
      <c r="AF209" s="21"/>
      <c r="AG209" s="24"/>
      <c r="AH209" s="24"/>
      <c r="AI209" s="24">
        <v>329200</v>
      </c>
      <c r="AJ209" s="33" t="s">
        <v>885</v>
      </c>
      <c r="AK209" s="24">
        <v>0</v>
      </c>
      <c r="AL209" s="24">
        <f t="shared" si="15"/>
        <v>329200</v>
      </c>
      <c r="AM209" s="24">
        <f t="shared" si="10"/>
        <v>329200</v>
      </c>
      <c r="AN209" s="29"/>
      <c r="AO209" s="30"/>
      <c r="AP209" s="30"/>
      <c r="AQ209" s="29"/>
      <c r="AR209" s="29"/>
      <c r="AS209" s="29"/>
      <c r="AT209" s="29"/>
      <c r="AU209" s="29"/>
      <c r="AV209" s="29"/>
      <c r="AW209" s="29"/>
    </row>
    <row r="210" spans="1:49" ht="15.75" customHeight="1" x14ac:dyDescent="0.3">
      <c r="A210" s="17" t="s">
        <v>886</v>
      </c>
      <c r="B210" s="14" t="s">
        <v>887</v>
      </c>
      <c r="C210" s="15">
        <v>71398299</v>
      </c>
      <c r="D210" s="16">
        <v>62873036</v>
      </c>
      <c r="E210" s="16" t="s">
        <v>51</v>
      </c>
      <c r="F210" s="16" t="s">
        <v>888</v>
      </c>
      <c r="G210" s="17">
        <v>2</v>
      </c>
      <c r="H210" s="18" t="s">
        <v>889</v>
      </c>
      <c r="I210" s="19" t="s">
        <v>53</v>
      </c>
      <c r="J210" s="20" t="s">
        <v>54</v>
      </c>
      <c r="K210" s="21">
        <v>36</v>
      </c>
      <c r="L210" s="21">
        <v>41</v>
      </c>
      <c r="M210" s="22">
        <v>900</v>
      </c>
      <c r="N210" s="23">
        <f>IF(G210&lt;=1,'CARGO FIJO'!$B$5,IF(G210&lt;=2,'CARGO FIJO'!$B$8,IF(G210&lt;=3,'CARGO FIJO'!$B$11,IF(G210&lt;=4,'CARGO FIJO'!$B$14,IF(G210&lt;=5,'CARGO FIJO'!$B$17)))))</f>
        <v>900</v>
      </c>
      <c r="O210" s="23">
        <f>IF(G210&lt;=1,'CARGO FIJO'!$C$5,IF(G210&lt;=2,'CARGO FIJO'!$C$8,IF(G210&lt;=3,'CARGO FIJO'!$C$11,IF(G210&lt;=4,'CARGO FIJO'!$C$14,IF(G210&lt;=5,'CARGO FIJO'!$C$17)))))</f>
        <v>900</v>
      </c>
      <c r="P210" s="21">
        <f t="shared" ref="P210:P378" si="67">L210-K210</f>
        <v>5</v>
      </c>
      <c r="Q210" s="21">
        <f t="shared" ref="Q210:Q378" si="68">IF(17&lt;P210,(P210)-(R210+S210),P210)</f>
        <v>5</v>
      </c>
      <c r="R210" s="21">
        <f t="shared" ref="R210:R378" si="69">IF(P210&gt;17,P210-17-S210,0)</f>
        <v>0</v>
      </c>
      <c r="S210" s="21">
        <f t="shared" ref="S210:S378" si="70">IF(P210&gt;35,P210-35,0)</f>
        <v>0</v>
      </c>
      <c r="T210" s="24">
        <f t="shared" ref="T210:T378" si="71">IF(G210&lt;=1,M210*Q210,IF(G210&lt;=2,M210*Q210,IF(G210&lt;=3,M210*Q210,IF(G210&lt;=4,M210*Q210,IF(G210&lt;=5,M210*Q210)))))</f>
        <v>4500</v>
      </c>
      <c r="U210" s="24">
        <f t="shared" ref="U210:U216" si="72">IF(G210&lt;=1,N210*R210,IF(G210&lt;=2,N210*R210,IF(G210&lt;=3,N210*R210,IF(G210&lt;=4,N210*R210,IF(G210&lt;=5,N210*R210)))))</f>
        <v>0</v>
      </c>
      <c r="V210" s="25">
        <f t="shared" ref="V210:V216" si="73">IF(G210&lt;=1,O210*S210,IF(G210&lt;=2,O210*S210,IF(G210&lt;=3,O210*S210,IF(G210&lt;=4,O210*S210,IF(G210&lt;=5,O210*S210,)))))</f>
        <v>0</v>
      </c>
      <c r="W210" s="24">
        <f>IF(G210&lt;=1,'CARGO FIJO'!$A$2,IF(G210&lt;=2,'CARGO FIJO'!$B$2,IF(G210&lt;=3,'CARGO FIJO'!$C$2,IF(G210&lt;=4,'CARGO FIJO'!$D$2,IF(G210&lt;=5,'CARGO FIJO'!$E$2)))))</f>
        <v>10000</v>
      </c>
      <c r="X210" s="26">
        <v>0</v>
      </c>
      <c r="Y210" s="24">
        <v>0</v>
      </c>
      <c r="Z210" s="27">
        <v>0</v>
      </c>
      <c r="AA210" s="24">
        <f t="shared" ref="AA210:AA216" si="74">(Z210*500)</f>
        <v>0</v>
      </c>
      <c r="AB210" s="24">
        <v>0</v>
      </c>
      <c r="AC210" s="24">
        <v>0</v>
      </c>
      <c r="AD210" s="24">
        <v>1450</v>
      </c>
      <c r="AE210" s="24">
        <v>0</v>
      </c>
      <c r="AF210" s="21">
        <v>0</v>
      </c>
      <c r="AG210" s="24">
        <v>0</v>
      </c>
      <c r="AH210" s="24">
        <f t="shared" ref="AH210:AH225" si="75">AE210-AG210</f>
        <v>0</v>
      </c>
      <c r="AI210" s="24">
        <v>0</v>
      </c>
      <c r="AJ210" s="33" t="s">
        <v>890</v>
      </c>
      <c r="AK210" s="24">
        <v>0</v>
      </c>
      <c r="AL210" s="24">
        <f t="shared" si="15"/>
        <v>13050</v>
      </c>
      <c r="AM210" s="24">
        <f t="shared" si="10"/>
        <v>13050</v>
      </c>
      <c r="AN210" s="29"/>
      <c r="AO210" s="30"/>
      <c r="AP210" s="30"/>
      <c r="AQ210" s="29"/>
      <c r="AR210" s="29"/>
      <c r="AS210" s="29"/>
      <c r="AT210" s="29"/>
      <c r="AU210" s="29"/>
      <c r="AV210" s="29"/>
      <c r="AW210" s="29"/>
    </row>
    <row r="211" spans="1:49" ht="15" customHeight="1" x14ac:dyDescent="0.3">
      <c r="A211" s="17" t="s">
        <v>891</v>
      </c>
      <c r="B211" s="14" t="s">
        <v>892</v>
      </c>
      <c r="C211" s="15">
        <v>70069706</v>
      </c>
      <c r="D211" s="16">
        <v>1709016436</v>
      </c>
      <c r="E211" s="16" t="s">
        <v>51</v>
      </c>
      <c r="F211" s="16" t="s">
        <v>893</v>
      </c>
      <c r="G211" s="17">
        <v>2</v>
      </c>
      <c r="H211" s="18" t="s">
        <v>894</v>
      </c>
      <c r="I211" s="19" t="s">
        <v>53</v>
      </c>
      <c r="J211" s="20" t="s">
        <v>54</v>
      </c>
      <c r="K211" s="21">
        <v>374</v>
      </c>
      <c r="L211" s="21">
        <v>399</v>
      </c>
      <c r="M211" s="22">
        <v>900</v>
      </c>
      <c r="N211" s="23">
        <f>IF(G211&lt;=1,'CARGO FIJO'!$B$5,IF(G211&lt;=2,'CARGO FIJO'!$B$8,IF(G211&lt;=3,'CARGO FIJO'!$B$11,IF(G211&lt;=4,'CARGO FIJO'!$B$14,IF(G211&lt;=5,'CARGO FIJO'!$B$17)))))</f>
        <v>900</v>
      </c>
      <c r="O211" s="23">
        <f>IF(G211&lt;=1,'CARGO FIJO'!$C$5,IF(G211&lt;=2,'CARGO FIJO'!$C$8,IF(G211&lt;=3,'CARGO FIJO'!$C$11,IF(G211&lt;=4,'CARGO FIJO'!$C$14,IF(G211&lt;=5,'CARGO FIJO'!$C$17)))))</f>
        <v>900</v>
      </c>
      <c r="P211" s="21">
        <f t="shared" si="67"/>
        <v>25</v>
      </c>
      <c r="Q211" s="21">
        <f t="shared" si="68"/>
        <v>17</v>
      </c>
      <c r="R211" s="21">
        <f t="shared" si="69"/>
        <v>8</v>
      </c>
      <c r="S211" s="21">
        <f t="shared" si="70"/>
        <v>0</v>
      </c>
      <c r="T211" s="24">
        <f t="shared" si="71"/>
        <v>15300</v>
      </c>
      <c r="U211" s="24">
        <f t="shared" si="72"/>
        <v>7200</v>
      </c>
      <c r="V211" s="25">
        <f t="shared" si="73"/>
        <v>0</v>
      </c>
      <c r="W211" s="24">
        <f>IF(G211&lt;=1,'CARGO FIJO'!$A$2,IF(G211&lt;=2,'CARGO FIJO'!$B$2,IF(G211&lt;=3,'CARGO FIJO'!$C$2,IF(G211&lt;=4,'CARGO FIJO'!$D$2,IF(G211&lt;=5,'CARGO FIJO'!$E$2)))))</f>
        <v>10000</v>
      </c>
      <c r="X211" s="26">
        <v>0</v>
      </c>
      <c r="Y211" s="24">
        <v>0</v>
      </c>
      <c r="Z211" s="27">
        <v>0</v>
      </c>
      <c r="AA211" s="24">
        <f t="shared" si="74"/>
        <v>0</v>
      </c>
      <c r="AB211" s="24">
        <v>0</v>
      </c>
      <c r="AC211" s="24">
        <v>0</v>
      </c>
      <c r="AD211" s="24">
        <v>4500</v>
      </c>
      <c r="AE211" s="24">
        <v>12550</v>
      </c>
      <c r="AF211" s="21">
        <v>18</v>
      </c>
      <c r="AG211" s="24">
        <v>12550</v>
      </c>
      <c r="AH211" s="24">
        <f t="shared" si="75"/>
        <v>0</v>
      </c>
      <c r="AI211" s="24">
        <v>0</v>
      </c>
      <c r="AJ211" s="33" t="s">
        <v>895</v>
      </c>
      <c r="AK211" s="24">
        <v>0</v>
      </c>
      <c r="AL211" s="24">
        <f t="shared" si="15"/>
        <v>40550</v>
      </c>
      <c r="AM211" s="24">
        <f t="shared" si="10"/>
        <v>40550</v>
      </c>
      <c r="AN211" s="29"/>
      <c r="AO211" s="30">
        <f t="shared" ref="AO211:AO221" si="76">AH211</f>
        <v>0</v>
      </c>
      <c r="AP211" s="30">
        <f t="shared" ref="AP211:AP216" si="77">AL211-AM211</f>
        <v>0</v>
      </c>
      <c r="AQ211" s="29"/>
      <c r="AR211" s="29"/>
      <c r="AS211" s="29"/>
      <c r="AT211" s="29"/>
      <c r="AU211" s="29"/>
      <c r="AV211" s="29"/>
      <c r="AW211" s="29"/>
    </row>
    <row r="212" spans="1:49" ht="15.75" customHeight="1" x14ac:dyDescent="0.3">
      <c r="A212" s="17" t="s">
        <v>896</v>
      </c>
      <c r="B212" s="14" t="s">
        <v>897</v>
      </c>
      <c r="C212" s="15">
        <v>15252227</v>
      </c>
      <c r="D212" s="16">
        <v>1112003317</v>
      </c>
      <c r="E212" s="16" t="s">
        <v>51</v>
      </c>
      <c r="F212" s="16" t="s">
        <v>898</v>
      </c>
      <c r="G212" s="17">
        <v>2</v>
      </c>
      <c r="H212" s="18" t="s">
        <v>899</v>
      </c>
      <c r="I212" s="19" t="s">
        <v>53</v>
      </c>
      <c r="J212" s="20" t="s">
        <v>54</v>
      </c>
      <c r="K212" s="21">
        <v>1464</v>
      </c>
      <c r="L212" s="21">
        <v>1481</v>
      </c>
      <c r="M212" s="22">
        <v>900</v>
      </c>
      <c r="N212" s="23">
        <f>IF(G212&lt;=1,'CARGO FIJO'!$B$5,IF(G212&lt;=2,'CARGO FIJO'!$B$8,IF(G212&lt;=3,'CARGO FIJO'!$B$11,IF(G212&lt;=4,'CARGO FIJO'!$B$14,IF(G212&lt;=5,'CARGO FIJO'!$B$17)))))</f>
        <v>900</v>
      </c>
      <c r="O212" s="23">
        <f>IF(G212&lt;=1,'CARGO FIJO'!$C$5,IF(G212&lt;=2,'CARGO FIJO'!$C$8,IF(G212&lt;=3,'CARGO FIJO'!$C$11,IF(G212&lt;=4,'CARGO FIJO'!$C$14,IF(G212&lt;=5,'CARGO FIJO'!$C$17)))))</f>
        <v>900</v>
      </c>
      <c r="P212" s="21">
        <f t="shared" si="67"/>
        <v>17</v>
      </c>
      <c r="Q212" s="21">
        <f t="shared" si="68"/>
        <v>17</v>
      </c>
      <c r="R212" s="21">
        <f t="shared" si="69"/>
        <v>0</v>
      </c>
      <c r="S212" s="21">
        <f t="shared" si="70"/>
        <v>0</v>
      </c>
      <c r="T212" s="24">
        <f t="shared" si="71"/>
        <v>15300</v>
      </c>
      <c r="U212" s="24">
        <f t="shared" si="72"/>
        <v>0</v>
      </c>
      <c r="V212" s="25">
        <f t="shared" si="73"/>
        <v>0</v>
      </c>
      <c r="W212" s="24">
        <f>IF(G212&lt;=1,'CARGO FIJO'!$A$2,IF(G212&lt;=2,'CARGO FIJO'!$B$2,IF(G212&lt;=3,'CARGO FIJO'!$C$2,IF(G212&lt;=4,'CARGO FIJO'!$D$2,IF(G212&lt;=5,'CARGO FIJO'!$E$2)))))</f>
        <v>10000</v>
      </c>
      <c r="X212" s="26">
        <v>0</v>
      </c>
      <c r="Y212" s="24">
        <v>0</v>
      </c>
      <c r="Z212" s="27">
        <v>0</v>
      </c>
      <c r="AA212" s="24">
        <f t="shared" si="74"/>
        <v>0</v>
      </c>
      <c r="AB212" s="24">
        <v>0</v>
      </c>
      <c r="AC212" s="24">
        <v>0</v>
      </c>
      <c r="AD212" s="24">
        <v>2500</v>
      </c>
      <c r="AE212" s="24">
        <v>0</v>
      </c>
      <c r="AF212" s="21">
        <v>0</v>
      </c>
      <c r="AG212" s="24">
        <v>0</v>
      </c>
      <c r="AH212" s="24">
        <f t="shared" si="75"/>
        <v>0</v>
      </c>
      <c r="AI212" s="24">
        <v>0</v>
      </c>
      <c r="AJ212" s="33" t="s">
        <v>617</v>
      </c>
      <c r="AK212" s="24">
        <v>0</v>
      </c>
      <c r="AL212" s="24">
        <f t="shared" si="15"/>
        <v>22800</v>
      </c>
      <c r="AM212" s="24">
        <f t="shared" si="10"/>
        <v>22800</v>
      </c>
      <c r="AN212" s="29"/>
      <c r="AO212" s="30">
        <f t="shared" si="76"/>
        <v>0</v>
      </c>
      <c r="AP212" s="30">
        <f t="shared" si="77"/>
        <v>0</v>
      </c>
      <c r="AQ212" s="29"/>
      <c r="AR212" s="29"/>
      <c r="AS212" s="29"/>
      <c r="AT212" s="29"/>
      <c r="AU212" s="29"/>
      <c r="AV212" s="29"/>
      <c r="AW212" s="29"/>
    </row>
    <row r="213" spans="1:49" ht="15" customHeight="1" x14ac:dyDescent="0.3">
      <c r="A213" s="17" t="s">
        <v>900</v>
      </c>
      <c r="B213" s="14" t="s">
        <v>901</v>
      </c>
      <c r="C213" s="15">
        <v>15252227</v>
      </c>
      <c r="D213" s="16" t="s">
        <v>902</v>
      </c>
      <c r="E213" s="16" t="s">
        <v>51</v>
      </c>
      <c r="F213" s="16">
        <v>4197919</v>
      </c>
      <c r="G213" s="17">
        <v>2</v>
      </c>
      <c r="H213" s="18" t="s">
        <v>903</v>
      </c>
      <c r="I213" s="19" t="s">
        <v>53</v>
      </c>
      <c r="J213" s="20" t="s">
        <v>54</v>
      </c>
      <c r="K213" s="21">
        <v>104</v>
      </c>
      <c r="L213" s="21">
        <v>104</v>
      </c>
      <c r="M213" s="22">
        <v>900</v>
      </c>
      <c r="N213" s="23">
        <f>IF(G213&lt;=1,'CARGO FIJO'!$B$5,IF(G213&lt;=2,'CARGO FIJO'!$B$8,IF(G213&lt;=3,'CARGO FIJO'!$B$11,IF(G213&lt;=4,'CARGO FIJO'!$B$14,IF(G213&lt;=5,'CARGO FIJO'!$B$17)))))</f>
        <v>900</v>
      </c>
      <c r="O213" s="23">
        <f>IF(G213&lt;=1,'CARGO FIJO'!$C$5,IF(G213&lt;=2,'CARGO FIJO'!$C$8,IF(G213&lt;=3,'CARGO FIJO'!$C$11,IF(G213&lt;=4,'CARGO FIJO'!$C$14,IF(G213&lt;=5,'CARGO FIJO'!$C$17)))))</f>
        <v>900</v>
      </c>
      <c r="P213" s="21">
        <f t="shared" si="67"/>
        <v>0</v>
      </c>
      <c r="Q213" s="21">
        <f t="shared" si="68"/>
        <v>0</v>
      </c>
      <c r="R213" s="21">
        <f t="shared" si="69"/>
        <v>0</v>
      </c>
      <c r="S213" s="21">
        <f t="shared" si="70"/>
        <v>0</v>
      </c>
      <c r="T213" s="24">
        <f t="shared" si="71"/>
        <v>0</v>
      </c>
      <c r="U213" s="24">
        <f t="shared" si="72"/>
        <v>0</v>
      </c>
      <c r="V213" s="25">
        <f t="shared" si="73"/>
        <v>0</v>
      </c>
      <c r="W213" s="24">
        <f>IF(G213&lt;=1,'CARGO FIJO'!$A$2,IF(G213&lt;=2,'CARGO FIJO'!$B$2,IF(G213&lt;=3,'CARGO FIJO'!$C$2,IF(G213&lt;=4,'CARGO FIJO'!$D$2,IF(G213&lt;=5,'CARGO FIJO'!$E$2)))))</f>
        <v>10000</v>
      </c>
      <c r="X213" s="26">
        <v>0</v>
      </c>
      <c r="Y213" s="24">
        <v>0</v>
      </c>
      <c r="Z213" s="27">
        <v>0</v>
      </c>
      <c r="AA213" s="24">
        <f t="shared" si="74"/>
        <v>0</v>
      </c>
      <c r="AB213" s="24">
        <v>0</v>
      </c>
      <c r="AC213" s="24">
        <v>0</v>
      </c>
      <c r="AD213" s="24">
        <v>2450</v>
      </c>
      <c r="AE213" s="24">
        <v>116000</v>
      </c>
      <c r="AF213" s="21">
        <v>5</v>
      </c>
      <c r="AG213" s="24">
        <v>14500</v>
      </c>
      <c r="AH213" s="24">
        <f t="shared" si="75"/>
        <v>101500</v>
      </c>
      <c r="AI213" s="24">
        <v>0</v>
      </c>
      <c r="AJ213" s="33" t="s">
        <v>904</v>
      </c>
      <c r="AK213" s="24">
        <v>0</v>
      </c>
      <c r="AL213" s="24">
        <f t="shared" si="15"/>
        <v>22050</v>
      </c>
      <c r="AM213" s="24">
        <f t="shared" si="10"/>
        <v>22050</v>
      </c>
      <c r="AN213" s="29"/>
      <c r="AO213" s="30">
        <f t="shared" si="76"/>
        <v>101500</v>
      </c>
      <c r="AP213" s="30">
        <f t="shared" si="77"/>
        <v>0</v>
      </c>
      <c r="AQ213" s="29"/>
      <c r="AR213" s="29"/>
      <c r="AS213" s="29"/>
      <c r="AT213" s="29"/>
      <c r="AU213" s="29"/>
      <c r="AV213" s="29"/>
      <c r="AW213" s="29"/>
    </row>
    <row r="214" spans="1:49" ht="15" customHeight="1" x14ac:dyDescent="0.3">
      <c r="A214" s="17" t="s">
        <v>905</v>
      </c>
      <c r="B214" s="14" t="s">
        <v>906</v>
      </c>
      <c r="C214" s="15">
        <v>15252227</v>
      </c>
      <c r="D214" s="16">
        <v>911003406</v>
      </c>
      <c r="E214" s="16" t="s">
        <v>51</v>
      </c>
      <c r="F214" s="16" t="s">
        <v>907</v>
      </c>
      <c r="G214" s="17">
        <v>2</v>
      </c>
      <c r="H214" s="18" t="s">
        <v>908</v>
      </c>
      <c r="I214" s="19" t="s">
        <v>53</v>
      </c>
      <c r="J214" s="20" t="s">
        <v>54</v>
      </c>
      <c r="K214" s="21">
        <v>2705</v>
      </c>
      <c r="L214" s="21">
        <v>2730</v>
      </c>
      <c r="M214" s="22">
        <v>900</v>
      </c>
      <c r="N214" s="23">
        <f>IF(G214&lt;=1,'CARGO FIJO'!$B$5,IF(G214&lt;=2,'CARGO FIJO'!$B$8,IF(G214&lt;=3,'CARGO FIJO'!$B$11,IF(G214&lt;=4,'CARGO FIJO'!$B$14,IF(G214&lt;=5,'CARGO FIJO'!$B$17)))))</f>
        <v>900</v>
      </c>
      <c r="O214" s="23">
        <f>IF(G214&lt;=1,'CARGO FIJO'!$C$5,IF(G214&lt;=2,'CARGO FIJO'!$C$8,IF(G214&lt;=3,'CARGO FIJO'!$C$11,IF(G214&lt;=4,'CARGO FIJO'!$C$14,IF(G214&lt;=5,'CARGO FIJO'!$C$17)))))</f>
        <v>900</v>
      </c>
      <c r="P214" s="21">
        <f t="shared" si="67"/>
        <v>25</v>
      </c>
      <c r="Q214" s="21">
        <f t="shared" si="68"/>
        <v>17</v>
      </c>
      <c r="R214" s="21">
        <f t="shared" si="69"/>
        <v>8</v>
      </c>
      <c r="S214" s="21">
        <f t="shared" si="70"/>
        <v>0</v>
      </c>
      <c r="T214" s="24">
        <f t="shared" si="71"/>
        <v>15300</v>
      </c>
      <c r="U214" s="24">
        <f t="shared" si="72"/>
        <v>7200</v>
      </c>
      <c r="V214" s="25">
        <f t="shared" si="73"/>
        <v>0</v>
      </c>
      <c r="W214" s="24">
        <f>IF(G214&lt;=1,'CARGO FIJO'!$A$2,IF(G214&lt;=2,'CARGO FIJO'!$B$2,IF(G214&lt;=3,'CARGO FIJO'!$C$2,IF(G214&lt;=4,'CARGO FIJO'!$D$2,IF(G214&lt;=5,'CARGO FIJO'!$E$2)))))</f>
        <v>10000</v>
      </c>
      <c r="X214" s="26">
        <v>0</v>
      </c>
      <c r="Y214" s="24">
        <v>0</v>
      </c>
      <c r="Z214" s="27">
        <v>0</v>
      </c>
      <c r="AA214" s="24">
        <f t="shared" si="74"/>
        <v>0</v>
      </c>
      <c r="AB214" s="24">
        <v>0</v>
      </c>
      <c r="AC214" s="24">
        <v>0</v>
      </c>
      <c r="AD214" s="24">
        <v>3250</v>
      </c>
      <c r="AE214" s="24">
        <v>0</v>
      </c>
      <c r="AF214" s="21">
        <v>0</v>
      </c>
      <c r="AG214" s="24">
        <v>0</v>
      </c>
      <c r="AH214" s="24">
        <f t="shared" si="75"/>
        <v>0</v>
      </c>
      <c r="AI214" s="24">
        <v>0</v>
      </c>
      <c r="AJ214" s="33" t="s">
        <v>617</v>
      </c>
      <c r="AK214" s="24">
        <v>0</v>
      </c>
      <c r="AL214" s="24">
        <f t="shared" si="15"/>
        <v>29250</v>
      </c>
      <c r="AM214" s="24">
        <f t="shared" si="10"/>
        <v>29250</v>
      </c>
      <c r="AN214" s="29"/>
      <c r="AO214" s="30">
        <f t="shared" si="76"/>
        <v>0</v>
      </c>
      <c r="AP214" s="30">
        <f t="shared" si="77"/>
        <v>0</v>
      </c>
      <c r="AQ214" s="29"/>
      <c r="AR214" s="29"/>
      <c r="AS214" s="29"/>
      <c r="AT214" s="29"/>
      <c r="AU214" s="29"/>
      <c r="AV214" s="29"/>
      <c r="AW214" s="29"/>
    </row>
    <row r="215" spans="1:49" ht="15.75" customHeight="1" x14ac:dyDescent="0.3">
      <c r="A215" s="17" t="s">
        <v>909</v>
      </c>
      <c r="B215" s="14" t="s">
        <v>910</v>
      </c>
      <c r="C215" s="15">
        <v>15252227</v>
      </c>
      <c r="D215" s="16">
        <v>1610015141</v>
      </c>
      <c r="E215" s="16" t="s">
        <v>51</v>
      </c>
      <c r="F215" s="16" t="s">
        <v>911</v>
      </c>
      <c r="G215" s="17">
        <v>2</v>
      </c>
      <c r="H215" s="18" t="s">
        <v>912</v>
      </c>
      <c r="I215" s="19" t="s">
        <v>53</v>
      </c>
      <c r="J215" s="20" t="s">
        <v>54</v>
      </c>
      <c r="K215" s="21">
        <v>460</v>
      </c>
      <c r="L215" s="21">
        <v>465</v>
      </c>
      <c r="M215" s="22">
        <v>900</v>
      </c>
      <c r="N215" s="23">
        <f>IF(G215&lt;=1,'CARGO FIJO'!$B$5,IF(G215&lt;=2,'CARGO FIJO'!$B$8,IF(G215&lt;=3,'CARGO FIJO'!$B$11,IF(G215&lt;=4,'CARGO FIJO'!$B$14,IF(G215&lt;=5,'CARGO FIJO'!$B$17)))))</f>
        <v>900</v>
      </c>
      <c r="O215" s="23">
        <f>IF(G215&lt;=1,'CARGO FIJO'!$C$5,IF(G215&lt;=2,'CARGO FIJO'!$C$8,IF(G215&lt;=3,'CARGO FIJO'!$C$11,IF(G215&lt;=4,'CARGO FIJO'!$C$14,IF(G215&lt;=5,'CARGO FIJO'!$C$17)))))</f>
        <v>900</v>
      </c>
      <c r="P215" s="21">
        <f t="shared" si="67"/>
        <v>5</v>
      </c>
      <c r="Q215" s="21">
        <f t="shared" si="68"/>
        <v>5</v>
      </c>
      <c r="R215" s="21">
        <f t="shared" si="69"/>
        <v>0</v>
      </c>
      <c r="S215" s="21">
        <f t="shared" si="70"/>
        <v>0</v>
      </c>
      <c r="T215" s="24">
        <f t="shared" si="71"/>
        <v>4500</v>
      </c>
      <c r="U215" s="24">
        <f t="shared" si="72"/>
        <v>0</v>
      </c>
      <c r="V215" s="25">
        <f t="shared" si="73"/>
        <v>0</v>
      </c>
      <c r="W215" s="24">
        <f>IF(G215&lt;=1,'CARGO FIJO'!$A$2,IF(G215&lt;=2,'CARGO FIJO'!$B$2,IF(G215&lt;=3,'CARGO FIJO'!$C$2,IF(G215&lt;=4,'CARGO FIJO'!$D$2,IF(G215&lt;=5,'CARGO FIJO'!$E$2)))))</f>
        <v>10000</v>
      </c>
      <c r="X215" s="26">
        <v>0</v>
      </c>
      <c r="Y215" s="24">
        <v>0</v>
      </c>
      <c r="Z215" s="27">
        <v>0</v>
      </c>
      <c r="AA215" s="24">
        <f t="shared" si="74"/>
        <v>0</v>
      </c>
      <c r="AB215" s="24">
        <v>0</v>
      </c>
      <c r="AC215" s="24">
        <v>0</v>
      </c>
      <c r="AD215" s="24">
        <v>3450</v>
      </c>
      <c r="AE215" s="24">
        <v>497500</v>
      </c>
      <c r="AF215" s="21">
        <v>36</v>
      </c>
      <c r="AG215" s="24">
        <v>19900</v>
      </c>
      <c r="AH215" s="24">
        <f t="shared" si="75"/>
        <v>477600</v>
      </c>
      <c r="AI215" s="24">
        <v>0</v>
      </c>
      <c r="AJ215" s="33" t="s">
        <v>913</v>
      </c>
      <c r="AK215" s="24">
        <v>0</v>
      </c>
      <c r="AL215" s="24">
        <f t="shared" si="15"/>
        <v>30950</v>
      </c>
      <c r="AM215" s="24">
        <f t="shared" si="10"/>
        <v>30950</v>
      </c>
      <c r="AN215" s="29"/>
      <c r="AO215" s="30">
        <f t="shared" si="76"/>
        <v>477600</v>
      </c>
      <c r="AP215" s="30">
        <f t="shared" si="77"/>
        <v>0</v>
      </c>
      <c r="AQ215" s="29"/>
      <c r="AR215" s="29"/>
      <c r="AS215" s="29"/>
      <c r="AT215" s="29"/>
      <c r="AU215" s="29"/>
      <c r="AV215" s="29"/>
      <c r="AW215" s="29"/>
    </row>
    <row r="216" spans="1:49" ht="15.75" customHeight="1" x14ac:dyDescent="0.3">
      <c r="A216" s="17" t="s">
        <v>914</v>
      </c>
      <c r="B216" s="14" t="s">
        <v>915</v>
      </c>
      <c r="C216" s="15">
        <v>15252227</v>
      </c>
      <c r="D216" s="16">
        <v>1610014078</v>
      </c>
      <c r="E216" s="16" t="s">
        <v>51</v>
      </c>
      <c r="F216" s="16" t="s">
        <v>911</v>
      </c>
      <c r="G216" s="17">
        <v>2</v>
      </c>
      <c r="H216" s="18" t="s">
        <v>916</v>
      </c>
      <c r="I216" s="19" t="s">
        <v>53</v>
      </c>
      <c r="J216" s="20" t="s">
        <v>54</v>
      </c>
      <c r="K216" s="21">
        <v>480</v>
      </c>
      <c r="L216" s="21">
        <v>490</v>
      </c>
      <c r="M216" s="22">
        <v>900</v>
      </c>
      <c r="N216" s="23">
        <f>IF(G216&lt;=1,'CARGO FIJO'!$B$5,IF(G216&lt;=2,'CARGO FIJO'!$B$8,IF(G216&lt;=3,'CARGO FIJO'!$B$11,IF(G216&lt;=4,'CARGO FIJO'!$B$14,IF(G216&lt;=5,'CARGO FIJO'!$B$17)))))</f>
        <v>900</v>
      </c>
      <c r="O216" s="23">
        <f>IF(G216&lt;=1,'CARGO FIJO'!$C$5,IF(G216&lt;=2,'CARGO FIJO'!$C$8,IF(G216&lt;=3,'CARGO FIJO'!$C$11,IF(G216&lt;=4,'CARGO FIJO'!$C$14,IF(G216&lt;=5,'CARGO FIJO'!$C$17)))))</f>
        <v>900</v>
      </c>
      <c r="P216" s="21">
        <f t="shared" si="67"/>
        <v>10</v>
      </c>
      <c r="Q216" s="21">
        <f t="shared" si="68"/>
        <v>10</v>
      </c>
      <c r="R216" s="21">
        <f t="shared" si="69"/>
        <v>0</v>
      </c>
      <c r="S216" s="21">
        <f t="shared" si="70"/>
        <v>0</v>
      </c>
      <c r="T216" s="24">
        <f t="shared" si="71"/>
        <v>9000</v>
      </c>
      <c r="U216" s="24">
        <f t="shared" si="72"/>
        <v>0</v>
      </c>
      <c r="V216" s="25">
        <f t="shared" si="73"/>
        <v>0</v>
      </c>
      <c r="W216" s="24">
        <f>IF(G216&lt;=1,'CARGO FIJO'!$A$2,IF(G216&lt;=2,'CARGO FIJO'!$B$2,IF(G216&lt;=3,'CARGO FIJO'!$C$2,IF(G216&lt;=4,'CARGO FIJO'!$D$2,IF(G216&lt;=5,'CARGO FIJO'!$E$2)))))</f>
        <v>10000</v>
      </c>
      <c r="X216" s="26">
        <v>0</v>
      </c>
      <c r="Y216" s="24">
        <v>0</v>
      </c>
      <c r="Z216" s="27">
        <v>0</v>
      </c>
      <c r="AA216" s="24">
        <f t="shared" si="74"/>
        <v>0</v>
      </c>
      <c r="AB216" s="24">
        <v>0</v>
      </c>
      <c r="AC216" s="24">
        <v>0</v>
      </c>
      <c r="AD216" s="24">
        <v>3650</v>
      </c>
      <c r="AE216" s="24">
        <v>420000</v>
      </c>
      <c r="AF216" s="21">
        <v>37</v>
      </c>
      <c r="AG216" s="24">
        <v>17500</v>
      </c>
      <c r="AH216" s="24">
        <f t="shared" si="75"/>
        <v>402500</v>
      </c>
      <c r="AI216" s="24">
        <v>0</v>
      </c>
      <c r="AJ216" s="33" t="s">
        <v>917</v>
      </c>
      <c r="AK216" s="24">
        <v>0</v>
      </c>
      <c r="AL216" s="24">
        <f t="shared" si="15"/>
        <v>32850</v>
      </c>
      <c r="AM216" s="24">
        <f t="shared" si="10"/>
        <v>32850</v>
      </c>
      <c r="AN216" s="29"/>
      <c r="AO216" s="30">
        <f t="shared" si="76"/>
        <v>402500</v>
      </c>
      <c r="AP216" s="30">
        <f t="shared" si="77"/>
        <v>0</v>
      </c>
      <c r="AQ216" s="29"/>
      <c r="AR216" s="29"/>
      <c r="AS216" s="29"/>
      <c r="AT216" s="29"/>
      <c r="AU216" s="29"/>
      <c r="AV216" s="29"/>
      <c r="AW216" s="29"/>
    </row>
    <row r="217" spans="1:49" ht="15.75" customHeight="1" x14ac:dyDescent="0.3">
      <c r="A217" s="97" t="s">
        <v>918</v>
      </c>
      <c r="B217" s="98" t="s">
        <v>919</v>
      </c>
      <c r="C217" s="99">
        <v>71399692</v>
      </c>
      <c r="D217" s="100">
        <v>20243986</v>
      </c>
      <c r="E217" s="100" t="s">
        <v>51</v>
      </c>
      <c r="F217" s="100" t="s">
        <v>920</v>
      </c>
      <c r="G217" s="101">
        <v>2</v>
      </c>
      <c r="H217" s="102" t="s">
        <v>921</v>
      </c>
      <c r="I217" s="103" t="s">
        <v>53</v>
      </c>
      <c r="J217" s="104" t="s">
        <v>54</v>
      </c>
      <c r="K217" s="105">
        <v>3</v>
      </c>
      <c r="L217" s="105">
        <v>21</v>
      </c>
      <c r="M217" s="106">
        <v>900</v>
      </c>
      <c r="N217" s="107">
        <f>IF(G217&lt;=1,'CARGO FIJO'!$B$5,IF(G217&lt;=2,'CARGO FIJO'!$B$8,IF(G217&lt;=3,'CARGO FIJO'!$B$11,IF(G217&lt;=4,'CARGO FIJO'!$B$14,IF(G217&lt;=5,'CARGO FIJO'!$B$17)))))</f>
        <v>900</v>
      </c>
      <c r="O217" s="107">
        <f>IF(G217&lt;=1,'CARGO FIJO'!$C$5,IF(G217&lt;=2,'CARGO FIJO'!$C$8,IF(G217&lt;=3,'CARGO FIJO'!$C$11,IF(G217&lt;=4,'CARGO FIJO'!$C$14,IF(G217&lt;=5,'CARGO FIJO'!$C$17)))))</f>
        <v>900</v>
      </c>
      <c r="P217" s="108">
        <f t="shared" si="67"/>
        <v>18</v>
      </c>
      <c r="Q217" s="108">
        <f t="shared" si="68"/>
        <v>17</v>
      </c>
      <c r="R217" s="108">
        <f t="shared" si="69"/>
        <v>1</v>
      </c>
      <c r="S217" s="108">
        <f t="shared" si="70"/>
        <v>0</v>
      </c>
      <c r="T217" s="109">
        <f t="shared" si="71"/>
        <v>15300</v>
      </c>
      <c r="U217" s="110">
        <v>0</v>
      </c>
      <c r="V217" s="111">
        <v>0</v>
      </c>
      <c r="W217" s="109">
        <f>IF(G217&lt;=1,'CARGO FIJO'!$A$2,IF(G217&lt;=2,'CARGO FIJO'!$B$2,IF(G217&lt;=3,'CARGO FIJO'!$C$2,IF(G217&lt;=4,'CARGO FIJO'!$D$2,IF(G217&lt;=5,'CARGO FIJO'!$E$2)))))</f>
        <v>10000</v>
      </c>
      <c r="X217" s="112">
        <v>0</v>
      </c>
      <c r="Y217" s="110">
        <v>0</v>
      </c>
      <c r="Z217" s="113">
        <v>1</v>
      </c>
      <c r="AA217" s="110">
        <v>500</v>
      </c>
      <c r="AB217" s="110">
        <v>448900</v>
      </c>
      <c r="AC217" s="110">
        <v>0</v>
      </c>
      <c r="AD217" s="110">
        <v>474700</v>
      </c>
      <c r="AE217" s="110">
        <v>438900</v>
      </c>
      <c r="AF217" s="105">
        <v>3</v>
      </c>
      <c r="AG217" s="110">
        <v>438900</v>
      </c>
      <c r="AH217" s="109">
        <f t="shared" si="75"/>
        <v>0</v>
      </c>
      <c r="AI217" s="110">
        <v>0</v>
      </c>
      <c r="AJ217" s="114" t="s">
        <v>922</v>
      </c>
      <c r="AK217" s="110">
        <v>0</v>
      </c>
      <c r="AL217" s="109">
        <f t="shared" si="15"/>
        <v>438900</v>
      </c>
      <c r="AM217" s="109">
        <f t="shared" si="10"/>
        <v>438900</v>
      </c>
      <c r="AN217" s="115"/>
      <c r="AO217" s="116">
        <f t="shared" si="76"/>
        <v>0</v>
      </c>
      <c r="AP217" s="117"/>
      <c r="AQ217" s="115"/>
      <c r="AR217" s="115"/>
      <c r="AS217" s="115"/>
      <c r="AT217" s="115"/>
      <c r="AU217" s="115"/>
      <c r="AV217" s="115"/>
      <c r="AW217" s="115"/>
    </row>
    <row r="218" spans="1:49" ht="15.75" customHeight="1" x14ac:dyDescent="0.3">
      <c r="A218" s="17" t="s">
        <v>923</v>
      </c>
      <c r="B218" s="14" t="s">
        <v>924</v>
      </c>
      <c r="C218" s="15">
        <v>21977747</v>
      </c>
      <c r="D218" s="16">
        <v>20243985</v>
      </c>
      <c r="E218" s="16" t="s">
        <v>51</v>
      </c>
      <c r="F218" s="16" t="s">
        <v>925</v>
      </c>
      <c r="G218" s="17">
        <v>3</v>
      </c>
      <c r="H218" s="18" t="s">
        <v>926</v>
      </c>
      <c r="I218" s="19" t="s">
        <v>53</v>
      </c>
      <c r="J218" s="20" t="s">
        <v>54</v>
      </c>
      <c r="K218" s="21">
        <v>2</v>
      </c>
      <c r="L218" s="21">
        <v>5</v>
      </c>
      <c r="M218" s="22">
        <v>900</v>
      </c>
      <c r="N218" s="23">
        <f>IF(G218&lt;=1,'CARGO FIJO'!$B$5,IF(G218&lt;=2,'CARGO FIJO'!$B$8,IF(G218&lt;=3,'CARGO FIJO'!$B$11,IF(G218&lt;=4,'CARGO FIJO'!$B$14,IF(G218&lt;=5,'CARGO FIJO'!$B$17)))))</f>
        <v>1250</v>
      </c>
      <c r="O218" s="23">
        <f>IF(G218&lt;=1,'CARGO FIJO'!$C$5,IF(G218&lt;=2,'CARGO FIJO'!$C$8,IF(G218&lt;=3,'CARGO FIJO'!$C$11,IF(G218&lt;=4,'CARGO FIJO'!$C$14,IF(G218&lt;=5,'CARGO FIJO'!$C$17)))))</f>
        <v>1250</v>
      </c>
      <c r="P218" s="21">
        <f t="shared" si="67"/>
        <v>3</v>
      </c>
      <c r="Q218" s="21">
        <f t="shared" si="68"/>
        <v>3</v>
      </c>
      <c r="R218" s="21">
        <f t="shared" si="69"/>
        <v>0</v>
      </c>
      <c r="S218" s="21">
        <f t="shared" si="70"/>
        <v>0</v>
      </c>
      <c r="T218" s="24">
        <f t="shared" si="71"/>
        <v>2700</v>
      </c>
      <c r="U218" s="24">
        <f t="shared" ref="U218:U302" si="78">IF(G218&lt;=1,N218*R218,IF(G218&lt;=2,N218*R218,IF(G218&lt;=3,N218*R218,IF(G218&lt;=4,N218*R218,IF(G218&lt;=5,N218*R218)))))</f>
        <v>0</v>
      </c>
      <c r="V218" s="25">
        <f t="shared" ref="V218:V276" si="79">IF(G218&lt;=1,O218*S218,IF(G218&lt;=2,O218*S218,IF(G218&lt;=3,O218*S218,IF(G218&lt;=4,O218*S218,IF(G218&lt;=5,O218*S218,)))))</f>
        <v>0</v>
      </c>
      <c r="W218" s="24">
        <f>IF(G218&lt;=1,'CARGO FIJO'!$A$2,IF(G218&lt;=2,'CARGO FIJO'!$B$2,IF(G218&lt;=3,'CARGO FIJO'!$C$2,IF(G218&lt;=4,'CARGO FIJO'!$D$2,IF(G218&lt;=5,'CARGO FIJO'!$E$2)))))</f>
        <v>11800</v>
      </c>
      <c r="X218" s="26">
        <v>0</v>
      </c>
      <c r="Y218" s="24">
        <v>0</v>
      </c>
      <c r="Z218" s="27">
        <v>0</v>
      </c>
      <c r="AA218" s="24">
        <v>0</v>
      </c>
      <c r="AB218" s="24">
        <v>0</v>
      </c>
      <c r="AC218" s="24">
        <v>0</v>
      </c>
      <c r="AD218" s="24">
        <v>4750</v>
      </c>
      <c r="AE218" s="24">
        <v>1546300</v>
      </c>
      <c r="AF218" s="21">
        <v>2</v>
      </c>
      <c r="AG218" s="24">
        <v>32900</v>
      </c>
      <c r="AH218" s="24">
        <f t="shared" si="75"/>
        <v>1513400</v>
      </c>
      <c r="AI218" s="24">
        <v>0</v>
      </c>
      <c r="AJ218" s="33" t="s">
        <v>927</v>
      </c>
      <c r="AK218" s="24">
        <v>0</v>
      </c>
      <c r="AL218" s="24">
        <f t="shared" si="15"/>
        <v>42650</v>
      </c>
      <c r="AM218" s="24">
        <f t="shared" si="10"/>
        <v>42650</v>
      </c>
      <c r="AN218" s="29"/>
      <c r="AO218" s="30">
        <f t="shared" si="76"/>
        <v>1513400</v>
      </c>
      <c r="AP218" s="30"/>
      <c r="AQ218" s="29"/>
      <c r="AR218" s="29"/>
      <c r="AS218" s="29"/>
      <c r="AT218" s="29"/>
      <c r="AU218" s="29"/>
      <c r="AV218" s="29"/>
      <c r="AW218" s="29"/>
    </row>
    <row r="219" spans="1:49" ht="15.75" customHeight="1" x14ac:dyDescent="0.3">
      <c r="A219" s="17" t="s">
        <v>928</v>
      </c>
      <c r="B219" s="14" t="s">
        <v>929</v>
      </c>
      <c r="C219" s="15">
        <v>43452364</v>
      </c>
      <c r="D219" s="16">
        <v>20243984</v>
      </c>
      <c r="E219" s="16" t="s">
        <v>51</v>
      </c>
      <c r="F219" s="16" t="s">
        <v>930</v>
      </c>
      <c r="G219" s="17">
        <v>2</v>
      </c>
      <c r="H219" s="18" t="s">
        <v>931</v>
      </c>
      <c r="I219" s="19" t="s">
        <v>53</v>
      </c>
      <c r="J219" s="20" t="s">
        <v>54</v>
      </c>
      <c r="K219" s="21">
        <v>10</v>
      </c>
      <c r="L219" s="21">
        <v>36</v>
      </c>
      <c r="M219" s="22">
        <v>900</v>
      </c>
      <c r="N219" s="23">
        <f>IF(G219&lt;=1,'CARGO FIJO'!$B$5,IF(G219&lt;=2,'CARGO FIJO'!$B$8,IF(G219&lt;=3,'CARGO FIJO'!$B$11,IF(G219&lt;=4,'CARGO FIJO'!$B$14,IF(G219&lt;=5,'CARGO FIJO'!$B$17)))))</f>
        <v>900</v>
      </c>
      <c r="O219" s="23">
        <f>IF(G219&lt;=1,'CARGO FIJO'!$C$5,IF(G219&lt;=2,'CARGO FIJO'!$C$8,IF(G219&lt;=3,'CARGO FIJO'!$C$11,IF(G219&lt;=4,'CARGO FIJO'!$C$14,IF(G219&lt;=5,'CARGO FIJO'!$C$17)))))</f>
        <v>900</v>
      </c>
      <c r="P219" s="21">
        <f t="shared" si="67"/>
        <v>26</v>
      </c>
      <c r="Q219" s="21">
        <f t="shared" si="68"/>
        <v>17</v>
      </c>
      <c r="R219" s="21">
        <f t="shared" si="69"/>
        <v>9</v>
      </c>
      <c r="S219" s="21">
        <f t="shared" si="70"/>
        <v>0</v>
      </c>
      <c r="T219" s="24">
        <f t="shared" si="71"/>
        <v>15300</v>
      </c>
      <c r="U219" s="24">
        <f t="shared" si="78"/>
        <v>8100</v>
      </c>
      <c r="V219" s="25">
        <f t="shared" si="79"/>
        <v>0</v>
      </c>
      <c r="W219" s="24">
        <f>IF(G219&lt;=1,'CARGO FIJO'!$A$2,IF(G219&lt;=2,'CARGO FIJO'!$B$2,IF(G219&lt;=3,'CARGO FIJO'!$C$2,IF(G219&lt;=4,'CARGO FIJO'!$D$2,IF(G219&lt;=5,'CARGO FIJO'!$E$2)))))</f>
        <v>10000</v>
      </c>
      <c r="X219" s="26">
        <v>0</v>
      </c>
      <c r="Y219" s="24">
        <v>0</v>
      </c>
      <c r="Z219" s="27">
        <v>0</v>
      </c>
      <c r="AA219" s="24">
        <v>0</v>
      </c>
      <c r="AB219" s="24">
        <v>0</v>
      </c>
      <c r="AC219" s="24">
        <v>0</v>
      </c>
      <c r="AD219" s="24">
        <v>7350</v>
      </c>
      <c r="AE219" s="24">
        <v>1608000</v>
      </c>
      <c r="AF219" s="21">
        <v>2</v>
      </c>
      <c r="AG219" s="24">
        <v>40200</v>
      </c>
      <c r="AH219" s="24">
        <f t="shared" si="75"/>
        <v>1567800</v>
      </c>
      <c r="AI219" s="24">
        <v>0</v>
      </c>
      <c r="AJ219" s="33" t="s">
        <v>932</v>
      </c>
      <c r="AK219" s="24">
        <v>0</v>
      </c>
      <c r="AL219" s="24">
        <f t="shared" si="15"/>
        <v>66250</v>
      </c>
      <c r="AM219" s="24">
        <f t="shared" si="10"/>
        <v>66250</v>
      </c>
      <c r="AN219" s="29"/>
      <c r="AO219" s="30">
        <f t="shared" si="76"/>
        <v>1567800</v>
      </c>
      <c r="AP219" s="30"/>
      <c r="AQ219" s="29"/>
      <c r="AR219" s="29"/>
      <c r="AS219" s="29"/>
      <c r="AT219" s="29"/>
      <c r="AU219" s="29"/>
      <c r="AV219" s="29"/>
      <c r="AW219" s="29"/>
    </row>
    <row r="220" spans="1:49" ht="16.5" customHeight="1" x14ac:dyDescent="0.3">
      <c r="A220" s="17" t="s">
        <v>933</v>
      </c>
      <c r="B220" s="14" t="s">
        <v>934</v>
      </c>
      <c r="C220" s="15">
        <v>39169180</v>
      </c>
      <c r="D220" s="16">
        <v>1008008981</v>
      </c>
      <c r="E220" s="16" t="s">
        <v>51</v>
      </c>
      <c r="F220" s="16">
        <v>3213810561</v>
      </c>
      <c r="G220" s="17">
        <v>2</v>
      </c>
      <c r="H220" s="18" t="s">
        <v>935</v>
      </c>
      <c r="I220" s="19" t="s">
        <v>53</v>
      </c>
      <c r="J220" s="20" t="s">
        <v>54</v>
      </c>
      <c r="K220" s="21">
        <v>724</v>
      </c>
      <c r="L220" s="21">
        <v>730</v>
      </c>
      <c r="M220" s="22">
        <v>750</v>
      </c>
      <c r="N220" s="23">
        <f>IF(G220&lt;=1,'CARGO FIJO'!$B$5,IF(G220&lt;=2,'CARGO FIJO'!$B$8,IF(G220&lt;=3,'CARGO FIJO'!$B$11,IF(G220&lt;=4,'CARGO FIJO'!$B$14,IF(G220&lt;=5,'CARGO FIJO'!$B$17)))))</f>
        <v>900</v>
      </c>
      <c r="O220" s="23">
        <f>IF(G220&lt;=1,'CARGO FIJO'!$C$5,IF(G220&lt;=2,'CARGO FIJO'!$C$8,IF(G220&lt;=3,'CARGO FIJO'!$C$11,IF(G220&lt;=4,'CARGO FIJO'!$C$14,IF(G220&lt;=5,'CARGO FIJO'!$C$17)))))</f>
        <v>900</v>
      </c>
      <c r="P220" s="21">
        <f t="shared" si="67"/>
        <v>6</v>
      </c>
      <c r="Q220" s="21">
        <f t="shared" si="68"/>
        <v>6</v>
      </c>
      <c r="R220" s="21">
        <f t="shared" si="69"/>
        <v>0</v>
      </c>
      <c r="S220" s="21">
        <f t="shared" si="70"/>
        <v>0</v>
      </c>
      <c r="T220" s="24">
        <f t="shared" si="71"/>
        <v>4500</v>
      </c>
      <c r="U220" s="24">
        <f t="shared" si="78"/>
        <v>0</v>
      </c>
      <c r="V220" s="25">
        <f t="shared" si="79"/>
        <v>0</v>
      </c>
      <c r="W220" s="24">
        <f>IF(G220&lt;=1,'CARGO FIJO'!$A$2,IF(G220&lt;=2,'CARGO FIJO'!$B$2,IF(G220&lt;=3,'CARGO FIJO'!$C$2,IF(G220&lt;=4,'CARGO FIJO'!$D$2,IF(G220&lt;=5,'CARGO FIJO'!$E$2)))))</f>
        <v>10000</v>
      </c>
      <c r="X220" s="26">
        <v>0</v>
      </c>
      <c r="Y220" s="24">
        <v>0</v>
      </c>
      <c r="Z220" s="27">
        <v>0</v>
      </c>
      <c r="AA220" s="24">
        <f t="shared" ref="AA220:AA230" si="80">(Z220*500)</f>
        <v>0</v>
      </c>
      <c r="AB220" s="24">
        <v>0</v>
      </c>
      <c r="AC220" s="24">
        <v>0</v>
      </c>
      <c r="AD220" s="24">
        <v>3250</v>
      </c>
      <c r="AE220" s="24">
        <v>1003750</v>
      </c>
      <c r="AF220" s="21">
        <v>6</v>
      </c>
      <c r="AG220" s="24">
        <v>18250</v>
      </c>
      <c r="AH220" s="24">
        <f t="shared" si="75"/>
        <v>985500</v>
      </c>
      <c r="AI220" s="24">
        <v>0</v>
      </c>
      <c r="AJ220" s="67" t="s">
        <v>936</v>
      </c>
      <c r="AK220" s="24">
        <v>0</v>
      </c>
      <c r="AL220" s="24">
        <f t="shared" si="15"/>
        <v>29500</v>
      </c>
      <c r="AM220" s="24">
        <f t="shared" si="10"/>
        <v>29500</v>
      </c>
      <c r="AN220" s="29"/>
      <c r="AO220" s="30">
        <f t="shared" si="76"/>
        <v>985500</v>
      </c>
      <c r="AP220" s="30">
        <f>AL220-AM220</f>
        <v>0</v>
      </c>
      <c r="AQ220" s="29"/>
      <c r="AR220" s="29"/>
      <c r="AS220" s="29"/>
      <c r="AT220" s="29"/>
      <c r="AU220" s="29"/>
      <c r="AV220" s="29"/>
      <c r="AW220" s="29"/>
    </row>
    <row r="221" spans="1:49" ht="15.75" customHeight="1" x14ac:dyDescent="0.3">
      <c r="A221" s="17" t="s">
        <v>937</v>
      </c>
      <c r="B221" s="14" t="s">
        <v>938</v>
      </c>
      <c r="C221" s="15">
        <v>39160180</v>
      </c>
      <c r="D221" s="16" t="s">
        <v>939</v>
      </c>
      <c r="E221" s="16" t="s">
        <v>51</v>
      </c>
      <c r="F221" s="16" t="s">
        <v>940</v>
      </c>
      <c r="G221" s="17">
        <v>2</v>
      </c>
      <c r="H221" s="18" t="s">
        <v>941</v>
      </c>
      <c r="I221" s="19" t="s">
        <v>53</v>
      </c>
      <c r="J221" s="20" t="s">
        <v>54</v>
      </c>
      <c r="K221" s="21">
        <v>14</v>
      </c>
      <c r="L221" s="21">
        <v>17</v>
      </c>
      <c r="M221" s="22">
        <v>900</v>
      </c>
      <c r="N221" s="23">
        <f>IF(G221&lt;=1,'CARGO FIJO'!$B$5,IF(G221&lt;=2,'CARGO FIJO'!$B$8,IF(G221&lt;=3,'CARGO FIJO'!$B$11,IF(G221&lt;=4,'CARGO FIJO'!$B$14,IF(G221&lt;=5,'CARGO FIJO'!$B$17)))))</f>
        <v>900</v>
      </c>
      <c r="O221" s="23">
        <f>IF(G221&lt;=1,'CARGO FIJO'!$C$5,IF(G221&lt;=2,'CARGO FIJO'!$C$8,IF(G221&lt;=3,'CARGO FIJO'!$C$11,IF(G221&lt;=4,'CARGO FIJO'!$C$14,IF(G221&lt;=5,'CARGO FIJO'!$C$17)))))</f>
        <v>900</v>
      </c>
      <c r="P221" s="21">
        <f t="shared" si="67"/>
        <v>3</v>
      </c>
      <c r="Q221" s="21">
        <f t="shared" si="68"/>
        <v>3</v>
      </c>
      <c r="R221" s="21">
        <f t="shared" si="69"/>
        <v>0</v>
      </c>
      <c r="S221" s="21">
        <f t="shared" si="70"/>
        <v>0</v>
      </c>
      <c r="T221" s="24">
        <f t="shared" si="71"/>
        <v>2700</v>
      </c>
      <c r="U221" s="24">
        <f t="shared" si="78"/>
        <v>0</v>
      </c>
      <c r="V221" s="25">
        <f t="shared" si="79"/>
        <v>0</v>
      </c>
      <c r="W221" s="24">
        <f>IF(G221&lt;=1,'CARGO FIJO'!$A$2,IF(G221&lt;=2,'CARGO FIJO'!$B$2,IF(G221&lt;=3,'CARGO FIJO'!$C$2,IF(G221&lt;=4,'CARGO FIJO'!$D$2,IF(G221&lt;=5,'CARGO FIJO'!$E$2)))))</f>
        <v>10000</v>
      </c>
      <c r="X221" s="26">
        <v>0</v>
      </c>
      <c r="Y221" s="24">
        <v>0</v>
      </c>
      <c r="Z221" s="27">
        <v>0</v>
      </c>
      <c r="AA221" s="24">
        <f t="shared" si="80"/>
        <v>0</v>
      </c>
      <c r="AB221" s="24">
        <v>0</v>
      </c>
      <c r="AC221" s="24">
        <v>0</v>
      </c>
      <c r="AD221" s="24">
        <v>4550</v>
      </c>
      <c r="AE221" s="24">
        <v>1015250</v>
      </c>
      <c r="AF221" s="21">
        <v>6</v>
      </c>
      <c r="AG221" s="24">
        <v>32750</v>
      </c>
      <c r="AH221" s="24">
        <f t="shared" si="75"/>
        <v>982500</v>
      </c>
      <c r="AI221" s="24">
        <v>0</v>
      </c>
      <c r="AJ221" s="33" t="s">
        <v>942</v>
      </c>
      <c r="AK221" s="24">
        <v>0</v>
      </c>
      <c r="AL221" s="24">
        <f t="shared" si="15"/>
        <v>40900</v>
      </c>
      <c r="AM221" s="24">
        <f t="shared" si="10"/>
        <v>40900</v>
      </c>
      <c r="AN221" s="29"/>
      <c r="AO221" s="30">
        <f t="shared" si="76"/>
        <v>982500</v>
      </c>
      <c r="AP221" s="30"/>
      <c r="AQ221" s="29"/>
      <c r="AR221" s="29"/>
      <c r="AS221" s="29"/>
      <c r="AT221" s="29"/>
      <c r="AU221" s="29"/>
      <c r="AV221" s="29"/>
      <c r="AW221" s="29"/>
    </row>
    <row r="222" spans="1:49" ht="15.75" customHeight="1" x14ac:dyDescent="0.3">
      <c r="A222" s="17" t="s">
        <v>943</v>
      </c>
      <c r="B222" s="14" t="s">
        <v>944</v>
      </c>
      <c r="C222" s="15">
        <v>39160180</v>
      </c>
      <c r="D222" s="16" t="s">
        <v>945</v>
      </c>
      <c r="E222" s="16" t="s">
        <v>51</v>
      </c>
      <c r="F222" s="16" t="s">
        <v>940</v>
      </c>
      <c r="G222" s="17">
        <v>2</v>
      </c>
      <c r="H222" s="18" t="s">
        <v>946</v>
      </c>
      <c r="I222" s="19" t="s">
        <v>53</v>
      </c>
      <c r="J222" s="20" t="s">
        <v>54</v>
      </c>
      <c r="K222" s="21">
        <v>81</v>
      </c>
      <c r="L222" s="21">
        <v>101</v>
      </c>
      <c r="M222" s="22">
        <v>900</v>
      </c>
      <c r="N222" s="23">
        <f>IF(G222&lt;=1,'CARGO FIJO'!$B$5,IF(G222&lt;=2,'CARGO FIJO'!$B$8,IF(G222&lt;=3,'CARGO FIJO'!$B$11,IF(G222&lt;=4,'CARGO FIJO'!$B$14,IF(G222&lt;=5,'CARGO FIJO'!$B$17)))))</f>
        <v>900</v>
      </c>
      <c r="O222" s="23">
        <f>IF(G222&lt;=1,'CARGO FIJO'!$C$5,IF(G222&lt;=2,'CARGO FIJO'!$C$8,IF(G222&lt;=3,'CARGO FIJO'!$C$11,IF(G222&lt;=4,'CARGO FIJO'!$C$14,IF(G222&lt;=5,'CARGO FIJO'!$C$17)))))</f>
        <v>900</v>
      </c>
      <c r="P222" s="21">
        <f t="shared" si="67"/>
        <v>20</v>
      </c>
      <c r="Q222" s="21">
        <f t="shared" si="68"/>
        <v>17</v>
      </c>
      <c r="R222" s="21">
        <f t="shared" si="69"/>
        <v>3</v>
      </c>
      <c r="S222" s="21">
        <f t="shared" si="70"/>
        <v>0</v>
      </c>
      <c r="T222" s="24">
        <f t="shared" si="71"/>
        <v>15300</v>
      </c>
      <c r="U222" s="24">
        <f t="shared" si="78"/>
        <v>2700</v>
      </c>
      <c r="V222" s="25">
        <f t="shared" si="79"/>
        <v>0</v>
      </c>
      <c r="W222" s="24">
        <f>IF(G222&lt;=1,'CARGO FIJO'!$A$2,IF(G222&lt;=2,'CARGO FIJO'!$B$2,IF(G222&lt;=3,'CARGO FIJO'!$C$2,IF(G222&lt;=4,'CARGO FIJO'!$D$2,IF(G222&lt;=5,'CARGO FIJO'!$E$2)))))</f>
        <v>10000</v>
      </c>
      <c r="X222" s="26">
        <v>0</v>
      </c>
      <c r="Y222" s="24">
        <v>0</v>
      </c>
      <c r="Z222" s="27">
        <v>0</v>
      </c>
      <c r="AA222" s="24">
        <f t="shared" si="80"/>
        <v>0</v>
      </c>
      <c r="AB222" s="24">
        <v>0</v>
      </c>
      <c r="AC222" s="24">
        <v>0</v>
      </c>
      <c r="AD222" s="24">
        <v>6050</v>
      </c>
      <c r="AE222" s="24">
        <v>1015250</v>
      </c>
      <c r="AF222" s="21">
        <v>6</v>
      </c>
      <c r="AG222" s="24">
        <v>32750</v>
      </c>
      <c r="AH222" s="24">
        <f t="shared" si="75"/>
        <v>982500</v>
      </c>
      <c r="AI222" s="24">
        <v>0</v>
      </c>
      <c r="AJ222" s="33" t="s">
        <v>947</v>
      </c>
      <c r="AK222" s="24">
        <v>0</v>
      </c>
      <c r="AL222" s="24">
        <f t="shared" si="15"/>
        <v>54700</v>
      </c>
      <c r="AM222" s="24">
        <f t="shared" si="10"/>
        <v>54700</v>
      </c>
      <c r="AN222" s="29"/>
      <c r="AO222" s="30"/>
      <c r="AP222" s="30"/>
      <c r="AQ222" s="29"/>
      <c r="AR222" s="29"/>
      <c r="AS222" s="29"/>
      <c r="AT222" s="29"/>
      <c r="AU222" s="29"/>
      <c r="AV222" s="29"/>
      <c r="AW222" s="29"/>
    </row>
    <row r="223" spans="1:49" ht="15.75" customHeight="1" x14ac:dyDescent="0.3">
      <c r="A223" s="17" t="s">
        <v>948</v>
      </c>
      <c r="B223" s="14" t="s">
        <v>949</v>
      </c>
      <c r="C223" s="15">
        <v>39160180</v>
      </c>
      <c r="D223" s="16" t="s">
        <v>950</v>
      </c>
      <c r="E223" s="16" t="s">
        <v>51</v>
      </c>
      <c r="F223" s="16" t="s">
        <v>940</v>
      </c>
      <c r="G223" s="17">
        <v>2</v>
      </c>
      <c r="H223" s="18" t="s">
        <v>951</v>
      </c>
      <c r="I223" s="19" t="s">
        <v>53</v>
      </c>
      <c r="J223" s="20" t="s">
        <v>54</v>
      </c>
      <c r="K223" s="21">
        <v>11</v>
      </c>
      <c r="L223" s="21">
        <v>17</v>
      </c>
      <c r="M223" s="22">
        <v>900</v>
      </c>
      <c r="N223" s="23">
        <f>IF(G223&lt;=1,'CARGO FIJO'!$B$5,IF(G223&lt;=2,'CARGO FIJO'!$B$8,IF(G223&lt;=3,'CARGO FIJO'!$B$11,IF(G223&lt;=4,'CARGO FIJO'!$B$14,IF(G223&lt;=5,'CARGO FIJO'!$B$17)))))</f>
        <v>900</v>
      </c>
      <c r="O223" s="23">
        <f>IF(G223&lt;=1,'CARGO FIJO'!$C$5,IF(G223&lt;=2,'CARGO FIJO'!$C$8,IF(G223&lt;=3,'CARGO FIJO'!$C$11,IF(G223&lt;=4,'CARGO FIJO'!$C$14,IF(G223&lt;=5,'CARGO FIJO'!$C$17)))))</f>
        <v>900</v>
      </c>
      <c r="P223" s="21">
        <f t="shared" si="67"/>
        <v>6</v>
      </c>
      <c r="Q223" s="21">
        <f t="shared" si="68"/>
        <v>6</v>
      </c>
      <c r="R223" s="21">
        <f t="shared" si="69"/>
        <v>0</v>
      </c>
      <c r="S223" s="21">
        <f t="shared" si="70"/>
        <v>0</v>
      </c>
      <c r="T223" s="24">
        <f t="shared" si="71"/>
        <v>5400</v>
      </c>
      <c r="U223" s="24">
        <f t="shared" si="78"/>
        <v>0</v>
      </c>
      <c r="V223" s="25">
        <f t="shared" si="79"/>
        <v>0</v>
      </c>
      <c r="W223" s="24">
        <f>IF(G223&lt;=1,'CARGO FIJO'!$A$2,IF(G223&lt;=2,'CARGO FIJO'!$B$2,IF(G223&lt;=3,'CARGO FIJO'!$C$2,IF(G223&lt;=4,'CARGO FIJO'!$D$2,IF(G223&lt;=5,'CARGO FIJO'!$E$2)))))</f>
        <v>10000</v>
      </c>
      <c r="X223" s="26">
        <v>0</v>
      </c>
      <c r="Y223" s="24">
        <v>0</v>
      </c>
      <c r="Z223" s="27">
        <v>0</v>
      </c>
      <c r="AA223" s="24">
        <f t="shared" si="80"/>
        <v>0</v>
      </c>
      <c r="AB223" s="24">
        <v>0</v>
      </c>
      <c r="AC223" s="24">
        <v>0</v>
      </c>
      <c r="AD223" s="24">
        <v>4800</v>
      </c>
      <c r="AE223" s="24">
        <v>1015250</v>
      </c>
      <c r="AF223" s="21">
        <v>6</v>
      </c>
      <c r="AG223" s="24">
        <v>32750</v>
      </c>
      <c r="AH223" s="24">
        <f t="shared" si="75"/>
        <v>982500</v>
      </c>
      <c r="AI223" s="24">
        <v>0</v>
      </c>
      <c r="AJ223" s="33" t="s">
        <v>947</v>
      </c>
      <c r="AK223" s="24">
        <v>0</v>
      </c>
      <c r="AL223" s="24">
        <f t="shared" si="15"/>
        <v>43350</v>
      </c>
      <c r="AM223" s="24">
        <f t="shared" si="10"/>
        <v>43350</v>
      </c>
      <c r="AN223" s="29"/>
      <c r="AO223" s="30"/>
      <c r="AP223" s="30"/>
      <c r="AQ223" s="29"/>
      <c r="AR223" s="29"/>
      <c r="AS223" s="29"/>
      <c r="AT223" s="29"/>
      <c r="AU223" s="29"/>
      <c r="AV223" s="29"/>
      <c r="AW223" s="29"/>
    </row>
    <row r="224" spans="1:49" ht="15.75" customHeight="1" x14ac:dyDescent="0.3">
      <c r="A224" s="17" t="s">
        <v>952</v>
      </c>
      <c r="B224" s="14" t="s">
        <v>953</v>
      </c>
      <c r="C224" s="15">
        <v>39160180</v>
      </c>
      <c r="D224" s="16" t="s">
        <v>954</v>
      </c>
      <c r="E224" s="16" t="s">
        <v>51</v>
      </c>
      <c r="F224" s="16" t="s">
        <v>940</v>
      </c>
      <c r="G224" s="17">
        <v>2</v>
      </c>
      <c r="H224" s="18" t="s">
        <v>955</v>
      </c>
      <c r="I224" s="19" t="s">
        <v>53</v>
      </c>
      <c r="J224" s="20" t="s">
        <v>54</v>
      </c>
      <c r="K224" s="21">
        <v>48</v>
      </c>
      <c r="L224" s="21">
        <v>59</v>
      </c>
      <c r="M224" s="22">
        <v>900</v>
      </c>
      <c r="N224" s="23">
        <f>IF(G224&lt;=1,'CARGO FIJO'!$B$5,IF(G224&lt;=2,'CARGO FIJO'!$B$8,IF(G224&lt;=3,'CARGO FIJO'!$B$11,IF(G224&lt;=4,'CARGO FIJO'!$B$14,IF(G224&lt;=5,'CARGO FIJO'!$B$17)))))</f>
        <v>900</v>
      </c>
      <c r="O224" s="23">
        <f>IF(G224&lt;=1,'CARGO FIJO'!$C$5,IF(G224&lt;=2,'CARGO FIJO'!$C$8,IF(G224&lt;=3,'CARGO FIJO'!$C$11,IF(G224&lt;=4,'CARGO FIJO'!$C$14,IF(G224&lt;=5,'CARGO FIJO'!$C$17)))))</f>
        <v>900</v>
      </c>
      <c r="P224" s="21">
        <f t="shared" si="67"/>
        <v>11</v>
      </c>
      <c r="Q224" s="21">
        <f t="shared" si="68"/>
        <v>11</v>
      </c>
      <c r="R224" s="21">
        <f t="shared" si="69"/>
        <v>0</v>
      </c>
      <c r="S224" s="21">
        <f t="shared" si="70"/>
        <v>0</v>
      </c>
      <c r="T224" s="24">
        <f t="shared" si="71"/>
        <v>9900</v>
      </c>
      <c r="U224" s="24">
        <f t="shared" si="78"/>
        <v>0</v>
      </c>
      <c r="V224" s="25">
        <f t="shared" si="79"/>
        <v>0</v>
      </c>
      <c r="W224" s="24">
        <f>IF(G224&lt;=1,'CARGO FIJO'!$A$2,IF(G224&lt;=2,'CARGO FIJO'!$B$2,IF(G224&lt;=3,'CARGO FIJO'!$C$2,IF(G224&lt;=4,'CARGO FIJO'!$D$2,IF(G224&lt;=5,'CARGO FIJO'!$E$2)))))</f>
        <v>10000</v>
      </c>
      <c r="X224" s="26">
        <v>0</v>
      </c>
      <c r="Y224" s="24">
        <v>0</v>
      </c>
      <c r="Z224" s="27">
        <v>0</v>
      </c>
      <c r="AA224" s="24">
        <f t="shared" si="80"/>
        <v>0</v>
      </c>
      <c r="AB224" s="24">
        <v>0</v>
      </c>
      <c r="AC224" s="24">
        <v>0</v>
      </c>
      <c r="AD224" s="24">
        <v>5250</v>
      </c>
      <c r="AE224" s="24">
        <v>1015250</v>
      </c>
      <c r="AF224" s="21">
        <v>6</v>
      </c>
      <c r="AG224" s="24">
        <v>32750</v>
      </c>
      <c r="AH224" s="24">
        <f t="shared" si="75"/>
        <v>982500</v>
      </c>
      <c r="AI224" s="24">
        <v>0</v>
      </c>
      <c r="AJ224" s="33" t="s">
        <v>947</v>
      </c>
      <c r="AK224" s="24">
        <v>0</v>
      </c>
      <c r="AL224" s="24">
        <f t="shared" si="15"/>
        <v>47400</v>
      </c>
      <c r="AM224" s="24">
        <f t="shared" si="10"/>
        <v>47400</v>
      </c>
      <c r="AN224" s="29"/>
      <c r="AO224" s="30"/>
      <c r="AP224" s="30"/>
      <c r="AQ224" s="29"/>
      <c r="AR224" s="29"/>
      <c r="AS224" s="29"/>
      <c r="AT224" s="29"/>
      <c r="AU224" s="29"/>
      <c r="AV224" s="29"/>
      <c r="AW224" s="29"/>
    </row>
    <row r="225" spans="1:49" ht="15.75" customHeight="1" x14ac:dyDescent="0.3">
      <c r="A225" s="17" t="s">
        <v>956</v>
      </c>
      <c r="B225" s="14" t="s">
        <v>957</v>
      </c>
      <c r="C225" s="15">
        <v>15257164</v>
      </c>
      <c r="D225" s="16">
        <v>1112003842</v>
      </c>
      <c r="E225" s="16" t="s">
        <v>51</v>
      </c>
      <c r="F225" s="16" t="s">
        <v>958</v>
      </c>
      <c r="G225" s="17">
        <v>2</v>
      </c>
      <c r="H225" s="18" t="s">
        <v>959</v>
      </c>
      <c r="I225" s="19" t="s">
        <v>53</v>
      </c>
      <c r="J225" s="20" t="s">
        <v>54</v>
      </c>
      <c r="K225" s="21">
        <v>795</v>
      </c>
      <c r="L225" s="21">
        <v>806</v>
      </c>
      <c r="M225" s="22">
        <v>900</v>
      </c>
      <c r="N225" s="23">
        <f>IF(G225&lt;=1,'CARGO FIJO'!$B$5,IF(G225&lt;=2,'CARGO FIJO'!$B$8,IF(G225&lt;=3,'CARGO FIJO'!$B$11,IF(G225&lt;=4,'CARGO FIJO'!$B$14,IF(G225&lt;=5,'CARGO FIJO'!$B$17)))))</f>
        <v>900</v>
      </c>
      <c r="O225" s="23">
        <f>IF(G225&lt;=1,'CARGO FIJO'!$C$5,IF(G225&lt;=2,'CARGO FIJO'!$C$8,IF(G225&lt;=3,'CARGO FIJO'!$C$11,IF(G225&lt;=4,'CARGO FIJO'!$C$14,IF(G225&lt;=5,'CARGO FIJO'!$C$17)))))</f>
        <v>900</v>
      </c>
      <c r="P225" s="21">
        <f t="shared" si="67"/>
        <v>11</v>
      </c>
      <c r="Q225" s="21">
        <f t="shared" si="68"/>
        <v>11</v>
      </c>
      <c r="R225" s="21">
        <f t="shared" si="69"/>
        <v>0</v>
      </c>
      <c r="S225" s="21">
        <f t="shared" si="70"/>
        <v>0</v>
      </c>
      <c r="T225" s="24">
        <f t="shared" si="71"/>
        <v>9900</v>
      </c>
      <c r="U225" s="24">
        <f t="shared" si="78"/>
        <v>0</v>
      </c>
      <c r="V225" s="25">
        <f t="shared" si="79"/>
        <v>0</v>
      </c>
      <c r="W225" s="24">
        <f>IF(G225&lt;=1,'CARGO FIJO'!$A$2,IF(G225&lt;=2,'CARGO FIJO'!$B$2,IF(G225&lt;=3,'CARGO FIJO'!$C$2,IF(G225&lt;=4,'CARGO FIJO'!$D$2,IF(G225&lt;=5,'CARGO FIJO'!$E$2)))))</f>
        <v>10000</v>
      </c>
      <c r="X225" s="26">
        <v>0</v>
      </c>
      <c r="Y225" s="24">
        <v>0</v>
      </c>
      <c r="Z225" s="27">
        <v>0</v>
      </c>
      <c r="AA225" s="24">
        <f t="shared" si="80"/>
        <v>0</v>
      </c>
      <c r="AB225" s="24">
        <v>0</v>
      </c>
      <c r="AC225" s="24">
        <v>0</v>
      </c>
      <c r="AD225" s="24">
        <v>2000</v>
      </c>
      <c r="AE225" s="24">
        <v>0</v>
      </c>
      <c r="AF225" s="21">
        <v>0</v>
      </c>
      <c r="AG225" s="24">
        <v>0</v>
      </c>
      <c r="AH225" s="24">
        <f t="shared" si="75"/>
        <v>0</v>
      </c>
      <c r="AI225" s="24">
        <v>0</v>
      </c>
      <c r="AJ225" s="33" t="s">
        <v>960</v>
      </c>
      <c r="AK225" s="24">
        <v>0</v>
      </c>
      <c r="AL225" s="24">
        <f t="shared" si="15"/>
        <v>17900</v>
      </c>
      <c r="AM225" s="24">
        <f t="shared" si="10"/>
        <v>17900</v>
      </c>
      <c r="AN225" s="29"/>
      <c r="AO225" s="30">
        <f t="shared" ref="AO225:AO239" si="81">AH225</f>
        <v>0</v>
      </c>
      <c r="AP225" s="30">
        <f t="shared" ref="AP225:AP227" si="82">AL225-AM225</f>
        <v>0</v>
      </c>
      <c r="AQ225" s="29"/>
      <c r="AR225" s="29"/>
      <c r="AS225" s="29"/>
      <c r="AT225" s="29"/>
      <c r="AU225" s="29"/>
      <c r="AV225" s="29"/>
      <c r="AW225" s="29"/>
    </row>
    <row r="226" spans="1:49" ht="15.75" customHeight="1" x14ac:dyDescent="0.3">
      <c r="A226" s="17" t="s">
        <v>961</v>
      </c>
      <c r="B226" s="14" t="s">
        <v>962</v>
      </c>
      <c r="C226" s="15">
        <v>15257164</v>
      </c>
      <c r="D226" s="16">
        <v>1112003845</v>
      </c>
      <c r="E226" s="16" t="s">
        <v>51</v>
      </c>
      <c r="F226" s="16" t="s">
        <v>958</v>
      </c>
      <c r="G226" s="17">
        <v>2</v>
      </c>
      <c r="H226" s="18" t="s">
        <v>963</v>
      </c>
      <c r="I226" s="19" t="s">
        <v>53</v>
      </c>
      <c r="J226" s="20" t="s">
        <v>54</v>
      </c>
      <c r="K226" s="21">
        <v>566</v>
      </c>
      <c r="L226" s="21">
        <v>570</v>
      </c>
      <c r="M226" s="22">
        <v>900</v>
      </c>
      <c r="N226" s="23">
        <f>IF(G226&lt;=1,'CARGO FIJO'!$B$5,IF(G226&lt;=2,'CARGO FIJO'!$B$8,IF(G226&lt;=3,'CARGO FIJO'!$B$11,IF(G226&lt;=4,'CARGO FIJO'!$B$14,IF(G226&lt;=5,'CARGO FIJO'!$B$17)))))</f>
        <v>900</v>
      </c>
      <c r="O226" s="23">
        <f>IF(G226&lt;=1,'CARGO FIJO'!$C$5,IF(G226&lt;=2,'CARGO FIJO'!$C$8,IF(G226&lt;=3,'CARGO FIJO'!$C$11,IF(G226&lt;=4,'CARGO FIJO'!$C$14,IF(G226&lt;=5,'CARGO FIJO'!$C$17)))))</f>
        <v>900</v>
      </c>
      <c r="P226" s="21">
        <f t="shared" si="67"/>
        <v>4</v>
      </c>
      <c r="Q226" s="21">
        <f t="shared" si="68"/>
        <v>4</v>
      </c>
      <c r="R226" s="21">
        <f t="shared" si="69"/>
        <v>0</v>
      </c>
      <c r="S226" s="21">
        <f t="shared" si="70"/>
        <v>0</v>
      </c>
      <c r="T226" s="24">
        <f t="shared" si="71"/>
        <v>3600</v>
      </c>
      <c r="U226" s="24">
        <f t="shared" si="78"/>
        <v>0</v>
      </c>
      <c r="V226" s="25">
        <f t="shared" si="79"/>
        <v>0</v>
      </c>
      <c r="W226" s="24">
        <f>IF(G226&lt;=1,'CARGO FIJO'!$A$2,IF(G226&lt;=2,'CARGO FIJO'!$B$2,IF(G226&lt;=3,'CARGO FIJO'!$C$2,IF(G226&lt;=4,'CARGO FIJO'!$D$2,IF(G226&lt;=5,'CARGO FIJO'!$E$2)))))</f>
        <v>10000</v>
      </c>
      <c r="X226" s="26">
        <v>0</v>
      </c>
      <c r="Y226" s="24">
        <v>0</v>
      </c>
      <c r="Z226" s="27">
        <v>0</v>
      </c>
      <c r="AA226" s="24">
        <f t="shared" si="80"/>
        <v>0</v>
      </c>
      <c r="AB226" s="24">
        <v>0</v>
      </c>
      <c r="AC226" s="24"/>
      <c r="AD226" s="24">
        <v>1350</v>
      </c>
      <c r="AE226" s="24">
        <v>0</v>
      </c>
      <c r="AF226" s="21">
        <v>0</v>
      </c>
      <c r="AG226" s="24">
        <v>0</v>
      </c>
      <c r="AH226" s="24">
        <v>0</v>
      </c>
      <c r="AI226" s="24">
        <v>0</v>
      </c>
      <c r="AJ226" s="33" t="s">
        <v>55</v>
      </c>
      <c r="AK226" s="24">
        <v>0</v>
      </c>
      <c r="AL226" s="24">
        <f t="shared" si="15"/>
        <v>12250</v>
      </c>
      <c r="AM226" s="24">
        <f t="shared" si="10"/>
        <v>12250</v>
      </c>
      <c r="AN226" s="29"/>
      <c r="AO226" s="30">
        <f t="shared" si="81"/>
        <v>0</v>
      </c>
      <c r="AP226" s="30">
        <f t="shared" si="82"/>
        <v>0</v>
      </c>
      <c r="AQ226" s="29"/>
      <c r="AR226" s="29"/>
      <c r="AS226" s="29"/>
      <c r="AT226" s="29"/>
      <c r="AU226" s="29"/>
      <c r="AV226" s="29"/>
      <c r="AW226" s="29"/>
    </row>
    <row r="227" spans="1:49" ht="15.75" customHeight="1" x14ac:dyDescent="0.3">
      <c r="A227" s="17" t="s">
        <v>964</v>
      </c>
      <c r="B227" s="14" t="s">
        <v>965</v>
      </c>
      <c r="C227" s="15">
        <v>43682951</v>
      </c>
      <c r="D227" s="16">
        <v>712004336</v>
      </c>
      <c r="E227" s="16" t="s">
        <v>51</v>
      </c>
      <c r="F227" s="16" t="s">
        <v>966</v>
      </c>
      <c r="G227" s="17">
        <v>2</v>
      </c>
      <c r="H227" s="18" t="s">
        <v>967</v>
      </c>
      <c r="I227" s="19" t="s">
        <v>53</v>
      </c>
      <c r="J227" s="20" t="s">
        <v>54</v>
      </c>
      <c r="K227" s="21">
        <v>1221</v>
      </c>
      <c r="L227" s="21">
        <v>1227</v>
      </c>
      <c r="M227" s="22">
        <v>900</v>
      </c>
      <c r="N227" s="23">
        <f>IF(G227&lt;=1,'CARGO FIJO'!$B$5,IF(G227&lt;=2,'CARGO FIJO'!$B$8,IF(G227&lt;=3,'CARGO FIJO'!$B$11,IF(G227&lt;=4,'CARGO FIJO'!$B$14,IF(G227&lt;=5,'CARGO FIJO'!$B$17)))))</f>
        <v>900</v>
      </c>
      <c r="O227" s="23">
        <f>IF(G227&lt;=1,'CARGO FIJO'!$C$5,IF(G227&lt;=2,'CARGO FIJO'!$C$8,IF(G227&lt;=3,'CARGO FIJO'!$C$11,IF(G227&lt;=4,'CARGO FIJO'!$C$14,IF(G227&lt;=5,'CARGO FIJO'!$C$17)))))</f>
        <v>900</v>
      </c>
      <c r="P227" s="21">
        <f t="shared" si="67"/>
        <v>6</v>
      </c>
      <c r="Q227" s="21">
        <f t="shared" si="68"/>
        <v>6</v>
      </c>
      <c r="R227" s="21">
        <f t="shared" si="69"/>
        <v>0</v>
      </c>
      <c r="S227" s="21">
        <f t="shared" si="70"/>
        <v>0</v>
      </c>
      <c r="T227" s="24">
        <f t="shared" si="71"/>
        <v>5400</v>
      </c>
      <c r="U227" s="24">
        <f t="shared" si="78"/>
        <v>0</v>
      </c>
      <c r="V227" s="25">
        <f t="shared" si="79"/>
        <v>0</v>
      </c>
      <c r="W227" s="24">
        <f>IF(G227&lt;=1,'CARGO FIJO'!$A$2,IF(G227&lt;=2,'CARGO FIJO'!$B$2,IF(G227&lt;=3,'CARGO FIJO'!$C$2,IF(G227&lt;=4,'CARGO FIJO'!$D$2,IF(G227&lt;=5,'CARGO FIJO'!$E$2)))))</f>
        <v>10000</v>
      </c>
      <c r="X227" s="26">
        <v>0</v>
      </c>
      <c r="Y227" s="24">
        <v>0</v>
      </c>
      <c r="Z227" s="27">
        <v>0</v>
      </c>
      <c r="AA227" s="24">
        <f t="shared" si="80"/>
        <v>0</v>
      </c>
      <c r="AB227" s="24">
        <v>0</v>
      </c>
      <c r="AC227" s="24">
        <v>0</v>
      </c>
      <c r="AD227" s="24">
        <v>1550</v>
      </c>
      <c r="AE227" s="24">
        <v>0</v>
      </c>
      <c r="AF227" s="21">
        <v>0</v>
      </c>
      <c r="AG227" s="24">
        <v>0</v>
      </c>
      <c r="AH227" s="24">
        <f t="shared" ref="AH227:AH236" si="83">AE227-AG227</f>
        <v>0</v>
      </c>
      <c r="AI227" s="24">
        <v>0</v>
      </c>
      <c r="AJ227" s="33" t="s">
        <v>968</v>
      </c>
      <c r="AK227" s="24">
        <v>0</v>
      </c>
      <c r="AL227" s="24">
        <f t="shared" si="15"/>
        <v>13850</v>
      </c>
      <c r="AM227" s="24">
        <f t="shared" si="10"/>
        <v>13850</v>
      </c>
      <c r="AN227" s="29"/>
      <c r="AO227" s="30">
        <f t="shared" si="81"/>
        <v>0</v>
      </c>
      <c r="AP227" s="30">
        <f t="shared" si="82"/>
        <v>0</v>
      </c>
      <c r="AQ227" s="29"/>
      <c r="AR227" s="29"/>
      <c r="AS227" s="29"/>
      <c r="AT227" s="29"/>
      <c r="AU227" s="29"/>
      <c r="AV227" s="29"/>
      <c r="AW227" s="29"/>
    </row>
    <row r="228" spans="1:49" ht="15.75" customHeight="1" x14ac:dyDescent="0.3">
      <c r="A228" s="17" t="s">
        <v>969</v>
      </c>
      <c r="B228" s="14" t="s">
        <v>970</v>
      </c>
      <c r="C228" s="15">
        <v>15257164</v>
      </c>
      <c r="D228" s="16">
        <v>1601002735</v>
      </c>
      <c r="E228" s="16" t="s">
        <v>51</v>
      </c>
      <c r="F228" s="16" t="s">
        <v>971</v>
      </c>
      <c r="G228" s="17">
        <v>2</v>
      </c>
      <c r="H228" s="18" t="s">
        <v>972</v>
      </c>
      <c r="I228" s="19" t="s">
        <v>53</v>
      </c>
      <c r="J228" s="20" t="s">
        <v>54</v>
      </c>
      <c r="K228" s="21">
        <v>1</v>
      </c>
      <c r="L228" s="21">
        <v>1</v>
      </c>
      <c r="M228" s="22">
        <v>900</v>
      </c>
      <c r="N228" s="23">
        <f>IF(G228&lt;=1,'CARGO FIJO'!$B$5,IF(G228&lt;=2,'CARGO FIJO'!$B$8,IF(G228&lt;=3,'CARGO FIJO'!$B$11,IF(G228&lt;=4,'CARGO FIJO'!$B$14,IF(G228&lt;=5,'CARGO FIJO'!$B$17)))))</f>
        <v>900</v>
      </c>
      <c r="O228" s="23">
        <f>IF(G228&lt;=1,'CARGO FIJO'!$C$5,IF(G228&lt;=2,'CARGO FIJO'!$C$8,IF(G228&lt;=3,'CARGO FIJO'!$C$11,IF(G228&lt;=4,'CARGO FIJO'!$C$14,IF(G228&lt;=5,'CARGO FIJO'!$C$17)))))</f>
        <v>900</v>
      </c>
      <c r="P228" s="21">
        <f t="shared" si="67"/>
        <v>0</v>
      </c>
      <c r="Q228" s="21">
        <f t="shared" si="68"/>
        <v>0</v>
      </c>
      <c r="R228" s="21">
        <f t="shared" si="69"/>
        <v>0</v>
      </c>
      <c r="S228" s="21">
        <f t="shared" si="70"/>
        <v>0</v>
      </c>
      <c r="T228" s="24">
        <f t="shared" si="71"/>
        <v>0</v>
      </c>
      <c r="U228" s="24">
        <f t="shared" si="78"/>
        <v>0</v>
      </c>
      <c r="V228" s="25">
        <f t="shared" si="79"/>
        <v>0</v>
      </c>
      <c r="W228" s="24">
        <f>IF(G228&lt;=1,'CARGO FIJO'!$A$2,IF(G228&lt;=2,'CARGO FIJO'!$B$2,IF(G228&lt;=3,'CARGO FIJO'!$C$2,IF(G228&lt;=4,'CARGO FIJO'!$D$2,IF(G228&lt;=5,'CARGO FIJO'!$E$2)))))</f>
        <v>10000</v>
      </c>
      <c r="X228" s="26">
        <v>0</v>
      </c>
      <c r="Y228" s="24">
        <v>0</v>
      </c>
      <c r="Z228" s="27">
        <v>0</v>
      </c>
      <c r="AA228" s="24">
        <f t="shared" si="80"/>
        <v>0</v>
      </c>
      <c r="AB228" s="24">
        <v>0</v>
      </c>
      <c r="AC228" s="24">
        <v>0</v>
      </c>
      <c r="AD228" s="24">
        <v>1000</v>
      </c>
      <c r="AE228" s="24">
        <v>0</v>
      </c>
      <c r="AF228" s="21">
        <v>0</v>
      </c>
      <c r="AG228" s="24">
        <v>0</v>
      </c>
      <c r="AH228" s="24">
        <f t="shared" si="83"/>
        <v>0</v>
      </c>
      <c r="AI228" s="24">
        <v>0</v>
      </c>
      <c r="AJ228" s="33" t="s">
        <v>973</v>
      </c>
      <c r="AK228" s="24">
        <v>0</v>
      </c>
      <c r="AL228" s="24">
        <f t="shared" si="15"/>
        <v>9000</v>
      </c>
      <c r="AM228" s="24">
        <f t="shared" si="10"/>
        <v>9000</v>
      </c>
      <c r="AN228" s="29"/>
      <c r="AO228" s="30">
        <f t="shared" si="81"/>
        <v>0</v>
      </c>
      <c r="AP228" s="30"/>
      <c r="AQ228" s="29"/>
      <c r="AR228" s="29"/>
      <c r="AS228" s="29"/>
      <c r="AT228" s="29"/>
      <c r="AU228" s="29"/>
      <c r="AV228" s="29"/>
      <c r="AW228" s="29"/>
    </row>
    <row r="229" spans="1:49" ht="15.75" customHeight="1" x14ac:dyDescent="0.3">
      <c r="A229" s="17" t="s">
        <v>974</v>
      </c>
      <c r="B229" s="14" t="s">
        <v>975</v>
      </c>
      <c r="C229" s="15">
        <v>15255896</v>
      </c>
      <c r="D229" s="16" t="s">
        <v>976</v>
      </c>
      <c r="E229" s="16" t="s">
        <v>51</v>
      </c>
      <c r="F229" s="16" t="s">
        <v>977</v>
      </c>
      <c r="G229" s="17">
        <v>2</v>
      </c>
      <c r="H229" s="18" t="s">
        <v>978</v>
      </c>
      <c r="I229" s="19" t="s">
        <v>53</v>
      </c>
      <c r="J229" s="20" t="s">
        <v>54</v>
      </c>
      <c r="K229" s="21">
        <v>60</v>
      </c>
      <c r="L229" s="21">
        <v>73</v>
      </c>
      <c r="M229" s="22">
        <v>900</v>
      </c>
      <c r="N229" s="23">
        <f>IF(G229&lt;=1,'CARGO FIJO'!$B$5,IF(G229&lt;=2,'CARGO FIJO'!$B$8,IF(G229&lt;=3,'CARGO FIJO'!$B$11,IF(G229&lt;=4,'CARGO FIJO'!$B$14,IF(G229&lt;=5,'CARGO FIJO'!$B$17)))))</f>
        <v>900</v>
      </c>
      <c r="O229" s="23">
        <f>IF(G229&lt;=1,'CARGO FIJO'!$C$5,IF(G229&lt;=2,'CARGO FIJO'!$C$8,IF(G229&lt;=3,'CARGO FIJO'!$C$11,IF(G229&lt;=4,'CARGO FIJO'!$C$14,IF(G229&lt;=5,'CARGO FIJO'!$C$17)))))</f>
        <v>900</v>
      </c>
      <c r="P229" s="21">
        <f t="shared" si="67"/>
        <v>13</v>
      </c>
      <c r="Q229" s="21">
        <f t="shared" si="68"/>
        <v>13</v>
      </c>
      <c r="R229" s="21">
        <f t="shared" si="69"/>
        <v>0</v>
      </c>
      <c r="S229" s="21">
        <f t="shared" si="70"/>
        <v>0</v>
      </c>
      <c r="T229" s="24">
        <f t="shared" si="71"/>
        <v>11700</v>
      </c>
      <c r="U229" s="24">
        <f t="shared" si="78"/>
        <v>0</v>
      </c>
      <c r="V229" s="25">
        <f t="shared" si="79"/>
        <v>0</v>
      </c>
      <c r="W229" s="24">
        <f>IF(G229&lt;=1,'CARGO FIJO'!$A$2,IF(G229&lt;=2,'CARGO FIJO'!$B$2,IF(G229&lt;=3,'CARGO FIJO'!$C$2,IF(G229&lt;=4,'CARGO FIJO'!$D$2,IF(G229&lt;=5,'CARGO FIJO'!$E$2)))))</f>
        <v>10000</v>
      </c>
      <c r="X229" s="26">
        <v>0</v>
      </c>
      <c r="Y229" s="24">
        <v>0</v>
      </c>
      <c r="Z229" s="27">
        <v>0</v>
      </c>
      <c r="AA229" s="24">
        <f t="shared" si="80"/>
        <v>0</v>
      </c>
      <c r="AB229" s="24">
        <v>0</v>
      </c>
      <c r="AC229" s="24">
        <v>0</v>
      </c>
      <c r="AD229" s="24">
        <v>2150</v>
      </c>
      <c r="AE229" s="24">
        <v>0</v>
      </c>
      <c r="AF229" s="21">
        <v>0</v>
      </c>
      <c r="AG229" s="24">
        <v>0</v>
      </c>
      <c r="AH229" s="24">
        <f t="shared" si="83"/>
        <v>0</v>
      </c>
      <c r="AI229" s="24">
        <v>0</v>
      </c>
      <c r="AJ229" s="118" t="s">
        <v>979</v>
      </c>
      <c r="AK229" s="24">
        <v>0</v>
      </c>
      <c r="AL229" s="24">
        <f t="shared" si="15"/>
        <v>19550</v>
      </c>
      <c r="AM229" s="24">
        <f t="shared" si="10"/>
        <v>19550</v>
      </c>
      <c r="AN229" s="29"/>
      <c r="AO229" s="30">
        <f t="shared" si="81"/>
        <v>0</v>
      </c>
      <c r="AP229" s="30">
        <f t="shared" ref="AP229:AP238" si="84">AL229-AM229</f>
        <v>0</v>
      </c>
      <c r="AQ229" s="29"/>
      <c r="AR229" s="29"/>
      <c r="AS229" s="29"/>
      <c r="AT229" s="29"/>
      <c r="AU229" s="29"/>
      <c r="AV229" s="29"/>
      <c r="AW229" s="29"/>
    </row>
    <row r="230" spans="1:49" ht="15.75" customHeight="1" x14ac:dyDescent="0.3">
      <c r="A230" s="17" t="s">
        <v>980</v>
      </c>
      <c r="B230" s="14" t="s">
        <v>981</v>
      </c>
      <c r="C230" s="15">
        <v>15255896</v>
      </c>
      <c r="D230" s="16">
        <v>911008401</v>
      </c>
      <c r="E230" s="16" t="s">
        <v>51</v>
      </c>
      <c r="F230" s="16" t="s">
        <v>977</v>
      </c>
      <c r="G230" s="17">
        <v>2</v>
      </c>
      <c r="H230" s="18" t="s">
        <v>982</v>
      </c>
      <c r="I230" s="19" t="s">
        <v>53</v>
      </c>
      <c r="J230" s="20" t="s">
        <v>54</v>
      </c>
      <c r="K230" s="21">
        <v>810</v>
      </c>
      <c r="L230" s="21">
        <v>813</v>
      </c>
      <c r="M230" s="22">
        <v>900</v>
      </c>
      <c r="N230" s="23">
        <f>IF(G230&lt;=1,'CARGO FIJO'!$B$5,IF(G230&lt;=2,'CARGO FIJO'!$B$8,IF(G230&lt;=3,'CARGO FIJO'!$B$11,IF(G230&lt;=4,'CARGO FIJO'!$B$14,IF(G230&lt;=5,'CARGO FIJO'!$B$17)))))</f>
        <v>900</v>
      </c>
      <c r="O230" s="23">
        <f>IF(G230&lt;=1,'CARGO FIJO'!$C$5,IF(G230&lt;=2,'CARGO FIJO'!$C$8,IF(G230&lt;=3,'CARGO FIJO'!$C$11,IF(G230&lt;=4,'CARGO FIJO'!$C$14,IF(G230&lt;=5,'CARGO FIJO'!$C$17)))))</f>
        <v>900</v>
      </c>
      <c r="P230" s="21">
        <f t="shared" si="67"/>
        <v>3</v>
      </c>
      <c r="Q230" s="21">
        <f t="shared" si="68"/>
        <v>3</v>
      </c>
      <c r="R230" s="21">
        <f t="shared" si="69"/>
        <v>0</v>
      </c>
      <c r="S230" s="21">
        <f t="shared" si="70"/>
        <v>0</v>
      </c>
      <c r="T230" s="24">
        <f t="shared" si="71"/>
        <v>2700</v>
      </c>
      <c r="U230" s="24">
        <f t="shared" si="78"/>
        <v>0</v>
      </c>
      <c r="V230" s="25">
        <f t="shared" si="79"/>
        <v>0</v>
      </c>
      <c r="W230" s="24">
        <f>IF(G230&lt;=1,'CARGO FIJO'!$A$2,IF(G230&lt;=2,'CARGO FIJO'!$B$2,IF(G230&lt;=3,'CARGO FIJO'!$C$2,IF(G230&lt;=4,'CARGO FIJO'!$D$2,IF(G230&lt;=5,'CARGO FIJO'!$E$2)))))</f>
        <v>10000</v>
      </c>
      <c r="X230" s="26">
        <v>0</v>
      </c>
      <c r="Y230" s="24">
        <v>0</v>
      </c>
      <c r="Z230" s="27">
        <v>0</v>
      </c>
      <c r="AA230" s="24">
        <f t="shared" si="80"/>
        <v>0</v>
      </c>
      <c r="AB230" s="24">
        <v>0</v>
      </c>
      <c r="AC230" s="24">
        <v>0</v>
      </c>
      <c r="AD230" s="24">
        <v>4700</v>
      </c>
      <c r="AE230" s="24">
        <v>172500</v>
      </c>
      <c r="AF230" s="21">
        <v>2</v>
      </c>
      <c r="AG230" s="24">
        <v>34500</v>
      </c>
      <c r="AH230" s="24">
        <f t="shared" si="83"/>
        <v>138000</v>
      </c>
      <c r="AI230" s="24">
        <v>0</v>
      </c>
      <c r="AJ230" s="33" t="s">
        <v>983</v>
      </c>
      <c r="AK230" s="24">
        <v>0</v>
      </c>
      <c r="AL230" s="24">
        <f t="shared" si="15"/>
        <v>42500</v>
      </c>
      <c r="AM230" s="24">
        <f t="shared" si="10"/>
        <v>42500</v>
      </c>
      <c r="AN230" s="29"/>
      <c r="AO230" s="30">
        <f t="shared" si="81"/>
        <v>138000</v>
      </c>
      <c r="AP230" s="30">
        <f t="shared" si="84"/>
        <v>0</v>
      </c>
      <c r="AQ230" s="29"/>
      <c r="AR230" s="29"/>
      <c r="AS230" s="29"/>
      <c r="AT230" s="29"/>
      <c r="AU230" s="29"/>
      <c r="AV230" s="29"/>
      <c r="AW230" s="29"/>
    </row>
    <row r="231" spans="1:49" ht="15.75" customHeight="1" x14ac:dyDescent="0.3">
      <c r="A231" s="17" t="s">
        <v>984</v>
      </c>
      <c r="B231" s="14" t="s">
        <v>985</v>
      </c>
      <c r="C231" s="15">
        <v>21598142</v>
      </c>
      <c r="D231" s="119">
        <v>1701004079</v>
      </c>
      <c r="E231" s="16" t="s">
        <v>51</v>
      </c>
      <c r="F231" s="16" t="s">
        <v>986</v>
      </c>
      <c r="G231" s="17">
        <v>2</v>
      </c>
      <c r="H231" s="18" t="s">
        <v>987</v>
      </c>
      <c r="I231" s="19" t="s">
        <v>53</v>
      </c>
      <c r="J231" s="20" t="s">
        <v>54</v>
      </c>
      <c r="K231" s="21">
        <v>279</v>
      </c>
      <c r="L231" s="21">
        <v>289</v>
      </c>
      <c r="M231" s="22">
        <v>900</v>
      </c>
      <c r="N231" s="23">
        <f>IF(G231&lt;=1,'CARGO FIJO'!$B$5,IF(G231&lt;=2,'CARGO FIJO'!$B$8,IF(G231&lt;=3,'CARGO FIJO'!$B$11,IF(G231&lt;=4,'CARGO FIJO'!$B$14,IF(G231&lt;=5,'CARGO FIJO'!$B$17)))))</f>
        <v>900</v>
      </c>
      <c r="O231" s="23">
        <f>IF(G231&lt;=1,'CARGO FIJO'!$C$5,IF(G231&lt;=2,'CARGO FIJO'!$C$8,IF(G231&lt;=3,'CARGO FIJO'!$C$11,IF(G231&lt;=4,'CARGO FIJO'!$C$14,IF(G231&lt;=5,'CARGO FIJO'!$C$17)))))</f>
        <v>900</v>
      </c>
      <c r="P231" s="21">
        <f t="shared" si="67"/>
        <v>10</v>
      </c>
      <c r="Q231" s="21">
        <f t="shared" si="68"/>
        <v>10</v>
      </c>
      <c r="R231" s="21">
        <f t="shared" si="69"/>
        <v>0</v>
      </c>
      <c r="S231" s="21">
        <f t="shared" si="70"/>
        <v>0</v>
      </c>
      <c r="T231" s="24">
        <f t="shared" si="71"/>
        <v>9000</v>
      </c>
      <c r="U231" s="24">
        <f t="shared" si="78"/>
        <v>0</v>
      </c>
      <c r="V231" s="25">
        <f t="shared" si="79"/>
        <v>0</v>
      </c>
      <c r="W231" s="24">
        <f>IF(G231&lt;=1,'CARGO FIJO'!$A$2,IF(G231&lt;=2,'CARGO FIJO'!$B$2,IF(G231&lt;=3,'CARGO FIJO'!$C$2,IF(G231&lt;=4,'CARGO FIJO'!$D$2,IF(G231&lt;=5,'CARGO FIJO'!$E$2)))))</f>
        <v>10000</v>
      </c>
      <c r="X231" s="26">
        <v>0</v>
      </c>
      <c r="Y231" s="24">
        <v>0</v>
      </c>
      <c r="Z231" s="27">
        <v>0</v>
      </c>
      <c r="AA231" s="24">
        <v>0</v>
      </c>
      <c r="AB231" s="24">
        <v>0</v>
      </c>
      <c r="AC231" s="24">
        <v>0</v>
      </c>
      <c r="AD231" s="24">
        <v>4450</v>
      </c>
      <c r="AE231" s="24">
        <v>536550</v>
      </c>
      <c r="AF231" s="21">
        <v>28</v>
      </c>
      <c r="AG231" s="24">
        <v>25550</v>
      </c>
      <c r="AH231" s="24">
        <f t="shared" si="83"/>
        <v>511000</v>
      </c>
      <c r="AI231" s="24">
        <v>0</v>
      </c>
      <c r="AJ231" s="55" t="s">
        <v>988</v>
      </c>
      <c r="AK231" s="24">
        <v>0</v>
      </c>
      <c r="AL231" s="24">
        <f t="shared" si="15"/>
        <v>40100</v>
      </c>
      <c r="AM231" s="24">
        <f t="shared" si="10"/>
        <v>40100</v>
      </c>
      <c r="AN231" s="29"/>
      <c r="AO231" s="30">
        <f t="shared" si="81"/>
        <v>511000</v>
      </c>
      <c r="AP231" s="30">
        <f t="shared" si="84"/>
        <v>0</v>
      </c>
      <c r="AQ231" s="29"/>
      <c r="AR231" s="29"/>
      <c r="AS231" s="29"/>
      <c r="AT231" s="29"/>
      <c r="AU231" s="29"/>
      <c r="AV231" s="29"/>
      <c r="AW231" s="29"/>
    </row>
    <row r="232" spans="1:49" ht="15.75" customHeight="1" x14ac:dyDescent="0.3">
      <c r="A232" s="47" t="s">
        <v>989</v>
      </c>
      <c r="B232" s="60" t="s">
        <v>990</v>
      </c>
      <c r="C232" s="15">
        <v>15256218</v>
      </c>
      <c r="D232" s="37">
        <v>712004424</v>
      </c>
      <c r="E232" s="16" t="s">
        <v>51</v>
      </c>
      <c r="F232" s="16">
        <v>2785021</v>
      </c>
      <c r="G232" s="17">
        <v>2</v>
      </c>
      <c r="H232" s="18" t="s">
        <v>991</v>
      </c>
      <c r="I232" s="19" t="s">
        <v>53</v>
      </c>
      <c r="J232" s="20" t="s">
        <v>54</v>
      </c>
      <c r="K232" s="21">
        <v>2099</v>
      </c>
      <c r="L232" s="21">
        <v>2116</v>
      </c>
      <c r="M232" s="22">
        <v>900</v>
      </c>
      <c r="N232" s="23">
        <f>IF(G232&lt;=1,'CARGO FIJO'!$B$5,IF(G232&lt;=2,'CARGO FIJO'!$B$8,IF(G232&lt;=3,'CARGO FIJO'!$B$11,IF(G232&lt;=4,'CARGO FIJO'!$B$14,IF(G232&lt;=5,'CARGO FIJO'!$B$17)))))</f>
        <v>900</v>
      </c>
      <c r="O232" s="23">
        <f>IF(G232&lt;=1,'CARGO FIJO'!$C$5,IF(G232&lt;=2,'CARGO FIJO'!$C$8,IF(G232&lt;=3,'CARGO FIJO'!$C$11,IF(G232&lt;=4,'CARGO FIJO'!$C$14,IF(G232&lt;=5,'CARGO FIJO'!$C$17)))))</f>
        <v>900</v>
      </c>
      <c r="P232" s="21">
        <f t="shared" si="67"/>
        <v>17</v>
      </c>
      <c r="Q232" s="21">
        <f t="shared" si="68"/>
        <v>17</v>
      </c>
      <c r="R232" s="21">
        <f t="shared" si="69"/>
        <v>0</v>
      </c>
      <c r="S232" s="21">
        <f t="shared" si="70"/>
        <v>0</v>
      </c>
      <c r="T232" s="24">
        <f t="shared" si="71"/>
        <v>15300</v>
      </c>
      <c r="U232" s="24">
        <f t="shared" si="78"/>
        <v>0</v>
      </c>
      <c r="V232" s="25">
        <f t="shared" si="79"/>
        <v>0</v>
      </c>
      <c r="W232" s="24">
        <f>IF(G232&lt;=1,'CARGO FIJO'!$A$2,IF(G232&lt;=2,'CARGO FIJO'!$B$2,IF(G232&lt;=3,'CARGO FIJO'!$C$2,IF(G232&lt;=4,'CARGO FIJO'!$D$2,IF(G232&lt;=5,'CARGO FIJO'!$E$2)))))</f>
        <v>10000</v>
      </c>
      <c r="X232" s="26">
        <v>0</v>
      </c>
      <c r="Y232" s="24">
        <v>0</v>
      </c>
      <c r="Z232" s="27">
        <v>0</v>
      </c>
      <c r="AA232" s="24">
        <f t="shared" ref="AA232:AA252" si="85">(Z232*500)</f>
        <v>0</v>
      </c>
      <c r="AB232" s="24">
        <v>0</v>
      </c>
      <c r="AC232" s="24">
        <v>0</v>
      </c>
      <c r="AD232" s="24">
        <v>2550</v>
      </c>
      <c r="AE232" s="24">
        <v>0</v>
      </c>
      <c r="AF232" s="21">
        <v>0</v>
      </c>
      <c r="AG232" s="24">
        <v>0</v>
      </c>
      <c r="AH232" s="24">
        <f t="shared" si="83"/>
        <v>0</v>
      </c>
      <c r="AI232" s="24">
        <v>0</v>
      </c>
      <c r="AJ232" s="33" t="s">
        <v>960</v>
      </c>
      <c r="AK232" s="24">
        <v>0</v>
      </c>
      <c r="AL232" s="24">
        <f t="shared" si="15"/>
        <v>22750</v>
      </c>
      <c r="AM232" s="24">
        <f t="shared" si="10"/>
        <v>22750</v>
      </c>
      <c r="AN232" s="29"/>
      <c r="AO232" s="30">
        <f t="shared" si="81"/>
        <v>0</v>
      </c>
      <c r="AP232" s="30">
        <f t="shared" si="84"/>
        <v>0</v>
      </c>
      <c r="AQ232" s="29"/>
      <c r="AR232" s="29"/>
      <c r="AS232" s="29"/>
      <c r="AT232" s="29"/>
      <c r="AU232" s="29"/>
      <c r="AV232" s="29"/>
      <c r="AW232" s="29"/>
    </row>
    <row r="233" spans="1:49" ht="15.75" customHeight="1" x14ac:dyDescent="0.3">
      <c r="A233" s="17" t="s">
        <v>992</v>
      </c>
      <c r="B233" s="14" t="s">
        <v>993</v>
      </c>
      <c r="C233" s="15">
        <v>21567772</v>
      </c>
      <c r="D233" s="16">
        <v>911008407</v>
      </c>
      <c r="E233" s="16" t="s">
        <v>51</v>
      </c>
      <c r="F233" s="16">
        <v>2785021</v>
      </c>
      <c r="G233" s="17">
        <v>2</v>
      </c>
      <c r="H233" s="18" t="s">
        <v>994</v>
      </c>
      <c r="I233" s="19" t="s">
        <v>53</v>
      </c>
      <c r="J233" s="20" t="s">
        <v>54</v>
      </c>
      <c r="K233" s="21">
        <v>1363</v>
      </c>
      <c r="L233" s="21">
        <v>1372</v>
      </c>
      <c r="M233" s="22">
        <v>900</v>
      </c>
      <c r="N233" s="23">
        <f>IF(G233&lt;=1,'CARGO FIJO'!$B$5,IF(G233&lt;=2,'CARGO FIJO'!$B$8,IF(G233&lt;=3,'CARGO FIJO'!$B$11,IF(G233&lt;=4,'CARGO FIJO'!$B$14,IF(G233&lt;=5,'CARGO FIJO'!$B$17)))))</f>
        <v>900</v>
      </c>
      <c r="O233" s="23">
        <f>IF(G233&lt;=1,'CARGO FIJO'!$C$5,IF(G233&lt;=2,'CARGO FIJO'!$C$8,IF(G233&lt;=3,'CARGO FIJO'!$C$11,IF(G233&lt;=4,'CARGO FIJO'!$C$14,IF(G233&lt;=5,'CARGO FIJO'!$C$17)))))</f>
        <v>900</v>
      </c>
      <c r="P233" s="21">
        <f t="shared" si="67"/>
        <v>9</v>
      </c>
      <c r="Q233" s="21">
        <f t="shared" si="68"/>
        <v>9</v>
      </c>
      <c r="R233" s="21">
        <f t="shared" si="69"/>
        <v>0</v>
      </c>
      <c r="S233" s="21">
        <f t="shared" si="70"/>
        <v>0</v>
      </c>
      <c r="T233" s="24">
        <f t="shared" si="71"/>
        <v>8100</v>
      </c>
      <c r="U233" s="24">
        <f t="shared" si="78"/>
        <v>0</v>
      </c>
      <c r="V233" s="25">
        <f t="shared" si="79"/>
        <v>0</v>
      </c>
      <c r="W233" s="24">
        <f>IF(G233&lt;=1,'CARGO FIJO'!$A$2,IF(G233&lt;=2,'CARGO FIJO'!$B$2,IF(G233&lt;=3,'CARGO FIJO'!$C$2,IF(G233&lt;=4,'CARGO FIJO'!$D$2,IF(G233&lt;=5,'CARGO FIJO'!$E$2)))))</f>
        <v>10000</v>
      </c>
      <c r="X233" s="26">
        <v>0</v>
      </c>
      <c r="Y233" s="24">
        <v>0</v>
      </c>
      <c r="Z233" s="27">
        <v>0</v>
      </c>
      <c r="AA233" s="24">
        <f t="shared" si="85"/>
        <v>0</v>
      </c>
      <c r="AB233" s="24">
        <v>0</v>
      </c>
      <c r="AC233" s="24">
        <v>0</v>
      </c>
      <c r="AD233" s="24">
        <v>1800</v>
      </c>
      <c r="AE233" s="24">
        <v>0</v>
      </c>
      <c r="AF233" s="21">
        <v>0</v>
      </c>
      <c r="AG233" s="24">
        <v>0</v>
      </c>
      <c r="AH233" s="24">
        <f t="shared" si="83"/>
        <v>0</v>
      </c>
      <c r="AI233" s="24">
        <v>0</v>
      </c>
      <c r="AJ233" s="33" t="s">
        <v>960</v>
      </c>
      <c r="AK233" s="24">
        <v>0</v>
      </c>
      <c r="AL233" s="24">
        <f t="shared" si="15"/>
        <v>16300</v>
      </c>
      <c r="AM233" s="24">
        <f t="shared" si="10"/>
        <v>16300</v>
      </c>
      <c r="AN233" s="29"/>
      <c r="AO233" s="30">
        <f t="shared" si="81"/>
        <v>0</v>
      </c>
      <c r="AP233" s="30">
        <f t="shared" si="84"/>
        <v>0</v>
      </c>
      <c r="AQ233" s="29"/>
      <c r="AR233" s="29"/>
      <c r="AS233" s="29"/>
      <c r="AT233" s="29"/>
      <c r="AU233" s="29"/>
      <c r="AV233" s="29"/>
      <c r="AW233" s="29"/>
    </row>
    <row r="234" spans="1:49" ht="15.75" customHeight="1" x14ac:dyDescent="0.3">
      <c r="A234" s="17" t="s">
        <v>995</v>
      </c>
      <c r="B234" s="14" t="s">
        <v>996</v>
      </c>
      <c r="C234" s="15">
        <v>71392511</v>
      </c>
      <c r="D234" s="16">
        <v>1402002300</v>
      </c>
      <c r="E234" s="16" t="s">
        <v>51</v>
      </c>
      <c r="F234" s="16" t="s">
        <v>997</v>
      </c>
      <c r="G234" s="17">
        <v>2</v>
      </c>
      <c r="H234" s="18" t="s">
        <v>998</v>
      </c>
      <c r="I234" s="19" t="s">
        <v>53</v>
      </c>
      <c r="J234" s="20" t="s">
        <v>54</v>
      </c>
      <c r="K234" s="21">
        <v>280</v>
      </c>
      <c r="L234" s="21">
        <v>282</v>
      </c>
      <c r="M234" s="22">
        <v>900</v>
      </c>
      <c r="N234" s="23">
        <f>IF(G234&lt;=1,'CARGO FIJO'!$B$5,IF(G234&lt;=2,'CARGO FIJO'!$B$8,IF(G234&lt;=3,'CARGO FIJO'!$B$11,IF(G234&lt;=4,'CARGO FIJO'!$B$14,IF(G234&lt;=5,'CARGO FIJO'!$B$17)))))</f>
        <v>900</v>
      </c>
      <c r="O234" s="23">
        <f>IF(G234&lt;=1,'CARGO FIJO'!$C$5,IF(G234&lt;=2,'CARGO FIJO'!$C$8,IF(G234&lt;=3,'CARGO FIJO'!$C$11,IF(G234&lt;=4,'CARGO FIJO'!$C$14,IF(G234&lt;=5,'CARGO FIJO'!$C$17)))))</f>
        <v>900</v>
      </c>
      <c r="P234" s="21">
        <f t="shared" si="67"/>
        <v>2</v>
      </c>
      <c r="Q234" s="21">
        <f t="shared" si="68"/>
        <v>2</v>
      </c>
      <c r="R234" s="21">
        <f t="shared" si="69"/>
        <v>0</v>
      </c>
      <c r="S234" s="21">
        <f t="shared" si="70"/>
        <v>0</v>
      </c>
      <c r="T234" s="24">
        <f t="shared" si="71"/>
        <v>1800</v>
      </c>
      <c r="U234" s="24">
        <f t="shared" si="78"/>
        <v>0</v>
      </c>
      <c r="V234" s="25">
        <f t="shared" si="79"/>
        <v>0</v>
      </c>
      <c r="W234" s="24">
        <f>IF(G234&lt;=1,'CARGO FIJO'!$A$2,IF(G234&lt;=2,'CARGO FIJO'!$B$2,IF(G234&lt;=3,'CARGO FIJO'!$C$2,IF(G234&lt;=4,'CARGO FIJO'!$D$2,IF(G234&lt;=5,'CARGO FIJO'!$E$2)))))</f>
        <v>10000</v>
      </c>
      <c r="X234" s="26">
        <v>0</v>
      </c>
      <c r="Y234" s="24">
        <v>0</v>
      </c>
      <c r="Z234" s="27">
        <v>0</v>
      </c>
      <c r="AA234" s="24">
        <f t="shared" si="85"/>
        <v>0</v>
      </c>
      <c r="AB234" s="24">
        <v>0</v>
      </c>
      <c r="AC234" s="24">
        <v>0</v>
      </c>
      <c r="AD234" s="24">
        <v>1200</v>
      </c>
      <c r="AE234" s="24">
        <v>0</v>
      </c>
      <c r="AF234" s="21">
        <v>0</v>
      </c>
      <c r="AG234" s="24">
        <v>0</v>
      </c>
      <c r="AH234" s="24">
        <f t="shared" si="83"/>
        <v>0</v>
      </c>
      <c r="AI234" s="24">
        <v>0</v>
      </c>
      <c r="AJ234" s="33" t="s">
        <v>960</v>
      </c>
      <c r="AK234" s="24">
        <v>0</v>
      </c>
      <c r="AL234" s="24">
        <f t="shared" si="15"/>
        <v>10600</v>
      </c>
      <c r="AM234" s="24">
        <f t="shared" si="10"/>
        <v>10600</v>
      </c>
      <c r="AN234" s="29"/>
      <c r="AO234" s="30">
        <f t="shared" si="81"/>
        <v>0</v>
      </c>
      <c r="AP234" s="30">
        <f t="shared" si="84"/>
        <v>0</v>
      </c>
      <c r="AQ234" s="29"/>
      <c r="AR234" s="29"/>
      <c r="AS234" s="29"/>
      <c r="AT234" s="29"/>
      <c r="AU234" s="29"/>
      <c r="AV234" s="29"/>
      <c r="AW234" s="29"/>
    </row>
    <row r="235" spans="1:49" ht="15.75" customHeight="1" x14ac:dyDescent="0.3">
      <c r="A235" s="17" t="s">
        <v>999</v>
      </c>
      <c r="B235" s="14" t="s">
        <v>1000</v>
      </c>
      <c r="C235" s="15">
        <v>71395186</v>
      </c>
      <c r="D235" s="16">
        <v>803001819</v>
      </c>
      <c r="E235" s="16" t="s">
        <v>51</v>
      </c>
      <c r="F235" s="16">
        <v>3388346</v>
      </c>
      <c r="G235" s="17">
        <v>2</v>
      </c>
      <c r="H235" s="18" t="s">
        <v>1001</v>
      </c>
      <c r="I235" s="19" t="s">
        <v>53</v>
      </c>
      <c r="J235" s="20" t="s">
        <v>54</v>
      </c>
      <c r="K235" s="21">
        <v>2194</v>
      </c>
      <c r="L235" s="21">
        <v>2208</v>
      </c>
      <c r="M235" s="22">
        <v>900</v>
      </c>
      <c r="N235" s="23">
        <f>IF(G235&lt;=1,'CARGO FIJO'!$B$5,IF(G235&lt;=2,'CARGO FIJO'!$B$8,IF(G235&lt;=3,'CARGO FIJO'!$B$11,IF(G235&lt;=4,'CARGO FIJO'!$B$14,IF(G235&lt;=5,'CARGO FIJO'!$B$17)))))</f>
        <v>900</v>
      </c>
      <c r="O235" s="23">
        <f>IF(G235&lt;=1,'CARGO FIJO'!$C$5,IF(G235&lt;=2,'CARGO FIJO'!$C$8,IF(G235&lt;=3,'CARGO FIJO'!$C$11,IF(G235&lt;=4,'CARGO FIJO'!$C$14,IF(G235&lt;=5,'CARGO FIJO'!$C$17)))))</f>
        <v>900</v>
      </c>
      <c r="P235" s="21">
        <f t="shared" si="67"/>
        <v>14</v>
      </c>
      <c r="Q235" s="21">
        <f t="shared" si="68"/>
        <v>14</v>
      </c>
      <c r="R235" s="21">
        <f t="shared" si="69"/>
        <v>0</v>
      </c>
      <c r="S235" s="21">
        <f t="shared" si="70"/>
        <v>0</v>
      </c>
      <c r="T235" s="24">
        <f t="shared" si="71"/>
        <v>12600</v>
      </c>
      <c r="U235" s="24">
        <f t="shared" si="78"/>
        <v>0</v>
      </c>
      <c r="V235" s="25">
        <f t="shared" si="79"/>
        <v>0</v>
      </c>
      <c r="W235" s="24">
        <f>IF(G235&lt;=1,'CARGO FIJO'!$A$2,IF(G235&lt;=2,'CARGO FIJO'!$B$2,IF(G235&lt;=3,'CARGO FIJO'!$C$2,IF(G235&lt;=4,'CARGO FIJO'!$D$2,IF(G235&lt;=5,'CARGO FIJO'!$E$2)))))</f>
        <v>10000</v>
      </c>
      <c r="X235" s="26">
        <v>0</v>
      </c>
      <c r="Y235" s="24">
        <v>0</v>
      </c>
      <c r="Z235" s="27">
        <v>0</v>
      </c>
      <c r="AA235" s="24">
        <f t="shared" si="85"/>
        <v>0</v>
      </c>
      <c r="AB235" s="24">
        <v>0</v>
      </c>
      <c r="AC235" s="24">
        <v>0</v>
      </c>
      <c r="AD235" s="24">
        <v>2250</v>
      </c>
      <c r="AE235" s="24">
        <v>0</v>
      </c>
      <c r="AF235" s="21">
        <v>0</v>
      </c>
      <c r="AG235" s="24">
        <v>0</v>
      </c>
      <c r="AH235" s="24">
        <f t="shared" si="83"/>
        <v>0</v>
      </c>
      <c r="AI235" s="24">
        <v>0</v>
      </c>
      <c r="AJ235" s="33" t="s">
        <v>960</v>
      </c>
      <c r="AK235" s="24">
        <v>0</v>
      </c>
      <c r="AL235" s="24">
        <f t="shared" si="15"/>
        <v>20350</v>
      </c>
      <c r="AM235" s="24">
        <f t="shared" si="10"/>
        <v>20350</v>
      </c>
      <c r="AN235" s="29"/>
      <c r="AO235" s="30">
        <f t="shared" si="81"/>
        <v>0</v>
      </c>
      <c r="AP235" s="30">
        <f t="shared" si="84"/>
        <v>0</v>
      </c>
      <c r="AQ235" s="29"/>
      <c r="AR235" s="29"/>
      <c r="AS235" s="29"/>
      <c r="AT235" s="29"/>
      <c r="AU235" s="29"/>
      <c r="AV235" s="29"/>
      <c r="AW235" s="29"/>
    </row>
    <row r="236" spans="1:49" ht="15.75" customHeight="1" x14ac:dyDescent="0.3">
      <c r="A236" s="17" t="s">
        <v>1002</v>
      </c>
      <c r="B236" s="14" t="s">
        <v>1003</v>
      </c>
      <c r="C236" s="15">
        <v>32533944</v>
      </c>
      <c r="D236" s="16">
        <v>1210006459</v>
      </c>
      <c r="E236" s="16" t="s">
        <v>51</v>
      </c>
      <c r="F236" s="16" t="s">
        <v>1004</v>
      </c>
      <c r="G236" s="17">
        <v>2</v>
      </c>
      <c r="H236" s="18" t="s">
        <v>1005</v>
      </c>
      <c r="I236" s="19" t="s">
        <v>53</v>
      </c>
      <c r="J236" s="20" t="s">
        <v>54</v>
      </c>
      <c r="K236" s="21">
        <v>431</v>
      </c>
      <c r="L236" s="21">
        <v>440</v>
      </c>
      <c r="M236" s="22">
        <v>900</v>
      </c>
      <c r="N236" s="71">
        <f>IF(G236&lt;=1,'CARGO FIJO'!$B$5,IF(G236&lt;=2,'CARGO FIJO'!$B$8,IF(G236&lt;=3,'CARGO FIJO'!$B$11,IF(G236&lt;=4,'CARGO FIJO'!$B$14,IF(G236&lt;=5,'CARGO FIJO'!$B$17)))))</f>
        <v>900</v>
      </c>
      <c r="O236" s="71">
        <f>IF(G236&lt;=1,'CARGO FIJO'!$C$5,IF(G236&lt;=2,'CARGO FIJO'!$C$8,IF(G236&lt;=3,'CARGO FIJO'!$C$11,IF(G236&lt;=4,'CARGO FIJO'!$C$14,IF(G236&lt;=5,'CARGO FIJO'!$C$17)))))</f>
        <v>900</v>
      </c>
      <c r="P236" s="21">
        <f t="shared" si="67"/>
        <v>9</v>
      </c>
      <c r="Q236" s="21">
        <f t="shared" si="68"/>
        <v>9</v>
      </c>
      <c r="R236" s="21">
        <f t="shared" si="69"/>
        <v>0</v>
      </c>
      <c r="S236" s="21">
        <f t="shared" si="70"/>
        <v>0</v>
      </c>
      <c r="T236" s="24">
        <f t="shared" si="71"/>
        <v>8100</v>
      </c>
      <c r="U236" s="24">
        <f t="shared" si="78"/>
        <v>0</v>
      </c>
      <c r="V236" s="25">
        <f t="shared" si="79"/>
        <v>0</v>
      </c>
      <c r="W236" s="24">
        <f>IF(G236&lt;=1,'CARGO FIJO'!$A$2,IF(G236&lt;=2,'CARGO FIJO'!$B$2,IF(G236&lt;=3,'CARGO FIJO'!$C$2,IF(G236&lt;=4,'CARGO FIJO'!$D$2,IF(G236&lt;=5,'CARGO FIJO'!$E$2)))))</f>
        <v>10000</v>
      </c>
      <c r="X236" s="26">
        <v>0</v>
      </c>
      <c r="Y236" s="24">
        <v>0</v>
      </c>
      <c r="Z236" s="27">
        <v>0</v>
      </c>
      <c r="AA236" s="24">
        <f t="shared" si="85"/>
        <v>0</v>
      </c>
      <c r="AB236" s="24">
        <v>0</v>
      </c>
      <c r="AC236" s="24">
        <v>0</v>
      </c>
      <c r="AD236" s="24">
        <v>1800</v>
      </c>
      <c r="AE236" s="24">
        <v>0</v>
      </c>
      <c r="AF236" s="21">
        <v>0</v>
      </c>
      <c r="AG236" s="24">
        <v>0</v>
      </c>
      <c r="AH236" s="24">
        <f t="shared" si="83"/>
        <v>0</v>
      </c>
      <c r="AI236" s="24">
        <v>0</v>
      </c>
      <c r="AJ236" s="33" t="s">
        <v>960</v>
      </c>
      <c r="AK236" s="24">
        <v>0</v>
      </c>
      <c r="AL236" s="24">
        <f t="shared" si="15"/>
        <v>16300</v>
      </c>
      <c r="AM236" s="24">
        <f t="shared" si="10"/>
        <v>16300</v>
      </c>
      <c r="AN236" s="29"/>
      <c r="AO236" s="30">
        <f t="shared" si="81"/>
        <v>0</v>
      </c>
      <c r="AP236" s="30">
        <f t="shared" si="84"/>
        <v>0</v>
      </c>
      <c r="AQ236" s="29"/>
      <c r="AR236" s="29"/>
      <c r="AS236" s="29"/>
      <c r="AT236" s="29"/>
      <c r="AU236" s="29"/>
      <c r="AV236" s="29"/>
      <c r="AW236" s="29"/>
    </row>
    <row r="237" spans="1:49" ht="15.75" customHeight="1" x14ac:dyDescent="0.3">
      <c r="A237" s="17" t="s">
        <v>1006</v>
      </c>
      <c r="B237" s="14" t="s">
        <v>1007</v>
      </c>
      <c r="C237" s="15">
        <v>39162001</v>
      </c>
      <c r="D237" s="16">
        <v>1505006523</v>
      </c>
      <c r="E237" s="16" t="s">
        <v>51</v>
      </c>
      <c r="F237" s="16" t="s">
        <v>1008</v>
      </c>
      <c r="G237" s="17">
        <v>2</v>
      </c>
      <c r="H237" s="18" t="s">
        <v>1009</v>
      </c>
      <c r="I237" s="19" t="s">
        <v>53</v>
      </c>
      <c r="J237" s="20" t="s">
        <v>54</v>
      </c>
      <c r="K237" s="21">
        <v>1051</v>
      </c>
      <c r="L237" s="21">
        <v>1076</v>
      </c>
      <c r="M237" s="22">
        <v>900</v>
      </c>
      <c r="N237" s="23">
        <f>IF(G237&lt;=1,'CARGO FIJO'!$B$5,IF(G237&lt;=2,'CARGO FIJO'!$B$8,IF(G237&lt;=3,'CARGO FIJO'!$B$11,IF(G237&lt;=4,'CARGO FIJO'!$B$14,IF(G237&lt;=5,'CARGO FIJO'!$B$17)))))</f>
        <v>900</v>
      </c>
      <c r="O237" s="23">
        <f>IF(G237&lt;=1,'CARGO FIJO'!$C$5,IF(G237&lt;=2,'CARGO FIJO'!$C$8,IF(G237&lt;=3,'CARGO FIJO'!$C$11,IF(G237&lt;=4,'CARGO FIJO'!$C$14,IF(G237&lt;=5,'CARGO FIJO'!$C$17)))))</f>
        <v>900</v>
      </c>
      <c r="P237" s="21">
        <f t="shared" si="67"/>
        <v>25</v>
      </c>
      <c r="Q237" s="21">
        <f t="shared" si="68"/>
        <v>17</v>
      </c>
      <c r="R237" s="21">
        <f t="shared" si="69"/>
        <v>8</v>
      </c>
      <c r="S237" s="21">
        <f t="shared" si="70"/>
        <v>0</v>
      </c>
      <c r="T237" s="24">
        <f t="shared" si="71"/>
        <v>15300</v>
      </c>
      <c r="U237" s="24">
        <f t="shared" si="78"/>
        <v>7200</v>
      </c>
      <c r="V237" s="25">
        <f t="shared" si="79"/>
        <v>0</v>
      </c>
      <c r="W237" s="24">
        <f>IF(G237&lt;=1,'CARGO FIJO'!$A$2,IF(G237&lt;=2,'CARGO FIJO'!$B$2,IF(G237&lt;=3,'CARGO FIJO'!$C$2,IF(G237&lt;=4,'CARGO FIJO'!$D$2,IF(G237&lt;=5,'CARGO FIJO'!$E$2)))))</f>
        <v>10000</v>
      </c>
      <c r="X237" s="26">
        <v>0</v>
      </c>
      <c r="Y237" s="24">
        <v>0</v>
      </c>
      <c r="Z237" s="27">
        <v>0</v>
      </c>
      <c r="AA237" s="24">
        <f t="shared" si="85"/>
        <v>0</v>
      </c>
      <c r="AB237" s="24">
        <v>0</v>
      </c>
      <c r="AC237" s="24">
        <v>0</v>
      </c>
      <c r="AD237" s="24">
        <v>3250</v>
      </c>
      <c r="AE237" s="24">
        <v>0</v>
      </c>
      <c r="AF237" s="21">
        <v>0</v>
      </c>
      <c r="AG237" s="24">
        <v>0</v>
      </c>
      <c r="AH237" s="24">
        <v>0</v>
      </c>
      <c r="AI237" s="24">
        <v>0</v>
      </c>
      <c r="AJ237" s="33" t="s">
        <v>960</v>
      </c>
      <c r="AK237" s="24">
        <v>0</v>
      </c>
      <c r="AL237" s="24">
        <f t="shared" si="15"/>
        <v>29250</v>
      </c>
      <c r="AM237" s="24">
        <f t="shared" si="10"/>
        <v>29250</v>
      </c>
      <c r="AN237" s="29"/>
      <c r="AO237" s="30">
        <f t="shared" si="81"/>
        <v>0</v>
      </c>
      <c r="AP237" s="30">
        <f t="shared" si="84"/>
        <v>0</v>
      </c>
      <c r="AQ237" s="29"/>
      <c r="AR237" s="29"/>
      <c r="AS237" s="29"/>
      <c r="AT237" s="29"/>
      <c r="AU237" s="29"/>
      <c r="AV237" s="29"/>
      <c r="AW237" s="29"/>
    </row>
    <row r="238" spans="1:49" ht="15.75" customHeight="1" x14ac:dyDescent="0.3">
      <c r="A238" s="17" t="s">
        <v>1010</v>
      </c>
      <c r="B238" s="14" t="s">
        <v>1011</v>
      </c>
      <c r="C238" s="15">
        <v>71397326</v>
      </c>
      <c r="D238" s="16">
        <v>712004840</v>
      </c>
      <c r="E238" s="16" t="s">
        <v>51</v>
      </c>
      <c r="F238" s="16" t="s">
        <v>1012</v>
      </c>
      <c r="G238" s="17">
        <v>2</v>
      </c>
      <c r="H238" s="18" t="s">
        <v>1013</v>
      </c>
      <c r="I238" s="19" t="s">
        <v>53</v>
      </c>
      <c r="J238" s="20" t="s">
        <v>54</v>
      </c>
      <c r="K238" s="21">
        <v>1380</v>
      </c>
      <c r="L238" s="21">
        <v>1395</v>
      </c>
      <c r="M238" s="22">
        <v>900</v>
      </c>
      <c r="N238" s="23">
        <f>IF(G238&lt;=1,'CARGO FIJO'!$B$5,IF(G238&lt;=2,'CARGO FIJO'!$B$8,IF(G238&lt;=3,'CARGO FIJO'!$B$11,IF(G238&lt;=4,'CARGO FIJO'!$B$14,IF(G238&lt;=5,'CARGO FIJO'!$B$17)))))</f>
        <v>900</v>
      </c>
      <c r="O238" s="23">
        <f>IF(G238&lt;=1,'CARGO FIJO'!$C$5,IF(G238&lt;=2,'CARGO FIJO'!$C$8,IF(G238&lt;=3,'CARGO FIJO'!$C$11,IF(G238&lt;=4,'CARGO FIJO'!$C$14,IF(G238&lt;=5,'CARGO FIJO'!$C$17)))))</f>
        <v>900</v>
      </c>
      <c r="P238" s="21">
        <f t="shared" si="67"/>
        <v>15</v>
      </c>
      <c r="Q238" s="21">
        <f t="shared" si="68"/>
        <v>15</v>
      </c>
      <c r="R238" s="21">
        <f t="shared" si="69"/>
        <v>0</v>
      </c>
      <c r="S238" s="21">
        <f t="shared" si="70"/>
        <v>0</v>
      </c>
      <c r="T238" s="24">
        <f t="shared" si="71"/>
        <v>13500</v>
      </c>
      <c r="U238" s="24">
        <f t="shared" si="78"/>
        <v>0</v>
      </c>
      <c r="V238" s="25">
        <f t="shared" si="79"/>
        <v>0</v>
      </c>
      <c r="W238" s="24">
        <f>IF(G238&lt;=1,'CARGO FIJO'!$A$2,IF(G238&lt;=2,'CARGO FIJO'!$B$2,IF(G238&lt;=3,'CARGO FIJO'!$C$2,IF(G238&lt;=4,'CARGO FIJO'!$D$2,IF(G238&lt;=5,'CARGO FIJO'!$E$2)))))</f>
        <v>10000</v>
      </c>
      <c r="X238" s="26">
        <v>0</v>
      </c>
      <c r="Y238" s="24">
        <v>0</v>
      </c>
      <c r="Z238" s="27">
        <v>0</v>
      </c>
      <c r="AA238" s="24">
        <f t="shared" si="85"/>
        <v>0</v>
      </c>
      <c r="AB238" s="24">
        <v>0</v>
      </c>
      <c r="AC238" s="24">
        <v>0</v>
      </c>
      <c r="AD238" s="24">
        <v>2350</v>
      </c>
      <c r="AE238" s="24">
        <v>0</v>
      </c>
      <c r="AF238" s="21">
        <v>0</v>
      </c>
      <c r="AG238" s="24">
        <v>0</v>
      </c>
      <c r="AH238" s="24">
        <f t="shared" ref="AH238:AH243" si="86">AE238-AG238</f>
        <v>0</v>
      </c>
      <c r="AI238" s="24">
        <v>0</v>
      </c>
      <c r="AJ238" s="33" t="s">
        <v>960</v>
      </c>
      <c r="AK238" s="24">
        <v>0</v>
      </c>
      <c r="AL238" s="24">
        <f t="shared" si="15"/>
        <v>21150</v>
      </c>
      <c r="AM238" s="24">
        <f t="shared" si="10"/>
        <v>21150</v>
      </c>
      <c r="AN238" s="29"/>
      <c r="AO238" s="30">
        <f t="shared" si="81"/>
        <v>0</v>
      </c>
      <c r="AP238" s="30">
        <f t="shared" si="84"/>
        <v>0</v>
      </c>
      <c r="AQ238" s="29"/>
      <c r="AR238" s="29"/>
      <c r="AS238" s="29"/>
      <c r="AT238" s="29"/>
      <c r="AU238" s="29"/>
      <c r="AV238" s="29"/>
      <c r="AW238" s="29"/>
    </row>
    <row r="239" spans="1:49" ht="15.75" customHeight="1" x14ac:dyDescent="0.3">
      <c r="A239" s="17" t="s">
        <v>1014</v>
      </c>
      <c r="B239" s="14" t="s">
        <v>1015</v>
      </c>
      <c r="C239" s="15">
        <v>8071200</v>
      </c>
      <c r="D239" s="16">
        <v>1709027685</v>
      </c>
      <c r="E239" s="16" t="s">
        <v>51</v>
      </c>
      <c r="F239" s="16">
        <v>3012304513</v>
      </c>
      <c r="G239" s="17">
        <v>2</v>
      </c>
      <c r="H239" s="18" t="s">
        <v>1016</v>
      </c>
      <c r="I239" s="19" t="s">
        <v>53</v>
      </c>
      <c r="J239" s="20" t="s">
        <v>54</v>
      </c>
      <c r="K239" s="21">
        <v>55</v>
      </c>
      <c r="L239" s="21">
        <v>60</v>
      </c>
      <c r="M239" s="22">
        <v>900</v>
      </c>
      <c r="N239" s="23">
        <f>IF(G239&lt;=1,'CARGO FIJO'!$B$5,IF(G239&lt;=2,'CARGO FIJO'!$B$8,IF(G239&lt;=3,'CARGO FIJO'!$B$11,IF(G239&lt;=4,'CARGO FIJO'!$B$14,IF(G239&lt;=5,'CARGO FIJO'!$B$17)))))</f>
        <v>900</v>
      </c>
      <c r="O239" s="23">
        <f>IF(G239&lt;=1,'CARGO FIJO'!$C$5,IF(G239&lt;=2,'CARGO FIJO'!$C$8,IF(G239&lt;=3,'CARGO FIJO'!$C$11,IF(G239&lt;=4,'CARGO FIJO'!$C$14,IF(G239&lt;=5,'CARGO FIJO'!$C$17)))))</f>
        <v>900</v>
      </c>
      <c r="P239" s="21">
        <f t="shared" si="67"/>
        <v>5</v>
      </c>
      <c r="Q239" s="21">
        <f t="shared" si="68"/>
        <v>5</v>
      </c>
      <c r="R239" s="21">
        <f t="shared" si="69"/>
        <v>0</v>
      </c>
      <c r="S239" s="21">
        <f t="shared" si="70"/>
        <v>0</v>
      </c>
      <c r="T239" s="24">
        <f t="shared" si="71"/>
        <v>4500</v>
      </c>
      <c r="U239" s="24">
        <f t="shared" si="78"/>
        <v>0</v>
      </c>
      <c r="V239" s="25">
        <f t="shared" si="79"/>
        <v>0</v>
      </c>
      <c r="W239" s="24">
        <f>IF(G239&lt;=1,'CARGO FIJO'!$A$2,IF(G239&lt;=2,'CARGO FIJO'!$B$2,IF(G239&lt;=3,'CARGO FIJO'!$C$2,IF(G239&lt;=4,'CARGO FIJO'!$D$2,IF(G239&lt;=5,'CARGO FIJO'!$E$2)))))</f>
        <v>10000</v>
      </c>
      <c r="X239" s="26">
        <v>0</v>
      </c>
      <c r="Y239" s="24">
        <v>0</v>
      </c>
      <c r="Z239" s="27">
        <v>0</v>
      </c>
      <c r="AA239" s="24">
        <f t="shared" si="85"/>
        <v>0</v>
      </c>
      <c r="AB239" s="24">
        <v>0</v>
      </c>
      <c r="AC239" s="24">
        <v>0</v>
      </c>
      <c r="AD239" s="24">
        <v>6200</v>
      </c>
      <c r="AE239" s="24">
        <v>571200</v>
      </c>
      <c r="AF239" s="21">
        <v>13</v>
      </c>
      <c r="AG239" s="24">
        <v>47600</v>
      </c>
      <c r="AH239" s="24">
        <f t="shared" si="86"/>
        <v>523600</v>
      </c>
      <c r="AI239" s="24">
        <v>0</v>
      </c>
      <c r="AJ239" s="33" t="s">
        <v>1017</v>
      </c>
      <c r="AK239" s="24">
        <v>0</v>
      </c>
      <c r="AL239" s="24">
        <f t="shared" si="15"/>
        <v>55900</v>
      </c>
      <c r="AM239" s="24">
        <f t="shared" si="10"/>
        <v>55900</v>
      </c>
      <c r="AN239" s="29"/>
      <c r="AO239" s="30">
        <f t="shared" si="81"/>
        <v>523600</v>
      </c>
      <c r="AP239" s="30"/>
      <c r="AQ239" s="29"/>
      <c r="AR239" s="29"/>
      <c r="AS239" s="29"/>
      <c r="AT239" s="29"/>
      <c r="AU239" s="29"/>
      <c r="AV239" s="29"/>
      <c r="AW239" s="29"/>
    </row>
    <row r="240" spans="1:49" ht="15.75" customHeight="1" x14ac:dyDescent="0.3">
      <c r="A240" s="26" t="s">
        <v>1018</v>
      </c>
      <c r="B240" s="14" t="s">
        <v>1019</v>
      </c>
      <c r="C240" s="15">
        <v>1026134786</v>
      </c>
      <c r="D240" s="16">
        <v>19138425</v>
      </c>
      <c r="E240" s="16" t="s">
        <v>51</v>
      </c>
      <c r="F240" s="16" t="s">
        <v>1020</v>
      </c>
      <c r="G240" s="17">
        <v>2</v>
      </c>
      <c r="H240" s="18" t="s">
        <v>1021</v>
      </c>
      <c r="I240" s="19" t="s">
        <v>53</v>
      </c>
      <c r="J240" s="20" t="s">
        <v>54</v>
      </c>
      <c r="K240" s="21">
        <v>110</v>
      </c>
      <c r="L240" s="21">
        <v>134</v>
      </c>
      <c r="M240" s="22">
        <v>900</v>
      </c>
      <c r="N240" s="23">
        <f>IF(G240&lt;=1,'CARGO FIJO'!$B$5,IF(G240&lt;=2,'CARGO FIJO'!$B$8,IF(G240&lt;=3,'CARGO FIJO'!$B$11,IF(G240&lt;=4,'CARGO FIJO'!$B$14,IF(G240&lt;=5,'CARGO FIJO'!$B$17)))))</f>
        <v>900</v>
      </c>
      <c r="O240" s="23">
        <f>IF(G240&lt;=1,'CARGO FIJO'!$C$5,IF(G240&lt;=2,'CARGO FIJO'!$C$8,IF(G240&lt;=3,'CARGO FIJO'!$C$11,IF(G240&lt;=4,'CARGO FIJO'!$C$14,IF(G240&lt;=5,'CARGO FIJO'!$C$17)))))</f>
        <v>900</v>
      </c>
      <c r="P240" s="21">
        <f t="shared" si="67"/>
        <v>24</v>
      </c>
      <c r="Q240" s="21">
        <f t="shared" si="68"/>
        <v>17</v>
      </c>
      <c r="R240" s="21">
        <f t="shared" si="69"/>
        <v>7</v>
      </c>
      <c r="S240" s="21">
        <f t="shared" si="70"/>
        <v>0</v>
      </c>
      <c r="T240" s="24">
        <f t="shared" si="71"/>
        <v>15300</v>
      </c>
      <c r="U240" s="24">
        <f t="shared" si="78"/>
        <v>6300</v>
      </c>
      <c r="V240" s="25">
        <f t="shared" si="79"/>
        <v>0</v>
      </c>
      <c r="W240" s="24">
        <f>IF(G240&lt;=1,'CARGO FIJO'!$A$2,IF(G240&lt;=2,'CARGO FIJO'!$B$2,IF(G240&lt;=3,'CARGO FIJO'!$C$2,IF(G240&lt;=4,'CARGO FIJO'!$D$2,IF(G240&lt;=5,'CARGO FIJO'!$E$2)))))</f>
        <v>10000</v>
      </c>
      <c r="X240" s="26">
        <v>0</v>
      </c>
      <c r="Y240" s="24">
        <v>0</v>
      </c>
      <c r="Z240" s="27">
        <v>0</v>
      </c>
      <c r="AA240" s="24">
        <f t="shared" si="85"/>
        <v>0</v>
      </c>
      <c r="AB240" s="24">
        <v>0</v>
      </c>
      <c r="AC240" s="24">
        <v>0</v>
      </c>
      <c r="AD240" s="24">
        <v>11350</v>
      </c>
      <c r="AE240" s="24">
        <v>97000</v>
      </c>
      <c r="AF240" s="21">
        <v>9</v>
      </c>
      <c r="AG240" s="24">
        <v>82200</v>
      </c>
      <c r="AH240" s="24">
        <f t="shared" si="86"/>
        <v>14800</v>
      </c>
      <c r="AI240" s="24">
        <v>14800</v>
      </c>
      <c r="AJ240" s="74" t="s">
        <v>1022</v>
      </c>
      <c r="AK240" s="24">
        <v>0</v>
      </c>
      <c r="AL240" s="24">
        <f t="shared" si="15"/>
        <v>117250</v>
      </c>
      <c r="AM240" s="24">
        <f t="shared" si="10"/>
        <v>117250</v>
      </c>
      <c r="AN240" s="29"/>
      <c r="AO240" s="29"/>
      <c r="AP240" s="29"/>
      <c r="AQ240" s="29"/>
      <c r="AR240" s="29"/>
      <c r="AS240" s="29"/>
      <c r="AT240" s="29"/>
      <c r="AU240" s="29"/>
      <c r="AV240" s="29"/>
      <c r="AW240" s="29"/>
    </row>
    <row r="241" spans="1:49" ht="16.5" customHeight="1" x14ac:dyDescent="0.3">
      <c r="A241" s="17" t="s">
        <v>1023</v>
      </c>
      <c r="B241" s="14" t="s">
        <v>1024</v>
      </c>
      <c r="C241" s="15">
        <v>1128446082</v>
      </c>
      <c r="D241" s="16">
        <v>1305005122</v>
      </c>
      <c r="E241" s="16" t="s">
        <v>51</v>
      </c>
      <c r="F241" s="16" t="s">
        <v>1025</v>
      </c>
      <c r="G241" s="17">
        <v>1</v>
      </c>
      <c r="H241" s="18" t="s">
        <v>1026</v>
      </c>
      <c r="I241" s="19" t="s">
        <v>53</v>
      </c>
      <c r="J241" s="20" t="s">
        <v>54</v>
      </c>
      <c r="K241" s="21">
        <v>858</v>
      </c>
      <c r="L241" s="21">
        <v>862</v>
      </c>
      <c r="M241" s="22">
        <v>750</v>
      </c>
      <c r="N241" s="23">
        <f>IF(G241&lt;=1,'CARGO FIJO'!$B$5,IF(G241&lt;=2,'CARGO FIJO'!$B$8,IF(G241&lt;=3,'CARGO FIJO'!$B$11,IF(G241&lt;=4,'CARGO FIJO'!$B$14,IF(G241&lt;=5,'CARGO FIJO'!$B$17)))))</f>
        <v>750</v>
      </c>
      <c r="O241" s="23">
        <f>IF(G241&lt;=1,'CARGO FIJO'!$C$5,IF(G241&lt;=2,'CARGO FIJO'!$C$8,IF(G241&lt;=3,'CARGO FIJO'!$C$11,IF(G241&lt;=4,'CARGO FIJO'!$C$14,IF(G241&lt;=5,'CARGO FIJO'!$C$17)))))</f>
        <v>750</v>
      </c>
      <c r="P241" s="21">
        <f t="shared" si="67"/>
        <v>4</v>
      </c>
      <c r="Q241" s="21">
        <f t="shared" si="68"/>
        <v>4</v>
      </c>
      <c r="R241" s="21">
        <f t="shared" si="69"/>
        <v>0</v>
      </c>
      <c r="S241" s="21">
        <f t="shared" si="70"/>
        <v>0</v>
      </c>
      <c r="T241" s="24">
        <f t="shared" si="71"/>
        <v>3000</v>
      </c>
      <c r="U241" s="24">
        <f t="shared" si="78"/>
        <v>0</v>
      </c>
      <c r="V241" s="25">
        <f t="shared" si="79"/>
        <v>0</v>
      </c>
      <c r="W241" s="24">
        <f>IF(G241&lt;=1,'CARGO FIJO'!$A$2,IF(G241&lt;=2,'CARGO FIJO'!$B$2,IF(G241&lt;=3,'CARGO FIJO'!$C$2,IF(G241&lt;=4,'CARGO FIJO'!$D$2,IF(G241&lt;=5,'CARGO FIJO'!$E$2)))))</f>
        <v>6400</v>
      </c>
      <c r="X241" s="26">
        <v>0</v>
      </c>
      <c r="Y241" s="24">
        <v>0</v>
      </c>
      <c r="Z241" s="27">
        <v>0</v>
      </c>
      <c r="AA241" s="24">
        <f t="shared" si="85"/>
        <v>0</v>
      </c>
      <c r="AB241" s="24">
        <v>0</v>
      </c>
      <c r="AC241" s="24">
        <v>0</v>
      </c>
      <c r="AD241" s="24">
        <v>1450</v>
      </c>
      <c r="AE241" s="24">
        <v>53500</v>
      </c>
      <c r="AF241" s="21">
        <v>11</v>
      </c>
      <c r="AG241" s="24">
        <v>5000</v>
      </c>
      <c r="AH241" s="24">
        <f t="shared" si="86"/>
        <v>48500</v>
      </c>
      <c r="AI241" s="24">
        <v>0</v>
      </c>
      <c r="AJ241" s="67" t="s">
        <v>1027</v>
      </c>
      <c r="AK241" s="24">
        <v>0</v>
      </c>
      <c r="AL241" s="24">
        <f t="shared" si="15"/>
        <v>12950</v>
      </c>
      <c r="AM241" s="24">
        <f t="shared" si="10"/>
        <v>12950</v>
      </c>
      <c r="AN241" s="29"/>
      <c r="AO241" s="30">
        <f t="shared" ref="AO241:AO246" si="87">AH241</f>
        <v>48500</v>
      </c>
      <c r="AP241" s="30">
        <f t="shared" ref="AP241:AP245" si="88">AL241-AM241</f>
        <v>0</v>
      </c>
      <c r="AQ241" s="29"/>
      <c r="AR241" s="29"/>
      <c r="AS241" s="29"/>
      <c r="AT241" s="29"/>
      <c r="AU241" s="29"/>
      <c r="AV241" s="29"/>
      <c r="AW241" s="29"/>
    </row>
    <row r="242" spans="1:49" ht="15.75" customHeight="1" x14ac:dyDescent="0.3">
      <c r="A242" s="17" t="s">
        <v>1028</v>
      </c>
      <c r="B242" s="14" t="s">
        <v>1029</v>
      </c>
      <c r="C242" s="15">
        <v>71397315</v>
      </c>
      <c r="D242" s="16">
        <v>1402000644</v>
      </c>
      <c r="E242" s="16" t="s">
        <v>51</v>
      </c>
      <c r="F242" s="16" t="s">
        <v>1030</v>
      </c>
      <c r="G242" s="17">
        <v>2</v>
      </c>
      <c r="H242" s="18" t="s">
        <v>1031</v>
      </c>
      <c r="I242" s="19" t="s">
        <v>53</v>
      </c>
      <c r="J242" s="20" t="s">
        <v>54</v>
      </c>
      <c r="K242" s="21">
        <v>692</v>
      </c>
      <c r="L242" s="21">
        <v>700</v>
      </c>
      <c r="M242" s="22">
        <v>900</v>
      </c>
      <c r="N242" s="23">
        <f>IF(G242&lt;=1,'CARGO FIJO'!$B$5,IF(G242&lt;=2,'CARGO FIJO'!$B$8,IF(G242&lt;=3,'CARGO FIJO'!$B$11,IF(G242&lt;=4,'CARGO FIJO'!$B$14,IF(G242&lt;=5,'CARGO FIJO'!$B$17)))))</f>
        <v>900</v>
      </c>
      <c r="O242" s="23">
        <f>IF(G242&lt;=1,'CARGO FIJO'!$C$5,IF(G242&lt;=2,'CARGO FIJO'!$C$8,IF(G242&lt;=3,'CARGO FIJO'!$C$11,IF(G242&lt;=4,'CARGO FIJO'!$C$14,IF(G242&lt;=5,'CARGO FIJO'!$C$17)))))</f>
        <v>900</v>
      </c>
      <c r="P242" s="21">
        <f t="shared" si="67"/>
        <v>8</v>
      </c>
      <c r="Q242" s="21">
        <f t="shared" si="68"/>
        <v>8</v>
      </c>
      <c r="R242" s="21">
        <f t="shared" si="69"/>
        <v>0</v>
      </c>
      <c r="S242" s="21">
        <f t="shared" si="70"/>
        <v>0</v>
      </c>
      <c r="T242" s="24">
        <f t="shared" si="71"/>
        <v>7200</v>
      </c>
      <c r="U242" s="24">
        <f t="shared" si="78"/>
        <v>0</v>
      </c>
      <c r="V242" s="25">
        <f t="shared" si="79"/>
        <v>0</v>
      </c>
      <c r="W242" s="24">
        <f>IF(G242&lt;=1,'CARGO FIJO'!$A$2,IF(G242&lt;=2,'CARGO FIJO'!$B$2,IF(G242&lt;=3,'CARGO FIJO'!$C$2,IF(G242&lt;=4,'CARGO FIJO'!$D$2,IF(G242&lt;=5,'CARGO FIJO'!$E$2)))))</f>
        <v>10000</v>
      </c>
      <c r="X242" s="26">
        <v>0</v>
      </c>
      <c r="Y242" s="24">
        <v>0</v>
      </c>
      <c r="Z242" s="27">
        <v>1</v>
      </c>
      <c r="AA242" s="24">
        <f t="shared" si="85"/>
        <v>500</v>
      </c>
      <c r="AB242" s="24">
        <v>22750</v>
      </c>
      <c r="AC242" s="24">
        <v>0</v>
      </c>
      <c r="AD242" s="24">
        <v>1750</v>
      </c>
      <c r="AE242" s="24">
        <v>0</v>
      </c>
      <c r="AF242" s="21">
        <v>0</v>
      </c>
      <c r="AG242" s="24">
        <v>0</v>
      </c>
      <c r="AH242" s="24">
        <f t="shared" si="86"/>
        <v>0</v>
      </c>
      <c r="AI242" s="24">
        <v>0</v>
      </c>
      <c r="AJ242" s="33" t="s">
        <v>1032</v>
      </c>
      <c r="AK242" s="24">
        <v>0</v>
      </c>
      <c r="AL242" s="24">
        <f t="shared" si="15"/>
        <v>38700</v>
      </c>
      <c r="AM242" s="24">
        <f t="shared" si="10"/>
        <v>38700</v>
      </c>
      <c r="AN242" s="29"/>
      <c r="AO242" s="30">
        <f t="shared" si="87"/>
        <v>0</v>
      </c>
      <c r="AP242" s="30">
        <f t="shared" si="88"/>
        <v>0</v>
      </c>
      <c r="AQ242" s="29"/>
      <c r="AR242" s="29"/>
      <c r="AS242" s="29"/>
      <c r="AT242" s="29"/>
      <c r="AU242" s="29"/>
      <c r="AV242" s="29"/>
      <c r="AW242" s="29"/>
    </row>
    <row r="243" spans="1:49" ht="15.75" customHeight="1" x14ac:dyDescent="0.3">
      <c r="A243" s="17" t="s">
        <v>1033</v>
      </c>
      <c r="B243" s="14" t="s">
        <v>1034</v>
      </c>
      <c r="C243" s="15">
        <v>71734313</v>
      </c>
      <c r="D243" s="16">
        <v>903001782</v>
      </c>
      <c r="E243" s="16" t="s">
        <v>51</v>
      </c>
      <c r="F243" s="16" t="s">
        <v>1035</v>
      </c>
      <c r="G243" s="17">
        <v>2</v>
      </c>
      <c r="H243" s="18" t="s">
        <v>1036</v>
      </c>
      <c r="I243" s="19" t="s">
        <v>53</v>
      </c>
      <c r="J243" s="20" t="s">
        <v>54</v>
      </c>
      <c r="K243" s="21">
        <v>1781</v>
      </c>
      <c r="L243" s="21">
        <v>1809</v>
      </c>
      <c r="M243" s="22">
        <v>900</v>
      </c>
      <c r="N243" s="23">
        <f>IF(G243&lt;=1,'CARGO FIJO'!$B$5,IF(G243&lt;=2,'CARGO FIJO'!$B$8,IF(G243&lt;=3,'CARGO FIJO'!$B$11,IF(G243&lt;=4,'CARGO FIJO'!$B$14,IF(G243&lt;=5,'CARGO FIJO'!$B$17)))))</f>
        <v>900</v>
      </c>
      <c r="O243" s="23">
        <f>IF(G243&lt;=1,'CARGO FIJO'!$C$5,IF(G243&lt;=2,'CARGO FIJO'!$C$8,IF(G243&lt;=3,'CARGO FIJO'!$C$11,IF(G243&lt;=4,'CARGO FIJO'!$C$14,IF(G243&lt;=5,'CARGO FIJO'!$C$17)))))</f>
        <v>900</v>
      </c>
      <c r="P243" s="21">
        <f t="shared" si="67"/>
        <v>28</v>
      </c>
      <c r="Q243" s="21">
        <f t="shared" si="68"/>
        <v>17</v>
      </c>
      <c r="R243" s="21">
        <f t="shared" si="69"/>
        <v>11</v>
      </c>
      <c r="S243" s="21">
        <f t="shared" si="70"/>
        <v>0</v>
      </c>
      <c r="T243" s="24">
        <f t="shared" si="71"/>
        <v>15300</v>
      </c>
      <c r="U243" s="24">
        <f t="shared" si="78"/>
        <v>9900</v>
      </c>
      <c r="V243" s="25">
        <f t="shared" si="79"/>
        <v>0</v>
      </c>
      <c r="W243" s="24">
        <f>IF(G243&lt;=1,'CARGO FIJO'!$A$2,IF(G243&lt;=2,'CARGO FIJO'!$B$2,IF(G243&lt;=3,'CARGO FIJO'!$C$2,IF(G243&lt;=4,'CARGO FIJO'!$D$2,IF(G243&lt;=5,'CARGO FIJO'!$E$2)))))</f>
        <v>10000</v>
      </c>
      <c r="X243" s="26">
        <v>0</v>
      </c>
      <c r="Y243" s="24">
        <v>0</v>
      </c>
      <c r="Z243" s="27">
        <v>0</v>
      </c>
      <c r="AA243" s="24">
        <f t="shared" si="85"/>
        <v>0</v>
      </c>
      <c r="AB243" s="24">
        <v>0</v>
      </c>
      <c r="AC243" s="24">
        <v>0</v>
      </c>
      <c r="AD243" s="24">
        <v>3500</v>
      </c>
      <c r="AE243" s="24">
        <v>0</v>
      </c>
      <c r="AF243" s="21">
        <v>0</v>
      </c>
      <c r="AG243" s="24">
        <v>0</v>
      </c>
      <c r="AH243" s="24">
        <f t="shared" si="86"/>
        <v>0</v>
      </c>
      <c r="AI243" s="24">
        <v>0</v>
      </c>
      <c r="AJ243" s="33" t="s">
        <v>1037</v>
      </c>
      <c r="AK243" s="24">
        <v>0</v>
      </c>
      <c r="AL243" s="24">
        <f t="shared" si="15"/>
        <v>31700</v>
      </c>
      <c r="AM243" s="24">
        <f t="shared" si="10"/>
        <v>31700</v>
      </c>
      <c r="AN243" s="29"/>
      <c r="AO243" s="30">
        <f t="shared" si="87"/>
        <v>0</v>
      </c>
      <c r="AP243" s="30">
        <f t="shared" si="88"/>
        <v>0</v>
      </c>
      <c r="AQ243" s="29"/>
      <c r="AR243" s="29"/>
      <c r="AS243" s="29"/>
      <c r="AT243" s="29"/>
      <c r="AU243" s="29"/>
      <c r="AV243" s="29"/>
      <c r="AW243" s="29"/>
    </row>
    <row r="244" spans="1:49" ht="15.75" customHeight="1" x14ac:dyDescent="0.3">
      <c r="A244" s="17" t="s">
        <v>1038</v>
      </c>
      <c r="B244" s="14" t="s">
        <v>1039</v>
      </c>
      <c r="C244" s="15">
        <v>71734313</v>
      </c>
      <c r="D244" s="16">
        <v>803003514</v>
      </c>
      <c r="E244" s="16" t="s">
        <v>51</v>
      </c>
      <c r="F244" s="16" t="s">
        <v>1040</v>
      </c>
      <c r="G244" s="17">
        <v>2</v>
      </c>
      <c r="H244" s="18" t="s">
        <v>1041</v>
      </c>
      <c r="I244" s="19" t="s">
        <v>53</v>
      </c>
      <c r="J244" s="20" t="s">
        <v>54</v>
      </c>
      <c r="K244" s="21">
        <v>1604</v>
      </c>
      <c r="L244" s="21">
        <v>1613</v>
      </c>
      <c r="M244" s="22">
        <v>900</v>
      </c>
      <c r="N244" s="23">
        <f>IF(G244&lt;=1,'CARGO FIJO'!$B$5,IF(G244&lt;=2,'CARGO FIJO'!$B$8,IF(G244&lt;=3,'CARGO FIJO'!$B$11,IF(G244&lt;=4,'CARGO FIJO'!$B$14,IF(G244&lt;=5,'CARGO FIJO'!$B$17)))))</f>
        <v>900</v>
      </c>
      <c r="O244" s="23">
        <f>IF(G244&lt;=1,'CARGO FIJO'!$C$5,IF(G244&lt;=2,'CARGO FIJO'!$C$8,IF(G244&lt;=3,'CARGO FIJO'!$C$11,IF(G244&lt;=4,'CARGO FIJO'!$C$14,IF(G244&lt;=5,'CARGO FIJO'!$C$17)))))</f>
        <v>900</v>
      </c>
      <c r="P244" s="21">
        <f t="shared" si="67"/>
        <v>9</v>
      </c>
      <c r="Q244" s="21">
        <f t="shared" si="68"/>
        <v>9</v>
      </c>
      <c r="R244" s="21">
        <f t="shared" si="69"/>
        <v>0</v>
      </c>
      <c r="S244" s="21">
        <f t="shared" si="70"/>
        <v>0</v>
      </c>
      <c r="T244" s="24">
        <f t="shared" si="71"/>
        <v>8100</v>
      </c>
      <c r="U244" s="24">
        <f t="shared" si="78"/>
        <v>0</v>
      </c>
      <c r="V244" s="25">
        <f t="shared" si="79"/>
        <v>0</v>
      </c>
      <c r="W244" s="24">
        <f>IF(G244&lt;=1,'CARGO FIJO'!$A$2,IF(G244&lt;=2,'CARGO FIJO'!$B$2,IF(G244&lt;=3,'CARGO FIJO'!$C$2,IF(G244&lt;=4,'CARGO FIJO'!$D$2,IF(G244&lt;=5,'CARGO FIJO'!$E$2)))))</f>
        <v>10000</v>
      </c>
      <c r="X244" s="26">
        <v>0</v>
      </c>
      <c r="Y244" s="24">
        <v>0</v>
      </c>
      <c r="Z244" s="27">
        <v>0</v>
      </c>
      <c r="AA244" s="24">
        <f t="shared" si="85"/>
        <v>0</v>
      </c>
      <c r="AB244" s="24">
        <v>0</v>
      </c>
      <c r="AC244" s="24">
        <v>0</v>
      </c>
      <c r="AD244" s="24">
        <v>1800</v>
      </c>
      <c r="AE244" s="24">
        <v>0</v>
      </c>
      <c r="AF244" s="21">
        <v>0</v>
      </c>
      <c r="AG244" s="24">
        <v>0</v>
      </c>
      <c r="AH244" s="24">
        <v>0</v>
      </c>
      <c r="AI244" s="24">
        <v>0</v>
      </c>
      <c r="AJ244" s="33" t="s">
        <v>55</v>
      </c>
      <c r="AK244" s="24">
        <v>0</v>
      </c>
      <c r="AL244" s="24">
        <f t="shared" si="15"/>
        <v>16300</v>
      </c>
      <c r="AM244" s="24">
        <f t="shared" si="10"/>
        <v>16300</v>
      </c>
      <c r="AN244" s="29"/>
      <c r="AO244" s="30">
        <f t="shared" si="87"/>
        <v>0</v>
      </c>
      <c r="AP244" s="30">
        <f t="shared" si="88"/>
        <v>0</v>
      </c>
      <c r="AQ244" s="29"/>
      <c r="AR244" s="29"/>
      <c r="AS244" s="29"/>
      <c r="AT244" s="29"/>
      <c r="AU244" s="29"/>
      <c r="AV244" s="29"/>
      <c r="AW244" s="29"/>
    </row>
    <row r="245" spans="1:49" ht="15.75" customHeight="1" x14ac:dyDescent="0.3">
      <c r="A245" s="17" t="s">
        <v>1042</v>
      </c>
      <c r="B245" s="14" t="s">
        <v>1043</v>
      </c>
      <c r="C245" s="15">
        <v>21739325</v>
      </c>
      <c r="D245" s="16">
        <v>911008394</v>
      </c>
      <c r="E245" s="16" t="s">
        <v>51</v>
      </c>
      <c r="F245" s="16" t="s">
        <v>1044</v>
      </c>
      <c r="G245" s="17">
        <v>2</v>
      </c>
      <c r="H245" s="18" t="s">
        <v>1045</v>
      </c>
      <c r="I245" s="19" t="s">
        <v>53</v>
      </c>
      <c r="J245" s="20" t="s">
        <v>54</v>
      </c>
      <c r="K245" s="21">
        <v>568</v>
      </c>
      <c r="L245" s="21">
        <v>568</v>
      </c>
      <c r="M245" s="22">
        <v>900</v>
      </c>
      <c r="N245" s="23">
        <f>IF(G245&lt;=1,'CARGO FIJO'!$B$5,IF(G245&lt;=2,'CARGO FIJO'!$B$8,IF(G245&lt;=3,'CARGO FIJO'!$B$11,IF(G245&lt;=4,'CARGO FIJO'!$B$14,IF(G245&lt;=5,'CARGO FIJO'!$B$17)))))</f>
        <v>900</v>
      </c>
      <c r="O245" s="23">
        <f>IF(G245&lt;=1,'CARGO FIJO'!$C$5,IF(G245&lt;=2,'CARGO FIJO'!$C$8,IF(G245&lt;=3,'CARGO FIJO'!$C$11,IF(G245&lt;=4,'CARGO FIJO'!$C$14,IF(G245&lt;=5,'CARGO FIJO'!$C$17)))))</f>
        <v>900</v>
      </c>
      <c r="P245" s="21">
        <f t="shared" si="67"/>
        <v>0</v>
      </c>
      <c r="Q245" s="21">
        <f t="shared" si="68"/>
        <v>0</v>
      </c>
      <c r="R245" s="21">
        <f t="shared" si="69"/>
        <v>0</v>
      </c>
      <c r="S245" s="21">
        <f t="shared" si="70"/>
        <v>0</v>
      </c>
      <c r="T245" s="24">
        <f t="shared" si="71"/>
        <v>0</v>
      </c>
      <c r="U245" s="24">
        <f t="shared" si="78"/>
        <v>0</v>
      </c>
      <c r="V245" s="25">
        <f t="shared" si="79"/>
        <v>0</v>
      </c>
      <c r="W245" s="24">
        <f>IF(G245&lt;=1,'CARGO FIJO'!$A$2,IF(G245&lt;=2,'CARGO FIJO'!$B$2,IF(G245&lt;=3,'CARGO FIJO'!$C$2,IF(G245&lt;=4,'CARGO FIJO'!$D$2,IF(G245&lt;=5,'CARGO FIJO'!$E$2)))))</f>
        <v>10000</v>
      </c>
      <c r="X245" s="26">
        <v>0</v>
      </c>
      <c r="Y245" s="24">
        <v>0</v>
      </c>
      <c r="Z245" s="27">
        <v>0</v>
      </c>
      <c r="AA245" s="24">
        <f t="shared" si="85"/>
        <v>0</v>
      </c>
      <c r="AB245" s="24">
        <v>0</v>
      </c>
      <c r="AC245" s="24">
        <v>0</v>
      </c>
      <c r="AD245" s="24">
        <v>1000</v>
      </c>
      <c r="AE245" s="24">
        <v>0</v>
      </c>
      <c r="AF245" s="21">
        <v>0</v>
      </c>
      <c r="AG245" s="24">
        <v>0</v>
      </c>
      <c r="AH245" s="24">
        <f t="shared" ref="AH245:AH269" si="89">AE245-AG245</f>
        <v>0</v>
      </c>
      <c r="AI245" s="24">
        <v>0</v>
      </c>
      <c r="AJ245" s="33" t="s">
        <v>55</v>
      </c>
      <c r="AK245" s="24">
        <v>0</v>
      </c>
      <c r="AL245" s="24">
        <f t="shared" si="15"/>
        <v>9000</v>
      </c>
      <c r="AM245" s="24">
        <f t="shared" si="10"/>
        <v>9000</v>
      </c>
      <c r="AN245" s="29"/>
      <c r="AO245" s="30">
        <f t="shared" si="87"/>
        <v>0</v>
      </c>
      <c r="AP245" s="30">
        <f t="shared" si="88"/>
        <v>0</v>
      </c>
      <c r="AQ245" s="29"/>
      <c r="AR245" s="29"/>
      <c r="AS245" s="29"/>
      <c r="AT245" s="29"/>
      <c r="AU245" s="29"/>
      <c r="AV245" s="29"/>
      <c r="AW245" s="29"/>
    </row>
    <row r="246" spans="1:49" ht="15.75" customHeight="1" x14ac:dyDescent="0.3">
      <c r="A246" s="17" t="s">
        <v>1046</v>
      </c>
      <c r="B246" s="14" t="s">
        <v>1047</v>
      </c>
      <c r="C246" s="15">
        <v>21739325</v>
      </c>
      <c r="D246" s="16">
        <v>18132872</v>
      </c>
      <c r="E246" s="16" t="s">
        <v>51</v>
      </c>
      <c r="F246" s="16" t="s">
        <v>1044</v>
      </c>
      <c r="G246" s="17">
        <v>2</v>
      </c>
      <c r="H246" s="18" t="s">
        <v>1048</v>
      </c>
      <c r="I246" s="19" t="s">
        <v>53</v>
      </c>
      <c r="J246" s="20" t="s">
        <v>54</v>
      </c>
      <c r="K246" s="21">
        <v>114</v>
      </c>
      <c r="L246" s="21">
        <v>132</v>
      </c>
      <c r="M246" s="22">
        <v>900</v>
      </c>
      <c r="N246" s="23">
        <f>IF(G246&lt;=1,'CARGO FIJO'!$B$5,IF(G246&lt;=2,'CARGO FIJO'!$B$8,IF(G246&lt;=3,'CARGO FIJO'!$B$11,IF(G246&lt;=4,'CARGO FIJO'!$B$14,IF(G246&lt;=5,'CARGO FIJO'!$B$17)))))</f>
        <v>900</v>
      </c>
      <c r="O246" s="23">
        <f>IF(G246&lt;=1,'CARGO FIJO'!$C$5,IF(G246&lt;=2,'CARGO FIJO'!$C$8,IF(G246&lt;=3,'CARGO FIJO'!$C$11,IF(G246&lt;=4,'CARGO FIJO'!$C$14,IF(G246&lt;=5,'CARGO FIJO'!$C$17)))))</f>
        <v>900</v>
      </c>
      <c r="P246" s="21">
        <f t="shared" si="67"/>
        <v>18</v>
      </c>
      <c r="Q246" s="21">
        <f t="shared" si="68"/>
        <v>17</v>
      </c>
      <c r="R246" s="21">
        <f t="shared" si="69"/>
        <v>1</v>
      </c>
      <c r="S246" s="21">
        <f t="shared" si="70"/>
        <v>0</v>
      </c>
      <c r="T246" s="24">
        <f t="shared" si="71"/>
        <v>15300</v>
      </c>
      <c r="U246" s="24">
        <f t="shared" si="78"/>
        <v>900</v>
      </c>
      <c r="V246" s="25">
        <f t="shared" si="79"/>
        <v>0</v>
      </c>
      <c r="W246" s="24">
        <f>IF(G246&lt;=1,'CARGO FIJO'!$A$2,IF(G246&lt;=2,'CARGO FIJO'!$B$2,IF(G246&lt;=3,'CARGO FIJO'!$C$2,IF(G246&lt;=4,'CARGO FIJO'!$D$2,IF(G246&lt;=5,'CARGO FIJO'!$E$2)))))</f>
        <v>10000</v>
      </c>
      <c r="X246" s="26">
        <v>0</v>
      </c>
      <c r="Y246" s="24">
        <v>0</v>
      </c>
      <c r="Z246" s="27">
        <v>0</v>
      </c>
      <c r="AA246" s="24">
        <f t="shared" si="85"/>
        <v>0</v>
      </c>
      <c r="AB246" s="24">
        <v>0</v>
      </c>
      <c r="AC246" s="24">
        <v>0</v>
      </c>
      <c r="AD246" s="24">
        <v>2600</v>
      </c>
      <c r="AE246" s="24">
        <v>0</v>
      </c>
      <c r="AF246" s="21">
        <v>0</v>
      </c>
      <c r="AG246" s="24">
        <v>0</v>
      </c>
      <c r="AH246" s="24">
        <f t="shared" si="89"/>
        <v>0</v>
      </c>
      <c r="AI246" s="24">
        <v>0</v>
      </c>
      <c r="AJ246" s="33" t="s">
        <v>55</v>
      </c>
      <c r="AK246" s="24">
        <v>0</v>
      </c>
      <c r="AL246" s="24">
        <f t="shared" si="15"/>
        <v>23600</v>
      </c>
      <c r="AM246" s="24">
        <f t="shared" si="10"/>
        <v>23600</v>
      </c>
      <c r="AN246" s="29"/>
      <c r="AO246" s="30">
        <f t="shared" si="87"/>
        <v>0</v>
      </c>
      <c r="AP246" s="30"/>
      <c r="AQ246" s="29"/>
      <c r="AR246" s="29"/>
      <c r="AS246" s="29"/>
      <c r="AT246" s="29"/>
      <c r="AU246" s="29"/>
      <c r="AV246" s="29"/>
      <c r="AW246" s="29"/>
    </row>
    <row r="247" spans="1:49" ht="15.75" customHeight="1" x14ac:dyDescent="0.3">
      <c r="A247" s="17" t="s">
        <v>1049</v>
      </c>
      <c r="B247" s="14" t="s">
        <v>1050</v>
      </c>
      <c r="C247" s="15">
        <v>43531673</v>
      </c>
      <c r="D247" s="16"/>
      <c r="E247" s="16" t="s">
        <v>51</v>
      </c>
      <c r="F247" s="16" t="s">
        <v>1051</v>
      </c>
      <c r="G247" s="17">
        <v>2</v>
      </c>
      <c r="H247" s="18" t="s">
        <v>1052</v>
      </c>
      <c r="I247" s="19" t="s">
        <v>53</v>
      </c>
      <c r="J247" s="20" t="s">
        <v>54</v>
      </c>
      <c r="K247" s="21"/>
      <c r="L247" s="21"/>
      <c r="M247" s="22">
        <v>900</v>
      </c>
      <c r="N247" s="23">
        <f>IF(G247&lt;=1,'CARGO FIJO'!$B$5,IF(G247&lt;=2,'CARGO FIJO'!$B$8,IF(G247&lt;=3,'CARGO FIJO'!$B$11,IF(G247&lt;=4,'CARGO FIJO'!$B$14,IF(G247&lt;=5,'CARGO FIJO'!$B$17)))))</f>
        <v>900</v>
      </c>
      <c r="O247" s="23">
        <f>IF(G247&lt;=1,'CARGO FIJO'!$C$5,IF(G247&lt;=2,'CARGO FIJO'!$C$8,IF(G247&lt;=3,'CARGO FIJO'!$C$11,IF(G247&lt;=4,'CARGO FIJO'!$C$14,IF(G247&lt;=5,'CARGO FIJO'!$C$17)))))</f>
        <v>900</v>
      </c>
      <c r="P247" s="21">
        <f t="shared" si="67"/>
        <v>0</v>
      </c>
      <c r="Q247" s="21">
        <f t="shared" si="68"/>
        <v>0</v>
      </c>
      <c r="R247" s="21">
        <f t="shared" si="69"/>
        <v>0</v>
      </c>
      <c r="S247" s="21">
        <f t="shared" si="70"/>
        <v>0</v>
      </c>
      <c r="T247" s="24">
        <f t="shared" si="71"/>
        <v>0</v>
      </c>
      <c r="U247" s="24">
        <f t="shared" si="78"/>
        <v>0</v>
      </c>
      <c r="V247" s="25">
        <f t="shared" si="79"/>
        <v>0</v>
      </c>
      <c r="W247" s="24">
        <v>0</v>
      </c>
      <c r="X247" s="26">
        <v>0</v>
      </c>
      <c r="Y247" s="24">
        <v>0</v>
      </c>
      <c r="Z247" s="27">
        <v>0</v>
      </c>
      <c r="AA247" s="24">
        <f t="shared" si="85"/>
        <v>0</v>
      </c>
      <c r="AB247" s="24">
        <v>0</v>
      </c>
      <c r="AC247" s="24">
        <v>0</v>
      </c>
      <c r="AD247" s="24">
        <v>0</v>
      </c>
      <c r="AE247" s="24">
        <v>0</v>
      </c>
      <c r="AF247" s="21">
        <v>0</v>
      </c>
      <c r="AG247" s="24">
        <v>0</v>
      </c>
      <c r="AH247" s="24">
        <f t="shared" si="89"/>
        <v>0</v>
      </c>
      <c r="AI247" s="24">
        <v>320500</v>
      </c>
      <c r="AJ247" s="33" t="s">
        <v>1053</v>
      </c>
      <c r="AK247" s="24">
        <v>0</v>
      </c>
      <c r="AL247" s="24">
        <f t="shared" si="15"/>
        <v>320500</v>
      </c>
      <c r="AM247" s="24">
        <f t="shared" si="10"/>
        <v>320500</v>
      </c>
      <c r="AN247" s="29"/>
      <c r="AO247" s="30"/>
      <c r="AP247" s="30"/>
      <c r="AQ247" s="29"/>
      <c r="AR247" s="29"/>
      <c r="AS247" s="29"/>
      <c r="AT247" s="29"/>
      <c r="AU247" s="29"/>
      <c r="AV247" s="29"/>
      <c r="AW247" s="29"/>
    </row>
    <row r="248" spans="1:49" ht="15.75" customHeight="1" x14ac:dyDescent="0.3">
      <c r="A248" s="17" t="s">
        <v>1054</v>
      </c>
      <c r="B248" s="63" t="s">
        <v>1055</v>
      </c>
      <c r="C248" s="15">
        <v>43538539</v>
      </c>
      <c r="D248" s="16" t="s">
        <v>1056</v>
      </c>
      <c r="E248" s="16" t="s">
        <v>51</v>
      </c>
      <c r="F248" s="16" t="s">
        <v>1057</v>
      </c>
      <c r="G248" s="17">
        <v>2</v>
      </c>
      <c r="H248" s="18" t="s">
        <v>1058</v>
      </c>
      <c r="I248" s="19" t="s">
        <v>53</v>
      </c>
      <c r="J248" s="20" t="s">
        <v>54</v>
      </c>
      <c r="K248" s="21">
        <v>282</v>
      </c>
      <c r="L248" s="21">
        <v>363</v>
      </c>
      <c r="M248" s="22">
        <v>900</v>
      </c>
      <c r="N248" s="23">
        <f>IF(G248&lt;=1,'CARGO FIJO'!$B$5,IF(G248&lt;=2,'CARGO FIJO'!$B$8,IF(G248&lt;=3,'CARGO FIJO'!$B$11,IF(G248&lt;=4,'CARGO FIJO'!$B$14,IF(G248&lt;=5,'CARGO FIJO'!$B$17)))))</f>
        <v>900</v>
      </c>
      <c r="O248" s="23">
        <f>IF(G248&lt;=1,'CARGO FIJO'!$C$5,IF(G248&lt;=2,'CARGO FIJO'!$C$8,IF(G248&lt;=3,'CARGO FIJO'!$C$11,IF(G248&lt;=4,'CARGO FIJO'!$C$14,IF(G248&lt;=5,'CARGO FIJO'!$C$17)))))</f>
        <v>900</v>
      </c>
      <c r="P248" s="21">
        <f t="shared" si="67"/>
        <v>81</v>
      </c>
      <c r="Q248" s="21">
        <f t="shared" si="68"/>
        <v>17</v>
      </c>
      <c r="R248" s="21">
        <f t="shared" si="69"/>
        <v>18</v>
      </c>
      <c r="S248" s="21">
        <f t="shared" si="70"/>
        <v>46</v>
      </c>
      <c r="T248" s="24">
        <f t="shared" si="71"/>
        <v>15300</v>
      </c>
      <c r="U248" s="24">
        <f t="shared" si="78"/>
        <v>16200</v>
      </c>
      <c r="V248" s="25">
        <f t="shared" si="79"/>
        <v>41400</v>
      </c>
      <c r="W248" s="24">
        <f>IF(G248&lt;=1,'CARGO FIJO'!$A$2,IF(G248&lt;=2,'CARGO FIJO'!$B$2,IF(G248&lt;=3,'CARGO FIJO'!$C$2,IF(G248&lt;=4,'CARGO FIJO'!$D$2,IF(G248&lt;=5,'CARGO FIJO'!$E$2)))))</f>
        <v>10000</v>
      </c>
      <c r="X248" s="26">
        <v>0</v>
      </c>
      <c r="Y248" s="24">
        <v>0</v>
      </c>
      <c r="Z248" s="27">
        <v>4</v>
      </c>
      <c r="AA248" s="24">
        <f t="shared" si="85"/>
        <v>2000</v>
      </c>
      <c r="AB248" s="24">
        <v>466050</v>
      </c>
      <c r="AC248" s="24">
        <v>0</v>
      </c>
      <c r="AD248" s="24">
        <v>0</v>
      </c>
      <c r="AE248" s="24">
        <v>1674750</v>
      </c>
      <c r="AF248" s="21">
        <v>6</v>
      </c>
      <c r="AG248" s="24">
        <v>30450</v>
      </c>
      <c r="AH248" s="24">
        <f t="shared" si="89"/>
        <v>1644300</v>
      </c>
      <c r="AI248" s="24">
        <v>0</v>
      </c>
      <c r="AJ248" s="33" t="s">
        <v>1059</v>
      </c>
      <c r="AK248" s="24">
        <v>0</v>
      </c>
      <c r="AL248" s="24">
        <f t="shared" si="15"/>
        <v>581400</v>
      </c>
      <c r="AM248" s="24">
        <f t="shared" si="10"/>
        <v>581400</v>
      </c>
      <c r="AN248" s="29"/>
      <c r="AO248" s="30"/>
      <c r="AP248" s="30"/>
      <c r="AQ248" s="29"/>
      <c r="AR248" s="29"/>
      <c r="AS248" s="29"/>
      <c r="AT248" s="29"/>
      <c r="AU248" s="29"/>
      <c r="AV248" s="29"/>
      <c r="AW248" s="29"/>
    </row>
    <row r="249" spans="1:49" ht="16.5" customHeight="1" x14ac:dyDescent="0.3">
      <c r="A249" s="17" t="s">
        <v>1060</v>
      </c>
      <c r="B249" s="14" t="s">
        <v>1061</v>
      </c>
      <c r="C249" s="15">
        <v>43688926</v>
      </c>
      <c r="D249" s="16">
        <v>19138854</v>
      </c>
      <c r="E249" s="16" t="s">
        <v>51</v>
      </c>
      <c r="F249" s="16" t="s">
        <v>1062</v>
      </c>
      <c r="G249" s="17">
        <v>2</v>
      </c>
      <c r="H249" s="18" t="s">
        <v>1063</v>
      </c>
      <c r="I249" s="19" t="s">
        <v>53</v>
      </c>
      <c r="J249" s="20" t="s">
        <v>54</v>
      </c>
      <c r="K249" s="21">
        <v>116</v>
      </c>
      <c r="L249" s="21">
        <v>118</v>
      </c>
      <c r="M249" s="22">
        <v>900</v>
      </c>
      <c r="N249" s="23">
        <f>IF(G249&lt;=1,'CARGO FIJO'!$B$5,IF(G249&lt;=2,'CARGO FIJO'!$B$8,IF(G249&lt;=3,'CARGO FIJO'!$B$11,IF(G249&lt;=4,'CARGO FIJO'!$B$14,IF(G249&lt;=5,'CARGO FIJO'!$B$17)))))</f>
        <v>900</v>
      </c>
      <c r="O249" s="23">
        <f>IF(G249&lt;=1,'CARGO FIJO'!$C$5,IF(G249&lt;=2,'CARGO FIJO'!$C$8,IF(G249&lt;=3,'CARGO FIJO'!$C$11,IF(G249&lt;=4,'CARGO FIJO'!$C$14,IF(G249&lt;=5,'CARGO FIJO'!$C$17)))))</f>
        <v>900</v>
      </c>
      <c r="P249" s="21">
        <f t="shared" si="67"/>
        <v>2</v>
      </c>
      <c r="Q249" s="21">
        <f t="shared" si="68"/>
        <v>2</v>
      </c>
      <c r="R249" s="21">
        <f t="shared" si="69"/>
        <v>0</v>
      </c>
      <c r="S249" s="21">
        <f t="shared" si="70"/>
        <v>0</v>
      </c>
      <c r="T249" s="24">
        <f t="shared" si="71"/>
        <v>1800</v>
      </c>
      <c r="U249" s="24">
        <f t="shared" si="78"/>
        <v>0</v>
      </c>
      <c r="V249" s="25">
        <f t="shared" si="79"/>
        <v>0</v>
      </c>
      <c r="W249" s="24">
        <f>IF(G249&lt;=1,'CARGO FIJO'!$A$2,IF(G249&lt;=2,'CARGO FIJO'!$B$2,IF(G249&lt;=3,'CARGO FIJO'!$C$2,IF(G249&lt;=4,'CARGO FIJO'!$D$2,IF(G249&lt;=5,'CARGO FIJO'!$E$2)))))</f>
        <v>10000</v>
      </c>
      <c r="X249" s="26">
        <v>0</v>
      </c>
      <c r="Y249" s="24">
        <v>0</v>
      </c>
      <c r="Z249" s="27">
        <v>1</v>
      </c>
      <c r="AA249" s="24">
        <f t="shared" si="85"/>
        <v>500</v>
      </c>
      <c r="AB249" s="24">
        <v>214100</v>
      </c>
      <c r="AC249" s="24">
        <v>0</v>
      </c>
      <c r="AD249" s="24">
        <v>0</v>
      </c>
      <c r="AE249" s="24">
        <v>337800</v>
      </c>
      <c r="AF249" s="21">
        <v>9</v>
      </c>
      <c r="AG249" s="24">
        <v>84450</v>
      </c>
      <c r="AH249" s="24">
        <f t="shared" si="89"/>
        <v>253350</v>
      </c>
      <c r="AI249" s="24">
        <v>0</v>
      </c>
      <c r="AJ249" s="120" t="s">
        <v>1064</v>
      </c>
      <c r="AK249" s="24">
        <v>0</v>
      </c>
      <c r="AL249" s="24">
        <f t="shared" si="15"/>
        <v>310850</v>
      </c>
      <c r="AM249" s="24">
        <f t="shared" si="10"/>
        <v>310850</v>
      </c>
      <c r="AN249" s="29"/>
      <c r="AO249" s="36"/>
      <c r="AP249" s="36"/>
      <c r="AQ249" s="29"/>
      <c r="AR249" s="29"/>
      <c r="AS249" s="29"/>
      <c r="AT249" s="29"/>
      <c r="AU249" s="29"/>
      <c r="AV249" s="29"/>
      <c r="AW249" s="29"/>
    </row>
    <row r="250" spans="1:49" ht="15.75" customHeight="1" x14ac:dyDescent="0.3">
      <c r="A250" s="17" t="s">
        <v>1065</v>
      </c>
      <c r="B250" s="14" t="s">
        <v>1066</v>
      </c>
      <c r="C250" s="15">
        <v>32515879</v>
      </c>
      <c r="D250" s="16">
        <v>1112003298</v>
      </c>
      <c r="E250" s="16" t="s">
        <v>51</v>
      </c>
      <c r="F250" s="16">
        <v>3387215</v>
      </c>
      <c r="G250" s="17">
        <v>2</v>
      </c>
      <c r="H250" s="18" t="s">
        <v>1067</v>
      </c>
      <c r="I250" s="19" t="s">
        <v>53</v>
      </c>
      <c r="J250" s="20" t="s">
        <v>54</v>
      </c>
      <c r="K250" s="21">
        <v>1735</v>
      </c>
      <c r="L250" s="21">
        <v>1747</v>
      </c>
      <c r="M250" s="22">
        <v>900</v>
      </c>
      <c r="N250" s="23">
        <f>IF(G250&lt;=1,'CARGO FIJO'!$B$5,IF(G250&lt;=2,'CARGO FIJO'!$B$8,IF(G250&lt;=3,'CARGO FIJO'!$B$11,IF(G250&lt;=4,'CARGO FIJO'!$B$14,IF(G250&lt;=5,'CARGO FIJO'!$B$17)))))</f>
        <v>900</v>
      </c>
      <c r="O250" s="23">
        <f>IF(G250&lt;=1,'CARGO FIJO'!$C$5,IF(G250&lt;=2,'CARGO FIJO'!$C$8,IF(G250&lt;=3,'CARGO FIJO'!$C$11,IF(G250&lt;=4,'CARGO FIJO'!$C$14,IF(G250&lt;=5,'CARGO FIJO'!$C$17)))))</f>
        <v>900</v>
      </c>
      <c r="P250" s="21">
        <f t="shared" si="67"/>
        <v>12</v>
      </c>
      <c r="Q250" s="21">
        <f t="shared" si="68"/>
        <v>12</v>
      </c>
      <c r="R250" s="21">
        <f t="shared" si="69"/>
        <v>0</v>
      </c>
      <c r="S250" s="21">
        <f t="shared" si="70"/>
        <v>0</v>
      </c>
      <c r="T250" s="24">
        <f t="shared" si="71"/>
        <v>10800</v>
      </c>
      <c r="U250" s="24">
        <f t="shared" si="78"/>
        <v>0</v>
      </c>
      <c r="V250" s="25">
        <f t="shared" si="79"/>
        <v>0</v>
      </c>
      <c r="W250" s="24">
        <f>IF(G250&lt;=1,'CARGO FIJO'!$A$2,IF(G250&lt;=2,'CARGO FIJO'!$B$2,IF(G250&lt;=3,'CARGO FIJO'!$C$2,IF(G250&lt;=4,'CARGO FIJO'!$D$2,IF(G250&lt;=5,'CARGO FIJO'!$E$2)))))</f>
        <v>10000</v>
      </c>
      <c r="X250" s="26">
        <v>0</v>
      </c>
      <c r="Y250" s="24">
        <v>0</v>
      </c>
      <c r="Z250" s="27">
        <v>3</v>
      </c>
      <c r="AA250" s="24">
        <f t="shared" si="85"/>
        <v>1500</v>
      </c>
      <c r="AB250" s="24">
        <v>54900</v>
      </c>
      <c r="AC250" s="24">
        <v>0</v>
      </c>
      <c r="AD250" s="24">
        <v>0</v>
      </c>
      <c r="AE250" s="24">
        <v>0</v>
      </c>
      <c r="AF250" s="21">
        <v>0</v>
      </c>
      <c r="AG250" s="24">
        <v>0</v>
      </c>
      <c r="AH250" s="24">
        <f t="shared" si="89"/>
        <v>0</v>
      </c>
      <c r="AI250" s="24">
        <v>0</v>
      </c>
      <c r="AJ250" s="33" t="s">
        <v>1068</v>
      </c>
      <c r="AK250" s="24">
        <v>0</v>
      </c>
      <c r="AL250" s="24">
        <f t="shared" si="15"/>
        <v>77200</v>
      </c>
      <c r="AM250" s="24">
        <f t="shared" si="10"/>
        <v>77200</v>
      </c>
      <c r="AN250" s="29"/>
      <c r="AO250" s="30">
        <f t="shared" ref="AO250:AO255" si="90">AH250</f>
        <v>0</v>
      </c>
      <c r="AP250" s="30">
        <f t="shared" ref="AP250:AP255" si="91">AL250-AM250</f>
        <v>0</v>
      </c>
      <c r="AQ250" s="29"/>
      <c r="AR250" s="29"/>
      <c r="AS250" s="29"/>
      <c r="AT250" s="29"/>
      <c r="AU250" s="29"/>
      <c r="AV250" s="29"/>
      <c r="AW250" s="29"/>
    </row>
    <row r="251" spans="1:49" ht="15.75" customHeight="1" x14ac:dyDescent="0.3">
      <c r="A251" s="17" t="s">
        <v>1069</v>
      </c>
      <c r="B251" s="14" t="s">
        <v>1070</v>
      </c>
      <c r="C251" s="15">
        <v>71398002</v>
      </c>
      <c r="D251" s="16">
        <v>903001790</v>
      </c>
      <c r="E251" s="16" t="s">
        <v>51</v>
      </c>
      <c r="F251" s="16" t="s">
        <v>1071</v>
      </c>
      <c r="G251" s="17">
        <v>2</v>
      </c>
      <c r="H251" s="18" t="s">
        <v>1072</v>
      </c>
      <c r="I251" s="19" t="s">
        <v>53</v>
      </c>
      <c r="J251" s="20" t="s">
        <v>54</v>
      </c>
      <c r="K251" s="21">
        <v>1519</v>
      </c>
      <c r="L251" s="21">
        <v>1528</v>
      </c>
      <c r="M251" s="22">
        <v>900</v>
      </c>
      <c r="N251" s="23">
        <f>IF(G251&lt;=1,'CARGO FIJO'!$B$5,IF(G251&lt;=2,'CARGO FIJO'!$B$8,IF(G251&lt;=3,'CARGO FIJO'!$B$11,IF(G251&lt;=4,'CARGO FIJO'!$B$14,IF(G251&lt;=5,'CARGO FIJO'!$B$17)))))</f>
        <v>900</v>
      </c>
      <c r="O251" s="23">
        <f>IF(G251&lt;=1,'CARGO FIJO'!$C$5,IF(G251&lt;=2,'CARGO FIJO'!$C$8,IF(G251&lt;=3,'CARGO FIJO'!$C$11,IF(G251&lt;=4,'CARGO FIJO'!$C$14,IF(G251&lt;=5,'CARGO FIJO'!$C$17)))))</f>
        <v>900</v>
      </c>
      <c r="P251" s="21">
        <f t="shared" si="67"/>
        <v>9</v>
      </c>
      <c r="Q251" s="21">
        <f t="shared" si="68"/>
        <v>9</v>
      </c>
      <c r="R251" s="21">
        <f t="shared" si="69"/>
        <v>0</v>
      </c>
      <c r="S251" s="21">
        <f t="shared" si="70"/>
        <v>0</v>
      </c>
      <c r="T251" s="24">
        <f t="shared" si="71"/>
        <v>8100</v>
      </c>
      <c r="U251" s="24">
        <f t="shared" si="78"/>
        <v>0</v>
      </c>
      <c r="V251" s="25">
        <f t="shared" si="79"/>
        <v>0</v>
      </c>
      <c r="W251" s="24">
        <f>IF(G251&lt;=1,'CARGO FIJO'!$A$2,IF(G251&lt;=2,'CARGO FIJO'!$B$2,IF(G251&lt;=3,'CARGO FIJO'!$C$2,IF(G251&lt;=4,'CARGO FIJO'!$D$2,IF(G251&lt;=5,'CARGO FIJO'!$E$2)))))</f>
        <v>10000</v>
      </c>
      <c r="X251" s="26">
        <v>0</v>
      </c>
      <c r="Y251" s="24">
        <v>0</v>
      </c>
      <c r="Z251" s="27">
        <v>0</v>
      </c>
      <c r="AA251" s="24">
        <f t="shared" si="85"/>
        <v>0</v>
      </c>
      <c r="AB251" s="24">
        <v>0</v>
      </c>
      <c r="AC251" s="24">
        <v>0</v>
      </c>
      <c r="AD251" s="24">
        <v>1800</v>
      </c>
      <c r="AE251" s="24">
        <v>0</v>
      </c>
      <c r="AF251" s="21">
        <v>0</v>
      </c>
      <c r="AG251" s="24">
        <v>0</v>
      </c>
      <c r="AH251" s="24">
        <f t="shared" si="89"/>
        <v>0</v>
      </c>
      <c r="AI251" s="24">
        <v>0</v>
      </c>
      <c r="AJ251" s="33" t="s">
        <v>55</v>
      </c>
      <c r="AK251" s="24">
        <v>0</v>
      </c>
      <c r="AL251" s="24">
        <f t="shared" si="15"/>
        <v>16300</v>
      </c>
      <c r="AM251" s="24">
        <f t="shared" si="10"/>
        <v>16300</v>
      </c>
      <c r="AN251" s="29"/>
      <c r="AO251" s="30">
        <f t="shared" si="90"/>
        <v>0</v>
      </c>
      <c r="AP251" s="30">
        <f t="shared" si="91"/>
        <v>0</v>
      </c>
      <c r="AQ251" s="29"/>
      <c r="AR251" s="29"/>
      <c r="AS251" s="29"/>
      <c r="AT251" s="29"/>
      <c r="AU251" s="29"/>
      <c r="AV251" s="29"/>
      <c r="AW251" s="29"/>
    </row>
    <row r="252" spans="1:49" ht="15.75" customHeight="1" x14ac:dyDescent="0.3">
      <c r="A252" s="17" t="s">
        <v>1073</v>
      </c>
      <c r="B252" s="14" t="s">
        <v>1074</v>
      </c>
      <c r="C252" s="15">
        <v>32151058</v>
      </c>
      <c r="D252" s="16">
        <v>1008010495</v>
      </c>
      <c r="E252" s="16" t="s">
        <v>51</v>
      </c>
      <c r="F252" s="16">
        <v>3102606922</v>
      </c>
      <c r="G252" s="17">
        <v>1</v>
      </c>
      <c r="H252" s="18" t="s">
        <v>1075</v>
      </c>
      <c r="I252" s="19" t="s">
        <v>53</v>
      </c>
      <c r="J252" s="20" t="s">
        <v>54</v>
      </c>
      <c r="K252" s="21">
        <v>712</v>
      </c>
      <c r="L252" s="21">
        <v>722</v>
      </c>
      <c r="M252" s="22">
        <v>750</v>
      </c>
      <c r="N252" s="23">
        <f>IF(G252&lt;=1,'CARGO FIJO'!$B$5,IF(G252&lt;=2,'CARGO FIJO'!$B$8,IF(G252&lt;=3,'CARGO FIJO'!$B$11,IF(G252&lt;=4,'CARGO FIJO'!$B$14,IF(G252&lt;=5,'CARGO FIJO'!$B$17)))))</f>
        <v>750</v>
      </c>
      <c r="O252" s="23">
        <f>IF(G252&lt;=1,'CARGO FIJO'!$C$5,IF(G252&lt;=2,'CARGO FIJO'!$C$8,IF(G252&lt;=3,'CARGO FIJO'!$C$11,IF(G252&lt;=4,'CARGO FIJO'!$C$14,IF(G252&lt;=5,'CARGO FIJO'!$C$17)))))</f>
        <v>750</v>
      </c>
      <c r="P252" s="21">
        <f t="shared" si="67"/>
        <v>10</v>
      </c>
      <c r="Q252" s="21">
        <f t="shared" si="68"/>
        <v>10</v>
      </c>
      <c r="R252" s="21">
        <f t="shared" si="69"/>
        <v>0</v>
      </c>
      <c r="S252" s="21">
        <f t="shared" si="70"/>
        <v>0</v>
      </c>
      <c r="T252" s="24">
        <f t="shared" si="71"/>
        <v>7500</v>
      </c>
      <c r="U252" s="24">
        <f t="shared" si="78"/>
        <v>0</v>
      </c>
      <c r="V252" s="25">
        <f t="shared" si="79"/>
        <v>0</v>
      </c>
      <c r="W252" s="24">
        <f>IF(G252&lt;=1,'CARGO FIJO'!$A$2,IF(G252&lt;=2,'CARGO FIJO'!$B$2,IF(G252&lt;=3,'CARGO FIJO'!$C$2,IF(G252&lt;=4,'CARGO FIJO'!$D$2,IF(G252&lt;=5,'CARGO FIJO'!$E$2)))))</f>
        <v>6400</v>
      </c>
      <c r="X252" s="26">
        <v>0</v>
      </c>
      <c r="Y252" s="24">
        <v>0</v>
      </c>
      <c r="Z252" s="27">
        <v>0</v>
      </c>
      <c r="AA252" s="24">
        <f t="shared" si="85"/>
        <v>0</v>
      </c>
      <c r="AB252" s="24">
        <v>0</v>
      </c>
      <c r="AC252" s="24">
        <v>0</v>
      </c>
      <c r="AD252" s="24">
        <v>1400</v>
      </c>
      <c r="AE252" s="24">
        <v>0</v>
      </c>
      <c r="AF252" s="21">
        <v>0</v>
      </c>
      <c r="AG252" s="24">
        <v>0</v>
      </c>
      <c r="AH252" s="24">
        <f t="shared" si="89"/>
        <v>0</v>
      </c>
      <c r="AI252" s="24">
        <v>0</v>
      </c>
      <c r="AJ252" s="33" t="s">
        <v>55</v>
      </c>
      <c r="AK252" s="24">
        <v>0</v>
      </c>
      <c r="AL252" s="24">
        <f t="shared" si="15"/>
        <v>12500</v>
      </c>
      <c r="AM252" s="24">
        <f t="shared" si="10"/>
        <v>12500</v>
      </c>
      <c r="AN252" s="29"/>
      <c r="AO252" s="30">
        <f t="shared" si="90"/>
        <v>0</v>
      </c>
      <c r="AP252" s="30">
        <f t="shared" si="91"/>
        <v>0</v>
      </c>
      <c r="AQ252" s="29"/>
      <c r="AR252" s="29"/>
      <c r="AS252" s="29"/>
      <c r="AT252" s="29"/>
      <c r="AU252" s="29"/>
      <c r="AV252" s="29"/>
      <c r="AW252" s="29"/>
    </row>
    <row r="253" spans="1:49" ht="15.75" customHeight="1" x14ac:dyDescent="0.3">
      <c r="A253" s="17" t="s">
        <v>1076</v>
      </c>
      <c r="B253" s="14" t="s">
        <v>1077</v>
      </c>
      <c r="C253" s="15">
        <v>71397824</v>
      </c>
      <c r="D253" s="16">
        <v>1007002432</v>
      </c>
      <c r="E253" s="16" t="s">
        <v>51</v>
      </c>
      <c r="F253" s="16"/>
      <c r="G253" s="17">
        <v>2</v>
      </c>
      <c r="H253" s="18" t="s">
        <v>1078</v>
      </c>
      <c r="I253" s="19" t="s">
        <v>53</v>
      </c>
      <c r="J253" s="20" t="s">
        <v>54</v>
      </c>
      <c r="K253" s="21">
        <v>3860</v>
      </c>
      <c r="L253" s="21">
        <v>3865</v>
      </c>
      <c r="M253" s="22">
        <v>900</v>
      </c>
      <c r="N253" s="23">
        <f>IF(G253&lt;=1,'CARGO FIJO'!$B$5,IF(G253&lt;=2,'CARGO FIJO'!$B$8,IF(G253&lt;=3,'CARGO FIJO'!$B$11,IF(G253&lt;=4,'CARGO FIJO'!$B$14,IF(G253&lt;=5,'CARGO FIJO'!$B$17)))))</f>
        <v>900</v>
      </c>
      <c r="O253" s="23">
        <f>IF(G253&lt;=1,'CARGO FIJO'!$C$5,IF(G253&lt;=2,'CARGO FIJO'!$C$8,IF(G253&lt;=3,'CARGO FIJO'!$C$11,IF(G253&lt;=4,'CARGO FIJO'!$C$14,IF(G253&lt;=5,'CARGO FIJO'!$C$17)))))</f>
        <v>900</v>
      </c>
      <c r="P253" s="21">
        <f t="shared" si="67"/>
        <v>5</v>
      </c>
      <c r="Q253" s="21">
        <f t="shared" si="68"/>
        <v>5</v>
      </c>
      <c r="R253" s="21">
        <f t="shared" si="69"/>
        <v>0</v>
      </c>
      <c r="S253" s="21">
        <f t="shared" si="70"/>
        <v>0</v>
      </c>
      <c r="T253" s="24">
        <f t="shared" si="71"/>
        <v>4500</v>
      </c>
      <c r="U253" s="24">
        <f t="shared" si="78"/>
        <v>0</v>
      </c>
      <c r="V253" s="25">
        <f t="shared" si="79"/>
        <v>0</v>
      </c>
      <c r="W253" s="24">
        <f>IF(G253&lt;=1,'CARGO FIJO'!$A$2,IF(G253&lt;=2,'CARGO FIJO'!$B$2,IF(G253&lt;=3,'CARGO FIJO'!$C$2,IF(G253&lt;=4,'CARGO FIJO'!$D$2,IF(G253&lt;=5,'CARGO FIJO'!$E$2)))))</f>
        <v>10000</v>
      </c>
      <c r="X253" s="26">
        <v>0</v>
      </c>
      <c r="Y253" s="24">
        <v>0</v>
      </c>
      <c r="Z253" s="27">
        <v>1</v>
      </c>
      <c r="AA253" s="24">
        <v>500</v>
      </c>
      <c r="AB253" s="24">
        <v>20350</v>
      </c>
      <c r="AC253" s="24">
        <v>0</v>
      </c>
      <c r="AD253" s="24">
        <v>1500</v>
      </c>
      <c r="AE253" s="24">
        <v>0</v>
      </c>
      <c r="AF253" s="21">
        <v>0</v>
      </c>
      <c r="AG253" s="24">
        <v>0</v>
      </c>
      <c r="AH253" s="24">
        <f t="shared" si="89"/>
        <v>0</v>
      </c>
      <c r="AI253" s="24">
        <v>0</v>
      </c>
      <c r="AJ253" s="33" t="s">
        <v>1079</v>
      </c>
      <c r="AK253" s="24">
        <v>0</v>
      </c>
      <c r="AL253" s="24">
        <f t="shared" si="15"/>
        <v>33850</v>
      </c>
      <c r="AM253" s="24">
        <f t="shared" si="10"/>
        <v>33850</v>
      </c>
      <c r="AN253" s="29"/>
      <c r="AO253" s="30">
        <f t="shared" si="90"/>
        <v>0</v>
      </c>
      <c r="AP253" s="30">
        <f t="shared" si="91"/>
        <v>0</v>
      </c>
      <c r="AQ253" s="29"/>
      <c r="AR253" s="29"/>
      <c r="AS253" s="29"/>
      <c r="AT253" s="29"/>
      <c r="AU253" s="29"/>
      <c r="AV253" s="29"/>
      <c r="AW253" s="29"/>
    </row>
    <row r="254" spans="1:49" ht="15.75" customHeight="1" x14ac:dyDescent="0.3">
      <c r="A254" s="17" t="s">
        <v>1080</v>
      </c>
      <c r="B254" s="14" t="s">
        <v>1081</v>
      </c>
      <c r="C254" s="15">
        <v>44005692</v>
      </c>
      <c r="D254" s="16">
        <v>1008009960</v>
      </c>
      <c r="E254" s="16" t="s">
        <v>51</v>
      </c>
      <c r="F254" s="16" t="s">
        <v>1082</v>
      </c>
      <c r="G254" s="17">
        <v>3</v>
      </c>
      <c r="H254" s="18" t="s">
        <v>1083</v>
      </c>
      <c r="I254" s="19" t="s">
        <v>53</v>
      </c>
      <c r="J254" s="20" t="s">
        <v>54</v>
      </c>
      <c r="K254" s="21">
        <v>1685</v>
      </c>
      <c r="L254" s="21">
        <v>1710</v>
      </c>
      <c r="M254" s="22">
        <v>1250</v>
      </c>
      <c r="N254" s="23">
        <f>IF(G254&lt;=1,'CARGO FIJO'!$B$5,IF(G254&lt;=2,'CARGO FIJO'!$B$8,IF(G254&lt;=3,'CARGO FIJO'!$B$11,IF(G254&lt;=4,'CARGO FIJO'!$B$14,IF(G254&lt;=5,'CARGO FIJO'!$B$17)))))</f>
        <v>1250</v>
      </c>
      <c r="O254" s="23">
        <f>IF(G254&lt;=1,'CARGO FIJO'!$C$5,IF(G254&lt;=2,'CARGO FIJO'!$C$8,IF(G254&lt;=3,'CARGO FIJO'!$C$11,IF(G254&lt;=4,'CARGO FIJO'!$C$14,IF(G254&lt;=5,'CARGO FIJO'!$C$17)))))</f>
        <v>1250</v>
      </c>
      <c r="P254" s="21">
        <f t="shared" si="67"/>
        <v>25</v>
      </c>
      <c r="Q254" s="21">
        <f t="shared" si="68"/>
        <v>17</v>
      </c>
      <c r="R254" s="21">
        <f t="shared" si="69"/>
        <v>8</v>
      </c>
      <c r="S254" s="21">
        <f t="shared" si="70"/>
        <v>0</v>
      </c>
      <c r="T254" s="24">
        <f t="shared" si="71"/>
        <v>21250</v>
      </c>
      <c r="U254" s="24">
        <f t="shared" si="78"/>
        <v>10000</v>
      </c>
      <c r="V254" s="25">
        <f t="shared" si="79"/>
        <v>0</v>
      </c>
      <c r="W254" s="24">
        <f>IF(G254&lt;=1,'CARGO FIJO'!$A$2,IF(G254&lt;=2,'CARGO FIJO'!$B$2,IF(G254&lt;=3,'CARGO FIJO'!$C$2,IF(G254&lt;=4,'CARGO FIJO'!$D$2,IF(G254&lt;=5,'CARGO FIJO'!$E$2)))))</f>
        <v>11800</v>
      </c>
      <c r="X254" s="26">
        <v>0</v>
      </c>
      <c r="Y254" s="24">
        <v>0</v>
      </c>
      <c r="Z254" s="27">
        <v>0</v>
      </c>
      <c r="AA254" s="24">
        <f>(Z254*500)</f>
        <v>0</v>
      </c>
      <c r="AB254" s="24">
        <v>0</v>
      </c>
      <c r="AC254" s="24">
        <v>0</v>
      </c>
      <c r="AD254" s="24">
        <v>4300</v>
      </c>
      <c r="AE254" s="24">
        <v>0</v>
      </c>
      <c r="AF254" s="21">
        <v>0</v>
      </c>
      <c r="AG254" s="24">
        <v>0</v>
      </c>
      <c r="AH254" s="24">
        <f t="shared" si="89"/>
        <v>0</v>
      </c>
      <c r="AI254" s="24">
        <v>0</v>
      </c>
      <c r="AJ254" s="33" t="s">
        <v>55</v>
      </c>
      <c r="AK254" s="24">
        <v>0</v>
      </c>
      <c r="AL254" s="24">
        <f t="shared" si="15"/>
        <v>38750</v>
      </c>
      <c r="AM254" s="24">
        <f t="shared" si="10"/>
        <v>38750</v>
      </c>
      <c r="AN254" s="29"/>
      <c r="AO254" s="30">
        <f t="shared" si="90"/>
        <v>0</v>
      </c>
      <c r="AP254" s="30">
        <f t="shared" si="91"/>
        <v>0</v>
      </c>
      <c r="AQ254" s="29"/>
      <c r="AR254" s="29"/>
      <c r="AS254" s="29"/>
      <c r="AT254" s="29"/>
      <c r="AU254" s="29"/>
      <c r="AV254" s="29"/>
      <c r="AW254" s="29"/>
    </row>
    <row r="255" spans="1:49" ht="15.75" customHeight="1" x14ac:dyDescent="0.3">
      <c r="A255" s="17" t="s">
        <v>1084</v>
      </c>
      <c r="B255" s="14" t="s">
        <v>1085</v>
      </c>
      <c r="C255" s="16"/>
      <c r="D255" s="16">
        <v>1305004082</v>
      </c>
      <c r="E255" s="16" t="s">
        <v>51</v>
      </c>
      <c r="F255" s="16" t="s">
        <v>1086</v>
      </c>
      <c r="G255" s="17">
        <v>3</v>
      </c>
      <c r="H255" s="18" t="s">
        <v>1087</v>
      </c>
      <c r="I255" s="19" t="s">
        <v>53</v>
      </c>
      <c r="J255" s="20" t="s">
        <v>54</v>
      </c>
      <c r="K255" s="21">
        <v>2199</v>
      </c>
      <c r="L255" s="21">
        <v>2233</v>
      </c>
      <c r="M255" s="22">
        <v>1250</v>
      </c>
      <c r="N255" s="23">
        <f>IF(G255&lt;=1,'CARGO FIJO'!$B$5,IF(G255&lt;=2,'CARGO FIJO'!$B$8,IF(G255&lt;=3,'CARGO FIJO'!$B$11,IF(G255&lt;=4,'CARGO FIJO'!$B$14,IF(G255&lt;=5,'CARGO FIJO'!$B$17)))))</f>
        <v>1250</v>
      </c>
      <c r="O255" s="23">
        <f>IF(G255&lt;=1,'CARGO FIJO'!$C$5,IF(G255&lt;=2,'CARGO FIJO'!$C$8,IF(G255&lt;=3,'CARGO FIJO'!$C$11,IF(G255&lt;=4,'CARGO FIJO'!$C$14,IF(G255&lt;=5,'CARGO FIJO'!$C$17)))))</f>
        <v>1250</v>
      </c>
      <c r="P255" s="21">
        <f t="shared" si="67"/>
        <v>34</v>
      </c>
      <c r="Q255" s="21">
        <f t="shared" si="68"/>
        <v>17</v>
      </c>
      <c r="R255" s="21">
        <f t="shared" si="69"/>
        <v>17</v>
      </c>
      <c r="S255" s="21">
        <f t="shared" si="70"/>
        <v>0</v>
      </c>
      <c r="T255" s="24">
        <f t="shared" si="71"/>
        <v>21250</v>
      </c>
      <c r="U255" s="24">
        <f t="shared" si="78"/>
        <v>21250</v>
      </c>
      <c r="V255" s="25">
        <f t="shared" si="79"/>
        <v>0</v>
      </c>
      <c r="W255" s="24">
        <f>IF(G255&lt;=1,'CARGO FIJO'!$A$2,IF(G255&lt;=2,'CARGO FIJO'!$B$2,IF(G255&lt;=3,'CARGO FIJO'!$C$2,IF(G255&lt;=4,'CARGO FIJO'!$D$2,IF(G255&lt;=5,'CARGO FIJO'!$E$2)))))</f>
        <v>11800</v>
      </c>
      <c r="X255" s="26">
        <v>0</v>
      </c>
      <c r="Y255" s="24">
        <v>0</v>
      </c>
      <c r="Z255" s="27">
        <v>4</v>
      </c>
      <c r="AA255" s="24">
        <v>500</v>
      </c>
      <c r="AB255" s="24">
        <v>113700</v>
      </c>
      <c r="AC255" s="24">
        <v>0</v>
      </c>
      <c r="AD255" s="24">
        <v>0</v>
      </c>
      <c r="AE255" s="24">
        <v>0</v>
      </c>
      <c r="AF255" s="21">
        <v>0</v>
      </c>
      <c r="AG255" s="24">
        <v>0</v>
      </c>
      <c r="AH255" s="24">
        <f t="shared" si="89"/>
        <v>0</v>
      </c>
      <c r="AI255" s="24">
        <v>0</v>
      </c>
      <c r="AJ255" s="33" t="s">
        <v>1088</v>
      </c>
      <c r="AK255" s="24">
        <v>0</v>
      </c>
      <c r="AL255" s="24">
        <f t="shared" ref="AL255:AL256" si="92">SUM(T255+U255+V256+W255+AA255+AB255+AC255+AG255+AI255+Y255-AD255)</f>
        <v>168500</v>
      </c>
      <c r="AM255" s="24">
        <f t="shared" si="10"/>
        <v>168500</v>
      </c>
      <c r="AN255" s="29"/>
      <c r="AO255" s="30">
        <f t="shared" si="90"/>
        <v>0</v>
      </c>
      <c r="AP255" s="30">
        <f t="shared" si="91"/>
        <v>0</v>
      </c>
      <c r="AQ255" s="29"/>
      <c r="AR255" s="29"/>
      <c r="AS255" s="29"/>
      <c r="AT255" s="29"/>
      <c r="AU255" s="29"/>
      <c r="AV255" s="29"/>
      <c r="AW255" s="29"/>
    </row>
    <row r="256" spans="1:49" ht="15.75" customHeight="1" x14ac:dyDescent="0.3">
      <c r="A256" s="17" t="s">
        <v>1089</v>
      </c>
      <c r="B256" s="14" t="s">
        <v>1090</v>
      </c>
      <c r="C256" s="15">
        <v>136606254</v>
      </c>
      <c r="D256" s="16">
        <v>20244001</v>
      </c>
      <c r="E256" s="76" t="s">
        <v>51</v>
      </c>
      <c r="F256" s="16">
        <v>3008826002</v>
      </c>
      <c r="G256" s="17">
        <v>3</v>
      </c>
      <c r="H256" s="18" t="s">
        <v>1091</v>
      </c>
      <c r="I256" s="19" t="s">
        <v>53</v>
      </c>
      <c r="J256" s="20" t="s">
        <v>54</v>
      </c>
      <c r="K256" s="21">
        <v>17</v>
      </c>
      <c r="L256" s="21">
        <v>34</v>
      </c>
      <c r="M256" s="22">
        <v>1250</v>
      </c>
      <c r="N256" s="23">
        <f>IF(G256&lt;=1,'CARGO FIJO'!$B$5,IF(G256&lt;=2,'CARGO FIJO'!$B$8,IF(G256&lt;=3,'CARGO FIJO'!$B$11,IF(G256&lt;=4,'CARGO FIJO'!$B$14,IF(G256&lt;=5,'CARGO FIJO'!$B$17)))))</f>
        <v>1250</v>
      </c>
      <c r="O256" s="23">
        <f>IF(G256&lt;=1,'CARGO FIJO'!$C$5,IF(G256&lt;=2,'CARGO FIJO'!$C$8,IF(G256&lt;=3,'CARGO FIJO'!$C$11,IF(G256&lt;=4,'CARGO FIJO'!$C$14,IF(G256&lt;=5,'CARGO FIJO'!$C$17)))))</f>
        <v>1250</v>
      </c>
      <c r="P256" s="21">
        <f t="shared" si="67"/>
        <v>17</v>
      </c>
      <c r="Q256" s="21">
        <f t="shared" si="68"/>
        <v>17</v>
      </c>
      <c r="R256" s="21">
        <f t="shared" si="69"/>
        <v>0</v>
      </c>
      <c r="S256" s="21">
        <f t="shared" si="70"/>
        <v>0</v>
      </c>
      <c r="T256" s="24">
        <f t="shared" si="71"/>
        <v>21250</v>
      </c>
      <c r="U256" s="24">
        <f t="shared" si="78"/>
        <v>0</v>
      </c>
      <c r="V256" s="25">
        <f t="shared" si="79"/>
        <v>0</v>
      </c>
      <c r="W256" s="24">
        <f>IF(G256&lt;=1,'CARGO FIJO'!$A$2,IF(G256&lt;=2,'CARGO FIJO'!$B$2,IF(G256&lt;=3,'CARGO FIJO'!$C$2,IF(G256&lt;=4,'CARGO FIJO'!$D$2,IF(G256&lt;=5,'CARGO FIJO'!$E$2)))))</f>
        <v>11800</v>
      </c>
      <c r="X256" s="26">
        <v>0</v>
      </c>
      <c r="Y256" s="24">
        <v>0</v>
      </c>
      <c r="Z256" s="27">
        <v>2</v>
      </c>
      <c r="AA256" s="24">
        <v>500</v>
      </c>
      <c r="AB256" s="24">
        <v>212950</v>
      </c>
      <c r="AC256" s="24">
        <v>0</v>
      </c>
      <c r="AD256" s="24">
        <v>0</v>
      </c>
      <c r="AE256" s="24">
        <v>1240050</v>
      </c>
      <c r="AF256" s="21">
        <v>4</v>
      </c>
      <c r="AG256" s="24">
        <v>95650</v>
      </c>
      <c r="AH256" s="24">
        <f t="shared" si="89"/>
        <v>1144400</v>
      </c>
      <c r="AI256" s="24">
        <v>0</v>
      </c>
      <c r="AJ256" s="33" t="s">
        <v>1092</v>
      </c>
      <c r="AK256" s="24">
        <v>0</v>
      </c>
      <c r="AL256" s="24">
        <f t="shared" si="92"/>
        <v>342150</v>
      </c>
      <c r="AM256" s="24">
        <f t="shared" si="10"/>
        <v>342150</v>
      </c>
      <c r="AN256" s="29"/>
      <c r="AO256" s="30"/>
      <c r="AP256" s="30"/>
      <c r="AQ256" s="29"/>
      <c r="AR256" s="29"/>
      <c r="AS256" s="29"/>
      <c r="AT256" s="29"/>
      <c r="AU256" s="29"/>
      <c r="AV256" s="29"/>
      <c r="AW256" s="29"/>
    </row>
    <row r="257" spans="1:49" ht="15.75" customHeight="1" x14ac:dyDescent="0.3">
      <c r="A257" s="17" t="s">
        <v>1093</v>
      </c>
      <c r="B257" s="14" t="s">
        <v>1094</v>
      </c>
      <c r="C257" s="15">
        <v>32150347</v>
      </c>
      <c r="D257" s="16">
        <v>803003848</v>
      </c>
      <c r="E257" s="16" t="s">
        <v>51</v>
      </c>
      <c r="F257" s="16">
        <v>4193908</v>
      </c>
      <c r="G257" s="17">
        <v>2</v>
      </c>
      <c r="H257" s="18" t="s">
        <v>1095</v>
      </c>
      <c r="I257" s="19" t="s">
        <v>53</v>
      </c>
      <c r="J257" s="20" t="s">
        <v>54</v>
      </c>
      <c r="K257" s="21">
        <v>1364</v>
      </c>
      <c r="L257" s="21">
        <v>1379</v>
      </c>
      <c r="M257" s="22">
        <v>900</v>
      </c>
      <c r="N257" s="23">
        <f>IF(G257&lt;=1,'CARGO FIJO'!$B$5,IF(G257&lt;=2,'CARGO FIJO'!$B$8,IF(G257&lt;=3,'CARGO FIJO'!$B$11,IF(G257&lt;=4,'CARGO FIJO'!$B$14,IF(G257&lt;=5,'CARGO FIJO'!$B$17)))))</f>
        <v>900</v>
      </c>
      <c r="O257" s="23">
        <f>IF(G257&lt;=1,'CARGO FIJO'!$C$5,IF(G257&lt;=2,'CARGO FIJO'!$C$8,IF(G257&lt;=3,'CARGO FIJO'!$C$11,IF(G257&lt;=4,'CARGO FIJO'!$C$14,IF(G257&lt;=5,'CARGO FIJO'!$C$17)))))</f>
        <v>900</v>
      </c>
      <c r="P257" s="21">
        <f t="shared" si="67"/>
        <v>15</v>
      </c>
      <c r="Q257" s="21">
        <f t="shared" si="68"/>
        <v>15</v>
      </c>
      <c r="R257" s="21">
        <f t="shared" si="69"/>
        <v>0</v>
      </c>
      <c r="S257" s="21">
        <f t="shared" si="70"/>
        <v>0</v>
      </c>
      <c r="T257" s="24">
        <f t="shared" si="71"/>
        <v>13500</v>
      </c>
      <c r="U257" s="24">
        <f t="shared" si="78"/>
        <v>0</v>
      </c>
      <c r="V257" s="25">
        <f t="shared" si="79"/>
        <v>0</v>
      </c>
      <c r="W257" s="24">
        <f>IF(G257&lt;=1,'CARGO FIJO'!$A$2,IF(G257&lt;=2,'CARGO FIJO'!$B$2,IF(G257&lt;=3,'CARGO FIJO'!$C$2,IF(G257&lt;=4,'CARGO FIJO'!$D$2,IF(G257&lt;=5,'CARGO FIJO'!$E$2)))))</f>
        <v>10000</v>
      </c>
      <c r="X257" s="26">
        <v>0</v>
      </c>
      <c r="Y257" s="24">
        <v>5500</v>
      </c>
      <c r="Z257" s="27">
        <v>0</v>
      </c>
      <c r="AA257" s="24">
        <f t="shared" ref="AA257:AA267" si="93">(Z257*500)</f>
        <v>0</v>
      </c>
      <c r="AB257" s="24">
        <v>0</v>
      </c>
      <c r="AC257" s="24">
        <v>0</v>
      </c>
      <c r="AD257" s="24">
        <v>2900</v>
      </c>
      <c r="AE257" s="24">
        <v>0</v>
      </c>
      <c r="AF257" s="21">
        <v>0</v>
      </c>
      <c r="AG257" s="24">
        <v>0</v>
      </c>
      <c r="AH257" s="24">
        <f t="shared" si="89"/>
        <v>0</v>
      </c>
      <c r="AI257" s="24">
        <v>0</v>
      </c>
      <c r="AJ257" s="33" t="s">
        <v>55</v>
      </c>
      <c r="AK257" s="24">
        <v>0</v>
      </c>
      <c r="AL257" s="24">
        <f t="shared" ref="AL257:AL440" si="94">SUM(T257+U257+V257+W257+AA257+AB257+AC257+AG257+AI257+Y257-AD257)</f>
        <v>26100</v>
      </c>
      <c r="AM257" s="24">
        <f t="shared" si="10"/>
        <v>26100</v>
      </c>
      <c r="AN257" s="29"/>
      <c r="AO257" s="30">
        <f t="shared" ref="AO257:AO294" si="95">AH257</f>
        <v>0</v>
      </c>
      <c r="AP257" s="30">
        <f t="shared" ref="AP257:AP260" si="96">AL257-AM257</f>
        <v>0</v>
      </c>
      <c r="AQ257" s="29"/>
      <c r="AR257" s="29"/>
      <c r="AS257" s="29"/>
      <c r="AT257" s="29"/>
      <c r="AU257" s="29"/>
      <c r="AV257" s="29"/>
      <c r="AW257" s="29"/>
    </row>
    <row r="258" spans="1:49" ht="15.75" customHeight="1" x14ac:dyDescent="0.3">
      <c r="A258" s="17" t="s">
        <v>1096</v>
      </c>
      <c r="B258" s="14" t="s">
        <v>1097</v>
      </c>
      <c r="C258" s="53">
        <v>71395252</v>
      </c>
      <c r="D258" s="16">
        <v>803003842</v>
      </c>
      <c r="E258" s="16" t="s">
        <v>51</v>
      </c>
      <c r="F258" s="16"/>
      <c r="G258" s="17">
        <v>2</v>
      </c>
      <c r="H258" s="18" t="s">
        <v>1098</v>
      </c>
      <c r="I258" s="19" t="s">
        <v>53</v>
      </c>
      <c r="J258" s="20" t="s">
        <v>54</v>
      </c>
      <c r="K258" s="21">
        <v>2148</v>
      </c>
      <c r="L258" s="21">
        <v>2159</v>
      </c>
      <c r="M258" s="22">
        <v>900</v>
      </c>
      <c r="N258" s="23">
        <f>IF(G258&lt;=1,'CARGO FIJO'!$B$5,IF(G258&lt;=2,'CARGO FIJO'!$B$8,IF(G258&lt;=3,'CARGO FIJO'!$B$11,IF(G258&lt;=4,'CARGO FIJO'!$B$14,IF(G258&lt;=5,'CARGO FIJO'!$B$17)))))</f>
        <v>900</v>
      </c>
      <c r="O258" s="23">
        <f>IF(G258&lt;=1,'CARGO FIJO'!$C$5,IF(G258&lt;=2,'CARGO FIJO'!$C$8,IF(G258&lt;=3,'CARGO FIJO'!$C$11,IF(G258&lt;=4,'CARGO FIJO'!$C$14,IF(G258&lt;=5,'CARGO FIJO'!$C$17)))))</f>
        <v>900</v>
      </c>
      <c r="P258" s="21">
        <f t="shared" si="67"/>
        <v>11</v>
      </c>
      <c r="Q258" s="21">
        <f t="shared" si="68"/>
        <v>11</v>
      </c>
      <c r="R258" s="21">
        <f t="shared" si="69"/>
        <v>0</v>
      </c>
      <c r="S258" s="21">
        <f t="shared" si="70"/>
        <v>0</v>
      </c>
      <c r="T258" s="24">
        <f t="shared" si="71"/>
        <v>9900</v>
      </c>
      <c r="U258" s="24">
        <f t="shared" si="78"/>
        <v>0</v>
      </c>
      <c r="V258" s="25">
        <f t="shared" si="79"/>
        <v>0</v>
      </c>
      <c r="W258" s="24">
        <f>IF(G258&lt;=1,'CARGO FIJO'!$A$2,IF(G258&lt;=2,'CARGO FIJO'!$B$2,IF(G258&lt;=3,'CARGO FIJO'!$C$2,IF(G258&lt;=4,'CARGO FIJO'!$D$2,IF(G258&lt;=5,'CARGO FIJO'!$E$2)))))</f>
        <v>10000</v>
      </c>
      <c r="X258" s="26">
        <v>0</v>
      </c>
      <c r="Y258" s="24">
        <v>5500</v>
      </c>
      <c r="Z258" s="27">
        <v>0</v>
      </c>
      <c r="AA258" s="24">
        <f t="shared" si="93"/>
        <v>0</v>
      </c>
      <c r="AB258" s="24">
        <v>0</v>
      </c>
      <c r="AC258" s="24">
        <v>0</v>
      </c>
      <c r="AD258" s="24">
        <v>2550</v>
      </c>
      <c r="AE258" s="24">
        <v>0</v>
      </c>
      <c r="AF258" s="21">
        <v>0</v>
      </c>
      <c r="AG258" s="24">
        <v>0</v>
      </c>
      <c r="AH258" s="24">
        <f t="shared" si="89"/>
        <v>0</v>
      </c>
      <c r="AI258" s="24">
        <v>0</v>
      </c>
      <c r="AJ258" s="33" t="s">
        <v>55</v>
      </c>
      <c r="AK258" s="24">
        <v>0</v>
      </c>
      <c r="AL258" s="24">
        <f t="shared" si="94"/>
        <v>22850</v>
      </c>
      <c r="AM258" s="24">
        <f t="shared" si="10"/>
        <v>22850</v>
      </c>
      <c r="AN258" s="29"/>
      <c r="AO258" s="30">
        <f t="shared" si="95"/>
        <v>0</v>
      </c>
      <c r="AP258" s="30">
        <f t="shared" si="96"/>
        <v>0</v>
      </c>
      <c r="AQ258" s="29"/>
      <c r="AR258" s="29"/>
      <c r="AS258" s="29"/>
      <c r="AT258" s="29"/>
      <c r="AU258" s="29"/>
      <c r="AV258" s="29"/>
      <c r="AW258" s="29"/>
    </row>
    <row r="259" spans="1:49" ht="15.75" customHeight="1" x14ac:dyDescent="0.3">
      <c r="A259" s="17" t="s">
        <v>1099</v>
      </c>
      <c r="B259" s="14" t="s">
        <v>1100</v>
      </c>
      <c r="C259" s="15">
        <v>15457318</v>
      </c>
      <c r="D259" s="16">
        <v>1402000800</v>
      </c>
      <c r="E259" s="16" t="s">
        <v>51</v>
      </c>
      <c r="F259" s="16" t="s">
        <v>1101</v>
      </c>
      <c r="G259" s="17">
        <v>2</v>
      </c>
      <c r="H259" s="18" t="s">
        <v>1102</v>
      </c>
      <c r="I259" s="19" t="s">
        <v>53</v>
      </c>
      <c r="J259" s="20" t="s">
        <v>54</v>
      </c>
      <c r="K259" s="21">
        <v>1197</v>
      </c>
      <c r="L259" s="21">
        <v>1215</v>
      </c>
      <c r="M259" s="22">
        <v>900</v>
      </c>
      <c r="N259" s="23">
        <f>IF(G259&lt;=1,'CARGO FIJO'!$B$5,IF(G259&lt;=2,'CARGO FIJO'!$B$8,IF(G259&lt;=3,'CARGO FIJO'!$B$11,IF(G259&lt;=4,'CARGO FIJO'!$B$14,IF(G259&lt;=5,'CARGO FIJO'!$B$17)))))</f>
        <v>900</v>
      </c>
      <c r="O259" s="23">
        <f>IF(G259&lt;=1,'CARGO FIJO'!$C$5,IF(G259&lt;=2,'CARGO FIJO'!$C$8,IF(G259&lt;=3,'CARGO FIJO'!$C$11,IF(G259&lt;=4,'CARGO FIJO'!$C$14,IF(G259&lt;=5,'CARGO FIJO'!$C$17)))))</f>
        <v>900</v>
      </c>
      <c r="P259" s="21">
        <f t="shared" si="67"/>
        <v>18</v>
      </c>
      <c r="Q259" s="21">
        <f t="shared" si="68"/>
        <v>17</v>
      </c>
      <c r="R259" s="21">
        <f t="shared" si="69"/>
        <v>1</v>
      </c>
      <c r="S259" s="21">
        <f t="shared" si="70"/>
        <v>0</v>
      </c>
      <c r="T259" s="24">
        <f t="shared" si="71"/>
        <v>15300</v>
      </c>
      <c r="U259" s="24">
        <f t="shared" si="78"/>
        <v>900</v>
      </c>
      <c r="V259" s="25">
        <f t="shared" si="79"/>
        <v>0</v>
      </c>
      <c r="W259" s="24">
        <f>IF(G259&lt;=1,'CARGO FIJO'!$A$2,IF(G259&lt;=2,'CARGO FIJO'!$B$2,IF(G259&lt;=3,'CARGO FIJO'!$C$2,IF(G259&lt;=4,'CARGO FIJO'!$D$2,IF(G259&lt;=5,'CARGO FIJO'!$E$2)))))</f>
        <v>10000</v>
      </c>
      <c r="X259" s="26">
        <v>0</v>
      </c>
      <c r="Y259" s="24">
        <v>5500</v>
      </c>
      <c r="Z259" s="27">
        <v>0</v>
      </c>
      <c r="AA259" s="24">
        <f t="shared" si="93"/>
        <v>0</v>
      </c>
      <c r="AB259" s="24">
        <v>0</v>
      </c>
      <c r="AC259" s="24">
        <v>0</v>
      </c>
      <c r="AD259" s="24">
        <v>3150</v>
      </c>
      <c r="AE259" s="24">
        <v>0</v>
      </c>
      <c r="AF259" s="21">
        <v>0</v>
      </c>
      <c r="AG259" s="24">
        <v>0</v>
      </c>
      <c r="AH259" s="24">
        <f t="shared" si="89"/>
        <v>0</v>
      </c>
      <c r="AI259" s="24">
        <v>0</v>
      </c>
      <c r="AJ259" s="33" t="s">
        <v>1103</v>
      </c>
      <c r="AK259" s="24">
        <v>0</v>
      </c>
      <c r="AL259" s="24">
        <f t="shared" si="94"/>
        <v>28550</v>
      </c>
      <c r="AM259" s="24">
        <f t="shared" si="10"/>
        <v>28550</v>
      </c>
      <c r="AN259" s="29"/>
      <c r="AO259" s="30">
        <f t="shared" si="95"/>
        <v>0</v>
      </c>
      <c r="AP259" s="30">
        <f t="shared" si="96"/>
        <v>0</v>
      </c>
      <c r="AQ259" s="29"/>
      <c r="AR259" s="29"/>
      <c r="AS259" s="29"/>
      <c r="AT259" s="29"/>
      <c r="AU259" s="29"/>
      <c r="AV259" s="29"/>
      <c r="AW259" s="29"/>
    </row>
    <row r="260" spans="1:49" ht="15.75" customHeight="1" x14ac:dyDescent="0.3">
      <c r="A260" s="17" t="s">
        <v>1104</v>
      </c>
      <c r="B260" s="14" t="s">
        <v>1105</v>
      </c>
      <c r="C260" s="15">
        <v>21425490</v>
      </c>
      <c r="D260" s="16">
        <v>803003844</v>
      </c>
      <c r="E260" s="16" t="s">
        <v>51</v>
      </c>
      <c r="F260" s="16">
        <v>2782839</v>
      </c>
      <c r="G260" s="17">
        <v>2</v>
      </c>
      <c r="H260" s="18" t="s">
        <v>1106</v>
      </c>
      <c r="I260" s="19" t="s">
        <v>53</v>
      </c>
      <c r="J260" s="20" t="s">
        <v>54</v>
      </c>
      <c r="K260" s="21">
        <v>3148</v>
      </c>
      <c r="L260" s="21">
        <v>3164</v>
      </c>
      <c r="M260" s="22">
        <v>900</v>
      </c>
      <c r="N260" s="23">
        <f>IF(G260&lt;=1,'CARGO FIJO'!$B$5,IF(G260&lt;=2,'CARGO FIJO'!$B$8,IF(G260&lt;=3,'CARGO FIJO'!$B$11,IF(G260&lt;=4,'CARGO FIJO'!$B$14,IF(G260&lt;=5,'CARGO FIJO'!$B$17)))))</f>
        <v>900</v>
      </c>
      <c r="O260" s="23">
        <f>IF(G260&lt;=1,'CARGO FIJO'!$C$5,IF(G260&lt;=2,'CARGO FIJO'!$C$8,IF(G260&lt;=3,'CARGO FIJO'!$C$11,IF(G260&lt;=4,'CARGO FIJO'!$C$14,IF(G260&lt;=5,'CARGO FIJO'!$C$17)))))</f>
        <v>900</v>
      </c>
      <c r="P260" s="21">
        <f t="shared" si="67"/>
        <v>16</v>
      </c>
      <c r="Q260" s="21">
        <f t="shared" si="68"/>
        <v>16</v>
      </c>
      <c r="R260" s="21">
        <f t="shared" si="69"/>
        <v>0</v>
      </c>
      <c r="S260" s="21">
        <f t="shared" si="70"/>
        <v>0</v>
      </c>
      <c r="T260" s="24">
        <f t="shared" si="71"/>
        <v>14400</v>
      </c>
      <c r="U260" s="24">
        <f t="shared" si="78"/>
        <v>0</v>
      </c>
      <c r="V260" s="25">
        <f t="shared" si="79"/>
        <v>0</v>
      </c>
      <c r="W260" s="24">
        <f>IF(G260&lt;=1,'CARGO FIJO'!$A$2,IF(G260&lt;=2,'CARGO FIJO'!$B$2,IF(G260&lt;=3,'CARGO FIJO'!$C$2,IF(G260&lt;=4,'CARGO FIJO'!$D$2,IF(G260&lt;=5,'CARGO FIJO'!$E$2)))))</f>
        <v>10000</v>
      </c>
      <c r="X260" s="26">
        <v>0</v>
      </c>
      <c r="Y260" s="24">
        <v>5500</v>
      </c>
      <c r="Z260" s="27">
        <v>0</v>
      </c>
      <c r="AA260" s="24">
        <f t="shared" si="93"/>
        <v>0</v>
      </c>
      <c r="AB260" s="24">
        <v>0</v>
      </c>
      <c r="AC260" s="24">
        <v>0</v>
      </c>
      <c r="AD260" s="24">
        <v>3000</v>
      </c>
      <c r="AE260" s="24">
        <v>0</v>
      </c>
      <c r="AF260" s="21">
        <v>0</v>
      </c>
      <c r="AG260" s="24">
        <v>0</v>
      </c>
      <c r="AH260" s="24">
        <f t="shared" si="89"/>
        <v>0</v>
      </c>
      <c r="AI260" s="24">
        <v>0</v>
      </c>
      <c r="AJ260" s="33" t="s">
        <v>55</v>
      </c>
      <c r="AK260" s="24">
        <v>0</v>
      </c>
      <c r="AL260" s="24">
        <f t="shared" si="94"/>
        <v>26900</v>
      </c>
      <c r="AM260" s="24">
        <f t="shared" si="10"/>
        <v>26900</v>
      </c>
      <c r="AN260" s="29"/>
      <c r="AO260" s="30">
        <f t="shared" si="95"/>
        <v>0</v>
      </c>
      <c r="AP260" s="30">
        <f t="shared" si="96"/>
        <v>0</v>
      </c>
      <c r="AQ260" s="29"/>
      <c r="AR260" s="29"/>
      <c r="AS260" s="29"/>
      <c r="AT260" s="29"/>
      <c r="AU260" s="29"/>
      <c r="AV260" s="29"/>
      <c r="AW260" s="29"/>
    </row>
    <row r="261" spans="1:49" ht="15.75" customHeight="1" x14ac:dyDescent="0.3">
      <c r="A261" s="17" t="s">
        <v>1107</v>
      </c>
      <c r="B261" s="14" t="s">
        <v>1108</v>
      </c>
      <c r="C261" s="15">
        <v>43682111</v>
      </c>
      <c r="D261" s="16">
        <v>803003845</v>
      </c>
      <c r="E261" s="16" t="s">
        <v>51</v>
      </c>
      <c r="F261" s="16" t="s">
        <v>1109</v>
      </c>
      <c r="G261" s="17">
        <v>2</v>
      </c>
      <c r="H261" s="18" t="s">
        <v>1110</v>
      </c>
      <c r="I261" s="19" t="s">
        <v>53</v>
      </c>
      <c r="J261" s="20" t="s">
        <v>54</v>
      </c>
      <c r="K261" s="21">
        <v>2472</v>
      </c>
      <c r="L261" s="21">
        <v>2492</v>
      </c>
      <c r="M261" s="22">
        <v>900</v>
      </c>
      <c r="N261" s="23">
        <f>IF(G261&lt;=1,'CARGO FIJO'!$B$5,IF(G261&lt;=2,'CARGO FIJO'!$B$8,IF(G261&lt;=3,'CARGO FIJO'!$B$11,IF(G261&lt;=4,'CARGO FIJO'!$B$14,IF(G261&lt;=5,'CARGO FIJO'!$B$17)))))</f>
        <v>900</v>
      </c>
      <c r="O261" s="23">
        <f>IF(G261&lt;=1,'CARGO FIJO'!$C$5,IF(G261&lt;=2,'CARGO FIJO'!$C$8,IF(G261&lt;=3,'CARGO FIJO'!$C$11,IF(G261&lt;=4,'CARGO FIJO'!$C$14,IF(G261&lt;=5,'CARGO FIJO'!$C$17)))))</f>
        <v>900</v>
      </c>
      <c r="P261" s="21">
        <f t="shared" si="67"/>
        <v>20</v>
      </c>
      <c r="Q261" s="21">
        <f t="shared" si="68"/>
        <v>17</v>
      </c>
      <c r="R261" s="21">
        <f t="shared" si="69"/>
        <v>3</v>
      </c>
      <c r="S261" s="21">
        <f t="shared" si="70"/>
        <v>0</v>
      </c>
      <c r="T261" s="24">
        <f t="shared" si="71"/>
        <v>15300</v>
      </c>
      <c r="U261" s="24">
        <f t="shared" si="78"/>
        <v>2700</v>
      </c>
      <c r="V261" s="25">
        <f t="shared" si="79"/>
        <v>0</v>
      </c>
      <c r="W261" s="24">
        <f>IF(G261&lt;=1,'CARGO FIJO'!$A$2,IF(G261&lt;=2,'CARGO FIJO'!$B$2,IF(G261&lt;=3,'CARGO FIJO'!$C$2,IF(G261&lt;=4,'CARGO FIJO'!$D$2,IF(G261&lt;=5,'CARGO FIJO'!$E$2)))))</f>
        <v>10000</v>
      </c>
      <c r="X261" s="26">
        <v>0</v>
      </c>
      <c r="Y261" s="24">
        <v>5500</v>
      </c>
      <c r="Z261" s="27">
        <v>0</v>
      </c>
      <c r="AA261" s="24">
        <f t="shared" si="93"/>
        <v>0</v>
      </c>
      <c r="AB261" s="24">
        <v>0</v>
      </c>
      <c r="AC261" s="24">
        <v>0</v>
      </c>
      <c r="AD261" s="24">
        <v>3350</v>
      </c>
      <c r="AE261" s="24">
        <v>0</v>
      </c>
      <c r="AF261" s="21">
        <v>0</v>
      </c>
      <c r="AG261" s="24">
        <v>0</v>
      </c>
      <c r="AH261" s="24">
        <f t="shared" si="89"/>
        <v>0</v>
      </c>
      <c r="AI261" s="24">
        <v>0</v>
      </c>
      <c r="AJ261" s="33" t="s">
        <v>1111</v>
      </c>
      <c r="AK261" s="24">
        <v>0</v>
      </c>
      <c r="AL261" s="24">
        <f t="shared" si="94"/>
        <v>30150</v>
      </c>
      <c r="AM261" s="24">
        <f t="shared" si="10"/>
        <v>30150</v>
      </c>
      <c r="AN261" s="29"/>
      <c r="AO261" s="30">
        <f t="shared" si="95"/>
        <v>0</v>
      </c>
      <c r="AP261" s="30" t="s">
        <v>1112</v>
      </c>
      <c r="AQ261" s="29"/>
      <c r="AR261" s="29"/>
      <c r="AS261" s="29"/>
      <c r="AT261" s="29"/>
      <c r="AU261" s="29"/>
      <c r="AV261" s="29"/>
      <c r="AW261" s="29"/>
    </row>
    <row r="262" spans="1:49" ht="15.75" customHeight="1" x14ac:dyDescent="0.3">
      <c r="A262" s="17" t="s">
        <v>1113</v>
      </c>
      <c r="B262" s="14" t="s">
        <v>1114</v>
      </c>
      <c r="C262" s="15">
        <v>15258131</v>
      </c>
      <c r="D262" s="16">
        <v>803003843</v>
      </c>
      <c r="E262" s="16" t="s">
        <v>51</v>
      </c>
      <c r="F262" s="16" t="s">
        <v>1115</v>
      </c>
      <c r="G262" s="17">
        <v>2</v>
      </c>
      <c r="H262" s="18" t="s">
        <v>1116</v>
      </c>
      <c r="I262" s="19" t="s">
        <v>53</v>
      </c>
      <c r="J262" s="20" t="s">
        <v>54</v>
      </c>
      <c r="K262" s="21">
        <v>1839</v>
      </c>
      <c r="L262" s="21">
        <v>1854</v>
      </c>
      <c r="M262" s="22">
        <v>900</v>
      </c>
      <c r="N262" s="23">
        <f>IF(G262&lt;=1,'CARGO FIJO'!$B$5,IF(G262&lt;=2,'CARGO FIJO'!$B$8,IF(G262&lt;=3,'CARGO FIJO'!$B$11,IF(G262&lt;=4,'CARGO FIJO'!$B$14,IF(G262&lt;=5,'CARGO FIJO'!$B$17)))))</f>
        <v>900</v>
      </c>
      <c r="O262" s="23">
        <f>IF(G262&lt;=1,'CARGO FIJO'!$C$5,IF(G262&lt;=2,'CARGO FIJO'!$C$8,IF(G262&lt;=3,'CARGO FIJO'!$C$11,IF(G262&lt;=4,'CARGO FIJO'!$C$14,IF(G262&lt;=5,'CARGO FIJO'!$C$17)))))</f>
        <v>900</v>
      </c>
      <c r="P262" s="21">
        <f t="shared" si="67"/>
        <v>15</v>
      </c>
      <c r="Q262" s="21">
        <f t="shared" si="68"/>
        <v>15</v>
      </c>
      <c r="R262" s="21">
        <f t="shared" si="69"/>
        <v>0</v>
      </c>
      <c r="S262" s="21">
        <f t="shared" si="70"/>
        <v>0</v>
      </c>
      <c r="T262" s="24">
        <f t="shared" si="71"/>
        <v>13500</v>
      </c>
      <c r="U262" s="24">
        <f t="shared" si="78"/>
        <v>0</v>
      </c>
      <c r="V262" s="25">
        <f t="shared" si="79"/>
        <v>0</v>
      </c>
      <c r="W262" s="24">
        <f>IF(G262&lt;=1,'CARGO FIJO'!$A$2,IF(G262&lt;=2,'CARGO FIJO'!$B$2,IF(G262&lt;=3,'CARGO FIJO'!$C$2,IF(G262&lt;=4,'CARGO FIJO'!$D$2,IF(G262&lt;=5,'CARGO FIJO'!$E$2)))))</f>
        <v>10000</v>
      </c>
      <c r="X262" s="26">
        <v>0</v>
      </c>
      <c r="Y262" s="24">
        <v>5500</v>
      </c>
      <c r="Z262" s="27">
        <v>0</v>
      </c>
      <c r="AA262" s="24">
        <f t="shared" si="93"/>
        <v>0</v>
      </c>
      <c r="AB262" s="24">
        <v>0</v>
      </c>
      <c r="AC262" s="24">
        <v>0</v>
      </c>
      <c r="AD262" s="24">
        <v>2900</v>
      </c>
      <c r="AE262" s="24">
        <v>0</v>
      </c>
      <c r="AF262" s="21">
        <v>0</v>
      </c>
      <c r="AG262" s="24">
        <v>0</v>
      </c>
      <c r="AH262" s="24">
        <f t="shared" si="89"/>
        <v>0</v>
      </c>
      <c r="AI262" s="24">
        <v>0</v>
      </c>
      <c r="AJ262" s="33" t="s">
        <v>1117</v>
      </c>
      <c r="AK262" s="24">
        <v>0</v>
      </c>
      <c r="AL262" s="24">
        <f t="shared" si="94"/>
        <v>26100</v>
      </c>
      <c r="AM262" s="24">
        <f t="shared" si="10"/>
        <v>26100</v>
      </c>
      <c r="AN262" s="29"/>
      <c r="AO262" s="30">
        <f t="shared" si="95"/>
        <v>0</v>
      </c>
      <c r="AP262" s="30">
        <f t="shared" ref="AP262:AP294" si="97">AL262-AM262</f>
        <v>0</v>
      </c>
      <c r="AQ262" s="29"/>
      <c r="AR262" s="29"/>
      <c r="AS262" s="29"/>
      <c r="AT262" s="29"/>
      <c r="AU262" s="29"/>
      <c r="AV262" s="29"/>
      <c r="AW262" s="29"/>
    </row>
    <row r="263" spans="1:49" ht="15.75" customHeight="1" x14ac:dyDescent="0.3">
      <c r="A263" s="17" t="s">
        <v>1118</v>
      </c>
      <c r="B263" s="14" t="s">
        <v>1119</v>
      </c>
      <c r="C263" s="15">
        <v>71396044</v>
      </c>
      <c r="D263" s="16">
        <v>803003846</v>
      </c>
      <c r="E263" s="16" t="s">
        <v>51</v>
      </c>
      <c r="F263" s="16">
        <v>3388098</v>
      </c>
      <c r="G263" s="17">
        <v>2</v>
      </c>
      <c r="H263" s="18" t="s">
        <v>1120</v>
      </c>
      <c r="I263" s="19" t="s">
        <v>53</v>
      </c>
      <c r="J263" s="20" t="s">
        <v>54</v>
      </c>
      <c r="K263" s="21">
        <v>938</v>
      </c>
      <c r="L263" s="21">
        <v>945</v>
      </c>
      <c r="M263" s="22">
        <v>900</v>
      </c>
      <c r="N263" s="23">
        <f>IF(G263&lt;=1,'CARGO FIJO'!$B$5,IF(G263&lt;=2,'CARGO FIJO'!$B$8,IF(G263&lt;=3,'CARGO FIJO'!$B$11,IF(G263&lt;=4,'CARGO FIJO'!$B$14,IF(G263&lt;=5,'CARGO FIJO'!$B$17)))))</f>
        <v>900</v>
      </c>
      <c r="O263" s="23">
        <f>IF(G263&lt;=1,'CARGO FIJO'!$C$5,IF(G263&lt;=2,'CARGO FIJO'!$C$8,IF(G263&lt;=3,'CARGO FIJO'!$C$11,IF(G263&lt;=4,'CARGO FIJO'!$C$14,IF(G263&lt;=5,'CARGO FIJO'!$C$17)))))</f>
        <v>900</v>
      </c>
      <c r="P263" s="21">
        <f t="shared" si="67"/>
        <v>7</v>
      </c>
      <c r="Q263" s="21">
        <f t="shared" si="68"/>
        <v>7</v>
      </c>
      <c r="R263" s="21">
        <f t="shared" si="69"/>
        <v>0</v>
      </c>
      <c r="S263" s="21">
        <f t="shared" si="70"/>
        <v>0</v>
      </c>
      <c r="T263" s="24">
        <f t="shared" si="71"/>
        <v>6300</v>
      </c>
      <c r="U263" s="24">
        <f t="shared" si="78"/>
        <v>0</v>
      </c>
      <c r="V263" s="25">
        <f t="shared" si="79"/>
        <v>0</v>
      </c>
      <c r="W263" s="24">
        <f>IF(G263&lt;=1,'CARGO FIJO'!$A$2,IF(G263&lt;=2,'CARGO FIJO'!$B$2,IF(G263&lt;=3,'CARGO FIJO'!$C$2,IF(G263&lt;=4,'CARGO FIJO'!$D$2,IF(G263&lt;=5,'CARGO FIJO'!$E$2)))))</f>
        <v>10000</v>
      </c>
      <c r="X263" s="26">
        <v>0</v>
      </c>
      <c r="Y263" s="24">
        <v>5500</v>
      </c>
      <c r="Z263" s="27">
        <v>1</v>
      </c>
      <c r="AA263" s="24">
        <f t="shared" si="93"/>
        <v>500</v>
      </c>
      <c r="AB263" s="24">
        <v>17200</v>
      </c>
      <c r="AC263" s="24">
        <v>0</v>
      </c>
      <c r="AD263" s="24">
        <v>2250</v>
      </c>
      <c r="AE263" s="24">
        <v>0</v>
      </c>
      <c r="AF263" s="21">
        <v>0</v>
      </c>
      <c r="AG263" s="24">
        <v>0</v>
      </c>
      <c r="AH263" s="24">
        <f t="shared" si="89"/>
        <v>0</v>
      </c>
      <c r="AI263" s="24">
        <v>0</v>
      </c>
      <c r="AJ263" s="33" t="s">
        <v>1121</v>
      </c>
      <c r="AK263" s="24">
        <v>0</v>
      </c>
      <c r="AL263" s="24">
        <f t="shared" si="94"/>
        <v>37250</v>
      </c>
      <c r="AM263" s="24">
        <f t="shared" si="10"/>
        <v>37250</v>
      </c>
      <c r="AN263" s="29"/>
      <c r="AO263" s="30">
        <f t="shared" si="95"/>
        <v>0</v>
      </c>
      <c r="AP263" s="30">
        <f t="shared" si="97"/>
        <v>0</v>
      </c>
      <c r="AQ263" s="29"/>
      <c r="AR263" s="29"/>
      <c r="AS263" s="29"/>
      <c r="AT263" s="29"/>
      <c r="AU263" s="29"/>
      <c r="AV263" s="29"/>
      <c r="AW263" s="29"/>
    </row>
    <row r="264" spans="1:49" ht="15.75" customHeight="1" x14ac:dyDescent="0.3">
      <c r="A264" s="17" t="s">
        <v>1122</v>
      </c>
      <c r="B264" s="14" t="s">
        <v>1123</v>
      </c>
      <c r="C264" s="15">
        <v>3362544</v>
      </c>
      <c r="D264" s="16">
        <v>803003841</v>
      </c>
      <c r="E264" s="16" t="s">
        <v>51</v>
      </c>
      <c r="F264" s="16">
        <v>3386209</v>
      </c>
      <c r="G264" s="17">
        <v>2</v>
      </c>
      <c r="H264" s="18" t="s">
        <v>1124</v>
      </c>
      <c r="I264" s="19" t="s">
        <v>53</v>
      </c>
      <c r="J264" s="20" t="s">
        <v>54</v>
      </c>
      <c r="K264" s="21">
        <v>3591</v>
      </c>
      <c r="L264" s="21">
        <v>3602</v>
      </c>
      <c r="M264" s="22">
        <v>900</v>
      </c>
      <c r="N264" s="23">
        <f>IF(G264&lt;=1,'CARGO FIJO'!$B$5,IF(G264&lt;=2,'CARGO FIJO'!$B$8,IF(G264&lt;=3,'CARGO FIJO'!$B$11,IF(G264&lt;=4,'CARGO FIJO'!$B$14,IF(G264&lt;=5,'CARGO FIJO'!$B$17)))))</f>
        <v>900</v>
      </c>
      <c r="O264" s="23">
        <f>IF(G264&lt;=1,'CARGO FIJO'!$C$5,IF(G264&lt;=2,'CARGO FIJO'!$C$8,IF(G264&lt;=3,'CARGO FIJO'!$C$11,IF(G264&lt;=4,'CARGO FIJO'!$C$14,IF(G264&lt;=5,'CARGO FIJO'!$C$17)))))</f>
        <v>900</v>
      </c>
      <c r="P264" s="21">
        <f t="shared" si="67"/>
        <v>11</v>
      </c>
      <c r="Q264" s="21">
        <f t="shared" si="68"/>
        <v>11</v>
      </c>
      <c r="R264" s="21">
        <f t="shared" si="69"/>
        <v>0</v>
      </c>
      <c r="S264" s="21">
        <f t="shared" si="70"/>
        <v>0</v>
      </c>
      <c r="T264" s="24">
        <f t="shared" si="71"/>
        <v>9900</v>
      </c>
      <c r="U264" s="24">
        <f t="shared" si="78"/>
        <v>0</v>
      </c>
      <c r="V264" s="25">
        <f t="shared" si="79"/>
        <v>0</v>
      </c>
      <c r="W264" s="24">
        <f>IF(G264&lt;=1,'CARGO FIJO'!$A$2,IF(G264&lt;=2,'CARGO FIJO'!$B$2,IF(G264&lt;=3,'CARGO FIJO'!$C$2,IF(G264&lt;=4,'CARGO FIJO'!$D$2,IF(G264&lt;=5,'CARGO FIJO'!$E$2)))))</f>
        <v>10000</v>
      </c>
      <c r="X264" s="26">
        <v>0</v>
      </c>
      <c r="Y264" s="24">
        <v>5500</v>
      </c>
      <c r="Z264" s="27">
        <v>1</v>
      </c>
      <c r="AA264" s="24">
        <f t="shared" si="93"/>
        <v>500</v>
      </c>
      <c r="AB264" s="24">
        <v>24500</v>
      </c>
      <c r="AC264" s="24">
        <v>0</v>
      </c>
      <c r="AD264" s="24">
        <v>3000</v>
      </c>
      <c r="AE264" s="24">
        <v>0</v>
      </c>
      <c r="AF264" s="21">
        <v>0</v>
      </c>
      <c r="AG264" s="24">
        <v>0</v>
      </c>
      <c r="AH264" s="24">
        <f t="shared" si="89"/>
        <v>0</v>
      </c>
      <c r="AI264" s="24">
        <v>0</v>
      </c>
      <c r="AJ264" s="121" t="s">
        <v>1125</v>
      </c>
      <c r="AK264" s="24">
        <v>0</v>
      </c>
      <c r="AL264" s="24">
        <f t="shared" si="94"/>
        <v>47400</v>
      </c>
      <c r="AM264" s="24">
        <f t="shared" si="10"/>
        <v>47400</v>
      </c>
      <c r="AN264" s="29"/>
      <c r="AO264" s="30">
        <f t="shared" si="95"/>
        <v>0</v>
      </c>
      <c r="AP264" s="30">
        <f t="shared" si="97"/>
        <v>0</v>
      </c>
      <c r="AQ264" s="29"/>
      <c r="AR264" s="29"/>
      <c r="AS264" s="29"/>
      <c r="AT264" s="29"/>
      <c r="AU264" s="29"/>
      <c r="AV264" s="29"/>
      <c r="AW264" s="29"/>
    </row>
    <row r="265" spans="1:49" ht="15.75" customHeight="1" x14ac:dyDescent="0.3">
      <c r="A265" s="17" t="s">
        <v>1126</v>
      </c>
      <c r="B265" s="14" t="s">
        <v>1127</v>
      </c>
      <c r="C265" s="15">
        <v>15258376</v>
      </c>
      <c r="D265" s="16">
        <v>712004833</v>
      </c>
      <c r="E265" s="16" t="s">
        <v>51</v>
      </c>
      <c r="F265" s="16">
        <v>3387211</v>
      </c>
      <c r="G265" s="17">
        <v>2</v>
      </c>
      <c r="H265" s="18" t="s">
        <v>1128</v>
      </c>
      <c r="I265" s="19" t="s">
        <v>53</v>
      </c>
      <c r="J265" s="20" t="s">
        <v>54</v>
      </c>
      <c r="K265" s="21">
        <v>1966</v>
      </c>
      <c r="L265" s="21">
        <v>1978</v>
      </c>
      <c r="M265" s="22">
        <v>900</v>
      </c>
      <c r="N265" s="23">
        <f>IF(G265&lt;=1,'CARGO FIJO'!$B$5,IF(G265&lt;=2,'CARGO FIJO'!$B$8,IF(G265&lt;=3,'CARGO FIJO'!$B$11,IF(G265&lt;=4,'CARGO FIJO'!$B$14,IF(G265&lt;=5,'CARGO FIJO'!$B$17)))))</f>
        <v>900</v>
      </c>
      <c r="O265" s="23">
        <f>IF(G265&lt;=1,'CARGO FIJO'!$C$5,IF(G265&lt;=2,'CARGO FIJO'!$C$8,IF(G265&lt;=3,'CARGO FIJO'!$C$11,IF(G265&lt;=4,'CARGO FIJO'!$C$14,IF(G265&lt;=5,'CARGO FIJO'!$C$17)))))</f>
        <v>900</v>
      </c>
      <c r="P265" s="21">
        <f t="shared" si="67"/>
        <v>12</v>
      </c>
      <c r="Q265" s="21">
        <f t="shared" si="68"/>
        <v>12</v>
      </c>
      <c r="R265" s="21">
        <f t="shared" si="69"/>
        <v>0</v>
      </c>
      <c r="S265" s="21">
        <f t="shared" si="70"/>
        <v>0</v>
      </c>
      <c r="T265" s="24">
        <f t="shared" si="71"/>
        <v>10800</v>
      </c>
      <c r="U265" s="24">
        <f t="shared" si="78"/>
        <v>0</v>
      </c>
      <c r="V265" s="25">
        <f t="shared" si="79"/>
        <v>0</v>
      </c>
      <c r="W265" s="24">
        <f>IF(G265&lt;=1,'CARGO FIJO'!$A$2,IF(G265&lt;=2,'CARGO FIJO'!$B$2,IF(G265&lt;=3,'CARGO FIJO'!$C$2,IF(G265&lt;=4,'CARGO FIJO'!$D$2,IF(G265&lt;=5,'CARGO FIJO'!$E$2)))))</f>
        <v>10000</v>
      </c>
      <c r="X265" s="26">
        <v>0</v>
      </c>
      <c r="Y265" s="24">
        <v>5500</v>
      </c>
      <c r="Z265" s="27">
        <v>1</v>
      </c>
      <c r="AA265" s="24">
        <f t="shared" si="93"/>
        <v>500</v>
      </c>
      <c r="AB265" s="24">
        <v>22050</v>
      </c>
      <c r="AC265" s="24">
        <v>0</v>
      </c>
      <c r="AD265" s="24">
        <v>2700</v>
      </c>
      <c r="AE265" s="24">
        <v>0</v>
      </c>
      <c r="AF265" s="21">
        <v>0</v>
      </c>
      <c r="AG265" s="24">
        <v>0</v>
      </c>
      <c r="AH265" s="24">
        <f t="shared" si="89"/>
        <v>0</v>
      </c>
      <c r="AI265" s="24">
        <v>0</v>
      </c>
      <c r="AJ265" s="33" t="s">
        <v>1129</v>
      </c>
      <c r="AK265" s="24">
        <v>0</v>
      </c>
      <c r="AL265" s="24">
        <f t="shared" si="94"/>
        <v>46150</v>
      </c>
      <c r="AM265" s="24">
        <f t="shared" si="10"/>
        <v>46150</v>
      </c>
      <c r="AN265" s="29"/>
      <c r="AO265" s="30">
        <f t="shared" si="95"/>
        <v>0</v>
      </c>
      <c r="AP265" s="30">
        <f t="shared" si="97"/>
        <v>0</v>
      </c>
      <c r="AQ265" s="29"/>
      <c r="AR265" s="29"/>
      <c r="AS265" s="29"/>
      <c r="AT265" s="29"/>
      <c r="AU265" s="29"/>
      <c r="AV265" s="29"/>
      <c r="AW265" s="29"/>
    </row>
    <row r="266" spans="1:49" ht="15.75" customHeight="1" x14ac:dyDescent="0.3">
      <c r="A266" s="17" t="s">
        <v>1130</v>
      </c>
      <c r="B266" s="14" t="s">
        <v>1131</v>
      </c>
      <c r="C266" s="15">
        <v>43683579</v>
      </c>
      <c r="D266" s="16">
        <v>1752753</v>
      </c>
      <c r="E266" s="16" t="s">
        <v>51</v>
      </c>
      <c r="F266" s="16"/>
      <c r="G266" s="17">
        <v>2</v>
      </c>
      <c r="H266" s="18" t="s">
        <v>1132</v>
      </c>
      <c r="I266" s="19" t="s">
        <v>53</v>
      </c>
      <c r="J266" s="20" t="s">
        <v>54</v>
      </c>
      <c r="K266" s="21">
        <v>2137</v>
      </c>
      <c r="L266" s="21">
        <v>2153</v>
      </c>
      <c r="M266" s="22">
        <v>900</v>
      </c>
      <c r="N266" s="23">
        <f>IF(G266&lt;=1,'CARGO FIJO'!$B$5,IF(G266&lt;=2,'CARGO FIJO'!$B$8,IF(G266&lt;=3,'CARGO FIJO'!$B$11,IF(G266&lt;=4,'CARGO FIJO'!$B$14,IF(G266&lt;=5,'CARGO FIJO'!$B$17)))))</f>
        <v>900</v>
      </c>
      <c r="O266" s="23">
        <f>IF(G266&lt;=1,'CARGO FIJO'!$C$5,IF(G266&lt;=2,'CARGO FIJO'!$C$8,IF(G266&lt;=3,'CARGO FIJO'!$C$11,IF(G266&lt;=4,'CARGO FIJO'!$C$14,IF(G266&lt;=5,'CARGO FIJO'!$C$17)))))</f>
        <v>900</v>
      </c>
      <c r="P266" s="21">
        <f t="shared" si="67"/>
        <v>16</v>
      </c>
      <c r="Q266" s="21">
        <f t="shared" si="68"/>
        <v>16</v>
      </c>
      <c r="R266" s="21">
        <f t="shared" si="69"/>
        <v>0</v>
      </c>
      <c r="S266" s="21">
        <f t="shared" si="70"/>
        <v>0</v>
      </c>
      <c r="T266" s="24">
        <f t="shared" si="71"/>
        <v>14400</v>
      </c>
      <c r="U266" s="24">
        <f t="shared" si="78"/>
        <v>0</v>
      </c>
      <c r="V266" s="25">
        <f t="shared" si="79"/>
        <v>0</v>
      </c>
      <c r="W266" s="24">
        <f>IF(G266&lt;=1,'CARGO FIJO'!$A$2,IF(G266&lt;=2,'CARGO FIJO'!$B$2,IF(G266&lt;=3,'CARGO FIJO'!$C$2,IF(G266&lt;=4,'CARGO FIJO'!$D$2,IF(G266&lt;=5,'CARGO FIJO'!$E$2)))))</f>
        <v>10000</v>
      </c>
      <c r="X266" s="26">
        <v>0</v>
      </c>
      <c r="Y266" s="24">
        <v>5500</v>
      </c>
      <c r="Z266" s="27">
        <v>1</v>
      </c>
      <c r="AA266" s="24">
        <f t="shared" si="93"/>
        <v>500</v>
      </c>
      <c r="AB266" s="24">
        <v>13450</v>
      </c>
      <c r="AC266" s="24">
        <v>0</v>
      </c>
      <c r="AD266" s="24">
        <v>3050</v>
      </c>
      <c r="AE266" s="24">
        <v>0</v>
      </c>
      <c r="AF266" s="21">
        <v>0</v>
      </c>
      <c r="AG266" s="24">
        <v>0</v>
      </c>
      <c r="AH266" s="24">
        <f t="shared" si="89"/>
        <v>0</v>
      </c>
      <c r="AI266" s="24">
        <v>0</v>
      </c>
      <c r="AJ266" s="33" t="s">
        <v>1133</v>
      </c>
      <c r="AK266" s="24">
        <v>0</v>
      </c>
      <c r="AL266" s="24">
        <f t="shared" si="94"/>
        <v>40800</v>
      </c>
      <c r="AM266" s="24">
        <f t="shared" si="10"/>
        <v>40800</v>
      </c>
      <c r="AN266" s="29"/>
      <c r="AO266" s="30">
        <f t="shared" si="95"/>
        <v>0</v>
      </c>
      <c r="AP266" s="30">
        <f t="shared" si="97"/>
        <v>0</v>
      </c>
      <c r="AQ266" s="29"/>
      <c r="AR266" s="29"/>
      <c r="AS266" s="29"/>
      <c r="AT266" s="29"/>
      <c r="AU266" s="29"/>
      <c r="AV266" s="29"/>
      <c r="AW266" s="29"/>
    </row>
    <row r="267" spans="1:49" ht="15.75" customHeight="1" x14ac:dyDescent="0.3">
      <c r="A267" s="17" t="s">
        <v>1134</v>
      </c>
      <c r="B267" s="14" t="s">
        <v>1135</v>
      </c>
      <c r="C267" s="15">
        <v>71390735</v>
      </c>
      <c r="D267" s="16">
        <v>712006394</v>
      </c>
      <c r="E267" s="16" t="s">
        <v>51</v>
      </c>
      <c r="F267" s="16">
        <v>3388531</v>
      </c>
      <c r="G267" s="17">
        <v>2</v>
      </c>
      <c r="H267" s="18" t="s">
        <v>1136</v>
      </c>
      <c r="I267" s="19" t="s">
        <v>53</v>
      </c>
      <c r="J267" s="20" t="s">
        <v>54</v>
      </c>
      <c r="K267" s="21">
        <v>2397</v>
      </c>
      <c r="L267" s="21">
        <v>2403</v>
      </c>
      <c r="M267" s="22">
        <v>900</v>
      </c>
      <c r="N267" s="23">
        <f>IF(G267&lt;=1,'CARGO FIJO'!$B$5,IF(G267&lt;=2,'CARGO FIJO'!$B$8,IF(G267&lt;=3,'CARGO FIJO'!$B$11,IF(G267&lt;=4,'CARGO FIJO'!$B$14,IF(G267&lt;=5,'CARGO FIJO'!$B$17)))))</f>
        <v>900</v>
      </c>
      <c r="O267" s="23">
        <f>IF(G267&lt;=1,'CARGO FIJO'!$C$5,IF(G267&lt;=2,'CARGO FIJO'!$C$8,IF(G267&lt;=3,'CARGO FIJO'!$C$11,IF(G267&lt;=4,'CARGO FIJO'!$C$14,IF(G267&lt;=5,'CARGO FIJO'!$C$17)))))</f>
        <v>900</v>
      </c>
      <c r="P267" s="21">
        <f t="shared" si="67"/>
        <v>6</v>
      </c>
      <c r="Q267" s="21">
        <f t="shared" si="68"/>
        <v>6</v>
      </c>
      <c r="R267" s="21">
        <f t="shared" si="69"/>
        <v>0</v>
      </c>
      <c r="S267" s="21">
        <f t="shared" si="70"/>
        <v>0</v>
      </c>
      <c r="T267" s="24">
        <f t="shared" si="71"/>
        <v>5400</v>
      </c>
      <c r="U267" s="24">
        <f t="shared" si="78"/>
        <v>0</v>
      </c>
      <c r="V267" s="25">
        <f t="shared" si="79"/>
        <v>0</v>
      </c>
      <c r="W267" s="24">
        <f>IF(G267&lt;=1,'CARGO FIJO'!$A$2,IF(G267&lt;=2,'CARGO FIJO'!$B$2,IF(G267&lt;=3,'CARGO FIJO'!$C$2,IF(G267&lt;=4,'CARGO FIJO'!$D$2,IF(G267&lt;=5,'CARGO FIJO'!$E$2)))))</f>
        <v>10000</v>
      </c>
      <c r="X267" s="26">
        <v>0</v>
      </c>
      <c r="Y267" s="24">
        <v>5500</v>
      </c>
      <c r="Z267" s="27">
        <v>0</v>
      </c>
      <c r="AA267" s="24">
        <f t="shared" si="93"/>
        <v>0</v>
      </c>
      <c r="AB267" s="24">
        <v>0</v>
      </c>
      <c r="AC267" s="24">
        <v>0</v>
      </c>
      <c r="AD267" s="24">
        <v>2100</v>
      </c>
      <c r="AE267" s="24">
        <v>0</v>
      </c>
      <c r="AF267" s="21">
        <v>0</v>
      </c>
      <c r="AG267" s="24">
        <v>0</v>
      </c>
      <c r="AH267" s="24">
        <f t="shared" si="89"/>
        <v>0</v>
      </c>
      <c r="AI267" s="24">
        <v>0</v>
      </c>
      <c r="AJ267" s="33" t="s">
        <v>1137</v>
      </c>
      <c r="AK267" s="24">
        <v>0</v>
      </c>
      <c r="AL267" s="24">
        <f t="shared" si="94"/>
        <v>18800</v>
      </c>
      <c r="AM267" s="24">
        <f t="shared" si="10"/>
        <v>18800</v>
      </c>
      <c r="AN267" s="29"/>
      <c r="AO267" s="30">
        <f t="shared" si="95"/>
        <v>0</v>
      </c>
      <c r="AP267" s="30">
        <f t="shared" si="97"/>
        <v>0</v>
      </c>
      <c r="AQ267" s="29"/>
      <c r="AR267" s="29"/>
      <c r="AS267" s="29"/>
      <c r="AT267" s="29"/>
      <c r="AU267" s="29"/>
      <c r="AV267" s="29"/>
      <c r="AW267" s="29"/>
    </row>
    <row r="268" spans="1:49" ht="15" customHeight="1" x14ac:dyDescent="0.3">
      <c r="A268" s="17" t="s">
        <v>1138</v>
      </c>
      <c r="B268" s="14" t="s">
        <v>1139</v>
      </c>
      <c r="C268" s="15">
        <v>70511518</v>
      </c>
      <c r="D268" s="16">
        <v>712004413</v>
      </c>
      <c r="E268" s="16" t="s">
        <v>51</v>
      </c>
      <c r="F268" s="16">
        <v>3030643</v>
      </c>
      <c r="G268" s="17">
        <v>2</v>
      </c>
      <c r="H268" s="18" t="s">
        <v>1140</v>
      </c>
      <c r="I268" s="19" t="s">
        <v>53</v>
      </c>
      <c r="J268" s="20" t="s">
        <v>54</v>
      </c>
      <c r="K268" s="21">
        <v>2328</v>
      </c>
      <c r="L268" s="21">
        <v>2346</v>
      </c>
      <c r="M268" s="22">
        <v>900</v>
      </c>
      <c r="N268" s="23">
        <f>IF(G268&lt;=1,'CARGO FIJO'!$B$5,IF(G268&lt;=2,'CARGO FIJO'!$B$8,IF(G268&lt;=3,'CARGO FIJO'!$B$11,IF(G268&lt;=4,'CARGO FIJO'!$B$14,IF(G268&lt;=5,'CARGO FIJO'!$B$17)))))</f>
        <v>900</v>
      </c>
      <c r="O268" s="23">
        <f>IF(G268&lt;=1,'CARGO FIJO'!$C$5,IF(G268&lt;=2,'CARGO FIJO'!$C$8,IF(G268&lt;=3,'CARGO FIJO'!$C$11,IF(G268&lt;=4,'CARGO FIJO'!$C$14,IF(G268&lt;=5,'CARGO FIJO'!$C$17)))))</f>
        <v>900</v>
      </c>
      <c r="P268" s="21">
        <f t="shared" si="67"/>
        <v>18</v>
      </c>
      <c r="Q268" s="21">
        <f t="shared" si="68"/>
        <v>17</v>
      </c>
      <c r="R268" s="21">
        <f t="shared" si="69"/>
        <v>1</v>
      </c>
      <c r="S268" s="21">
        <f t="shared" si="70"/>
        <v>0</v>
      </c>
      <c r="T268" s="24">
        <f t="shared" si="71"/>
        <v>15300</v>
      </c>
      <c r="U268" s="24">
        <f t="shared" si="78"/>
        <v>900</v>
      </c>
      <c r="V268" s="25">
        <f t="shared" si="79"/>
        <v>0</v>
      </c>
      <c r="W268" s="24">
        <f>IF(G268&lt;=1,'CARGO FIJO'!$A$2,IF(G268&lt;=2,'CARGO FIJO'!$B$2,IF(G268&lt;=3,'CARGO FIJO'!$C$2,IF(G268&lt;=4,'CARGO FIJO'!$D$2,IF(G268&lt;=5,'CARGO FIJO'!$E$2)))))</f>
        <v>10000</v>
      </c>
      <c r="X268" s="26">
        <v>0</v>
      </c>
      <c r="Y268" s="24">
        <v>5500</v>
      </c>
      <c r="Z268" s="27">
        <v>0</v>
      </c>
      <c r="AA268" s="24">
        <v>0</v>
      </c>
      <c r="AB268" s="24">
        <v>0</v>
      </c>
      <c r="AC268" s="24">
        <v>0</v>
      </c>
      <c r="AD268" s="24">
        <v>3150</v>
      </c>
      <c r="AE268" s="24">
        <v>0</v>
      </c>
      <c r="AF268" s="21">
        <v>0</v>
      </c>
      <c r="AG268" s="24">
        <v>0</v>
      </c>
      <c r="AH268" s="24">
        <f t="shared" si="89"/>
        <v>0</v>
      </c>
      <c r="AI268" s="24">
        <v>0</v>
      </c>
      <c r="AJ268" s="122" t="s">
        <v>55</v>
      </c>
      <c r="AK268" s="24">
        <v>0</v>
      </c>
      <c r="AL268" s="24">
        <f t="shared" si="94"/>
        <v>28550</v>
      </c>
      <c r="AM268" s="24">
        <f t="shared" si="10"/>
        <v>28550</v>
      </c>
      <c r="AN268" s="29"/>
      <c r="AO268" s="30">
        <f t="shared" si="95"/>
        <v>0</v>
      </c>
      <c r="AP268" s="30">
        <f t="shared" si="97"/>
        <v>0</v>
      </c>
      <c r="AQ268" s="29"/>
      <c r="AR268" s="29"/>
      <c r="AS268" s="29"/>
      <c r="AT268" s="29"/>
      <c r="AU268" s="29"/>
      <c r="AV268" s="29"/>
      <c r="AW268" s="29"/>
    </row>
    <row r="269" spans="1:49" ht="15.75" customHeight="1" x14ac:dyDescent="0.3">
      <c r="A269" s="17" t="s">
        <v>1141</v>
      </c>
      <c r="B269" s="14" t="s">
        <v>1142</v>
      </c>
      <c r="C269" s="15">
        <v>3466820</v>
      </c>
      <c r="D269" s="16">
        <v>805009548</v>
      </c>
      <c r="E269" s="16" t="s">
        <v>51</v>
      </c>
      <c r="F269" s="16">
        <v>2787664</v>
      </c>
      <c r="G269" s="17">
        <v>2</v>
      </c>
      <c r="H269" s="18" t="s">
        <v>1143</v>
      </c>
      <c r="I269" s="19" t="s">
        <v>53</v>
      </c>
      <c r="J269" s="20" t="s">
        <v>54</v>
      </c>
      <c r="K269" s="21">
        <v>734</v>
      </c>
      <c r="L269" s="21">
        <v>745</v>
      </c>
      <c r="M269" s="22">
        <v>900</v>
      </c>
      <c r="N269" s="23">
        <f>IF(G269&lt;=1,'CARGO FIJO'!$B$5,IF(G269&lt;=2,'CARGO FIJO'!$B$8,IF(G269&lt;=3,'CARGO FIJO'!$B$11,IF(G269&lt;=4,'CARGO FIJO'!$B$14,IF(G269&lt;=5,'CARGO FIJO'!$B$17)))))</f>
        <v>900</v>
      </c>
      <c r="O269" s="23">
        <f>IF(G269&lt;=1,'CARGO FIJO'!$C$5,IF(G269&lt;=2,'CARGO FIJO'!$C$8,IF(G269&lt;=3,'CARGO FIJO'!$C$11,IF(G269&lt;=4,'CARGO FIJO'!$C$14,IF(G269&lt;=5,'CARGO FIJO'!$C$17)))))</f>
        <v>900</v>
      </c>
      <c r="P269" s="21">
        <f t="shared" si="67"/>
        <v>11</v>
      </c>
      <c r="Q269" s="21">
        <f t="shared" si="68"/>
        <v>11</v>
      </c>
      <c r="R269" s="21">
        <f t="shared" si="69"/>
        <v>0</v>
      </c>
      <c r="S269" s="21">
        <f t="shared" si="70"/>
        <v>0</v>
      </c>
      <c r="T269" s="24">
        <f t="shared" si="71"/>
        <v>9900</v>
      </c>
      <c r="U269" s="24">
        <f t="shared" si="78"/>
        <v>0</v>
      </c>
      <c r="V269" s="25">
        <f t="shared" si="79"/>
        <v>0</v>
      </c>
      <c r="W269" s="24">
        <f>IF(G269&lt;=1,'CARGO FIJO'!$A$2,IF(G269&lt;=2,'CARGO FIJO'!$B$2,IF(G269&lt;=3,'CARGO FIJO'!$C$2,IF(G269&lt;=4,'CARGO FIJO'!$D$2,IF(G269&lt;=5,'CARGO FIJO'!$E$2)))))</f>
        <v>10000</v>
      </c>
      <c r="X269" s="26">
        <v>0</v>
      </c>
      <c r="Y269" s="24">
        <v>5500</v>
      </c>
      <c r="Z269" s="27">
        <v>1</v>
      </c>
      <c r="AA269" s="24">
        <f t="shared" ref="AA269:AA274" si="98">(Z269*500)</f>
        <v>500</v>
      </c>
      <c r="AB269" s="24">
        <v>24500</v>
      </c>
      <c r="AC269" s="24">
        <v>0</v>
      </c>
      <c r="AD269" s="24">
        <v>2600</v>
      </c>
      <c r="AE269" s="24">
        <v>0</v>
      </c>
      <c r="AF269" s="21">
        <v>0</v>
      </c>
      <c r="AG269" s="24">
        <v>0</v>
      </c>
      <c r="AH269" s="24">
        <f t="shared" si="89"/>
        <v>0</v>
      </c>
      <c r="AI269" s="24">
        <v>0</v>
      </c>
      <c r="AJ269" s="33" t="s">
        <v>1144</v>
      </c>
      <c r="AK269" s="24">
        <v>0</v>
      </c>
      <c r="AL269" s="24">
        <f t="shared" si="94"/>
        <v>47800</v>
      </c>
      <c r="AM269" s="24">
        <f t="shared" si="10"/>
        <v>47800</v>
      </c>
      <c r="AN269" s="29"/>
      <c r="AO269" s="30">
        <f t="shared" si="95"/>
        <v>0</v>
      </c>
      <c r="AP269" s="30">
        <f t="shared" si="97"/>
        <v>0</v>
      </c>
      <c r="AQ269" s="29"/>
      <c r="AR269" s="29"/>
      <c r="AS269" s="29"/>
      <c r="AT269" s="29"/>
      <c r="AU269" s="29"/>
      <c r="AV269" s="29"/>
      <c r="AW269" s="29"/>
    </row>
    <row r="270" spans="1:49" ht="15.75" customHeight="1" x14ac:dyDescent="0.3">
      <c r="A270" s="17" t="s">
        <v>1145</v>
      </c>
      <c r="B270" s="14" t="s">
        <v>1146</v>
      </c>
      <c r="C270" s="15">
        <v>71398441</v>
      </c>
      <c r="D270" s="16">
        <v>1208004968</v>
      </c>
      <c r="E270" s="16" t="s">
        <v>51</v>
      </c>
      <c r="F270" s="16">
        <v>3117669132</v>
      </c>
      <c r="G270" s="17">
        <v>2</v>
      </c>
      <c r="H270" s="18" t="s">
        <v>1147</v>
      </c>
      <c r="I270" s="19" t="s">
        <v>53</v>
      </c>
      <c r="J270" s="20" t="s">
        <v>54</v>
      </c>
      <c r="K270" s="21">
        <v>1279</v>
      </c>
      <c r="L270" s="21">
        <v>1297</v>
      </c>
      <c r="M270" s="22">
        <v>900</v>
      </c>
      <c r="N270" s="23">
        <f>IF(G270&lt;=1,'CARGO FIJO'!$B$5,IF(G270&lt;=2,'CARGO FIJO'!$B$8,IF(G270&lt;=3,'CARGO FIJO'!$B$11,IF(G270&lt;=4,'CARGO FIJO'!$B$14,IF(G270&lt;=5,'CARGO FIJO'!$B$17)))))</f>
        <v>900</v>
      </c>
      <c r="O270" s="23">
        <f>IF(G270&lt;=1,'CARGO FIJO'!$C$5,IF(G270&lt;=2,'CARGO FIJO'!$C$8,IF(G270&lt;=3,'CARGO FIJO'!$C$11,IF(G270&lt;=4,'CARGO FIJO'!$C$14,IF(G270&lt;=5,'CARGO FIJO'!$C$17)))))</f>
        <v>900</v>
      </c>
      <c r="P270" s="21">
        <f t="shared" si="67"/>
        <v>18</v>
      </c>
      <c r="Q270" s="21">
        <f t="shared" si="68"/>
        <v>17</v>
      </c>
      <c r="R270" s="21">
        <f t="shared" si="69"/>
        <v>1</v>
      </c>
      <c r="S270" s="21">
        <f t="shared" si="70"/>
        <v>0</v>
      </c>
      <c r="T270" s="24">
        <f t="shared" si="71"/>
        <v>15300</v>
      </c>
      <c r="U270" s="24">
        <f t="shared" si="78"/>
        <v>900</v>
      </c>
      <c r="V270" s="25">
        <f t="shared" si="79"/>
        <v>0</v>
      </c>
      <c r="W270" s="24">
        <f>IF(G270&lt;=1,'CARGO FIJO'!$A$2,IF(G270&lt;=2,'CARGO FIJO'!$B$2,IF(G270&lt;=3,'CARGO FIJO'!$C$2,IF(G270&lt;=4,'CARGO FIJO'!$D$2,IF(G270&lt;=5,'CARGO FIJO'!$E$2)))))</f>
        <v>10000</v>
      </c>
      <c r="X270" s="26">
        <v>0</v>
      </c>
      <c r="Y270" s="24">
        <v>5500</v>
      </c>
      <c r="Z270" s="27">
        <v>0</v>
      </c>
      <c r="AA270" s="24">
        <f t="shared" si="98"/>
        <v>0</v>
      </c>
      <c r="AB270" s="24">
        <v>0</v>
      </c>
      <c r="AC270" s="24">
        <v>0</v>
      </c>
      <c r="AD270" s="24">
        <v>3150</v>
      </c>
      <c r="AE270" s="24">
        <v>0</v>
      </c>
      <c r="AF270" s="21">
        <v>0</v>
      </c>
      <c r="AG270" s="24">
        <v>0</v>
      </c>
      <c r="AH270" s="24">
        <v>0</v>
      </c>
      <c r="AI270" s="24">
        <v>0</v>
      </c>
      <c r="AJ270" s="33" t="s">
        <v>968</v>
      </c>
      <c r="AK270" s="24">
        <v>0</v>
      </c>
      <c r="AL270" s="24">
        <f t="shared" si="94"/>
        <v>28550</v>
      </c>
      <c r="AM270" s="24">
        <f t="shared" si="10"/>
        <v>28550</v>
      </c>
      <c r="AN270" s="29"/>
      <c r="AO270" s="30">
        <f t="shared" si="95"/>
        <v>0</v>
      </c>
      <c r="AP270" s="30">
        <f t="shared" si="97"/>
        <v>0</v>
      </c>
      <c r="AQ270" s="29"/>
      <c r="AR270" s="29"/>
      <c r="AS270" s="29"/>
      <c r="AT270" s="29"/>
      <c r="AU270" s="29"/>
      <c r="AV270" s="29"/>
      <c r="AW270" s="29"/>
    </row>
    <row r="271" spans="1:49" ht="15.75" customHeight="1" x14ac:dyDescent="0.3">
      <c r="A271" s="17" t="s">
        <v>1148</v>
      </c>
      <c r="B271" s="14" t="s">
        <v>1149</v>
      </c>
      <c r="C271" s="15">
        <v>15259055</v>
      </c>
      <c r="D271" s="16">
        <v>1210006566</v>
      </c>
      <c r="E271" s="16" t="s">
        <v>51</v>
      </c>
      <c r="F271" s="16" t="s">
        <v>1150</v>
      </c>
      <c r="G271" s="17">
        <v>2</v>
      </c>
      <c r="H271" s="18" t="s">
        <v>1151</v>
      </c>
      <c r="I271" s="19" t="s">
        <v>53</v>
      </c>
      <c r="J271" s="20" t="s">
        <v>54</v>
      </c>
      <c r="K271" s="21">
        <v>1938</v>
      </c>
      <c r="L271" s="21">
        <v>1966</v>
      </c>
      <c r="M271" s="22">
        <v>900</v>
      </c>
      <c r="N271" s="23">
        <f>IF(G271&lt;=1,'CARGO FIJO'!$B$5,IF(G271&lt;=2,'CARGO FIJO'!$B$8,IF(G271&lt;=3,'CARGO FIJO'!$B$11,IF(G271&lt;=4,'CARGO FIJO'!$B$14,IF(G271&lt;=5,'CARGO FIJO'!$B$17)))))</f>
        <v>900</v>
      </c>
      <c r="O271" s="23">
        <f>IF(G271&lt;=1,'CARGO FIJO'!$C$5,IF(G271&lt;=2,'CARGO FIJO'!$C$8,IF(G271&lt;=3,'CARGO FIJO'!$C$11,IF(G271&lt;=4,'CARGO FIJO'!$C$14,IF(G271&lt;=5,'CARGO FIJO'!$C$17)))))</f>
        <v>900</v>
      </c>
      <c r="P271" s="21">
        <f t="shared" si="67"/>
        <v>28</v>
      </c>
      <c r="Q271" s="21">
        <f t="shared" si="68"/>
        <v>17</v>
      </c>
      <c r="R271" s="21">
        <f t="shared" si="69"/>
        <v>11</v>
      </c>
      <c r="S271" s="21">
        <f t="shared" si="70"/>
        <v>0</v>
      </c>
      <c r="T271" s="24">
        <f t="shared" si="71"/>
        <v>15300</v>
      </c>
      <c r="U271" s="24">
        <f t="shared" si="78"/>
        <v>9900</v>
      </c>
      <c r="V271" s="25">
        <f t="shared" si="79"/>
        <v>0</v>
      </c>
      <c r="W271" s="24">
        <f>IF(G271&lt;=1,'CARGO FIJO'!$A$2,IF(G271&lt;=2,'CARGO FIJO'!$B$2,IF(G271&lt;=3,'CARGO FIJO'!$C$2,IF(G271&lt;=4,'CARGO FIJO'!$D$2,IF(G271&lt;=5,'CARGO FIJO'!$E$2)))))</f>
        <v>10000</v>
      </c>
      <c r="X271" s="26">
        <v>0</v>
      </c>
      <c r="Y271" s="24">
        <v>5500</v>
      </c>
      <c r="Z271" s="27">
        <v>0</v>
      </c>
      <c r="AA271" s="24">
        <f t="shared" si="98"/>
        <v>0</v>
      </c>
      <c r="AB271" s="24">
        <v>0</v>
      </c>
      <c r="AC271" s="24">
        <v>0</v>
      </c>
      <c r="AD271" s="24">
        <v>4050</v>
      </c>
      <c r="AE271" s="24">
        <v>0</v>
      </c>
      <c r="AF271" s="21">
        <v>0</v>
      </c>
      <c r="AG271" s="24">
        <v>0</v>
      </c>
      <c r="AH271" s="24">
        <f t="shared" ref="AH271:AH273" si="99">AE271-AG271</f>
        <v>0</v>
      </c>
      <c r="AI271" s="24">
        <v>0</v>
      </c>
      <c r="AJ271" s="33" t="s">
        <v>1152</v>
      </c>
      <c r="AK271" s="24">
        <v>0</v>
      </c>
      <c r="AL271" s="24">
        <f t="shared" si="94"/>
        <v>36650</v>
      </c>
      <c r="AM271" s="24">
        <f t="shared" si="10"/>
        <v>36650</v>
      </c>
      <c r="AN271" s="29"/>
      <c r="AO271" s="30">
        <f t="shared" si="95"/>
        <v>0</v>
      </c>
      <c r="AP271" s="30">
        <f t="shared" si="97"/>
        <v>0</v>
      </c>
      <c r="AQ271" s="29"/>
      <c r="AR271" s="29"/>
      <c r="AS271" s="29"/>
      <c r="AT271" s="29"/>
      <c r="AU271" s="29"/>
      <c r="AV271" s="29"/>
      <c r="AW271" s="29"/>
    </row>
    <row r="272" spans="1:49" ht="15.75" customHeight="1" x14ac:dyDescent="0.3">
      <c r="A272" s="17" t="s">
        <v>1153</v>
      </c>
      <c r="B272" s="14" t="s">
        <v>1154</v>
      </c>
      <c r="C272" s="15">
        <v>39169449</v>
      </c>
      <c r="D272" s="16">
        <v>1701001930</v>
      </c>
      <c r="E272" s="16" t="s">
        <v>51</v>
      </c>
      <c r="F272" s="16" t="s">
        <v>1155</v>
      </c>
      <c r="G272" s="17">
        <v>2</v>
      </c>
      <c r="H272" s="18" t="s">
        <v>1156</v>
      </c>
      <c r="I272" s="19" t="s">
        <v>53</v>
      </c>
      <c r="J272" s="20" t="s">
        <v>54</v>
      </c>
      <c r="K272" s="21">
        <v>729</v>
      </c>
      <c r="L272" s="21">
        <v>756</v>
      </c>
      <c r="M272" s="22">
        <v>900</v>
      </c>
      <c r="N272" s="23">
        <f>IF(G272&lt;=1,'CARGO FIJO'!$B$5,IF(G272&lt;=2,'CARGO FIJO'!$B$8,IF(G272&lt;=3,'CARGO FIJO'!$B$11,IF(G272&lt;=4,'CARGO FIJO'!$B$14,IF(G272&lt;=5,'CARGO FIJO'!$B$17)))))</f>
        <v>900</v>
      </c>
      <c r="O272" s="23">
        <f>IF(G272&lt;=1,'CARGO FIJO'!$C$5,IF(G272&lt;=2,'CARGO FIJO'!$C$8,IF(G272&lt;=3,'CARGO FIJO'!$C$11,IF(G272&lt;=4,'CARGO FIJO'!$C$14,IF(G272&lt;=5,'CARGO FIJO'!$C$17)))))</f>
        <v>900</v>
      </c>
      <c r="P272" s="21">
        <f t="shared" si="67"/>
        <v>27</v>
      </c>
      <c r="Q272" s="21">
        <f t="shared" si="68"/>
        <v>17</v>
      </c>
      <c r="R272" s="21">
        <f t="shared" si="69"/>
        <v>10</v>
      </c>
      <c r="S272" s="21">
        <f t="shared" si="70"/>
        <v>0</v>
      </c>
      <c r="T272" s="24">
        <f t="shared" si="71"/>
        <v>15300</v>
      </c>
      <c r="U272" s="24">
        <f t="shared" si="78"/>
        <v>9000</v>
      </c>
      <c r="V272" s="25">
        <f t="shared" si="79"/>
        <v>0</v>
      </c>
      <c r="W272" s="24">
        <f>IF(G272&lt;=1,'CARGO FIJO'!$A$2,IF(G272&lt;=2,'CARGO FIJO'!$B$2,IF(G272&lt;=3,'CARGO FIJO'!$C$2,IF(G272&lt;=4,'CARGO FIJO'!$D$2,IF(G272&lt;=5,'CARGO FIJO'!$E$2)))))</f>
        <v>10000</v>
      </c>
      <c r="X272" s="26">
        <v>0</v>
      </c>
      <c r="Y272" s="24">
        <v>5500</v>
      </c>
      <c r="Z272" s="27">
        <v>0</v>
      </c>
      <c r="AA272" s="24">
        <f t="shared" si="98"/>
        <v>0</v>
      </c>
      <c r="AB272" s="24">
        <v>0</v>
      </c>
      <c r="AC272" s="24">
        <v>0</v>
      </c>
      <c r="AD272" s="24">
        <v>3950</v>
      </c>
      <c r="AE272" s="24">
        <v>0</v>
      </c>
      <c r="AF272" s="21">
        <v>0</v>
      </c>
      <c r="AG272" s="24">
        <v>0</v>
      </c>
      <c r="AH272" s="24">
        <f t="shared" si="99"/>
        <v>0</v>
      </c>
      <c r="AI272" s="24">
        <v>0</v>
      </c>
      <c r="AJ272" s="33" t="s">
        <v>55</v>
      </c>
      <c r="AK272" s="24">
        <v>0</v>
      </c>
      <c r="AL272" s="24">
        <f t="shared" si="94"/>
        <v>35850</v>
      </c>
      <c r="AM272" s="24">
        <f t="shared" si="10"/>
        <v>35850</v>
      </c>
      <c r="AN272" s="29"/>
      <c r="AO272" s="30">
        <f t="shared" si="95"/>
        <v>0</v>
      </c>
      <c r="AP272" s="30">
        <f t="shared" si="97"/>
        <v>0</v>
      </c>
      <c r="AQ272" s="29"/>
      <c r="AR272" s="29"/>
      <c r="AS272" s="29"/>
      <c r="AT272" s="29"/>
      <c r="AU272" s="29"/>
      <c r="AV272" s="29"/>
      <c r="AW272" s="29"/>
    </row>
    <row r="273" spans="1:49" ht="15.75" customHeight="1" x14ac:dyDescent="0.3">
      <c r="A273" s="17" t="s">
        <v>1157</v>
      </c>
      <c r="B273" s="57" t="s">
        <v>1158</v>
      </c>
      <c r="C273" s="15">
        <v>71393236</v>
      </c>
      <c r="D273" s="16">
        <v>805009543</v>
      </c>
      <c r="E273" s="16" t="s">
        <v>51</v>
      </c>
      <c r="F273" s="16">
        <v>3036857</v>
      </c>
      <c r="G273" s="17">
        <v>2</v>
      </c>
      <c r="H273" s="18" t="s">
        <v>1159</v>
      </c>
      <c r="I273" s="19" t="s">
        <v>53</v>
      </c>
      <c r="J273" s="20" t="s">
        <v>54</v>
      </c>
      <c r="K273" s="21">
        <v>868</v>
      </c>
      <c r="L273" s="21">
        <v>885</v>
      </c>
      <c r="M273" s="22">
        <v>900</v>
      </c>
      <c r="N273" s="23">
        <f>IF(G273&lt;=1,'CARGO FIJO'!$B$5,IF(G273&lt;=2,'CARGO FIJO'!$B$8,IF(G273&lt;=3,'CARGO FIJO'!$B$11,IF(G273&lt;=4,'CARGO FIJO'!$B$14,IF(G273&lt;=5,'CARGO FIJO'!$B$17)))))</f>
        <v>900</v>
      </c>
      <c r="O273" s="23">
        <f>IF(G273&lt;=1,'CARGO FIJO'!$C$5,IF(G273&lt;=2,'CARGO FIJO'!$C$8,IF(G273&lt;=3,'CARGO FIJO'!$C$11,IF(G273&lt;=4,'CARGO FIJO'!$C$14,IF(G273&lt;=5,'CARGO FIJO'!$C$17)))))</f>
        <v>900</v>
      </c>
      <c r="P273" s="21">
        <f t="shared" si="67"/>
        <v>17</v>
      </c>
      <c r="Q273" s="21">
        <f t="shared" si="68"/>
        <v>17</v>
      </c>
      <c r="R273" s="21">
        <f t="shared" si="69"/>
        <v>0</v>
      </c>
      <c r="S273" s="21">
        <f t="shared" si="70"/>
        <v>0</v>
      </c>
      <c r="T273" s="24">
        <f t="shared" si="71"/>
        <v>15300</v>
      </c>
      <c r="U273" s="24">
        <f t="shared" si="78"/>
        <v>0</v>
      </c>
      <c r="V273" s="25">
        <f t="shared" si="79"/>
        <v>0</v>
      </c>
      <c r="W273" s="24">
        <f>IF(G273&lt;=1,'CARGO FIJO'!$A$2,IF(G273&lt;=2,'CARGO FIJO'!$B$2,IF(G273&lt;=3,'CARGO FIJO'!$C$2,IF(G273&lt;=4,'CARGO FIJO'!$D$2,IF(G273&lt;=5,'CARGO FIJO'!$E$2)))))</f>
        <v>10000</v>
      </c>
      <c r="X273" s="26">
        <v>0</v>
      </c>
      <c r="Y273" s="24">
        <v>5500</v>
      </c>
      <c r="Z273" s="27">
        <v>2</v>
      </c>
      <c r="AA273" s="24">
        <f t="shared" si="98"/>
        <v>1000</v>
      </c>
      <c r="AB273" s="24">
        <v>67700</v>
      </c>
      <c r="AC273" s="24">
        <v>0</v>
      </c>
      <c r="AD273" s="24">
        <v>0</v>
      </c>
      <c r="AE273" s="24">
        <v>0</v>
      </c>
      <c r="AF273" s="21">
        <v>0</v>
      </c>
      <c r="AG273" s="24">
        <v>0</v>
      </c>
      <c r="AH273" s="24">
        <f t="shared" si="99"/>
        <v>0</v>
      </c>
      <c r="AI273" s="24">
        <v>0</v>
      </c>
      <c r="AJ273" s="33" t="s">
        <v>1160</v>
      </c>
      <c r="AK273" s="24">
        <v>0</v>
      </c>
      <c r="AL273" s="24">
        <f t="shared" si="94"/>
        <v>99500</v>
      </c>
      <c r="AM273" s="24">
        <f t="shared" si="10"/>
        <v>99500</v>
      </c>
      <c r="AN273" s="29"/>
      <c r="AO273" s="30">
        <f t="shared" si="95"/>
        <v>0</v>
      </c>
      <c r="AP273" s="30">
        <f t="shared" si="97"/>
        <v>0</v>
      </c>
      <c r="AQ273" s="29"/>
      <c r="AR273" s="29"/>
      <c r="AS273" s="29"/>
      <c r="AT273" s="29"/>
      <c r="AU273" s="29"/>
      <c r="AV273" s="29"/>
      <c r="AW273" s="29"/>
    </row>
    <row r="274" spans="1:49" ht="15.75" customHeight="1" x14ac:dyDescent="0.3">
      <c r="A274" s="17" t="s">
        <v>1161</v>
      </c>
      <c r="B274" s="14" t="s">
        <v>1162</v>
      </c>
      <c r="C274" s="15">
        <v>43682449</v>
      </c>
      <c r="D274" s="16">
        <v>1505003987</v>
      </c>
      <c r="E274" s="16" t="s">
        <v>51</v>
      </c>
      <c r="F274" s="16" t="s">
        <v>1163</v>
      </c>
      <c r="G274" s="17">
        <v>2</v>
      </c>
      <c r="H274" s="18" t="s">
        <v>1164</v>
      </c>
      <c r="I274" s="19" t="s">
        <v>53</v>
      </c>
      <c r="J274" s="20" t="s">
        <v>54</v>
      </c>
      <c r="K274" s="21">
        <v>471</v>
      </c>
      <c r="L274" s="21">
        <v>480</v>
      </c>
      <c r="M274" s="22">
        <v>900</v>
      </c>
      <c r="N274" s="23">
        <f>IF(G274&lt;=1,'CARGO FIJO'!$B$5,IF(G274&lt;=2,'CARGO FIJO'!$B$8,IF(G274&lt;=3,'CARGO FIJO'!$B$11,IF(G274&lt;=4,'CARGO FIJO'!$B$14,IF(G274&lt;=5,'CARGO FIJO'!$B$17)))))</f>
        <v>900</v>
      </c>
      <c r="O274" s="23">
        <f>IF(G274&lt;=1,'CARGO FIJO'!$C$5,IF(G274&lt;=2,'CARGO FIJO'!$C$8,IF(G274&lt;=3,'CARGO FIJO'!$C$11,IF(G274&lt;=4,'CARGO FIJO'!$C$14,IF(G274&lt;=5,'CARGO FIJO'!$C$17)))))</f>
        <v>900</v>
      </c>
      <c r="P274" s="21">
        <f t="shared" si="67"/>
        <v>9</v>
      </c>
      <c r="Q274" s="21">
        <f t="shared" si="68"/>
        <v>9</v>
      </c>
      <c r="R274" s="21">
        <f t="shared" si="69"/>
        <v>0</v>
      </c>
      <c r="S274" s="21">
        <f t="shared" si="70"/>
        <v>0</v>
      </c>
      <c r="T274" s="24">
        <f t="shared" si="71"/>
        <v>8100</v>
      </c>
      <c r="U274" s="24">
        <f t="shared" si="78"/>
        <v>0</v>
      </c>
      <c r="V274" s="25">
        <f t="shared" si="79"/>
        <v>0</v>
      </c>
      <c r="W274" s="24">
        <f>IF(G274&lt;=1,'CARGO FIJO'!$A$2,IF(G274&lt;=2,'CARGO FIJO'!$B$2,IF(G274&lt;=3,'CARGO FIJO'!$C$2,IF(G274&lt;=4,'CARGO FIJO'!$D$2,IF(G274&lt;=5,'CARGO FIJO'!$E$2)))))</f>
        <v>10000</v>
      </c>
      <c r="X274" s="26">
        <v>0</v>
      </c>
      <c r="Y274" s="24">
        <v>5500</v>
      </c>
      <c r="Z274" s="27">
        <v>1</v>
      </c>
      <c r="AA274" s="24">
        <f t="shared" si="98"/>
        <v>500</v>
      </c>
      <c r="AB274" s="24">
        <v>17200</v>
      </c>
      <c r="AC274" s="24">
        <v>0</v>
      </c>
      <c r="AD274" s="24">
        <v>2400</v>
      </c>
      <c r="AE274" s="24">
        <v>0</v>
      </c>
      <c r="AF274" s="21">
        <v>0</v>
      </c>
      <c r="AG274" s="24">
        <v>0</v>
      </c>
      <c r="AH274" s="24">
        <v>0</v>
      </c>
      <c r="AI274" s="24">
        <v>0</v>
      </c>
      <c r="AJ274" s="33" t="s">
        <v>1165</v>
      </c>
      <c r="AK274" s="24">
        <v>0</v>
      </c>
      <c r="AL274" s="24">
        <f t="shared" si="94"/>
        <v>38900</v>
      </c>
      <c r="AM274" s="24">
        <f t="shared" si="10"/>
        <v>38900</v>
      </c>
      <c r="AN274" s="29"/>
      <c r="AO274" s="30">
        <f t="shared" si="95"/>
        <v>0</v>
      </c>
      <c r="AP274" s="30">
        <f t="shared" si="97"/>
        <v>0</v>
      </c>
      <c r="AQ274" s="29"/>
      <c r="AR274" s="29"/>
      <c r="AS274" s="29"/>
      <c r="AT274" s="29"/>
      <c r="AU274" s="29"/>
      <c r="AV274" s="29"/>
      <c r="AW274" s="29"/>
    </row>
    <row r="275" spans="1:49" ht="15.75" customHeight="1" x14ac:dyDescent="0.3">
      <c r="A275" s="17" t="s">
        <v>1166</v>
      </c>
      <c r="B275" s="14" t="s">
        <v>1167</v>
      </c>
      <c r="C275" s="15">
        <v>3427338</v>
      </c>
      <c r="D275" s="16">
        <v>1407008899</v>
      </c>
      <c r="E275" s="16" t="s">
        <v>51</v>
      </c>
      <c r="F275" s="16">
        <v>3284728</v>
      </c>
      <c r="G275" s="17">
        <v>2</v>
      </c>
      <c r="H275" s="18" t="s">
        <v>1168</v>
      </c>
      <c r="I275" s="19" t="s">
        <v>53</v>
      </c>
      <c r="J275" s="20" t="s">
        <v>54</v>
      </c>
      <c r="K275" s="21">
        <v>1745</v>
      </c>
      <c r="L275" s="21">
        <v>1761</v>
      </c>
      <c r="M275" s="22">
        <v>900</v>
      </c>
      <c r="N275" s="23">
        <f>IF(G275&lt;=1,'CARGO FIJO'!$B$5,IF(G275&lt;=2,'CARGO FIJO'!$B$8,IF(G275&lt;=3,'CARGO FIJO'!$B$11,IF(G275&lt;=4,'CARGO FIJO'!$B$14,IF(G275&lt;=5,'CARGO FIJO'!$B$17)))))</f>
        <v>900</v>
      </c>
      <c r="O275" s="23">
        <f>IF(G275&lt;=1,'CARGO FIJO'!$C$5,IF(G275&lt;=2,'CARGO FIJO'!$C$8,IF(G275&lt;=3,'CARGO FIJO'!$C$11,IF(G275&lt;=4,'CARGO FIJO'!$C$14,IF(G275&lt;=5,'CARGO FIJO'!$C$17)))))</f>
        <v>900</v>
      </c>
      <c r="P275" s="21">
        <f t="shared" si="67"/>
        <v>16</v>
      </c>
      <c r="Q275" s="21">
        <f t="shared" si="68"/>
        <v>16</v>
      </c>
      <c r="R275" s="21">
        <f t="shared" si="69"/>
        <v>0</v>
      </c>
      <c r="S275" s="21">
        <f t="shared" si="70"/>
        <v>0</v>
      </c>
      <c r="T275" s="24">
        <f t="shared" si="71"/>
        <v>14400</v>
      </c>
      <c r="U275" s="24">
        <f t="shared" si="78"/>
        <v>0</v>
      </c>
      <c r="V275" s="25">
        <f t="shared" si="79"/>
        <v>0</v>
      </c>
      <c r="W275" s="24">
        <f>IF(G275&lt;=1,'CARGO FIJO'!$A$2,IF(G275&lt;=2,'CARGO FIJO'!$B$2,IF(G275&lt;=3,'CARGO FIJO'!$C$2,IF(G275&lt;=4,'CARGO FIJO'!$D$2,IF(G275&lt;=5,'CARGO FIJO'!$E$2)))))</f>
        <v>10000</v>
      </c>
      <c r="X275" s="26">
        <v>0</v>
      </c>
      <c r="Y275" s="24">
        <v>5500</v>
      </c>
      <c r="Z275" s="27">
        <v>1</v>
      </c>
      <c r="AA275" s="24">
        <v>500</v>
      </c>
      <c r="AB275" s="24">
        <v>24100</v>
      </c>
      <c r="AC275" s="24">
        <v>0</v>
      </c>
      <c r="AD275" s="24">
        <v>3050</v>
      </c>
      <c r="AE275" s="24">
        <v>0</v>
      </c>
      <c r="AF275" s="21">
        <v>0</v>
      </c>
      <c r="AG275" s="24">
        <v>0</v>
      </c>
      <c r="AH275" s="24">
        <f t="shared" ref="AH275:AH279" si="100">AE275-AG275</f>
        <v>0</v>
      </c>
      <c r="AI275" s="24">
        <v>0</v>
      </c>
      <c r="AJ275" s="33" t="s">
        <v>1169</v>
      </c>
      <c r="AK275" s="24">
        <v>0</v>
      </c>
      <c r="AL275" s="24">
        <f t="shared" si="94"/>
        <v>51450</v>
      </c>
      <c r="AM275" s="24">
        <f t="shared" si="10"/>
        <v>51450</v>
      </c>
      <c r="AN275" s="29"/>
      <c r="AO275" s="30">
        <f t="shared" si="95"/>
        <v>0</v>
      </c>
      <c r="AP275" s="30">
        <f t="shared" si="97"/>
        <v>0</v>
      </c>
      <c r="AQ275" s="29"/>
      <c r="AR275" s="29"/>
      <c r="AS275" s="29"/>
      <c r="AT275" s="29"/>
      <c r="AU275" s="29"/>
      <c r="AV275" s="29"/>
      <c r="AW275" s="29"/>
    </row>
    <row r="276" spans="1:49" ht="15.75" customHeight="1" x14ac:dyDescent="0.3">
      <c r="A276" s="17" t="s">
        <v>1170</v>
      </c>
      <c r="B276" s="14" t="s">
        <v>1171</v>
      </c>
      <c r="C276" s="15">
        <v>71394113</v>
      </c>
      <c r="D276" s="16">
        <v>1407008898</v>
      </c>
      <c r="E276" s="16" t="s">
        <v>51</v>
      </c>
      <c r="F276" s="16" t="s">
        <v>1172</v>
      </c>
      <c r="G276" s="17">
        <v>2</v>
      </c>
      <c r="H276" s="18" t="s">
        <v>1173</v>
      </c>
      <c r="I276" s="19" t="s">
        <v>53</v>
      </c>
      <c r="J276" s="20" t="s">
        <v>54</v>
      </c>
      <c r="K276" s="21">
        <v>1549</v>
      </c>
      <c r="L276" s="21">
        <v>1579</v>
      </c>
      <c r="M276" s="22">
        <v>900</v>
      </c>
      <c r="N276" s="23">
        <f>IF(G276&lt;=1,'CARGO FIJO'!$B$5,IF(G276&lt;=2,'CARGO FIJO'!$B$8,IF(G276&lt;=3,'CARGO FIJO'!$B$11,IF(G276&lt;=4,'CARGO FIJO'!$B$14,IF(G276&lt;=5,'CARGO FIJO'!$B$17)))))</f>
        <v>900</v>
      </c>
      <c r="O276" s="23">
        <f>IF(G276&lt;=1,'CARGO FIJO'!$C$5,IF(G276&lt;=2,'CARGO FIJO'!$C$8,IF(G276&lt;=3,'CARGO FIJO'!$C$11,IF(G276&lt;=4,'CARGO FIJO'!$C$14,IF(G276&lt;=5,'CARGO FIJO'!$C$17)))))</f>
        <v>900</v>
      </c>
      <c r="P276" s="21">
        <f t="shared" si="67"/>
        <v>30</v>
      </c>
      <c r="Q276" s="21">
        <f t="shared" si="68"/>
        <v>17</v>
      </c>
      <c r="R276" s="21">
        <f t="shared" si="69"/>
        <v>13</v>
      </c>
      <c r="S276" s="21">
        <f t="shared" si="70"/>
        <v>0</v>
      </c>
      <c r="T276" s="24">
        <f t="shared" si="71"/>
        <v>15300</v>
      </c>
      <c r="U276" s="24">
        <f t="shared" si="78"/>
        <v>11700</v>
      </c>
      <c r="V276" s="25">
        <f t="shared" si="79"/>
        <v>0</v>
      </c>
      <c r="W276" s="24">
        <f>IF(G276&lt;=1,'CARGO FIJO'!$A$2,IF(G276&lt;=2,'CARGO FIJO'!$B$2,IF(G276&lt;=3,'CARGO FIJO'!$C$2,IF(G276&lt;=4,'CARGO FIJO'!$D$2,IF(G276&lt;=5,'CARGO FIJO'!$E$2)))))</f>
        <v>10000</v>
      </c>
      <c r="X276" s="26">
        <v>0</v>
      </c>
      <c r="Y276" s="24">
        <v>5500</v>
      </c>
      <c r="Z276" s="27">
        <v>1</v>
      </c>
      <c r="AA276" s="24">
        <f t="shared" ref="AA276:AA280" si="101">(Z276*500)</f>
        <v>500</v>
      </c>
      <c r="AB276" s="24">
        <v>43650</v>
      </c>
      <c r="AC276" s="24">
        <v>0</v>
      </c>
      <c r="AD276" s="24">
        <v>4300</v>
      </c>
      <c r="AE276" s="24">
        <v>0</v>
      </c>
      <c r="AF276" s="21">
        <v>0</v>
      </c>
      <c r="AG276" s="24">
        <v>0</v>
      </c>
      <c r="AH276" s="24">
        <f t="shared" si="100"/>
        <v>0</v>
      </c>
      <c r="AI276" s="24">
        <v>0</v>
      </c>
      <c r="AJ276" s="67" t="s">
        <v>1174</v>
      </c>
      <c r="AK276" s="24">
        <v>0</v>
      </c>
      <c r="AL276" s="24">
        <f t="shared" si="94"/>
        <v>82350</v>
      </c>
      <c r="AM276" s="24">
        <f t="shared" si="10"/>
        <v>82350</v>
      </c>
      <c r="AN276" s="29"/>
      <c r="AO276" s="30">
        <f t="shared" si="95"/>
        <v>0</v>
      </c>
      <c r="AP276" s="30">
        <f t="shared" si="97"/>
        <v>0</v>
      </c>
      <c r="AQ276" s="29"/>
      <c r="AR276" s="29"/>
      <c r="AS276" s="29"/>
      <c r="AT276" s="29"/>
      <c r="AU276" s="29"/>
      <c r="AV276" s="29"/>
      <c r="AW276" s="29"/>
    </row>
    <row r="277" spans="1:49" ht="15.75" customHeight="1" x14ac:dyDescent="0.3">
      <c r="A277" s="17" t="s">
        <v>1175</v>
      </c>
      <c r="B277" s="14" t="s">
        <v>1176</v>
      </c>
      <c r="C277" s="15">
        <v>43685923</v>
      </c>
      <c r="D277" s="16">
        <v>1408019480</v>
      </c>
      <c r="E277" s="16" t="s">
        <v>51</v>
      </c>
      <c r="F277" s="16" t="s">
        <v>1177</v>
      </c>
      <c r="G277" s="17">
        <v>2</v>
      </c>
      <c r="H277" s="18" t="s">
        <v>1178</v>
      </c>
      <c r="I277" s="19" t="s">
        <v>53</v>
      </c>
      <c r="J277" s="20" t="s">
        <v>54</v>
      </c>
      <c r="K277" s="21">
        <v>753</v>
      </c>
      <c r="L277" s="21">
        <v>767</v>
      </c>
      <c r="M277" s="22">
        <v>900</v>
      </c>
      <c r="N277" s="23">
        <f>IF(G277&lt;=1,'CARGO FIJO'!$B$5,IF(G277&lt;=2,'CARGO FIJO'!$B$8,IF(G277&lt;=3,'CARGO FIJO'!$B$11,IF(G277&lt;=4,'CARGO FIJO'!$B$14,IF(G277&lt;=5,'CARGO FIJO'!$B$17)))))</f>
        <v>900</v>
      </c>
      <c r="O277" s="23">
        <f>IF(G277&lt;=1,'CARGO FIJO'!$C$5,IF(G277&lt;=2,'CARGO FIJO'!$C$8,IF(G277&lt;=3,'CARGO FIJO'!$C$11,IF(G277&lt;=4,'CARGO FIJO'!$C$14,IF(G277&lt;=5,'CARGO FIJO'!$C$17)))))</f>
        <v>900</v>
      </c>
      <c r="P277" s="21">
        <f t="shared" si="67"/>
        <v>14</v>
      </c>
      <c r="Q277" s="21">
        <f t="shared" si="68"/>
        <v>14</v>
      </c>
      <c r="R277" s="21">
        <f t="shared" si="69"/>
        <v>0</v>
      </c>
      <c r="S277" s="21">
        <f t="shared" si="70"/>
        <v>0</v>
      </c>
      <c r="T277" s="24">
        <f t="shared" si="71"/>
        <v>12600</v>
      </c>
      <c r="U277" s="24">
        <f t="shared" si="78"/>
        <v>0</v>
      </c>
      <c r="V277" s="25">
        <v>0</v>
      </c>
      <c r="W277" s="24">
        <f>IF(G277&lt;=1,'CARGO FIJO'!$A$2,IF(G277&lt;=2,'CARGO FIJO'!$B$2,IF(G277&lt;=3,'CARGO FIJO'!$C$2,IF(G277&lt;=4,'CARGO FIJO'!$D$2,IF(G277&lt;=5,'CARGO FIJO'!$E$2)))))</f>
        <v>10000</v>
      </c>
      <c r="X277" s="26">
        <v>0</v>
      </c>
      <c r="Y277" s="24">
        <v>5500</v>
      </c>
      <c r="Z277" s="27">
        <v>0</v>
      </c>
      <c r="AA277" s="24">
        <f t="shared" si="101"/>
        <v>0</v>
      </c>
      <c r="AB277" s="24">
        <v>0</v>
      </c>
      <c r="AC277" s="24">
        <v>0</v>
      </c>
      <c r="AD277" s="24">
        <v>2800</v>
      </c>
      <c r="AE277" s="24">
        <v>0</v>
      </c>
      <c r="AF277" s="21">
        <v>0</v>
      </c>
      <c r="AG277" s="24">
        <v>0</v>
      </c>
      <c r="AH277" s="24">
        <f t="shared" si="100"/>
        <v>0</v>
      </c>
      <c r="AI277" s="24">
        <v>0</v>
      </c>
      <c r="AJ277" s="33" t="s">
        <v>55</v>
      </c>
      <c r="AK277" s="24">
        <v>0</v>
      </c>
      <c r="AL277" s="24">
        <f t="shared" si="94"/>
        <v>25300</v>
      </c>
      <c r="AM277" s="24">
        <f t="shared" si="10"/>
        <v>25300</v>
      </c>
      <c r="AN277" s="29"/>
      <c r="AO277" s="30">
        <f t="shared" si="95"/>
        <v>0</v>
      </c>
      <c r="AP277" s="30">
        <f t="shared" si="97"/>
        <v>0</v>
      </c>
      <c r="AQ277" s="29"/>
      <c r="AR277" s="29"/>
      <c r="AS277" s="29"/>
      <c r="AT277" s="29"/>
      <c r="AU277" s="29"/>
      <c r="AV277" s="29"/>
      <c r="AW277" s="29"/>
    </row>
    <row r="278" spans="1:49" ht="15.75" customHeight="1" x14ac:dyDescent="0.3">
      <c r="A278" s="17" t="s">
        <v>1179</v>
      </c>
      <c r="B278" s="14" t="s">
        <v>1180</v>
      </c>
      <c r="C278" s="15">
        <v>8341944</v>
      </c>
      <c r="D278" s="16">
        <v>803003850</v>
      </c>
      <c r="E278" s="16" t="s">
        <v>51</v>
      </c>
      <c r="F278" s="16" t="s">
        <v>1181</v>
      </c>
      <c r="G278" s="17">
        <v>2</v>
      </c>
      <c r="H278" s="18" t="s">
        <v>1182</v>
      </c>
      <c r="I278" s="19" t="s">
        <v>53</v>
      </c>
      <c r="J278" s="20" t="s">
        <v>54</v>
      </c>
      <c r="K278" s="21">
        <v>1791</v>
      </c>
      <c r="L278" s="21">
        <v>1795</v>
      </c>
      <c r="M278" s="22">
        <v>900</v>
      </c>
      <c r="N278" s="23">
        <f>IF(G278&lt;=1,'CARGO FIJO'!$B$5,IF(G278&lt;=2,'CARGO FIJO'!$B$8,IF(G278&lt;=3,'CARGO FIJO'!$B$11,IF(G278&lt;=4,'CARGO FIJO'!$B$14,IF(G278&lt;=5,'CARGO FIJO'!$B$17)))))</f>
        <v>900</v>
      </c>
      <c r="O278" s="23">
        <f>IF(G278&lt;=1,'CARGO FIJO'!$C$5,IF(G278&lt;=2,'CARGO FIJO'!$C$8,IF(G278&lt;=3,'CARGO FIJO'!$C$11,IF(G278&lt;=4,'CARGO FIJO'!$C$14,IF(G278&lt;=5,'CARGO FIJO'!$C$17)))))</f>
        <v>900</v>
      </c>
      <c r="P278" s="21">
        <f t="shared" si="67"/>
        <v>4</v>
      </c>
      <c r="Q278" s="21">
        <f t="shared" si="68"/>
        <v>4</v>
      </c>
      <c r="R278" s="21">
        <f t="shared" si="69"/>
        <v>0</v>
      </c>
      <c r="S278" s="21">
        <f t="shared" si="70"/>
        <v>0</v>
      </c>
      <c r="T278" s="24">
        <f t="shared" si="71"/>
        <v>3600</v>
      </c>
      <c r="U278" s="24">
        <f t="shared" si="78"/>
        <v>0</v>
      </c>
      <c r="V278" s="25">
        <f t="shared" ref="V278:V302" si="102">IF(G278&lt;=1,O278*S278,IF(G278&lt;=2,O278*S278,IF(G278&lt;=3,O278*S278,IF(G278&lt;=4,O278*S278,IF(G278&lt;=5,O278*S278,)))))</f>
        <v>0</v>
      </c>
      <c r="W278" s="24">
        <f>IF(G278&lt;=1,'CARGO FIJO'!$A$2,IF(G278&lt;=2,'CARGO FIJO'!$B$2,IF(G278&lt;=3,'CARGO FIJO'!$C$2,IF(G278&lt;=4,'CARGO FIJO'!$D$2,IF(G278&lt;=5,'CARGO FIJO'!$E$2)))))</f>
        <v>10000</v>
      </c>
      <c r="X278" s="26">
        <v>0</v>
      </c>
      <c r="Y278" s="24">
        <v>5500</v>
      </c>
      <c r="Z278" s="27">
        <v>0</v>
      </c>
      <c r="AA278" s="24">
        <f t="shared" si="101"/>
        <v>0</v>
      </c>
      <c r="AB278" s="24">
        <v>0</v>
      </c>
      <c r="AC278" s="24">
        <v>0</v>
      </c>
      <c r="AD278" s="24">
        <v>1900</v>
      </c>
      <c r="AE278" s="24">
        <v>0</v>
      </c>
      <c r="AF278" s="21">
        <v>0</v>
      </c>
      <c r="AG278" s="24">
        <v>0</v>
      </c>
      <c r="AH278" s="24">
        <f t="shared" si="100"/>
        <v>0</v>
      </c>
      <c r="AI278" s="24">
        <v>0</v>
      </c>
      <c r="AJ278" s="33" t="s">
        <v>55</v>
      </c>
      <c r="AK278" s="24">
        <v>0</v>
      </c>
      <c r="AL278" s="24">
        <f t="shared" si="94"/>
        <v>17200</v>
      </c>
      <c r="AM278" s="24">
        <f t="shared" si="10"/>
        <v>17200</v>
      </c>
      <c r="AN278" s="29"/>
      <c r="AO278" s="30">
        <f t="shared" si="95"/>
        <v>0</v>
      </c>
      <c r="AP278" s="30">
        <f t="shared" si="97"/>
        <v>0</v>
      </c>
      <c r="AQ278" s="29"/>
      <c r="AR278" s="29"/>
      <c r="AS278" s="29"/>
      <c r="AT278" s="29"/>
      <c r="AU278" s="29"/>
      <c r="AV278" s="29"/>
      <c r="AW278" s="29"/>
    </row>
    <row r="279" spans="1:49" ht="15.75" customHeight="1" x14ac:dyDescent="0.3">
      <c r="A279" s="17" t="s">
        <v>1183</v>
      </c>
      <c r="B279" s="14" t="s">
        <v>1184</v>
      </c>
      <c r="C279" s="15">
        <v>21600640</v>
      </c>
      <c r="D279" s="16">
        <v>903004171</v>
      </c>
      <c r="E279" s="16" t="s">
        <v>51</v>
      </c>
      <c r="F279" s="16">
        <v>3387178</v>
      </c>
      <c r="G279" s="17">
        <v>2</v>
      </c>
      <c r="H279" s="18" t="s">
        <v>1185</v>
      </c>
      <c r="I279" s="19" t="s">
        <v>53</v>
      </c>
      <c r="J279" s="20" t="s">
        <v>54</v>
      </c>
      <c r="K279" s="21">
        <v>1981</v>
      </c>
      <c r="L279" s="21">
        <v>1996</v>
      </c>
      <c r="M279" s="22">
        <v>900</v>
      </c>
      <c r="N279" s="23">
        <f>IF(G279&lt;=1,'CARGO FIJO'!$B$5,IF(G279&lt;=2,'CARGO FIJO'!$B$8,IF(G279&lt;=3,'CARGO FIJO'!$B$11,IF(G279&lt;=4,'CARGO FIJO'!$B$14,IF(G279&lt;=5,'CARGO FIJO'!$B$17)))))</f>
        <v>900</v>
      </c>
      <c r="O279" s="23">
        <f>IF(G279&lt;=1,'CARGO FIJO'!$C$5,IF(G279&lt;=2,'CARGO FIJO'!$C$8,IF(G279&lt;=3,'CARGO FIJO'!$C$11,IF(G279&lt;=4,'CARGO FIJO'!$C$14,IF(G279&lt;=5,'CARGO FIJO'!$C$17)))))</f>
        <v>900</v>
      </c>
      <c r="P279" s="21">
        <f t="shared" si="67"/>
        <v>15</v>
      </c>
      <c r="Q279" s="21">
        <f t="shared" si="68"/>
        <v>15</v>
      </c>
      <c r="R279" s="21">
        <f t="shared" si="69"/>
        <v>0</v>
      </c>
      <c r="S279" s="21">
        <f t="shared" si="70"/>
        <v>0</v>
      </c>
      <c r="T279" s="24">
        <f t="shared" si="71"/>
        <v>13500</v>
      </c>
      <c r="U279" s="24">
        <f t="shared" si="78"/>
        <v>0</v>
      </c>
      <c r="V279" s="25">
        <f t="shared" si="102"/>
        <v>0</v>
      </c>
      <c r="W279" s="24">
        <f>IF(G279&lt;=1,'CARGO FIJO'!$A$2,IF(G279&lt;=2,'CARGO FIJO'!$B$2,IF(G279&lt;=3,'CARGO FIJO'!$C$2,IF(G279&lt;=4,'CARGO FIJO'!$D$2,IF(G279&lt;=5,'CARGO FIJO'!$E$2)))))</f>
        <v>10000</v>
      </c>
      <c r="X279" s="26">
        <v>0</v>
      </c>
      <c r="Y279" s="24">
        <v>5500</v>
      </c>
      <c r="Z279" s="27">
        <v>0</v>
      </c>
      <c r="AA279" s="24">
        <f t="shared" si="101"/>
        <v>0</v>
      </c>
      <c r="AB279" s="24">
        <v>0</v>
      </c>
      <c r="AC279" s="24">
        <v>0</v>
      </c>
      <c r="AD279" s="24">
        <v>29000</v>
      </c>
      <c r="AE279" s="24">
        <v>0</v>
      </c>
      <c r="AF279" s="21">
        <v>0</v>
      </c>
      <c r="AG279" s="24">
        <v>0</v>
      </c>
      <c r="AH279" s="24">
        <f t="shared" si="100"/>
        <v>0</v>
      </c>
      <c r="AI279" s="24">
        <v>0</v>
      </c>
      <c r="AJ279" s="33" t="s">
        <v>1186</v>
      </c>
      <c r="AK279" s="24">
        <v>0</v>
      </c>
      <c r="AL279" s="24">
        <f t="shared" si="94"/>
        <v>0</v>
      </c>
      <c r="AM279" s="24">
        <f t="shared" si="10"/>
        <v>0</v>
      </c>
      <c r="AN279" s="29"/>
      <c r="AO279" s="30">
        <f t="shared" si="95"/>
        <v>0</v>
      </c>
      <c r="AP279" s="30">
        <f t="shared" si="97"/>
        <v>0</v>
      </c>
      <c r="AQ279" s="29"/>
      <c r="AR279" s="29"/>
      <c r="AS279" s="29"/>
      <c r="AT279" s="29"/>
      <c r="AU279" s="29"/>
      <c r="AV279" s="29"/>
      <c r="AW279" s="29"/>
    </row>
    <row r="280" spans="1:49" ht="15.75" customHeight="1" x14ac:dyDescent="0.3">
      <c r="A280" s="17" t="s">
        <v>1187</v>
      </c>
      <c r="B280" s="14" t="s">
        <v>1188</v>
      </c>
      <c r="C280" s="15">
        <v>3529765</v>
      </c>
      <c r="D280" s="16">
        <v>1408022901</v>
      </c>
      <c r="E280" s="16" t="s">
        <v>51</v>
      </c>
      <c r="F280" s="16">
        <v>2783776</v>
      </c>
      <c r="G280" s="17">
        <v>2</v>
      </c>
      <c r="H280" s="18" t="s">
        <v>1189</v>
      </c>
      <c r="I280" s="19" t="s">
        <v>53</v>
      </c>
      <c r="J280" s="20" t="s">
        <v>54</v>
      </c>
      <c r="K280" s="21">
        <v>1132</v>
      </c>
      <c r="L280" s="21">
        <v>1146</v>
      </c>
      <c r="M280" s="22">
        <v>900</v>
      </c>
      <c r="N280" s="23">
        <f>IF(G280&lt;=1,'CARGO FIJO'!$B$5,IF(G280&lt;=2,'CARGO FIJO'!$B$8,IF(G280&lt;=3,'CARGO FIJO'!$B$11,IF(G280&lt;=4,'CARGO FIJO'!$B$14,IF(G280&lt;=5,'CARGO FIJO'!$B$17)))))</f>
        <v>900</v>
      </c>
      <c r="O280" s="23">
        <f>IF(G280&lt;=1,'CARGO FIJO'!$C$5,IF(G280&lt;=2,'CARGO FIJO'!$C$8,IF(G280&lt;=3,'CARGO FIJO'!$C$11,IF(G280&lt;=4,'CARGO FIJO'!$C$14,IF(G280&lt;=5,'CARGO FIJO'!$C$17)))))</f>
        <v>900</v>
      </c>
      <c r="P280" s="21">
        <f t="shared" si="67"/>
        <v>14</v>
      </c>
      <c r="Q280" s="21">
        <f t="shared" si="68"/>
        <v>14</v>
      </c>
      <c r="R280" s="21">
        <f t="shared" si="69"/>
        <v>0</v>
      </c>
      <c r="S280" s="21">
        <f t="shared" si="70"/>
        <v>0</v>
      </c>
      <c r="T280" s="24">
        <f t="shared" si="71"/>
        <v>12600</v>
      </c>
      <c r="U280" s="24">
        <f t="shared" si="78"/>
        <v>0</v>
      </c>
      <c r="V280" s="25">
        <f t="shared" si="102"/>
        <v>0</v>
      </c>
      <c r="W280" s="24">
        <f>IF(G280&lt;=1,'CARGO FIJO'!$A$2,IF(G280&lt;=2,'CARGO FIJO'!$B$2,IF(G280&lt;=3,'CARGO FIJO'!$C$2,IF(G280&lt;=4,'CARGO FIJO'!$D$2,IF(G280&lt;=5,'CARGO FIJO'!$E$2)))))</f>
        <v>10000</v>
      </c>
      <c r="X280" s="26">
        <v>0</v>
      </c>
      <c r="Y280" s="24">
        <v>5500</v>
      </c>
      <c r="Z280" s="27">
        <v>0</v>
      </c>
      <c r="AA280" s="24">
        <f t="shared" si="101"/>
        <v>0</v>
      </c>
      <c r="AB280" s="24">
        <v>0</v>
      </c>
      <c r="AC280" s="24">
        <v>0</v>
      </c>
      <c r="AD280" s="24">
        <v>2800</v>
      </c>
      <c r="AE280" s="24">
        <v>0</v>
      </c>
      <c r="AF280" s="21">
        <v>0</v>
      </c>
      <c r="AG280" s="24">
        <v>0</v>
      </c>
      <c r="AH280" s="24">
        <v>0</v>
      </c>
      <c r="AI280" s="24">
        <v>0</v>
      </c>
      <c r="AJ280" s="33" t="s">
        <v>55</v>
      </c>
      <c r="AK280" s="24">
        <v>0</v>
      </c>
      <c r="AL280" s="24">
        <f t="shared" si="94"/>
        <v>25300</v>
      </c>
      <c r="AM280" s="24">
        <f t="shared" si="10"/>
        <v>25300</v>
      </c>
      <c r="AN280" s="29"/>
      <c r="AO280" s="30">
        <f t="shared" si="95"/>
        <v>0</v>
      </c>
      <c r="AP280" s="30">
        <f t="shared" si="97"/>
        <v>0</v>
      </c>
      <c r="AQ280" s="29"/>
      <c r="AR280" s="29"/>
      <c r="AS280" s="29"/>
      <c r="AT280" s="29"/>
      <c r="AU280" s="29"/>
      <c r="AV280" s="29"/>
      <c r="AW280" s="29"/>
    </row>
    <row r="281" spans="1:49" ht="15.75" customHeight="1" x14ac:dyDescent="0.3">
      <c r="A281" s="17" t="s">
        <v>1190</v>
      </c>
      <c r="B281" s="14" t="s">
        <v>1191</v>
      </c>
      <c r="C281" s="15">
        <v>43477661</v>
      </c>
      <c r="D281" s="16">
        <v>803001811</v>
      </c>
      <c r="E281" s="16" t="s">
        <v>51</v>
      </c>
      <c r="F281" s="16">
        <v>3388344</v>
      </c>
      <c r="G281" s="17">
        <v>2</v>
      </c>
      <c r="H281" s="18" t="s">
        <v>1192</v>
      </c>
      <c r="I281" s="19" t="s">
        <v>53</v>
      </c>
      <c r="J281" s="20" t="s">
        <v>54</v>
      </c>
      <c r="K281" s="21">
        <v>2382</v>
      </c>
      <c r="L281" s="21">
        <v>2394</v>
      </c>
      <c r="M281" s="22">
        <v>900</v>
      </c>
      <c r="N281" s="23">
        <f>IF(G281&lt;=1,'CARGO FIJO'!$B$5,IF(G281&lt;=2,'CARGO FIJO'!$B$8,IF(G281&lt;=3,'CARGO FIJO'!$B$11,IF(G281&lt;=4,'CARGO FIJO'!$B$14,IF(G281&lt;=5,'CARGO FIJO'!$B$17)))))</f>
        <v>900</v>
      </c>
      <c r="O281" s="23">
        <f>IF(G281&lt;=1,'CARGO FIJO'!$C$5,IF(G281&lt;=2,'CARGO FIJO'!$C$8,IF(G281&lt;=3,'CARGO FIJO'!$C$11,IF(G281&lt;=4,'CARGO FIJO'!$C$14,IF(G281&lt;=5,'CARGO FIJO'!$C$17)))))</f>
        <v>900</v>
      </c>
      <c r="P281" s="21">
        <f t="shared" si="67"/>
        <v>12</v>
      </c>
      <c r="Q281" s="21">
        <f t="shared" si="68"/>
        <v>12</v>
      </c>
      <c r="R281" s="21">
        <f t="shared" si="69"/>
        <v>0</v>
      </c>
      <c r="S281" s="21">
        <f t="shared" si="70"/>
        <v>0</v>
      </c>
      <c r="T281" s="24">
        <f t="shared" si="71"/>
        <v>10800</v>
      </c>
      <c r="U281" s="24">
        <f t="shared" si="78"/>
        <v>0</v>
      </c>
      <c r="V281" s="25">
        <f t="shared" si="102"/>
        <v>0</v>
      </c>
      <c r="W281" s="24">
        <f>IF(G281&lt;=1,'CARGO FIJO'!$A$2,IF(G281&lt;=2,'CARGO FIJO'!$B$2,IF(G281&lt;=3,'CARGO FIJO'!$C$2,IF(G281&lt;=4,'CARGO FIJO'!$D$2,IF(G281&lt;=5,'CARGO FIJO'!$E$2)))))</f>
        <v>10000</v>
      </c>
      <c r="X281" s="26">
        <v>0</v>
      </c>
      <c r="Y281" s="24">
        <v>5500</v>
      </c>
      <c r="Z281" s="27">
        <v>0</v>
      </c>
      <c r="AA281" s="24">
        <v>0</v>
      </c>
      <c r="AB281" s="24">
        <v>0</v>
      </c>
      <c r="AC281" s="24">
        <v>0</v>
      </c>
      <c r="AD281" s="24">
        <v>2600</v>
      </c>
      <c r="AE281" s="24">
        <v>0</v>
      </c>
      <c r="AF281" s="21">
        <v>0</v>
      </c>
      <c r="AG281" s="24">
        <v>0</v>
      </c>
      <c r="AH281" s="24">
        <f t="shared" ref="AH281:AH285" si="103">AE281-AG281</f>
        <v>0</v>
      </c>
      <c r="AI281" s="24"/>
      <c r="AJ281" s="33" t="s">
        <v>55</v>
      </c>
      <c r="AK281" s="24">
        <v>0</v>
      </c>
      <c r="AL281" s="24">
        <f t="shared" si="94"/>
        <v>23700</v>
      </c>
      <c r="AM281" s="24">
        <f t="shared" si="10"/>
        <v>23700</v>
      </c>
      <c r="AN281" s="29"/>
      <c r="AO281" s="30">
        <f t="shared" si="95"/>
        <v>0</v>
      </c>
      <c r="AP281" s="30">
        <f t="shared" si="97"/>
        <v>0</v>
      </c>
      <c r="AQ281" s="29"/>
      <c r="AR281" s="29"/>
      <c r="AS281" s="29"/>
      <c r="AT281" s="29"/>
      <c r="AU281" s="29"/>
      <c r="AV281" s="29"/>
      <c r="AW281" s="29"/>
    </row>
    <row r="282" spans="1:49" ht="15.75" customHeight="1" x14ac:dyDescent="0.3">
      <c r="A282" s="17" t="s">
        <v>1193</v>
      </c>
      <c r="B282" s="14" t="s">
        <v>1194</v>
      </c>
      <c r="C282" s="15">
        <v>8341545</v>
      </c>
      <c r="D282" s="16">
        <v>712004835</v>
      </c>
      <c r="E282" s="16" t="s">
        <v>51</v>
      </c>
      <c r="F282" s="16">
        <v>2783170</v>
      </c>
      <c r="G282" s="17">
        <v>2</v>
      </c>
      <c r="H282" s="18" t="s">
        <v>1195</v>
      </c>
      <c r="I282" s="19" t="s">
        <v>53</v>
      </c>
      <c r="J282" s="20" t="s">
        <v>54</v>
      </c>
      <c r="K282" s="21">
        <v>1841</v>
      </c>
      <c r="L282" s="21">
        <v>1855</v>
      </c>
      <c r="M282" s="22">
        <v>900</v>
      </c>
      <c r="N282" s="23">
        <f>IF(G282&lt;=1,'CARGO FIJO'!$B$5,IF(G282&lt;=2,'CARGO FIJO'!$B$8,IF(G282&lt;=3,'CARGO FIJO'!$B$11,IF(G282&lt;=4,'CARGO FIJO'!$B$14,IF(G282&lt;=5,'CARGO FIJO'!$B$17)))))</f>
        <v>900</v>
      </c>
      <c r="O282" s="23">
        <f>IF(G282&lt;=1,'CARGO FIJO'!$C$5,IF(G282&lt;=2,'CARGO FIJO'!$C$8,IF(G282&lt;=3,'CARGO FIJO'!$C$11,IF(G282&lt;=4,'CARGO FIJO'!$C$14,IF(G282&lt;=5,'CARGO FIJO'!$C$17)))))</f>
        <v>900</v>
      </c>
      <c r="P282" s="21">
        <f t="shared" si="67"/>
        <v>14</v>
      </c>
      <c r="Q282" s="21">
        <f t="shared" si="68"/>
        <v>14</v>
      </c>
      <c r="R282" s="21">
        <f t="shared" si="69"/>
        <v>0</v>
      </c>
      <c r="S282" s="21">
        <f t="shared" si="70"/>
        <v>0</v>
      </c>
      <c r="T282" s="24">
        <f t="shared" si="71"/>
        <v>12600</v>
      </c>
      <c r="U282" s="24">
        <f t="shared" si="78"/>
        <v>0</v>
      </c>
      <c r="V282" s="25">
        <f t="shared" si="102"/>
        <v>0</v>
      </c>
      <c r="W282" s="24">
        <f>IF(G282&lt;=1,'CARGO FIJO'!$A$2,IF(G282&lt;=2,'CARGO FIJO'!$B$2,IF(G282&lt;=3,'CARGO FIJO'!$C$2,IF(G282&lt;=4,'CARGO FIJO'!$D$2,IF(G282&lt;=5,'CARGO FIJO'!$E$2)))))</f>
        <v>10000</v>
      </c>
      <c r="X282" s="26">
        <v>0</v>
      </c>
      <c r="Y282" s="24">
        <v>5500</v>
      </c>
      <c r="Z282" s="27">
        <v>0</v>
      </c>
      <c r="AA282" s="24">
        <f t="shared" ref="AA282:AA284" si="104">(Z282*500)</f>
        <v>0</v>
      </c>
      <c r="AB282" s="24">
        <v>0</v>
      </c>
      <c r="AC282" s="24">
        <v>0</v>
      </c>
      <c r="AD282" s="24">
        <v>2800</v>
      </c>
      <c r="AE282" s="24">
        <v>0</v>
      </c>
      <c r="AF282" s="21">
        <v>0</v>
      </c>
      <c r="AG282" s="24">
        <v>0</v>
      </c>
      <c r="AH282" s="24">
        <f t="shared" si="103"/>
        <v>0</v>
      </c>
      <c r="AI282" s="24">
        <v>0</v>
      </c>
      <c r="AJ282" s="33" t="s">
        <v>55</v>
      </c>
      <c r="AK282" s="24">
        <v>0</v>
      </c>
      <c r="AL282" s="24">
        <f t="shared" si="94"/>
        <v>25300</v>
      </c>
      <c r="AM282" s="24">
        <f t="shared" si="10"/>
        <v>25300</v>
      </c>
      <c r="AN282" s="29"/>
      <c r="AO282" s="30">
        <f t="shared" si="95"/>
        <v>0</v>
      </c>
      <c r="AP282" s="30">
        <f t="shared" si="97"/>
        <v>0</v>
      </c>
      <c r="AQ282" s="29"/>
      <c r="AR282" s="29"/>
      <c r="AS282" s="29"/>
      <c r="AT282" s="29"/>
      <c r="AU282" s="29"/>
      <c r="AV282" s="29"/>
      <c r="AW282" s="29"/>
    </row>
    <row r="283" spans="1:49" ht="15.75" customHeight="1" x14ac:dyDescent="0.3">
      <c r="A283" s="17" t="s">
        <v>1196</v>
      </c>
      <c r="B283" s="14" t="s">
        <v>1197</v>
      </c>
      <c r="C283" s="15">
        <v>39163713</v>
      </c>
      <c r="D283" s="16">
        <v>805009542</v>
      </c>
      <c r="E283" s="16" t="s">
        <v>51</v>
      </c>
      <c r="F283" s="16">
        <v>3388898</v>
      </c>
      <c r="G283" s="17">
        <v>2</v>
      </c>
      <c r="H283" s="18" t="s">
        <v>1198</v>
      </c>
      <c r="I283" s="19" t="s">
        <v>53</v>
      </c>
      <c r="J283" s="20" t="s">
        <v>54</v>
      </c>
      <c r="K283" s="21">
        <v>741</v>
      </c>
      <c r="L283" s="21">
        <v>754</v>
      </c>
      <c r="M283" s="22">
        <v>900</v>
      </c>
      <c r="N283" s="23">
        <f>IF(G283&lt;=1,'CARGO FIJO'!$B$5,IF(G283&lt;=2,'CARGO FIJO'!$B$8,IF(G283&lt;=3,'CARGO FIJO'!$B$11,IF(G283&lt;=4,'CARGO FIJO'!$B$14,IF(G283&lt;=5,'CARGO FIJO'!$B$17)))))</f>
        <v>900</v>
      </c>
      <c r="O283" s="23">
        <f>IF(G283&lt;=1,'CARGO FIJO'!$C$5,IF(G283&lt;=2,'CARGO FIJO'!$C$8,IF(G283&lt;=3,'CARGO FIJO'!$C$11,IF(G283&lt;=4,'CARGO FIJO'!$C$14,IF(G283&lt;=5,'CARGO FIJO'!$C$17)))))</f>
        <v>900</v>
      </c>
      <c r="P283" s="21">
        <f t="shared" si="67"/>
        <v>13</v>
      </c>
      <c r="Q283" s="21">
        <f t="shared" si="68"/>
        <v>13</v>
      </c>
      <c r="R283" s="21">
        <f t="shared" si="69"/>
        <v>0</v>
      </c>
      <c r="S283" s="21">
        <f t="shared" si="70"/>
        <v>0</v>
      </c>
      <c r="T283" s="24">
        <f t="shared" si="71"/>
        <v>11700</v>
      </c>
      <c r="U283" s="24">
        <f t="shared" si="78"/>
        <v>0</v>
      </c>
      <c r="V283" s="25">
        <f t="shared" si="102"/>
        <v>0</v>
      </c>
      <c r="W283" s="24">
        <f>IF(G283&lt;=1,'CARGO FIJO'!$A$2,IF(G283&lt;=2,'CARGO FIJO'!$B$2,IF(G283&lt;=3,'CARGO FIJO'!$C$2,IF(G283&lt;=4,'CARGO FIJO'!$D$2,IF(G283&lt;=5,'CARGO FIJO'!$E$2)))))</f>
        <v>10000</v>
      </c>
      <c r="X283" s="26">
        <v>0</v>
      </c>
      <c r="Y283" s="24">
        <v>5500</v>
      </c>
      <c r="Z283" s="27">
        <v>0</v>
      </c>
      <c r="AA283" s="24">
        <f t="shared" si="104"/>
        <v>0</v>
      </c>
      <c r="AB283" s="24">
        <v>0</v>
      </c>
      <c r="AC283" s="24">
        <v>0</v>
      </c>
      <c r="AD283" s="24">
        <v>2700</v>
      </c>
      <c r="AE283" s="24">
        <v>0</v>
      </c>
      <c r="AF283" s="21">
        <v>0</v>
      </c>
      <c r="AG283" s="24">
        <v>0</v>
      </c>
      <c r="AH283" s="24">
        <f t="shared" si="103"/>
        <v>0</v>
      </c>
      <c r="AI283" s="24">
        <v>0</v>
      </c>
      <c r="AJ283" s="33" t="s">
        <v>55</v>
      </c>
      <c r="AK283" s="24">
        <v>0</v>
      </c>
      <c r="AL283" s="24">
        <f t="shared" si="94"/>
        <v>24500</v>
      </c>
      <c r="AM283" s="24">
        <f t="shared" si="10"/>
        <v>24500</v>
      </c>
      <c r="AN283" s="29"/>
      <c r="AO283" s="30">
        <f t="shared" si="95"/>
        <v>0</v>
      </c>
      <c r="AP283" s="30">
        <f t="shared" si="97"/>
        <v>0</v>
      </c>
      <c r="AQ283" s="29"/>
      <c r="AR283" s="29"/>
      <c r="AS283" s="29"/>
      <c r="AT283" s="29"/>
      <c r="AU283" s="29"/>
      <c r="AV283" s="29"/>
      <c r="AW283" s="29"/>
    </row>
    <row r="284" spans="1:49" ht="16.5" customHeight="1" x14ac:dyDescent="0.3">
      <c r="A284" s="17" t="s">
        <v>1199</v>
      </c>
      <c r="B284" s="14" t="s">
        <v>1200</v>
      </c>
      <c r="C284" s="15">
        <v>43089151</v>
      </c>
      <c r="D284" s="16">
        <v>712004415</v>
      </c>
      <c r="E284" s="16" t="s">
        <v>51</v>
      </c>
      <c r="F284" s="16"/>
      <c r="G284" s="17">
        <v>2</v>
      </c>
      <c r="H284" s="18" t="s">
        <v>1201</v>
      </c>
      <c r="I284" s="19" t="s">
        <v>53</v>
      </c>
      <c r="J284" s="20" t="s">
        <v>54</v>
      </c>
      <c r="K284" s="21">
        <v>2939</v>
      </c>
      <c r="L284" s="21">
        <v>2975</v>
      </c>
      <c r="M284" s="22">
        <v>900</v>
      </c>
      <c r="N284" s="23">
        <f>IF(G284&lt;=1,'CARGO FIJO'!$B$5,IF(G284&lt;=2,'CARGO FIJO'!$B$8,IF(G284&lt;=3,'CARGO FIJO'!$B$11,IF(G284&lt;=4,'CARGO FIJO'!$B$14,IF(G284&lt;=5,'CARGO FIJO'!$B$17)))))</f>
        <v>900</v>
      </c>
      <c r="O284" s="23">
        <f>IF(G284&lt;=1,'CARGO FIJO'!$C$5,IF(G284&lt;=2,'CARGO FIJO'!$C$8,IF(G284&lt;=3,'CARGO FIJO'!$C$11,IF(G284&lt;=4,'CARGO FIJO'!$C$14,IF(G284&lt;=5,'CARGO FIJO'!$C$17)))))</f>
        <v>900</v>
      </c>
      <c r="P284" s="21">
        <f t="shared" si="67"/>
        <v>36</v>
      </c>
      <c r="Q284" s="21">
        <f t="shared" si="68"/>
        <v>17</v>
      </c>
      <c r="R284" s="21">
        <f t="shared" si="69"/>
        <v>18</v>
      </c>
      <c r="S284" s="21">
        <f t="shared" si="70"/>
        <v>1</v>
      </c>
      <c r="T284" s="24">
        <f t="shared" si="71"/>
        <v>15300</v>
      </c>
      <c r="U284" s="24">
        <f t="shared" si="78"/>
        <v>16200</v>
      </c>
      <c r="V284" s="25">
        <f t="shared" si="102"/>
        <v>900</v>
      </c>
      <c r="W284" s="24">
        <f>IF(G284&lt;=1,'CARGO FIJO'!$A$2,IF(G284&lt;=2,'CARGO FIJO'!$B$2,IF(G284&lt;=3,'CARGO FIJO'!$C$2,IF(G284&lt;=4,'CARGO FIJO'!$D$2,IF(G284&lt;=5,'CARGO FIJO'!$E$2)))))</f>
        <v>10000</v>
      </c>
      <c r="X284" s="26">
        <v>0</v>
      </c>
      <c r="Y284" s="24">
        <v>5500</v>
      </c>
      <c r="Z284" s="27">
        <v>0</v>
      </c>
      <c r="AA284" s="24">
        <f t="shared" si="104"/>
        <v>0</v>
      </c>
      <c r="AB284" s="24">
        <v>0</v>
      </c>
      <c r="AC284" s="24">
        <v>0</v>
      </c>
      <c r="AD284" s="24">
        <v>4800</v>
      </c>
      <c r="AE284" s="24">
        <v>0</v>
      </c>
      <c r="AF284" s="21">
        <v>0</v>
      </c>
      <c r="AG284" s="24">
        <v>0</v>
      </c>
      <c r="AH284" s="24">
        <f t="shared" si="103"/>
        <v>0</v>
      </c>
      <c r="AI284" s="24">
        <v>0</v>
      </c>
      <c r="AJ284" s="33" t="s">
        <v>55</v>
      </c>
      <c r="AK284" s="24">
        <v>0</v>
      </c>
      <c r="AL284" s="24">
        <f t="shared" si="94"/>
        <v>43100</v>
      </c>
      <c r="AM284" s="24">
        <f t="shared" si="10"/>
        <v>43100</v>
      </c>
      <c r="AN284" s="29"/>
      <c r="AO284" s="30">
        <f t="shared" si="95"/>
        <v>0</v>
      </c>
      <c r="AP284" s="30">
        <f t="shared" si="97"/>
        <v>0</v>
      </c>
      <c r="AQ284" s="29"/>
      <c r="AR284" s="29"/>
      <c r="AS284" s="29"/>
      <c r="AT284" s="29"/>
      <c r="AU284" s="29"/>
      <c r="AV284" s="29"/>
      <c r="AW284" s="29"/>
    </row>
    <row r="285" spans="1:49" ht="15.75" customHeight="1" x14ac:dyDescent="0.3">
      <c r="A285" s="17" t="s">
        <v>1202</v>
      </c>
      <c r="B285" s="14" t="s">
        <v>1203</v>
      </c>
      <c r="C285" s="15">
        <v>15257324</v>
      </c>
      <c r="D285" s="16">
        <v>803003847</v>
      </c>
      <c r="E285" s="16" t="s">
        <v>51</v>
      </c>
      <c r="F285" s="16" t="s">
        <v>1204</v>
      </c>
      <c r="G285" s="17">
        <v>2</v>
      </c>
      <c r="H285" s="18" t="s">
        <v>1205</v>
      </c>
      <c r="I285" s="19" t="s">
        <v>53</v>
      </c>
      <c r="J285" s="20" t="s">
        <v>54</v>
      </c>
      <c r="K285" s="21">
        <v>1330</v>
      </c>
      <c r="L285" s="21">
        <v>1345</v>
      </c>
      <c r="M285" s="22">
        <v>900</v>
      </c>
      <c r="N285" s="23">
        <f>IF(G285&lt;=1,'CARGO FIJO'!$B$5,IF(G285&lt;=2,'CARGO FIJO'!$B$8,IF(G285&lt;=3,'CARGO FIJO'!$B$11,IF(G285&lt;=4,'CARGO FIJO'!$B$14,IF(G285&lt;=5,'CARGO FIJO'!$B$17)))))</f>
        <v>900</v>
      </c>
      <c r="O285" s="23">
        <f>IF(G285&lt;=1,'CARGO FIJO'!$C$5,IF(G285&lt;=2,'CARGO FIJO'!$C$8,IF(G285&lt;=3,'CARGO FIJO'!$C$11,IF(G285&lt;=4,'CARGO FIJO'!$C$14,IF(G285&lt;=5,'CARGO FIJO'!$C$17)))))</f>
        <v>900</v>
      </c>
      <c r="P285" s="21">
        <f t="shared" si="67"/>
        <v>15</v>
      </c>
      <c r="Q285" s="21">
        <f t="shared" si="68"/>
        <v>15</v>
      </c>
      <c r="R285" s="21">
        <f t="shared" si="69"/>
        <v>0</v>
      </c>
      <c r="S285" s="21">
        <f t="shared" si="70"/>
        <v>0</v>
      </c>
      <c r="T285" s="24">
        <f t="shared" si="71"/>
        <v>13500</v>
      </c>
      <c r="U285" s="24">
        <f t="shared" si="78"/>
        <v>0</v>
      </c>
      <c r="V285" s="25">
        <f t="shared" si="102"/>
        <v>0</v>
      </c>
      <c r="W285" s="24">
        <f>IF(G285&lt;=1,'CARGO FIJO'!$A$2,IF(G285&lt;=2,'CARGO FIJO'!$B$2,IF(G285&lt;=3,'CARGO FIJO'!$C$2,IF(G285&lt;=4,'CARGO FIJO'!$D$2,IF(G285&lt;=5,'CARGO FIJO'!$E$2)))))</f>
        <v>10000</v>
      </c>
      <c r="X285" s="26">
        <v>0</v>
      </c>
      <c r="Y285" s="24">
        <v>5500</v>
      </c>
      <c r="Z285" s="27">
        <v>2</v>
      </c>
      <c r="AA285" s="24">
        <v>500</v>
      </c>
      <c r="AB285" s="24">
        <v>85250</v>
      </c>
      <c r="AC285" s="24">
        <v>0</v>
      </c>
      <c r="AD285" s="24">
        <v>0</v>
      </c>
      <c r="AE285" s="24">
        <v>0</v>
      </c>
      <c r="AF285" s="21">
        <v>0</v>
      </c>
      <c r="AG285" s="24">
        <v>0</v>
      </c>
      <c r="AH285" s="24">
        <f t="shared" si="103"/>
        <v>0</v>
      </c>
      <c r="AI285" s="24">
        <v>0</v>
      </c>
      <c r="AJ285" s="33" t="s">
        <v>1206</v>
      </c>
      <c r="AK285" s="24">
        <v>0</v>
      </c>
      <c r="AL285" s="24">
        <f t="shared" si="94"/>
        <v>114750</v>
      </c>
      <c r="AM285" s="24">
        <f t="shared" si="10"/>
        <v>114750</v>
      </c>
      <c r="AN285" s="29"/>
      <c r="AO285" s="30">
        <f t="shared" si="95"/>
        <v>0</v>
      </c>
      <c r="AP285" s="30">
        <f t="shared" si="97"/>
        <v>0</v>
      </c>
      <c r="AQ285" s="29"/>
      <c r="AR285" s="29"/>
      <c r="AS285" s="29"/>
      <c r="AT285" s="29"/>
      <c r="AU285" s="29"/>
      <c r="AV285" s="29"/>
      <c r="AW285" s="29"/>
    </row>
    <row r="286" spans="1:49" ht="15.75" customHeight="1" x14ac:dyDescent="0.3">
      <c r="A286" s="17" t="s">
        <v>1207</v>
      </c>
      <c r="B286" s="14" t="s">
        <v>1208</v>
      </c>
      <c r="C286" s="15">
        <v>43681288</v>
      </c>
      <c r="D286" s="16">
        <v>1312009297</v>
      </c>
      <c r="E286" s="16" t="s">
        <v>51</v>
      </c>
      <c r="F286" s="16">
        <v>3386987</v>
      </c>
      <c r="G286" s="17">
        <v>2</v>
      </c>
      <c r="H286" s="18" t="s">
        <v>1209</v>
      </c>
      <c r="I286" s="19" t="s">
        <v>53</v>
      </c>
      <c r="J286" s="20" t="s">
        <v>54</v>
      </c>
      <c r="K286" s="21">
        <v>1361</v>
      </c>
      <c r="L286" s="21">
        <v>1371</v>
      </c>
      <c r="M286" s="22">
        <v>900</v>
      </c>
      <c r="N286" s="23">
        <f>IF(G286&lt;=1,'CARGO FIJO'!$B$5,IF(G286&lt;=2,'CARGO FIJO'!$B$8,IF(G286&lt;=3,'CARGO FIJO'!$B$11,IF(G286&lt;=4,'CARGO FIJO'!$B$14,IF(G286&lt;=5,'CARGO FIJO'!$B$17)))))</f>
        <v>900</v>
      </c>
      <c r="O286" s="23">
        <f>IF(G286&lt;=1,'CARGO FIJO'!$C$5,IF(G286&lt;=2,'CARGO FIJO'!$C$8,IF(G286&lt;=3,'CARGO FIJO'!$C$11,IF(G286&lt;=4,'CARGO FIJO'!$C$14,IF(G286&lt;=5,'CARGO FIJO'!$C$17)))))</f>
        <v>900</v>
      </c>
      <c r="P286" s="21">
        <f t="shared" si="67"/>
        <v>10</v>
      </c>
      <c r="Q286" s="21">
        <f t="shared" si="68"/>
        <v>10</v>
      </c>
      <c r="R286" s="21">
        <f t="shared" si="69"/>
        <v>0</v>
      </c>
      <c r="S286" s="21">
        <f t="shared" si="70"/>
        <v>0</v>
      </c>
      <c r="T286" s="24">
        <f t="shared" si="71"/>
        <v>9000</v>
      </c>
      <c r="U286" s="24">
        <f t="shared" si="78"/>
        <v>0</v>
      </c>
      <c r="V286" s="25">
        <f t="shared" si="102"/>
        <v>0</v>
      </c>
      <c r="W286" s="24">
        <f>IF(G286&lt;=1,'CARGO FIJO'!$A$2,IF(G286&lt;=2,'CARGO FIJO'!$B$2,IF(G286&lt;=3,'CARGO FIJO'!$C$2,IF(G286&lt;=4,'CARGO FIJO'!$D$2,IF(G286&lt;=5,'CARGO FIJO'!$E$2)))))</f>
        <v>10000</v>
      </c>
      <c r="X286" s="26">
        <v>0</v>
      </c>
      <c r="Y286" s="24">
        <v>5500</v>
      </c>
      <c r="Z286" s="27">
        <v>0</v>
      </c>
      <c r="AA286" s="24">
        <f t="shared" ref="AA286:AA288" si="105">(Z286*500)</f>
        <v>0</v>
      </c>
      <c r="AB286" s="24">
        <v>0</v>
      </c>
      <c r="AC286" s="24">
        <v>0</v>
      </c>
      <c r="AD286" s="24">
        <v>8900</v>
      </c>
      <c r="AE286" s="24">
        <v>0</v>
      </c>
      <c r="AF286" s="21">
        <v>0</v>
      </c>
      <c r="AG286" s="24">
        <v>0</v>
      </c>
      <c r="AH286" s="24">
        <v>0</v>
      </c>
      <c r="AI286" s="24">
        <v>0</v>
      </c>
      <c r="AJ286" s="33" t="s">
        <v>1210</v>
      </c>
      <c r="AK286" s="24">
        <v>0</v>
      </c>
      <c r="AL286" s="24">
        <f t="shared" si="94"/>
        <v>15600</v>
      </c>
      <c r="AM286" s="24">
        <f t="shared" si="10"/>
        <v>15600</v>
      </c>
      <c r="AN286" s="29"/>
      <c r="AO286" s="30">
        <f t="shared" si="95"/>
        <v>0</v>
      </c>
      <c r="AP286" s="30">
        <f t="shared" si="97"/>
        <v>0</v>
      </c>
      <c r="AQ286" s="29"/>
      <c r="AR286" s="29"/>
      <c r="AS286" s="29"/>
      <c r="AT286" s="29"/>
      <c r="AU286" s="29"/>
      <c r="AV286" s="29"/>
      <c r="AW286" s="29"/>
    </row>
    <row r="287" spans="1:49" ht="15.75" customHeight="1" x14ac:dyDescent="0.3">
      <c r="A287" s="123" t="s">
        <v>1211</v>
      </c>
      <c r="B287" s="57" t="s">
        <v>1212</v>
      </c>
      <c r="C287" s="53">
        <v>43682929</v>
      </c>
      <c r="D287" s="54">
        <v>903003532</v>
      </c>
      <c r="E287" s="16" t="s">
        <v>51</v>
      </c>
      <c r="F287" s="16" t="s">
        <v>1213</v>
      </c>
      <c r="G287" s="17">
        <v>2</v>
      </c>
      <c r="H287" s="18" t="s">
        <v>1214</v>
      </c>
      <c r="I287" s="19" t="s">
        <v>53</v>
      </c>
      <c r="J287" s="20" t="s">
        <v>54</v>
      </c>
      <c r="K287" s="21">
        <v>754</v>
      </c>
      <c r="L287" s="21">
        <v>761</v>
      </c>
      <c r="M287" s="22">
        <v>900</v>
      </c>
      <c r="N287" s="23">
        <f>IF(G287&lt;=1,'CARGO FIJO'!$B$5,IF(G287&lt;=2,'CARGO FIJO'!$B$8,IF(G287&lt;=3,'CARGO FIJO'!$B$11,IF(G287&lt;=4,'CARGO FIJO'!$B$14,IF(G287&lt;=5,'CARGO FIJO'!$B$17)))))</f>
        <v>900</v>
      </c>
      <c r="O287" s="23">
        <f>IF(G287&lt;=1,'CARGO FIJO'!$C$5,IF(G287&lt;=2,'CARGO FIJO'!$C$8,IF(G287&lt;=3,'CARGO FIJO'!$C$11,IF(G287&lt;=4,'CARGO FIJO'!$C$14,IF(G287&lt;=5,'CARGO FIJO'!$C$17)))))</f>
        <v>900</v>
      </c>
      <c r="P287" s="21">
        <f t="shared" si="67"/>
        <v>7</v>
      </c>
      <c r="Q287" s="21">
        <f t="shared" si="68"/>
        <v>7</v>
      </c>
      <c r="R287" s="21">
        <f t="shared" si="69"/>
        <v>0</v>
      </c>
      <c r="S287" s="21">
        <f t="shared" si="70"/>
        <v>0</v>
      </c>
      <c r="T287" s="24">
        <f t="shared" si="71"/>
        <v>6300</v>
      </c>
      <c r="U287" s="24">
        <f t="shared" si="78"/>
        <v>0</v>
      </c>
      <c r="V287" s="25">
        <f t="shared" si="102"/>
        <v>0</v>
      </c>
      <c r="W287" s="24">
        <f>IF(G287&lt;=1,'CARGO FIJO'!$A$2,IF(G287&lt;=2,'CARGO FIJO'!$B$2,IF(G287&lt;=3,'CARGO FIJO'!$C$2,IF(G287&lt;=4,'CARGO FIJO'!$D$2,IF(G287&lt;=5,'CARGO FIJO'!$E$2)))))</f>
        <v>10000</v>
      </c>
      <c r="X287" s="26">
        <v>0</v>
      </c>
      <c r="Y287" s="24">
        <v>5500</v>
      </c>
      <c r="Z287" s="27">
        <v>1</v>
      </c>
      <c r="AA287" s="24">
        <f t="shared" si="105"/>
        <v>500</v>
      </c>
      <c r="AB287" s="24">
        <v>17200</v>
      </c>
      <c r="AC287" s="24">
        <v>0</v>
      </c>
      <c r="AD287" s="24">
        <v>22300</v>
      </c>
      <c r="AE287" s="24">
        <v>0</v>
      </c>
      <c r="AF287" s="21">
        <v>0</v>
      </c>
      <c r="AG287" s="24">
        <v>0</v>
      </c>
      <c r="AH287" s="24">
        <v>0</v>
      </c>
      <c r="AI287" s="24">
        <v>0</v>
      </c>
      <c r="AJ287" s="33" t="s">
        <v>367</v>
      </c>
      <c r="AK287" s="24">
        <v>0</v>
      </c>
      <c r="AL287" s="24">
        <f t="shared" si="94"/>
        <v>17200</v>
      </c>
      <c r="AM287" s="24">
        <f t="shared" si="10"/>
        <v>17200</v>
      </c>
      <c r="AN287" s="29"/>
      <c r="AO287" s="30">
        <f t="shared" si="95"/>
        <v>0</v>
      </c>
      <c r="AP287" s="30">
        <f t="shared" si="97"/>
        <v>0</v>
      </c>
      <c r="AQ287" s="29"/>
      <c r="AR287" s="29"/>
      <c r="AS287" s="29"/>
      <c r="AT287" s="29"/>
      <c r="AU287" s="29"/>
      <c r="AV287" s="29"/>
      <c r="AW287" s="29"/>
    </row>
    <row r="288" spans="1:49" ht="15.75" customHeight="1" x14ac:dyDescent="0.3">
      <c r="A288" s="123" t="s">
        <v>1215</v>
      </c>
      <c r="B288" s="57" t="s">
        <v>1216</v>
      </c>
      <c r="C288" s="53">
        <v>15256478</v>
      </c>
      <c r="D288" s="54">
        <v>903000077</v>
      </c>
      <c r="E288" s="16" t="s">
        <v>51</v>
      </c>
      <c r="F288" s="16">
        <v>3146810456</v>
      </c>
      <c r="G288" s="17">
        <v>2</v>
      </c>
      <c r="H288" s="18" t="s">
        <v>1217</v>
      </c>
      <c r="I288" s="19" t="s">
        <v>53</v>
      </c>
      <c r="J288" s="20" t="s">
        <v>54</v>
      </c>
      <c r="K288" s="21">
        <v>2542</v>
      </c>
      <c r="L288" s="21">
        <v>2562</v>
      </c>
      <c r="M288" s="22">
        <v>900</v>
      </c>
      <c r="N288" s="23">
        <f>IF(G288&lt;=1,'CARGO FIJO'!$B$5,IF(G288&lt;=2,'CARGO FIJO'!$B$8,IF(G288&lt;=3,'CARGO FIJO'!$B$11,IF(G288&lt;=4,'CARGO FIJO'!$B$14,IF(G288&lt;=5,'CARGO FIJO'!$B$17)))))</f>
        <v>900</v>
      </c>
      <c r="O288" s="23">
        <f>IF(G288&lt;=1,'CARGO FIJO'!$C$5,IF(G288&lt;=2,'CARGO FIJO'!$C$8,IF(G288&lt;=3,'CARGO FIJO'!$C$11,IF(G288&lt;=4,'CARGO FIJO'!$C$14,IF(G288&lt;=5,'CARGO FIJO'!$C$17)))))</f>
        <v>900</v>
      </c>
      <c r="P288" s="21">
        <f t="shared" si="67"/>
        <v>20</v>
      </c>
      <c r="Q288" s="21">
        <f t="shared" si="68"/>
        <v>17</v>
      </c>
      <c r="R288" s="21">
        <f t="shared" si="69"/>
        <v>3</v>
      </c>
      <c r="S288" s="21">
        <f t="shared" si="70"/>
        <v>0</v>
      </c>
      <c r="T288" s="24">
        <f t="shared" si="71"/>
        <v>15300</v>
      </c>
      <c r="U288" s="24">
        <f t="shared" si="78"/>
        <v>2700</v>
      </c>
      <c r="V288" s="25">
        <f t="shared" si="102"/>
        <v>0</v>
      </c>
      <c r="W288" s="24">
        <f>IF(G288&lt;=1,'CARGO FIJO'!$A$2,IF(G288&lt;=2,'CARGO FIJO'!$B$2,IF(G288&lt;=3,'CARGO FIJO'!$C$2,IF(G288&lt;=4,'CARGO FIJO'!$D$2,IF(G288&lt;=5,'CARGO FIJO'!$E$2)))))</f>
        <v>10000</v>
      </c>
      <c r="X288" s="26">
        <v>0</v>
      </c>
      <c r="Y288" s="24">
        <v>5500</v>
      </c>
      <c r="Z288" s="27">
        <v>1</v>
      </c>
      <c r="AA288" s="24">
        <f t="shared" si="105"/>
        <v>500</v>
      </c>
      <c r="AB288" s="24">
        <v>40800</v>
      </c>
      <c r="AC288" s="24">
        <v>0</v>
      </c>
      <c r="AD288" s="24">
        <v>3400</v>
      </c>
      <c r="AE288" s="24">
        <v>0</v>
      </c>
      <c r="AF288" s="21">
        <v>0</v>
      </c>
      <c r="AG288" s="24">
        <v>0</v>
      </c>
      <c r="AH288" s="24">
        <v>0</v>
      </c>
      <c r="AI288" s="24">
        <v>0</v>
      </c>
      <c r="AJ288" s="33" t="s">
        <v>1218</v>
      </c>
      <c r="AK288" s="24">
        <v>0</v>
      </c>
      <c r="AL288" s="24">
        <f t="shared" si="94"/>
        <v>71400</v>
      </c>
      <c r="AM288" s="24">
        <f t="shared" si="10"/>
        <v>71400</v>
      </c>
      <c r="AN288" s="29"/>
      <c r="AO288" s="30">
        <f t="shared" si="95"/>
        <v>0</v>
      </c>
      <c r="AP288" s="30">
        <f t="shared" si="97"/>
        <v>0</v>
      </c>
      <c r="AQ288" s="29"/>
      <c r="AR288" s="29"/>
      <c r="AS288" s="29"/>
      <c r="AT288" s="29"/>
      <c r="AU288" s="29"/>
      <c r="AV288" s="29"/>
      <c r="AW288" s="29"/>
    </row>
    <row r="289" spans="1:49" ht="15.75" customHeight="1" x14ac:dyDescent="0.3">
      <c r="A289" s="17" t="s">
        <v>1219</v>
      </c>
      <c r="B289" s="14" t="s">
        <v>1220</v>
      </c>
      <c r="C289" s="15">
        <v>7554442</v>
      </c>
      <c r="D289" s="16">
        <v>712004414</v>
      </c>
      <c r="E289" s="16" t="s">
        <v>51</v>
      </c>
      <c r="F289" s="16" t="s">
        <v>1221</v>
      </c>
      <c r="G289" s="17">
        <v>2</v>
      </c>
      <c r="H289" s="18" t="s">
        <v>1222</v>
      </c>
      <c r="I289" s="19" t="s">
        <v>53</v>
      </c>
      <c r="J289" s="20" t="s">
        <v>54</v>
      </c>
      <c r="K289" s="21">
        <v>1955</v>
      </c>
      <c r="L289" s="21">
        <v>1977</v>
      </c>
      <c r="M289" s="22">
        <v>900</v>
      </c>
      <c r="N289" s="23">
        <f>IF(G289&lt;=1,'CARGO FIJO'!$B$5,IF(G289&lt;=2,'CARGO FIJO'!$B$8,IF(G289&lt;=3,'CARGO FIJO'!$B$11,IF(G289&lt;=4,'CARGO FIJO'!$B$14,IF(G289&lt;=5,'CARGO FIJO'!$B$17)))))</f>
        <v>900</v>
      </c>
      <c r="O289" s="23">
        <f>IF(G289&lt;=1,'CARGO FIJO'!$C$5,IF(G289&lt;=2,'CARGO FIJO'!$C$8,IF(G289&lt;=3,'CARGO FIJO'!$C$11,IF(G289&lt;=4,'CARGO FIJO'!$C$14,IF(G289&lt;=5,'CARGO FIJO'!$C$17)))))</f>
        <v>900</v>
      </c>
      <c r="P289" s="21">
        <f t="shared" si="67"/>
        <v>22</v>
      </c>
      <c r="Q289" s="21">
        <f t="shared" si="68"/>
        <v>17</v>
      </c>
      <c r="R289" s="21">
        <f t="shared" si="69"/>
        <v>5</v>
      </c>
      <c r="S289" s="21">
        <f t="shared" si="70"/>
        <v>0</v>
      </c>
      <c r="T289" s="24">
        <f t="shared" si="71"/>
        <v>15300</v>
      </c>
      <c r="U289" s="24">
        <f t="shared" si="78"/>
        <v>4500</v>
      </c>
      <c r="V289" s="25">
        <f t="shared" si="102"/>
        <v>0</v>
      </c>
      <c r="W289" s="24">
        <f>IF(G289&lt;=1,'CARGO FIJO'!$A$2,IF(G289&lt;=2,'CARGO FIJO'!$B$2,IF(G289&lt;=3,'CARGO FIJO'!$C$2,IF(G289&lt;=4,'CARGO FIJO'!$D$2,IF(G289&lt;=5,'CARGO FIJO'!$E$2)))))</f>
        <v>10000</v>
      </c>
      <c r="X289" s="26">
        <v>0</v>
      </c>
      <c r="Y289" s="24">
        <v>5500</v>
      </c>
      <c r="Z289" s="27">
        <v>1</v>
      </c>
      <c r="AA289" s="24">
        <v>500</v>
      </c>
      <c r="AB289" s="24">
        <v>33400</v>
      </c>
      <c r="AC289" s="24">
        <v>0</v>
      </c>
      <c r="AD289" s="24">
        <v>3550</v>
      </c>
      <c r="AE289" s="24">
        <v>0</v>
      </c>
      <c r="AF289" s="21">
        <v>0</v>
      </c>
      <c r="AG289" s="24">
        <v>0</v>
      </c>
      <c r="AH289" s="24">
        <v>0</v>
      </c>
      <c r="AI289" s="24">
        <v>0</v>
      </c>
      <c r="AJ289" s="33" t="s">
        <v>1223</v>
      </c>
      <c r="AK289" s="24">
        <v>0</v>
      </c>
      <c r="AL289" s="24">
        <f t="shared" si="94"/>
        <v>65650</v>
      </c>
      <c r="AM289" s="24">
        <f t="shared" si="10"/>
        <v>65650</v>
      </c>
      <c r="AN289" s="29"/>
      <c r="AO289" s="30">
        <f t="shared" si="95"/>
        <v>0</v>
      </c>
      <c r="AP289" s="30">
        <f t="shared" si="97"/>
        <v>0</v>
      </c>
      <c r="AQ289" s="29"/>
      <c r="AR289" s="29"/>
      <c r="AS289" s="29"/>
      <c r="AT289" s="29"/>
      <c r="AU289" s="29"/>
      <c r="AV289" s="29"/>
      <c r="AW289" s="29"/>
    </row>
    <row r="290" spans="1:49" ht="15.75" customHeight="1" x14ac:dyDescent="0.3">
      <c r="A290" s="17" t="s">
        <v>1224</v>
      </c>
      <c r="B290" s="14" t="s">
        <v>1225</v>
      </c>
      <c r="C290" s="15">
        <v>15256880</v>
      </c>
      <c r="D290" s="16">
        <v>1408019486</v>
      </c>
      <c r="E290" s="16" t="s">
        <v>51</v>
      </c>
      <c r="F290" s="16" t="s">
        <v>1226</v>
      </c>
      <c r="G290" s="17">
        <v>2</v>
      </c>
      <c r="H290" s="18" t="s">
        <v>1227</v>
      </c>
      <c r="I290" s="19" t="s">
        <v>53</v>
      </c>
      <c r="J290" s="20" t="s">
        <v>54</v>
      </c>
      <c r="K290" s="21">
        <v>826</v>
      </c>
      <c r="L290" s="21">
        <v>832</v>
      </c>
      <c r="M290" s="22">
        <v>900</v>
      </c>
      <c r="N290" s="23">
        <f>IF(G290&lt;=1,'CARGO FIJO'!$B$5,IF(G290&lt;=2,'CARGO FIJO'!$B$8,IF(G290&lt;=3,'CARGO FIJO'!$B$11,IF(G290&lt;=4,'CARGO FIJO'!$B$14,IF(G290&lt;=5,'CARGO FIJO'!$B$17)))))</f>
        <v>900</v>
      </c>
      <c r="O290" s="23">
        <f>IF(G290&lt;=1,'CARGO FIJO'!$C$5,IF(G290&lt;=2,'CARGO FIJO'!$C$8,IF(G290&lt;=3,'CARGO FIJO'!$C$11,IF(G290&lt;=4,'CARGO FIJO'!$C$14,IF(G290&lt;=5,'CARGO FIJO'!$C$17)))))</f>
        <v>900</v>
      </c>
      <c r="P290" s="21">
        <f t="shared" si="67"/>
        <v>6</v>
      </c>
      <c r="Q290" s="21">
        <f t="shared" si="68"/>
        <v>6</v>
      </c>
      <c r="R290" s="21">
        <f t="shared" si="69"/>
        <v>0</v>
      </c>
      <c r="S290" s="21">
        <f t="shared" si="70"/>
        <v>0</v>
      </c>
      <c r="T290" s="24">
        <f t="shared" si="71"/>
        <v>5400</v>
      </c>
      <c r="U290" s="24">
        <f t="shared" si="78"/>
        <v>0</v>
      </c>
      <c r="V290" s="25">
        <f t="shared" si="102"/>
        <v>0</v>
      </c>
      <c r="W290" s="24">
        <f>IF(G290&lt;=1,'CARGO FIJO'!$A$2,IF(G290&lt;=2,'CARGO FIJO'!$B$2,IF(G290&lt;=3,'CARGO FIJO'!$C$2,IF(G290&lt;=4,'CARGO FIJO'!$D$2,IF(G290&lt;=5,'CARGO FIJO'!$E$2)))))</f>
        <v>10000</v>
      </c>
      <c r="X290" s="26">
        <v>0</v>
      </c>
      <c r="Y290" s="24">
        <v>5500</v>
      </c>
      <c r="Z290" s="27">
        <v>1</v>
      </c>
      <c r="AA290" s="24">
        <f t="shared" ref="AA290:AA292" si="106">(Z290*500)</f>
        <v>500</v>
      </c>
      <c r="AB290" s="24">
        <v>22050</v>
      </c>
      <c r="AC290" s="24">
        <v>0</v>
      </c>
      <c r="AD290" s="24">
        <v>21400</v>
      </c>
      <c r="AE290" s="24">
        <v>0</v>
      </c>
      <c r="AF290" s="21">
        <v>0</v>
      </c>
      <c r="AG290" s="24">
        <v>0</v>
      </c>
      <c r="AH290" s="24">
        <v>0</v>
      </c>
      <c r="AI290" s="24">
        <v>0</v>
      </c>
      <c r="AJ290" s="33" t="s">
        <v>1228</v>
      </c>
      <c r="AK290" s="24">
        <v>0</v>
      </c>
      <c r="AL290" s="24">
        <f t="shared" si="94"/>
        <v>22050</v>
      </c>
      <c r="AM290" s="24">
        <f t="shared" si="10"/>
        <v>22050</v>
      </c>
      <c r="AN290" s="29"/>
      <c r="AO290" s="30">
        <f t="shared" si="95"/>
        <v>0</v>
      </c>
      <c r="AP290" s="30">
        <f t="shared" si="97"/>
        <v>0</v>
      </c>
      <c r="AQ290" s="29"/>
      <c r="AR290" s="29"/>
      <c r="AS290" s="29"/>
      <c r="AT290" s="29"/>
      <c r="AU290" s="29"/>
      <c r="AV290" s="29"/>
      <c r="AW290" s="29"/>
    </row>
    <row r="291" spans="1:49" ht="15.75" customHeight="1" x14ac:dyDescent="0.3">
      <c r="A291" s="17" t="s">
        <v>1229</v>
      </c>
      <c r="B291" s="14" t="s">
        <v>1230</v>
      </c>
      <c r="C291" s="15">
        <v>71399929</v>
      </c>
      <c r="D291" s="16">
        <v>803003513</v>
      </c>
      <c r="E291" s="16" t="s">
        <v>51</v>
      </c>
      <c r="F291" s="16" t="s">
        <v>1231</v>
      </c>
      <c r="G291" s="17">
        <v>2</v>
      </c>
      <c r="H291" s="18" t="s">
        <v>1232</v>
      </c>
      <c r="I291" s="19" t="s">
        <v>53</v>
      </c>
      <c r="J291" s="20" t="s">
        <v>54</v>
      </c>
      <c r="K291" s="21">
        <v>1378</v>
      </c>
      <c r="L291" s="21">
        <v>1382</v>
      </c>
      <c r="M291" s="22">
        <v>900</v>
      </c>
      <c r="N291" s="23">
        <f>IF(G291&lt;=1,'CARGO FIJO'!$B$5,IF(G291&lt;=2,'CARGO FIJO'!$B$8,IF(G291&lt;=3,'CARGO FIJO'!$B$11,IF(G291&lt;=4,'CARGO FIJO'!$B$14,IF(G291&lt;=5,'CARGO FIJO'!$B$17)))))</f>
        <v>900</v>
      </c>
      <c r="O291" s="23">
        <f>IF(G291&lt;=1,'CARGO FIJO'!$C$5,IF(G291&lt;=2,'CARGO FIJO'!$C$8,IF(G291&lt;=3,'CARGO FIJO'!$C$11,IF(G291&lt;=4,'CARGO FIJO'!$C$14,IF(G291&lt;=5,'CARGO FIJO'!$C$17)))))</f>
        <v>900</v>
      </c>
      <c r="P291" s="21">
        <f t="shared" si="67"/>
        <v>4</v>
      </c>
      <c r="Q291" s="21">
        <f t="shared" si="68"/>
        <v>4</v>
      </c>
      <c r="R291" s="21">
        <f t="shared" si="69"/>
        <v>0</v>
      </c>
      <c r="S291" s="21">
        <f t="shared" si="70"/>
        <v>0</v>
      </c>
      <c r="T291" s="24">
        <f t="shared" si="71"/>
        <v>3600</v>
      </c>
      <c r="U291" s="24">
        <f t="shared" si="78"/>
        <v>0</v>
      </c>
      <c r="V291" s="25">
        <f t="shared" si="102"/>
        <v>0</v>
      </c>
      <c r="W291" s="24">
        <f>IF(G291&lt;=1,'CARGO FIJO'!$A$2,IF(G291&lt;=2,'CARGO FIJO'!$B$2,IF(G291&lt;=3,'CARGO FIJO'!$C$2,IF(G291&lt;=4,'CARGO FIJO'!$D$2,IF(G291&lt;=5,'CARGO FIJO'!$E$2)))))</f>
        <v>10000</v>
      </c>
      <c r="X291" s="26">
        <v>0</v>
      </c>
      <c r="Y291" s="24">
        <v>5500</v>
      </c>
      <c r="Z291" s="27">
        <v>0</v>
      </c>
      <c r="AA291" s="24">
        <f t="shared" si="106"/>
        <v>0</v>
      </c>
      <c r="AB291" s="24">
        <v>0</v>
      </c>
      <c r="AC291" s="24">
        <v>0</v>
      </c>
      <c r="AD291" s="24">
        <v>1900</v>
      </c>
      <c r="AE291" s="24">
        <v>0</v>
      </c>
      <c r="AF291" s="21">
        <v>0</v>
      </c>
      <c r="AG291" s="24">
        <v>0</v>
      </c>
      <c r="AH291" s="24">
        <f t="shared" ref="AH291:AH321" si="107">AE291-AG291</f>
        <v>0</v>
      </c>
      <c r="AI291" s="24">
        <v>0</v>
      </c>
      <c r="AJ291" s="33" t="s">
        <v>55</v>
      </c>
      <c r="AK291" s="24">
        <v>0</v>
      </c>
      <c r="AL291" s="24">
        <f t="shared" si="94"/>
        <v>17200</v>
      </c>
      <c r="AM291" s="24">
        <f t="shared" si="10"/>
        <v>17200</v>
      </c>
      <c r="AN291" s="29"/>
      <c r="AO291" s="30">
        <f t="shared" si="95"/>
        <v>0</v>
      </c>
      <c r="AP291" s="30">
        <f t="shared" si="97"/>
        <v>0</v>
      </c>
      <c r="AQ291" s="29"/>
      <c r="AR291" s="29"/>
      <c r="AS291" s="29"/>
      <c r="AT291" s="29"/>
      <c r="AU291" s="29"/>
      <c r="AV291" s="29"/>
      <c r="AW291" s="29"/>
    </row>
    <row r="292" spans="1:49" ht="16.5" customHeight="1" x14ac:dyDescent="0.3">
      <c r="A292" s="17" t="s">
        <v>1233</v>
      </c>
      <c r="B292" s="14" t="s">
        <v>1234</v>
      </c>
      <c r="C292" s="15">
        <v>8464753</v>
      </c>
      <c r="D292" s="16">
        <v>803003520</v>
      </c>
      <c r="E292" s="16" t="s">
        <v>51</v>
      </c>
      <c r="F292" s="16" t="s">
        <v>1235</v>
      </c>
      <c r="G292" s="17">
        <v>2</v>
      </c>
      <c r="H292" s="18" t="s">
        <v>1236</v>
      </c>
      <c r="I292" s="19" t="s">
        <v>53</v>
      </c>
      <c r="J292" s="20" t="s">
        <v>54</v>
      </c>
      <c r="K292" s="21">
        <v>1789</v>
      </c>
      <c r="L292" s="21">
        <v>1793</v>
      </c>
      <c r="M292" s="22">
        <v>900</v>
      </c>
      <c r="N292" s="23">
        <f>IF(G292&lt;=1,'CARGO FIJO'!$B$5,IF(G292&lt;=2,'CARGO FIJO'!$B$8,IF(G292&lt;=3,'CARGO FIJO'!$B$11,IF(G292&lt;=4,'CARGO FIJO'!$B$14,IF(G292&lt;=5,'CARGO FIJO'!$B$17)))))</f>
        <v>900</v>
      </c>
      <c r="O292" s="23">
        <f>IF(G292&lt;=1,'CARGO FIJO'!$C$5,IF(G292&lt;=2,'CARGO FIJO'!$C$8,IF(G292&lt;=3,'CARGO FIJO'!$C$11,IF(G292&lt;=4,'CARGO FIJO'!$C$14,IF(G292&lt;=5,'CARGO FIJO'!$C$17)))))</f>
        <v>900</v>
      </c>
      <c r="P292" s="21">
        <f t="shared" si="67"/>
        <v>4</v>
      </c>
      <c r="Q292" s="21">
        <f t="shared" si="68"/>
        <v>4</v>
      </c>
      <c r="R292" s="21">
        <f t="shared" si="69"/>
        <v>0</v>
      </c>
      <c r="S292" s="21">
        <f t="shared" si="70"/>
        <v>0</v>
      </c>
      <c r="T292" s="24">
        <f t="shared" si="71"/>
        <v>3600</v>
      </c>
      <c r="U292" s="24">
        <f t="shared" si="78"/>
        <v>0</v>
      </c>
      <c r="V292" s="25">
        <f t="shared" si="102"/>
        <v>0</v>
      </c>
      <c r="W292" s="24">
        <f>IF(G292&lt;=1,'CARGO FIJO'!$A$2,IF(G292&lt;=2,'CARGO FIJO'!$B$2,IF(G292&lt;=3,'CARGO FIJO'!$C$2,IF(G292&lt;=4,'CARGO FIJO'!$D$2,IF(G292&lt;=5,'CARGO FIJO'!$E$2)))))</f>
        <v>10000</v>
      </c>
      <c r="X292" s="26">
        <v>0</v>
      </c>
      <c r="Y292" s="24">
        <v>5500</v>
      </c>
      <c r="Z292" s="27">
        <v>0</v>
      </c>
      <c r="AA292" s="24">
        <f t="shared" si="106"/>
        <v>0</v>
      </c>
      <c r="AB292" s="24">
        <v>0</v>
      </c>
      <c r="AC292" s="24">
        <v>0</v>
      </c>
      <c r="AD292" s="24">
        <v>1900</v>
      </c>
      <c r="AE292" s="24">
        <v>0</v>
      </c>
      <c r="AF292" s="21">
        <v>0</v>
      </c>
      <c r="AG292" s="24">
        <v>0</v>
      </c>
      <c r="AH292" s="24">
        <f t="shared" si="107"/>
        <v>0</v>
      </c>
      <c r="AI292" s="24">
        <v>0</v>
      </c>
      <c r="AJ292" s="33" t="s">
        <v>55</v>
      </c>
      <c r="AK292" s="24">
        <v>0</v>
      </c>
      <c r="AL292" s="24">
        <f t="shared" si="94"/>
        <v>17200</v>
      </c>
      <c r="AM292" s="24">
        <f t="shared" si="10"/>
        <v>17200</v>
      </c>
      <c r="AN292" s="29"/>
      <c r="AO292" s="30">
        <f t="shared" si="95"/>
        <v>0</v>
      </c>
      <c r="AP292" s="30">
        <f t="shared" si="97"/>
        <v>0</v>
      </c>
      <c r="AQ292" s="29"/>
      <c r="AR292" s="29"/>
      <c r="AS292" s="29"/>
      <c r="AT292" s="29"/>
      <c r="AU292" s="29"/>
      <c r="AV292" s="29"/>
      <c r="AW292" s="29"/>
    </row>
    <row r="293" spans="1:49" ht="15.75" customHeight="1" x14ac:dyDescent="0.3">
      <c r="A293" s="17" t="s">
        <v>1237</v>
      </c>
      <c r="B293" s="14" t="s">
        <v>1238</v>
      </c>
      <c r="C293" s="15">
        <v>71393383</v>
      </c>
      <c r="D293" s="16">
        <v>911008403</v>
      </c>
      <c r="E293" s="16" t="s">
        <v>51</v>
      </c>
      <c r="F293" s="16" t="s">
        <v>1239</v>
      </c>
      <c r="G293" s="17">
        <v>3</v>
      </c>
      <c r="H293" s="18" t="s">
        <v>1240</v>
      </c>
      <c r="I293" s="19" t="s">
        <v>53</v>
      </c>
      <c r="J293" s="20" t="s">
        <v>54</v>
      </c>
      <c r="K293" s="21">
        <v>4311</v>
      </c>
      <c r="L293" s="21">
        <v>4348</v>
      </c>
      <c r="M293" s="22">
        <v>1250</v>
      </c>
      <c r="N293" s="23">
        <f>IF(G293&lt;=1,'CARGO FIJO'!$B$5,IF(G293&lt;=2,'CARGO FIJO'!$B$8,IF(G293&lt;=3,'CARGO FIJO'!$B$11,IF(G293&lt;=4,'CARGO FIJO'!$B$14,IF(G293&lt;=5,'CARGO FIJO'!$B$17)))))</f>
        <v>1250</v>
      </c>
      <c r="O293" s="23">
        <f>IF(G293&lt;=1,'CARGO FIJO'!$C$5,IF(G293&lt;=2,'CARGO FIJO'!$C$8,IF(G293&lt;=3,'CARGO FIJO'!$C$11,IF(G293&lt;=4,'CARGO FIJO'!$C$14,IF(G293&lt;=5,'CARGO FIJO'!$C$17)))))</f>
        <v>1250</v>
      </c>
      <c r="P293" s="21">
        <f t="shared" si="67"/>
        <v>37</v>
      </c>
      <c r="Q293" s="21">
        <f t="shared" si="68"/>
        <v>17</v>
      </c>
      <c r="R293" s="21">
        <f t="shared" si="69"/>
        <v>18</v>
      </c>
      <c r="S293" s="21">
        <f t="shared" si="70"/>
        <v>2</v>
      </c>
      <c r="T293" s="24">
        <f t="shared" si="71"/>
        <v>21250</v>
      </c>
      <c r="U293" s="24">
        <f t="shared" si="78"/>
        <v>22500</v>
      </c>
      <c r="V293" s="25">
        <f t="shared" si="102"/>
        <v>2500</v>
      </c>
      <c r="W293" s="24">
        <f>IF(G293&lt;=1,'CARGO FIJO'!$A$2,IF(G293&lt;=2,'CARGO FIJO'!$B$2,IF(G293&lt;=3,'CARGO FIJO'!$C$2,IF(G293&lt;=4,'CARGO FIJO'!$D$2,IF(G293&lt;=5,'CARGO FIJO'!$E$2)))))</f>
        <v>11800</v>
      </c>
      <c r="X293" s="26">
        <v>0</v>
      </c>
      <c r="Y293" s="24">
        <v>0</v>
      </c>
      <c r="Z293" s="27">
        <v>2</v>
      </c>
      <c r="AA293" s="24">
        <v>500</v>
      </c>
      <c r="AB293" s="24">
        <v>91450</v>
      </c>
      <c r="AC293" s="24">
        <v>0</v>
      </c>
      <c r="AD293" s="24">
        <v>0</v>
      </c>
      <c r="AE293" s="24">
        <v>0</v>
      </c>
      <c r="AF293" s="21">
        <v>0</v>
      </c>
      <c r="AG293" s="24">
        <v>0</v>
      </c>
      <c r="AH293" s="24">
        <f t="shared" si="107"/>
        <v>0</v>
      </c>
      <c r="AI293" s="24">
        <v>0</v>
      </c>
      <c r="AJ293" s="33" t="s">
        <v>1241</v>
      </c>
      <c r="AK293" s="24">
        <v>0</v>
      </c>
      <c r="AL293" s="24">
        <f t="shared" si="94"/>
        <v>150000</v>
      </c>
      <c r="AM293" s="24">
        <f t="shared" si="10"/>
        <v>150000</v>
      </c>
      <c r="AN293" s="29"/>
      <c r="AO293" s="30">
        <f t="shared" si="95"/>
        <v>0</v>
      </c>
      <c r="AP293" s="30">
        <f t="shared" si="97"/>
        <v>0</v>
      </c>
      <c r="AQ293" s="29"/>
      <c r="AR293" s="29"/>
      <c r="AS293" s="29"/>
      <c r="AT293" s="29"/>
      <c r="AU293" s="29"/>
      <c r="AV293" s="29"/>
      <c r="AW293" s="29"/>
    </row>
    <row r="294" spans="1:49" ht="13.5" customHeight="1" x14ac:dyDescent="0.3">
      <c r="A294" s="17" t="s">
        <v>1242</v>
      </c>
      <c r="B294" s="14" t="s">
        <v>1243</v>
      </c>
      <c r="C294" s="16"/>
      <c r="D294" s="16">
        <v>707000562</v>
      </c>
      <c r="E294" s="16" t="s">
        <v>51</v>
      </c>
      <c r="F294" s="16" t="s">
        <v>1244</v>
      </c>
      <c r="G294" s="17">
        <v>5</v>
      </c>
      <c r="H294" s="18" t="s">
        <v>1245</v>
      </c>
      <c r="I294" s="19" t="s">
        <v>53</v>
      </c>
      <c r="J294" s="20" t="s">
        <v>54</v>
      </c>
      <c r="K294" s="21">
        <v>11637</v>
      </c>
      <c r="L294" s="21">
        <v>11637</v>
      </c>
      <c r="M294" s="22">
        <v>1850</v>
      </c>
      <c r="N294" s="23">
        <f>IF(G294&lt;=1,'CARGO FIJO'!$B$5,IF(G294&lt;=2,'CARGO FIJO'!$B$8,IF(G294&lt;=3,'CARGO FIJO'!$B$11,IF(G294&lt;=4,'CARGO FIJO'!$B$14,IF(G294&lt;=5,'CARGO FIJO'!$B$17)))))</f>
        <v>1850</v>
      </c>
      <c r="O294" s="23">
        <f>IF(G294&lt;=1,'CARGO FIJO'!$C$5,IF(G294&lt;=2,'CARGO FIJO'!$C$8,IF(G294&lt;=3,'CARGO FIJO'!$C$11,IF(G294&lt;=4,'CARGO FIJO'!$C$14,IF(G294&lt;=5,'CARGO FIJO'!$C$17)))))</f>
        <v>1850</v>
      </c>
      <c r="P294" s="21">
        <f t="shared" si="67"/>
        <v>0</v>
      </c>
      <c r="Q294" s="21">
        <f t="shared" si="68"/>
        <v>0</v>
      </c>
      <c r="R294" s="21">
        <f t="shared" si="69"/>
        <v>0</v>
      </c>
      <c r="S294" s="21">
        <f t="shared" si="70"/>
        <v>0</v>
      </c>
      <c r="T294" s="24">
        <f t="shared" si="71"/>
        <v>0</v>
      </c>
      <c r="U294" s="24">
        <f t="shared" si="78"/>
        <v>0</v>
      </c>
      <c r="V294" s="25">
        <f t="shared" si="102"/>
        <v>0</v>
      </c>
      <c r="W294" s="24">
        <f>IF(G294&lt;=1,'CARGO FIJO'!$A$2,IF(G294&lt;=2,'CARGO FIJO'!$B$2,IF(G294&lt;=3,'CARGO FIJO'!$C$2,IF(G294&lt;=4,'CARGO FIJO'!$D$2,IF(G294&lt;=5,'CARGO FIJO'!$E$2)))))</f>
        <v>18900</v>
      </c>
      <c r="X294" s="26">
        <v>0</v>
      </c>
      <c r="Y294" s="24">
        <v>0</v>
      </c>
      <c r="Z294" s="27">
        <v>0</v>
      </c>
      <c r="AA294" s="24">
        <f t="shared" ref="AA294:AA296" si="108">(Z294*500)</f>
        <v>0</v>
      </c>
      <c r="AB294" s="24">
        <v>0</v>
      </c>
      <c r="AC294" s="24">
        <v>0</v>
      </c>
      <c r="AD294" s="24">
        <v>1800</v>
      </c>
      <c r="AE294" s="24">
        <v>0</v>
      </c>
      <c r="AF294" s="21">
        <v>0</v>
      </c>
      <c r="AG294" s="24">
        <v>0</v>
      </c>
      <c r="AH294" s="24">
        <f t="shared" si="107"/>
        <v>0</v>
      </c>
      <c r="AI294" s="24">
        <v>0</v>
      </c>
      <c r="AJ294" s="33" t="s">
        <v>55</v>
      </c>
      <c r="AK294" s="24">
        <v>0</v>
      </c>
      <c r="AL294" s="24">
        <f t="shared" si="94"/>
        <v>17100</v>
      </c>
      <c r="AM294" s="24">
        <f t="shared" si="10"/>
        <v>17100</v>
      </c>
      <c r="AN294" s="29"/>
      <c r="AO294" s="30">
        <f t="shared" si="95"/>
        <v>0</v>
      </c>
      <c r="AP294" s="30">
        <f t="shared" si="97"/>
        <v>0</v>
      </c>
      <c r="AQ294" s="29"/>
      <c r="AR294" s="29"/>
      <c r="AS294" s="29"/>
      <c r="AT294" s="29"/>
      <c r="AU294" s="29"/>
      <c r="AV294" s="29"/>
      <c r="AW294" s="29"/>
    </row>
    <row r="295" spans="1:49" ht="15.75" customHeight="1" x14ac:dyDescent="0.3">
      <c r="A295" s="17" t="s">
        <v>1246</v>
      </c>
      <c r="B295" s="14" t="s">
        <v>1247</v>
      </c>
      <c r="C295" s="15">
        <v>71390820</v>
      </c>
      <c r="D295" s="16">
        <v>59790802</v>
      </c>
      <c r="E295" s="16" t="s">
        <v>51</v>
      </c>
      <c r="F295" s="16">
        <v>3103902925</v>
      </c>
      <c r="G295" s="17">
        <v>5</v>
      </c>
      <c r="H295" s="18" t="s">
        <v>1248</v>
      </c>
      <c r="I295" s="19" t="s">
        <v>53</v>
      </c>
      <c r="J295" s="20" t="s">
        <v>54</v>
      </c>
      <c r="K295" s="21">
        <v>370</v>
      </c>
      <c r="L295" s="21">
        <v>395</v>
      </c>
      <c r="M295" s="22">
        <v>1850</v>
      </c>
      <c r="N295" s="23">
        <f>IF(G295&lt;=1,'CARGO FIJO'!$B$5,IF(G295&lt;=2,'CARGO FIJO'!$B$8,IF(G295&lt;=3,'CARGO FIJO'!$B$11,IF(G295&lt;=4,'CARGO FIJO'!$B$14,IF(G295&lt;=5,'CARGO FIJO'!$B$17)))))</f>
        <v>1850</v>
      </c>
      <c r="O295" s="23">
        <f>IF(G295&lt;=1,'CARGO FIJO'!$C$5,IF(G295&lt;=2,'CARGO FIJO'!$C$8,IF(G295&lt;=3,'CARGO FIJO'!$C$11,IF(G295&lt;=4,'CARGO FIJO'!$C$14,IF(G295&lt;=5,'CARGO FIJO'!$C$17)))))</f>
        <v>1850</v>
      </c>
      <c r="P295" s="21">
        <f t="shared" si="67"/>
        <v>25</v>
      </c>
      <c r="Q295" s="21">
        <f t="shared" si="68"/>
        <v>17</v>
      </c>
      <c r="R295" s="21">
        <f t="shared" si="69"/>
        <v>8</v>
      </c>
      <c r="S295" s="21">
        <f t="shared" si="70"/>
        <v>0</v>
      </c>
      <c r="T295" s="24">
        <f t="shared" si="71"/>
        <v>31450</v>
      </c>
      <c r="U295" s="24">
        <f t="shared" si="78"/>
        <v>14800</v>
      </c>
      <c r="V295" s="25">
        <f t="shared" si="102"/>
        <v>0</v>
      </c>
      <c r="W295" s="24">
        <f>IF(G295&lt;=1,'CARGO FIJO'!$A$2,IF(G295&lt;=2,'CARGO FIJO'!$B$2,IF(G295&lt;=3,'CARGO FIJO'!$C$2,IF(G295&lt;=4,'CARGO FIJO'!$D$2,IF(G295&lt;=5,'CARGO FIJO'!$E$2)))))</f>
        <v>18900</v>
      </c>
      <c r="X295" s="26">
        <v>0</v>
      </c>
      <c r="Y295" s="24">
        <v>0</v>
      </c>
      <c r="Z295" s="27">
        <v>2</v>
      </c>
      <c r="AA295" s="24">
        <f t="shared" si="108"/>
        <v>1000</v>
      </c>
      <c r="AB295" s="24">
        <v>98350</v>
      </c>
      <c r="AC295" s="124">
        <v>0</v>
      </c>
      <c r="AD295" s="24">
        <v>0</v>
      </c>
      <c r="AE295" s="24">
        <v>0</v>
      </c>
      <c r="AF295" s="21">
        <v>0</v>
      </c>
      <c r="AG295" s="24">
        <v>0</v>
      </c>
      <c r="AH295" s="24">
        <f t="shared" si="107"/>
        <v>0</v>
      </c>
      <c r="AI295" s="24">
        <v>0</v>
      </c>
      <c r="AJ295" s="33" t="s">
        <v>1249</v>
      </c>
      <c r="AK295" s="24">
        <v>0</v>
      </c>
      <c r="AL295" s="24">
        <f t="shared" si="94"/>
        <v>164500</v>
      </c>
      <c r="AM295" s="24">
        <f t="shared" si="10"/>
        <v>164500</v>
      </c>
      <c r="AN295" s="29"/>
      <c r="AO295" s="30"/>
      <c r="AP295" s="30"/>
      <c r="AQ295" s="29"/>
      <c r="AR295" s="29"/>
      <c r="AS295" s="29"/>
      <c r="AT295" s="29"/>
      <c r="AU295" s="29"/>
      <c r="AV295" s="29"/>
      <c r="AW295" s="29"/>
    </row>
    <row r="296" spans="1:49" ht="15.75" customHeight="1" x14ac:dyDescent="0.3">
      <c r="A296" s="17" t="s">
        <v>1250</v>
      </c>
      <c r="B296" s="14" t="s">
        <v>1251</v>
      </c>
      <c r="C296" s="123">
        <v>15259342</v>
      </c>
      <c r="D296" s="16">
        <v>1701002219</v>
      </c>
      <c r="E296" s="16" t="s">
        <v>51</v>
      </c>
      <c r="F296" s="16" t="s">
        <v>1252</v>
      </c>
      <c r="G296" s="17">
        <v>2</v>
      </c>
      <c r="H296" s="18" t="s">
        <v>1253</v>
      </c>
      <c r="I296" s="19" t="s">
        <v>53</v>
      </c>
      <c r="J296" s="20" t="s">
        <v>54</v>
      </c>
      <c r="K296" s="21">
        <v>424</v>
      </c>
      <c r="L296" s="21">
        <v>441</v>
      </c>
      <c r="M296" s="22">
        <v>900</v>
      </c>
      <c r="N296" s="23">
        <f>IF(G296&lt;=1,'CARGO FIJO'!$B$5,IF(G296&lt;=2,'CARGO FIJO'!$B$8,IF(G296&lt;=3,'CARGO FIJO'!$B$11,IF(G296&lt;=4,'CARGO FIJO'!$B$14,IF(G296&lt;=5,'CARGO FIJO'!$B$17)))))</f>
        <v>900</v>
      </c>
      <c r="O296" s="23">
        <f>IF(G296&lt;=1,'CARGO FIJO'!$C$5,IF(G296&lt;=2,'CARGO FIJO'!$C$8,IF(G296&lt;=3,'CARGO FIJO'!$C$11,IF(G296&lt;=4,'CARGO FIJO'!$C$14,IF(G296&lt;=5,'CARGO FIJO'!$C$17)))))</f>
        <v>900</v>
      </c>
      <c r="P296" s="21">
        <f t="shared" si="67"/>
        <v>17</v>
      </c>
      <c r="Q296" s="21">
        <f t="shared" si="68"/>
        <v>17</v>
      </c>
      <c r="R296" s="21">
        <f t="shared" si="69"/>
        <v>0</v>
      </c>
      <c r="S296" s="21">
        <f t="shared" si="70"/>
        <v>0</v>
      </c>
      <c r="T296" s="24">
        <f t="shared" si="71"/>
        <v>15300</v>
      </c>
      <c r="U296" s="24">
        <f t="shared" si="78"/>
        <v>0</v>
      </c>
      <c r="V296" s="25">
        <f t="shared" si="102"/>
        <v>0</v>
      </c>
      <c r="W296" s="24">
        <f>IF(G296&lt;=1,'CARGO FIJO'!$A$2,IF(G296&lt;=2,'CARGO FIJO'!$B$2,IF(G296&lt;=3,'CARGO FIJO'!$C$2,IF(G296&lt;=4,'CARGO FIJO'!$D$2,IF(G296&lt;=5,'CARGO FIJO'!$E$2)))))</f>
        <v>10000</v>
      </c>
      <c r="X296" s="26">
        <v>0</v>
      </c>
      <c r="Y296" s="24">
        <v>0</v>
      </c>
      <c r="Z296" s="27">
        <v>0</v>
      </c>
      <c r="AA296" s="24">
        <f t="shared" si="108"/>
        <v>0</v>
      </c>
      <c r="AB296" s="24">
        <v>0</v>
      </c>
      <c r="AC296" s="24">
        <v>0</v>
      </c>
      <c r="AD296" s="24">
        <v>2500</v>
      </c>
      <c r="AE296" s="24">
        <v>0</v>
      </c>
      <c r="AF296" s="21">
        <v>0</v>
      </c>
      <c r="AG296" s="24">
        <v>0</v>
      </c>
      <c r="AH296" s="24">
        <f t="shared" si="107"/>
        <v>0</v>
      </c>
      <c r="AI296" s="24">
        <v>0</v>
      </c>
      <c r="AJ296" s="33" t="s">
        <v>55</v>
      </c>
      <c r="AK296" s="24">
        <v>0</v>
      </c>
      <c r="AL296" s="24">
        <f t="shared" si="94"/>
        <v>22800</v>
      </c>
      <c r="AM296" s="24">
        <f t="shared" si="10"/>
        <v>22800</v>
      </c>
      <c r="AN296" s="29"/>
      <c r="AO296" s="30">
        <f t="shared" ref="AO296:AO297" si="109">AH296</f>
        <v>0</v>
      </c>
      <c r="AP296" s="30">
        <f t="shared" ref="AP296:AP297" si="110">AL296-AM296</f>
        <v>0</v>
      </c>
      <c r="AQ296" s="29"/>
      <c r="AR296" s="29"/>
      <c r="AS296" s="29"/>
      <c r="AT296" s="29"/>
      <c r="AU296" s="29"/>
      <c r="AV296" s="29"/>
      <c r="AW296" s="29"/>
    </row>
    <row r="297" spans="1:49" ht="15.75" customHeight="1" x14ac:dyDescent="0.3">
      <c r="A297" s="123" t="s">
        <v>1254</v>
      </c>
      <c r="B297" s="57" t="s">
        <v>1255</v>
      </c>
      <c r="C297" s="123">
        <v>15259342</v>
      </c>
      <c r="D297" s="16">
        <v>1402000155</v>
      </c>
      <c r="E297" s="16" t="s">
        <v>51</v>
      </c>
      <c r="F297" s="16">
        <v>3103902925</v>
      </c>
      <c r="G297" s="17">
        <v>2</v>
      </c>
      <c r="H297" s="18" t="s">
        <v>1256</v>
      </c>
      <c r="I297" s="19" t="s">
        <v>53</v>
      </c>
      <c r="J297" s="20" t="s">
        <v>54</v>
      </c>
      <c r="K297" s="21">
        <v>1203</v>
      </c>
      <c r="L297" s="21">
        <v>1215</v>
      </c>
      <c r="M297" s="22">
        <v>900</v>
      </c>
      <c r="N297" s="23">
        <f>IF(G297&lt;=1,'CARGO FIJO'!$B$5,IF(G297&lt;=2,'CARGO FIJO'!$B$8,IF(G297&lt;=3,'CARGO FIJO'!$B$11,IF(G297&lt;=4,'CARGO FIJO'!$B$14,IF(G297&lt;=5,'CARGO FIJO'!$B$17)))))</f>
        <v>900</v>
      </c>
      <c r="O297" s="23">
        <f>IF(G297&lt;=1,'CARGO FIJO'!$C$5,IF(G297&lt;=2,'CARGO FIJO'!$C$8,IF(G297&lt;=3,'CARGO FIJO'!$C$11,IF(G297&lt;=4,'CARGO FIJO'!$C$14,IF(G297&lt;=5,'CARGO FIJO'!$C$17)))))</f>
        <v>900</v>
      </c>
      <c r="P297" s="21">
        <f t="shared" si="67"/>
        <v>12</v>
      </c>
      <c r="Q297" s="21">
        <f t="shared" si="68"/>
        <v>12</v>
      </c>
      <c r="R297" s="21">
        <f t="shared" si="69"/>
        <v>0</v>
      </c>
      <c r="S297" s="21">
        <f t="shared" si="70"/>
        <v>0</v>
      </c>
      <c r="T297" s="24">
        <f t="shared" si="71"/>
        <v>10800</v>
      </c>
      <c r="U297" s="24">
        <f t="shared" si="78"/>
        <v>0</v>
      </c>
      <c r="V297" s="25">
        <f t="shared" si="102"/>
        <v>0</v>
      </c>
      <c r="W297" s="24">
        <f>IF(G297&lt;=1,'CARGO FIJO'!$A$2,IF(G297&lt;=2,'CARGO FIJO'!$B$2,IF(G297&lt;=3,'CARGO FIJO'!$C$2,IF(G297&lt;=4,'CARGO FIJO'!$D$2,IF(G297&lt;=5,'CARGO FIJO'!$E$2)))))</f>
        <v>10000</v>
      </c>
      <c r="X297" s="26">
        <v>0</v>
      </c>
      <c r="Y297" s="24">
        <v>0</v>
      </c>
      <c r="Z297" s="27">
        <v>1</v>
      </c>
      <c r="AA297" s="24">
        <v>500</v>
      </c>
      <c r="AB297" s="24">
        <v>13850</v>
      </c>
      <c r="AC297" s="24">
        <v>0</v>
      </c>
      <c r="AD297" s="24">
        <v>2100</v>
      </c>
      <c r="AE297" s="24">
        <v>0</v>
      </c>
      <c r="AF297" s="21">
        <v>0</v>
      </c>
      <c r="AG297" s="24">
        <v>0</v>
      </c>
      <c r="AH297" s="24">
        <f t="shared" si="107"/>
        <v>0</v>
      </c>
      <c r="AI297" s="24">
        <v>0</v>
      </c>
      <c r="AJ297" s="33" t="s">
        <v>1257</v>
      </c>
      <c r="AK297" s="24">
        <v>0</v>
      </c>
      <c r="AL297" s="24">
        <f t="shared" si="94"/>
        <v>33050</v>
      </c>
      <c r="AM297" s="24">
        <f t="shared" si="10"/>
        <v>33050</v>
      </c>
      <c r="AN297" s="29"/>
      <c r="AO297" s="30">
        <f t="shared" si="109"/>
        <v>0</v>
      </c>
      <c r="AP297" s="30">
        <f t="shared" si="110"/>
        <v>0</v>
      </c>
      <c r="AQ297" s="29"/>
      <c r="AR297" s="29"/>
      <c r="AS297" s="29"/>
      <c r="AT297" s="29"/>
      <c r="AU297" s="29"/>
      <c r="AV297" s="29"/>
      <c r="AW297" s="29"/>
    </row>
    <row r="298" spans="1:49" ht="15.75" customHeight="1" x14ac:dyDescent="0.3">
      <c r="A298" s="123" t="s">
        <v>1258</v>
      </c>
      <c r="B298" s="57" t="s">
        <v>1259</v>
      </c>
      <c r="C298" s="54">
        <v>1090436825</v>
      </c>
      <c r="D298" s="16">
        <v>1709016439</v>
      </c>
      <c r="E298" s="16" t="s">
        <v>51</v>
      </c>
      <c r="F298" s="16" t="s">
        <v>1260</v>
      </c>
      <c r="G298" s="17">
        <v>2</v>
      </c>
      <c r="H298" s="18" t="s">
        <v>1261</v>
      </c>
      <c r="I298" s="19" t="s">
        <v>53</v>
      </c>
      <c r="J298" s="20" t="s">
        <v>54</v>
      </c>
      <c r="K298" s="21">
        <v>207</v>
      </c>
      <c r="L298" s="21">
        <v>224</v>
      </c>
      <c r="M298" s="22">
        <v>900</v>
      </c>
      <c r="N298" s="23">
        <f>IF(G298&lt;=1,'CARGO FIJO'!$B$5,IF(G298&lt;=2,'CARGO FIJO'!$B$8,IF(G298&lt;=3,'CARGO FIJO'!$B$11,IF(G298&lt;=4,'CARGO FIJO'!$B$14,IF(G298&lt;=5,'CARGO FIJO'!$B$17)))))</f>
        <v>900</v>
      </c>
      <c r="O298" s="23">
        <f>IF(G298&lt;=1,'CARGO FIJO'!$C$5,IF(G298&lt;=2,'CARGO FIJO'!$C$8,IF(G298&lt;=3,'CARGO FIJO'!$C$11,IF(G298&lt;=4,'CARGO FIJO'!$C$14,IF(G298&lt;=5,'CARGO FIJO'!$C$17)))))</f>
        <v>900</v>
      </c>
      <c r="P298" s="21">
        <f t="shared" si="67"/>
        <v>17</v>
      </c>
      <c r="Q298" s="21">
        <f t="shared" si="68"/>
        <v>17</v>
      </c>
      <c r="R298" s="21">
        <f t="shared" si="69"/>
        <v>0</v>
      </c>
      <c r="S298" s="21">
        <f t="shared" si="70"/>
        <v>0</v>
      </c>
      <c r="T298" s="24">
        <f t="shared" si="71"/>
        <v>15300</v>
      </c>
      <c r="U298" s="24">
        <f t="shared" si="78"/>
        <v>0</v>
      </c>
      <c r="V298" s="25">
        <f t="shared" si="102"/>
        <v>0</v>
      </c>
      <c r="W298" s="24">
        <f>IF(G298&lt;=1,'CARGO FIJO'!$A$2,IF(G298&lt;=2,'CARGO FIJO'!$B$2,IF(G298&lt;=3,'CARGO FIJO'!$C$2,IF(G298&lt;=4,'CARGO FIJO'!$D$2,IF(G298&lt;=5,'CARGO FIJO'!$E$2)))))</f>
        <v>10000</v>
      </c>
      <c r="X298" s="26">
        <v>0</v>
      </c>
      <c r="Y298" s="24">
        <v>0</v>
      </c>
      <c r="Z298" s="27">
        <v>0</v>
      </c>
      <c r="AA298" s="24">
        <f t="shared" ref="AA298:AA299" si="111">(Z298*500)</f>
        <v>0</v>
      </c>
      <c r="AB298" s="24">
        <v>0</v>
      </c>
      <c r="AC298" s="24">
        <v>0</v>
      </c>
      <c r="AD298" s="24">
        <v>5050</v>
      </c>
      <c r="AE298" s="24">
        <v>806400</v>
      </c>
      <c r="AF298" s="21">
        <v>19</v>
      </c>
      <c r="AG298" s="24">
        <v>25200</v>
      </c>
      <c r="AH298" s="24">
        <f t="shared" si="107"/>
        <v>781200</v>
      </c>
      <c r="AI298" s="24">
        <v>0</v>
      </c>
      <c r="AJ298" s="33" t="s">
        <v>1262</v>
      </c>
      <c r="AK298" s="24">
        <v>0</v>
      </c>
      <c r="AL298" s="24">
        <f t="shared" si="94"/>
        <v>45450</v>
      </c>
      <c r="AM298" s="24">
        <f t="shared" si="10"/>
        <v>45450</v>
      </c>
      <c r="AN298" s="29"/>
      <c r="AO298" s="30"/>
      <c r="AP298" s="30"/>
      <c r="AQ298" s="29"/>
      <c r="AR298" s="29"/>
      <c r="AS298" s="29"/>
      <c r="AT298" s="29"/>
      <c r="AU298" s="29"/>
      <c r="AV298" s="29"/>
      <c r="AW298" s="29"/>
    </row>
    <row r="299" spans="1:49" ht="14.25" customHeight="1" x14ac:dyDescent="0.3">
      <c r="A299" s="17" t="s">
        <v>1263</v>
      </c>
      <c r="B299" s="14" t="s">
        <v>1264</v>
      </c>
      <c r="C299" s="15">
        <v>71393383</v>
      </c>
      <c r="D299" s="16">
        <v>903001784</v>
      </c>
      <c r="E299" s="16" t="s">
        <v>51</v>
      </c>
      <c r="F299" s="16"/>
      <c r="G299" s="17">
        <v>2</v>
      </c>
      <c r="H299" s="18" t="s">
        <v>1265</v>
      </c>
      <c r="I299" s="19" t="s">
        <v>53</v>
      </c>
      <c r="J299" s="20" t="s">
        <v>54</v>
      </c>
      <c r="K299" s="21">
        <v>2624</v>
      </c>
      <c r="L299" s="21">
        <v>2654</v>
      </c>
      <c r="M299" s="22">
        <v>900</v>
      </c>
      <c r="N299" s="23">
        <f>IF(G299&lt;=1,'CARGO FIJO'!$B$5,IF(G299&lt;=2,'CARGO FIJO'!$B$8,IF(G299&lt;=3,'CARGO FIJO'!$B$11,IF(G299&lt;=4,'CARGO FIJO'!$B$14,IF(G299&lt;=5,'CARGO FIJO'!$B$17)))))</f>
        <v>900</v>
      </c>
      <c r="O299" s="23">
        <f>IF(G299&lt;=1,'CARGO FIJO'!$C$5,IF(G299&lt;=2,'CARGO FIJO'!$C$8,IF(G299&lt;=3,'CARGO FIJO'!$C$11,IF(G299&lt;=4,'CARGO FIJO'!$C$14,IF(G299&lt;=5,'CARGO FIJO'!$C$17)))))</f>
        <v>900</v>
      </c>
      <c r="P299" s="21">
        <f t="shared" si="67"/>
        <v>30</v>
      </c>
      <c r="Q299" s="21">
        <f t="shared" si="68"/>
        <v>17</v>
      </c>
      <c r="R299" s="21">
        <f t="shared" si="69"/>
        <v>13</v>
      </c>
      <c r="S299" s="21">
        <f t="shared" si="70"/>
        <v>0</v>
      </c>
      <c r="T299" s="24">
        <f t="shared" si="71"/>
        <v>15300</v>
      </c>
      <c r="U299" s="24">
        <f t="shared" si="78"/>
        <v>11700</v>
      </c>
      <c r="V299" s="25">
        <f t="shared" si="102"/>
        <v>0</v>
      </c>
      <c r="W299" s="24">
        <f>IF(G299&lt;=1,'CARGO FIJO'!$A$2,IF(G299&lt;=2,'CARGO FIJO'!$B$2,IF(G299&lt;=3,'CARGO FIJO'!$C$2,IF(G299&lt;=4,'CARGO FIJO'!$D$2,IF(G299&lt;=5,'CARGO FIJO'!$E$2)))))</f>
        <v>10000</v>
      </c>
      <c r="X299" s="26">
        <v>0</v>
      </c>
      <c r="Y299" s="24">
        <v>0</v>
      </c>
      <c r="Z299" s="27">
        <v>1</v>
      </c>
      <c r="AA299" s="24">
        <f t="shared" si="111"/>
        <v>500</v>
      </c>
      <c r="AB299" s="24">
        <v>43850</v>
      </c>
      <c r="AC299" s="24">
        <v>0</v>
      </c>
      <c r="AD299" s="24">
        <v>5250</v>
      </c>
      <c r="AE299" s="24">
        <v>260100</v>
      </c>
      <c r="AF299" s="21">
        <v>19</v>
      </c>
      <c r="AG299" s="24">
        <v>15300</v>
      </c>
      <c r="AH299" s="24">
        <f t="shared" si="107"/>
        <v>244800</v>
      </c>
      <c r="AI299" s="24">
        <v>0</v>
      </c>
      <c r="AJ299" s="67" t="s">
        <v>1266</v>
      </c>
      <c r="AK299" s="24">
        <v>0</v>
      </c>
      <c r="AL299" s="24">
        <f t="shared" si="94"/>
        <v>91400</v>
      </c>
      <c r="AM299" s="24">
        <f t="shared" si="10"/>
        <v>91400</v>
      </c>
      <c r="AN299" s="29"/>
      <c r="AO299" s="30">
        <f>AH299</f>
        <v>244800</v>
      </c>
      <c r="AP299" s="30">
        <f>AL299-AM299</f>
        <v>0</v>
      </c>
      <c r="AQ299" s="29"/>
      <c r="AR299" s="29"/>
      <c r="AS299" s="29"/>
      <c r="AT299" s="29"/>
      <c r="AU299" s="29"/>
      <c r="AV299" s="29"/>
      <c r="AW299" s="29"/>
    </row>
    <row r="300" spans="1:49" ht="15.75" customHeight="1" x14ac:dyDescent="0.3">
      <c r="A300" s="17" t="s">
        <v>1267</v>
      </c>
      <c r="B300" s="55" t="s">
        <v>1268</v>
      </c>
      <c r="C300" s="125">
        <v>70161974</v>
      </c>
      <c r="D300" s="17">
        <v>1701005512</v>
      </c>
      <c r="E300" s="55" t="s">
        <v>51</v>
      </c>
      <c r="F300" s="17">
        <v>3116332271</v>
      </c>
      <c r="G300" s="26">
        <v>2</v>
      </c>
      <c r="H300" s="18" t="s">
        <v>1269</v>
      </c>
      <c r="I300" s="19" t="s">
        <v>53</v>
      </c>
      <c r="J300" s="20" t="s">
        <v>54</v>
      </c>
      <c r="K300" s="21">
        <v>503</v>
      </c>
      <c r="L300" s="21">
        <v>536</v>
      </c>
      <c r="M300" s="22">
        <v>900</v>
      </c>
      <c r="N300" s="23">
        <f>IF(G300&lt;=1,'CARGO FIJO'!$B$5,IF(G300&lt;=2,'CARGO FIJO'!$B$8,IF(G300&lt;=3,'CARGO FIJO'!$B$11,IF(G300&lt;=4,'CARGO FIJO'!$B$14,IF(G300&lt;=5,'CARGO FIJO'!$B$17)))))</f>
        <v>900</v>
      </c>
      <c r="O300" s="23">
        <f>IF(G300&lt;=1,'CARGO FIJO'!$C$5,IF(G300&lt;=2,'CARGO FIJO'!$C$8,IF(G300&lt;=3,'CARGO FIJO'!$C$11,IF(G300&lt;=4,'CARGO FIJO'!$C$14,IF(G300&lt;=5,'CARGO FIJO'!$C$17)))))</f>
        <v>900</v>
      </c>
      <c r="P300" s="21">
        <f t="shared" si="67"/>
        <v>33</v>
      </c>
      <c r="Q300" s="21">
        <f t="shared" si="68"/>
        <v>17</v>
      </c>
      <c r="R300" s="21">
        <f t="shared" si="69"/>
        <v>16</v>
      </c>
      <c r="S300" s="21">
        <f t="shared" si="70"/>
        <v>0</v>
      </c>
      <c r="T300" s="24">
        <f t="shared" si="71"/>
        <v>15300</v>
      </c>
      <c r="U300" s="24">
        <f t="shared" si="78"/>
        <v>14400</v>
      </c>
      <c r="V300" s="25">
        <f t="shared" si="102"/>
        <v>0</v>
      </c>
      <c r="W300" s="24">
        <f>IF(G300&lt;=1,'CARGO FIJO'!$A$2,IF(G300&lt;=2,'CARGO FIJO'!$B$2,IF(G300&lt;=3,'CARGO FIJO'!$C$2,IF(G300&lt;=4,'CARGO FIJO'!$D$2,IF(G300&lt;=5,'CARGO FIJO'!$E$2)))))</f>
        <v>10000</v>
      </c>
      <c r="X300" s="26">
        <v>0</v>
      </c>
      <c r="Y300" s="24">
        <v>0</v>
      </c>
      <c r="Z300" s="27">
        <v>0</v>
      </c>
      <c r="AA300" s="24">
        <v>0</v>
      </c>
      <c r="AB300" s="24">
        <v>0</v>
      </c>
      <c r="AC300" s="24">
        <v>0</v>
      </c>
      <c r="AD300" s="24">
        <v>8450</v>
      </c>
      <c r="AE300" s="24">
        <v>135450</v>
      </c>
      <c r="AF300" s="21">
        <v>22</v>
      </c>
      <c r="AG300" s="24">
        <v>45150</v>
      </c>
      <c r="AH300" s="24">
        <f t="shared" si="107"/>
        <v>90300</v>
      </c>
      <c r="AI300" s="24">
        <v>0</v>
      </c>
      <c r="AJ300" s="119" t="s">
        <v>1270</v>
      </c>
      <c r="AK300" s="24">
        <v>0</v>
      </c>
      <c r="AL300" s="24">
        <f t="shared" si="94"/>
        <v>76400</v>
      </c>
      <c r="AM300" s="24">
        <f t="shared" si="10"/>
        <v>76400</v>
      </c>
      <c r="AN300" s="29"/>
      <c r="AO300" s="30"/>
      <c r="AP300" s="30"/>
      <c r="AQ300" s="29"/>
      <c r="AR300" s="29"/>
      <c r="AS300" s="29"/>
      <c r="AT300" s="29"/>
      <c r="AU300" s="29"/>
      <c r="AV300" s="29"/>
      <c r="AW300" s="29"/>
    </row>
    <row r="301" spans="1:49" ht="16.5" customHeight="1" x14ac:dyDescent="0.3">
      <c r="A301" s="123" t="s">
        <v>1271</v>
      </c>
      <c r="B301" s="57" t="s">
        <v>1272</v>
      </c>
      <c r="C301" s="53">
        <v>43686713</v>
      </c>
      <c r="D301" s="54">
        <v>1210007278</v>
      </c>
      <c r="E301" s="16" t="s">
        <v>51</v>
      </c>
      <c r="F301" s="16" t="s">
        <v>1273</v>
      </c>
      <c r="G301" s="17">
        <v>2</v>
      </c>
      <c r="H301" s="18" t="s">
        <v>1274</v>
      </c>
      <c r="I301" s="19" t="s">
        <v>53</v>
      </c>
      <c r="J301" s="20" t="s">
        <v>54</v>
      </c>
      <c r="K301" s="21">
        <v>1061</v>
      </c>
      <c r="L301" s="21">
        <v>1070</v>
      </c>
      <c r="M301" s="22">
        <v>900</v>
      </c>
      <c r="N301" s="23">
        <f>IF(G301&lt;=1,'CARGO FIJO'!$B$5,IF(G301&lt;=2,'CARGO FIJO'!$B$8,IF(G301&lt;=3,'CARGO FIJO'!$B$11,IF(G301&lt;=4,'CARGO FIJO'!$B$14,IF(G301&lt;=5,'CARGO FIJO'!$B$17)))))</f>
        <v>900</v>
      </c>
      <c r="O301" s="23">
        <f>IF(G301&lt;=1,'CARGO FIJO'!$C$5,IF(G301&lt;=2,'CARGO FIJO'!$C$8,IF(G301&lt;=3,'CARGO FIJO'!$C$11,IF(G301&lt;=4,'CARGO FIJO'!$C$14,IF(G301&lt;=5,'CARGO FIJO'!$C$17)))))</f>
        <v>900</v>
      </c>
      <c r="P301" s="21">
        <f t="shared" si="67"/>
        <v>9</v>
      </c>
      <c r="Q301" s="21">
        <f t="shared" si="68"/>
        <v>9</v>
      </c>
      <c r="R301" s="21">
        <f t="shared" si="69"/>
        <v>0</v>
      </c>
      <c r="S301" s="21">
        <f t="shared" si="70"/>
        <v>0</v>
      </c>
      <c r="T301" s="24">
        <f t="shared" si="71"/>
        <v>8100</v>
      </c>
      <c r="U301" s="24">
        <f t="shared" si="78"/>
        <v>0</v>
      </c>
      <c r="V301" s="25">
        <f t="shared" si="102"/>
        <v>0</v>
      </c>
      <c r="W301" s="24">
        <f>IF(G301&lt;=1,'CARGO FIJO'!$A$2,IF(G301&lt;=2,'CARGO FIJO'!$B$2,IF(G301&lt;=3,'CARGO FIJO'!$C$2,IF(G301&lt;=4,'CARGO FIJO'!$D$2,IF(G301&lt;=5,'CARGO FIJO'!$E$2)))))</f>
        <v>10000</v>
      </c>
      <c r="X301" s="26">
        <v>0</v>
      </c>
      <c r="Y301" s="24">
        <v>8600</v>
      </c>
      <c r="Z301" s="27">
        <v>0</v>
      </c>
      <c r="AA301" s="24">
        <f>(Z301*500)</f>
        <v>0</v>
      </c>
      <c r="AB301" s="24">
        <v>0</v>
      </c>
      <c r="AC301" s="24">
        <v>0</v>
      </c>
      <c r="AD301" s="24">
        <v>2650</v>
      </c>
      <c r="AE301" s="24">
        <v>0</v>
      </c>
      <c r="AF301" s="21">
        <v>0</v>
      </c>
      <c r="AG301" s="24">
        <v>0</v>
      </c>
      <c r="AH301" s="24">
        <f t="shared" si="107"/>
        <v>0</v>
      </c>
      <c r="AI301" s="24">
        <v>0</v>
      </c>
      <c r="AJ301" s="28" t="s">
        <v>55</v>
      </c>
      <c r="AK301" s="24">
        <v>0</v>
      </c>
      <c r="AL301" s="24">
        <f t="shared" si="94"/>
        <v>24050</v>
      </c>
      <c r="AM301" s="24">
        <f t="shared" si="10"/>
        <v>24050</v>
      </c>
      <c r="AN301" s="29"/>
      <c r="AO301" s="30">
        <f t="shared" ref="AO301:AO330" si="112">AH301</f>
        <v>0</v>
      </c>
      <c r="AP301" s="30">
        <f t="shared" ref="AP301:AP303" si="113">AL301-AM301</f>
        <v>0</v>
      </c>
      <c r="AQ301" s="29"/>
      <c r="AR301" s="29"/>
      <c r="AS301" s="29"/>
      <c r="AT301" s="29"/>
      <c r="AU301" s="29"/>
      <c r="AV301" s="29"/>
      <c r="AW301" s="29"/>
    </row>
    <row r="302" spans="1:49" ht="15.75" customHeight="1" x14ac:dyDescent="0.3">
      <c r="A302" s="123" t="s">
        <v>1275</v>
      </c>
      <c r="B302" s="57" t="s">
        <v>1276</v>
      </c>
      <c r="C302" s="53">
        <v>22040386</v>
      </c>
      <c r="D302" s="54">
        <v>1007002434</v>
      </c>
      <c r="E302" s="16" t="s">
        <v>51</v>
      </c>
      <c r="F302" s="16" t="s">
        <v>1277</v>
      </c>
      <c r="G302" s="17">
        <v>2</v>
      </c>
      <c r="H302" s="18" t="s">
        <v>1278</v>
      </c>
      <c r="I302" s="19" t="s">
        <v>53</v>
      </c>
      <c r="J302" s="20" t="s">
        <v>54</v>
      </c>
      <c r="K302" s="21">
        <v>1684</v>
      </c>
      <c r="L302" s="21">
        <v>1701</v>
      </c>
      <c r="M302" s="22">
        <v>900</v>
      </c>
      <c r="N302" s="23">
        <f>IF(G302&lt;=1,'CARGO FIJO'!$B$5,IF(G302&lt;=2,'CARGO FIJO'!$B$8,IF(G302&lt;=3,'CARGO FIJO'!$B$11,IF(G302&lt;=4,'CARGO FIJO'!$B$14,IF(G302&lt;=5,'CARGO FIJO'!$B$17)))))</f>
        <v>900</v>
      </c>
      <c r="O302" s="23">
        <f>IF(G302&lt;=1,'CARGO FIJO'!$C$5,IF(G302&lt;=2,'CARGO FIJO'!$C$8,IF(G302&lt;=3,'CARGO FIJO'!$C$11,IF(G302&lt;=4,'CARGO FIJO'!$C$14,IF(G302&lt;=5,'CARGO FIJO'!$C$17)))))</f>
        <v>900</v>
      </c>
      <c r="P302" s="21">
        <f t="shared" si="67"/>
        <v>17</v>
      </c>
      <c r="Q302" s="21">
        <f t="shared" si="68"/>
        <v>17</v>
      </c>
      <c r="R302" s="21">
        <f t="shared" si="69"/>
        <v>0</v>
      </c>
      <c r="S302" s="21">
        <f t="shared" si="70"/>
        <v>0</v>
      </c>
      <c r="T302" s="24">
        <f t="shared" si="71"/>
        <v>15300</v>
      </c>
      <c r="U302" s="24">
        <f t="shared" si="78"/>
        <v>0</v>
      </c>
      <c r="V302" s="25">
        <f t="shared" si="102"/>
        <v>0</v>
      </c>
      <c r="W302" s="24">
        <f>IF(G302&lt;=1,'CARGO FIJO'!$A$2,IF(G302&lt;=2,'CARGO FIJO'!$B$2,IF(G302&lt;=3,'CARGO FIJO'!$C$2,IF(G302&lt;=4,'CARGO FIJO'!$D$2,IF(G302&lt;=5,'CARGO FIJO'!$E$2)))))</f>
        <v>10000</v>
      </c>
      <c r="X302" s="26">
        <v>0</v>
      </c>
      <c r="Y302" s="24">
        <v>8600</v>
      </c>
      <c r="Z302" s="27">
        <v>0</v>
      </c>
      <c r="AA302" s="24">
        <v>0</v>
      </c>
      <c r="AB302" s="24">
        <v>0</v>
      </c>
      <c r="AC302" s="24">
        <v>0</v>
      </c>
      <c r="AD302" s="24">
        <v>4000</v>
      </c>
      <c r="AE302" s="24">
        <v>0</v>
      </c>
      <c r="AF302" s="21">
        <v>0</v>
      </c>
      <c r="AG302" s="24">
        <v>0</v>
      </c>
      <c r="AH302" s="24">
        <f t="shared" si="107"/>
        <v>0</v>
      </c>
      <c r="AI302" s="24">
        <v>0</v>
      </c>
      <c r="AJ302" s="33" t="s">
        <v>55</v>
      </c>
      <c r="AK302" s="24">
        <v>0</v>
      </c>
      <c r="AL302" s="24">
        <f t="shared" si="94"/>
        <v>29900</v>
      </c>
      <c r="AM302" s="24">
        <f t="shared" si="10"/>
        <v>29900</v>
      </c>
      <c r="AN302" s="29"/>
      <c r="AO302" s="30">
        <f t="shared" si="112"/>
        <v>0</v>
      </c>
      <c r="AP302" s="30">
        <f t="shared" si="113"/>
        <v>0</v>
      </c>
      <c r="AQ302" s="29"/>
      <c r="AR302" s="29"/>
      <c r="AS302" s="29"/>
      <c r="AT302" s="29"/>
      <c r="AU302" s="29"/>
      <c r="AV302" s="29"/>
      <c r="AW302" s="29"/>
    </row>
    <row r="303" spans="1:49" ht="14.25" customHeight="1" x14ac:dyDescent="0.3">
      <c r="A303" s="123" t="s">
        <v>1279</v>
      </c>
      <c r="B303" s="57" t="s">
        <v>1280</v>
      </c>
      <c r="C303" s="53">
        <v>1026143335</v>
      </c>
      <c r="D303" s="54"/>
      <c r="E303" s="16" t="s">
        <v>51</v>
      </c>
      <c r="F303" s="16">
        <v>3216289249</v>
      </c>
      <c r="G303" s="17">
        <v>2</v>
      </c>
      <c r="H303" s="18" t="s">
        <v>1281</v>
      </c>
      <c r="I303" s="19" t="s">
        <v>53</v>
      </c>
      <c r="J303" s="20" t="s">
        <v>54</v>
      </c>
      <c r="K303" s="21">
        <v>0</v>
      </c>
      <c r="L303" s="21">
        <v>0</v>
      </c>
      <c r="M303" s="22">
        <v>900</v>
      </c>
      <c r="N303" s="23">
        <f>IF(G303&lt;=1,'CARGO FIJO'!$B$5,IF(G303&lt;=2,'CARGO FIJO'!$B$8,IF(G303&lt;=3,'CARGO FIJO'!$B$11,IF(G303&lt;=4,'CARGO FIJO'!$B$14,IF(G303&lt;=5,'CARGO FIJO'!$B$17)))))</f>
        <v>900</v>
      </c>
      <c r="O303" s="23">
        <f>IF(G303&lt;=1,'CARGO FIJO'!$C$5,IF(G303&lt;=2,'CARGO FIJO'!$C$8,IF(G303&lt;=3,'CARGO FIJO'!$C$11,IF(G303&lt;=4,'CARGO FIJO'!$C$14,IF(G303&lt;=5,'CARGO FIJO'!$C$17)))))</f>
        <v>900</v>
      </c>
      <c r="P303" s="21">
        <f t="shared" si="67"/>
        <v>0</v>
      </c>
      <c r="Q303" s="21">
        <f t="shared" si="68"/>
        <v>0</v>
      </c>
      <c r="R303" s="21">
        <f t="shared" si="69"/>
        <v>0</v>
      </c>
      <c r="S303" s="21">
        <f t="shared" si="70"/>
        <v>0</v>
      </c>
      <c r="T303" s="24">
        <f t="shared" si="71"/>
        <v>0</v>
      </c>
      <c r="U303" s="24">
        <v>0</v>
      </c>
      <c r="V303" s="25">
        <v>0</v>
      </c>
      <c r="W303" s="24">
        <v>0</v>
      </c>
      <c r="X303" s="26">
        <v>0</v>
      </c>
      <c r="Y303" s="24">
        <v>8600</v>
      </c>
      <c r="Z303" s="27">
        <v>0</v>
      </c>
      <c r="AA303" s="24">
        <f t="shared" ref="AA303:AA327" si="114">(Z303*500)</f>
        <v>0</v>
      </c>
      <c r="AB303" s="24">
        <v>0</v>
      </c>
      <c r="AC303" s="24">
        <v>0</v>
      </c>
      <c r="AD303" s="24">
        <v>0</v>
      </c>
      <c r="AE303" s="24">
        <v>0</v>
      </c>
      <c r="AF303" s="21">
        <v>0</v>
      </c>
      <c r="AG303" s="24">
        <v>0</v>
      </c>
      <c r="AH303" s="24">
        <f t="shared" si="107"/>
        <v>0</v>
      </c>
      <c r="AI303" s="24"/>
      <c r="AJ303" s="33" t="s">
        <v>55</v>
      </c>
      <c r="AK303" s="24">
        <v>0</v>
      </c>
      <c r="AL303" s="24">
        <f t="shared" si="94"/>
        <v>8600</v>
      </c>
      <c r="AM303" s="24">
        <f t="shared" si="10"/>
        <v>8600</v>
      </c>
      <c r="AN303" s="29"/>
      <c r="AO303" s="30">
        <f t="shared" si="112"/>
        <v>0</v>
      </c>
      <c r="AP303" s="30">
        <f t="shared" si="113"/>
        <v>0</v>
      </c>
      <c r="AQ303" s="29"/>
      <c r="AR303" s="29"/>
      <c r="AS303" s="29"/>
      <c r="AT303" s="29"/>
      <c r="AU303" s="29"/>
      <c r="AV303" s="29"/>
      <c r="AW303" s="29"/>
    </row>
    <row r="304" spans="1:49" ht="15.75" customHeight="1" x14ac:dyDescent="0.3">
      <c r="A304" s="123" t="s">
        <v>1282</v>
      </c>
      <c r="B304" s="57" t="s">
        <v>1283</v>
      </c>
      <c r="C304" s="53">
        <v>71394218</v>
      </c>
      <c r="D304" s="54">
        <v>59790955</v>
      </c>
      <c r="E304" s="16" t="s">
        <v>51</v>
      </c>
      <c r="F304" s="16" t="s">
        <v>1284</v>
      </c>
      <c r="G304" s="17">
        <v>2</v>
      </c>
      <c r="H304" s="18" t="s">
        <v>1285</v>
      </c>
      <c r="I304" s="19" t="s">
        <v>53</v>
      </c>
      <c r="J304" s="20" t="s">
        <v>54</v>
      </c>
      <c r="K304" s="21">
        <v>191</v>
      </c>
      <c r="L304" s="21">
        <v>217</v>
      </c>
      <c r="M304" s="22">
        <v>900</v>
      </c>
      <c r="N304" s="23">
        <f>IF(G304&lt;=1,'CARGO FIJO'!$B$5,IF(G304&lt;=2,'CARGO FIJO'!$B$8,IF(G304&lt;=3,'CARGO FIJO'!$B$11,IF(G304&lt;=4,'CARGO FIJO'!$B$14,IF(G304&lt;=5,'CARGO FIJO'!$B$17)))))</f>
        <v>900</v>
      </c>
      <c r="O304" s="23">
        <f>IF(G304&lt;=1,'CARGO FIJO'!$C$5,IF(G304&lt;=2,'CARGO FIJO'!$C$8,IF(G304&lt;=3,'CARGO FIJO'!$C$11,IF(G304&lt;=4,'CARGO FIJO'!$C$14,IF(G304&lt;=5,'CARGO FIJO'!$C$17)))))</f>
        <v>900</v>
      </c>
      <c r="P304" s="21">
        <f t="shared" si="67"/>
        <v>26</v>
      </c>
      <c r="Q304" s="21">
        <f t="shared" si="68"/>
        <v>17</v>
      </c>
      <c r="R304" s="21">
        <f t="shared" si="69"/>
        <v>9</v>
      </c>
      <c r="S304" s="21">
        <f t="shared" si="70"/>
        <v>0</v>
      </c>
      <c r="T304" s="24">
        <f t="shared" si="71"/>
        <v>15300</v>
      </c>
      <c r="U304" s="24">
        <v>0</v>
      </c>
      <c r="V304" s="25">
        <v>0</v>
      </c>
      <c r="W304" s="24">
        <f>IF(G304&lt;=1,'CARGO FIJO'!$A$2,IF(G304&lt;=2,'CARGO FIJO'!$B$2,IF(G304&lt;=3,'CARGO FIJO'!$C$2,IF(G304&lt;=4,'CARGO FIJO'!$D$2,IF(G304&lt;=5,'CARGO FIJO'!$E$2)))))</f>
        <v>10000</v>
      </c>
      <c r="X304" s="26">
        <v>0</v>
      </c>
      <c r="Y304" s="24"/>
      <c r="Z304" s="27">
        <v>1</v>
      </c>
      <c r="AA304" s="24">
        <f t="shared" si="114"/>
        <v>500</v>
      </c>
      <c r="AB304" s="24">
        <v>20350</v>
      </c>
      <c r="AC304" s="24">
        <v>0</v>
      </c>
      <c r="AD304" s="24">
        <v>2600</v>
      </c>
      <c r="AE304" s="24">
        <v>0</v>
      </c>
      <c r="AF304" s="21">
        <v>0</v>
      </c>
      <c r="AG304" s="24">
        <v>0</v>
      </c>
      <c r="AH304" s="24">
        <f t="shared" si="107"/>
        <v>0</v>
      </c>
      <c r="AI304" s="24">
        <v>0</v>
      </c>
      <c r="AJ304" s="33" t="s">
        <v>1286</v>
      </c>
      <c r="AK304" s="24">
        <v>0</v>
      </c>
      <c r="AL304" s="24">
        <f t="shared" si="94"/>
        <v>43550</v>
      </c>
      <c r="AM304" s="24">
        <f t="shared" si="10"/>
        <v>43550</v>
      </c>
      <c r="AN304" s="29"/>
      <c r="AO304" s="30">
        <f t="shared" si="112"/>
        <v>0</v>
      </c>
      <c r="AP304" s="30"/>
      <c r="AQ304" s="29"/>
      <c r="AR304" s="29"/>
      <c r="AS304" s="29"/>
      <c r="AT304" s="29"/>
      <c r="AU304" s="29"/>
      <c r="AV304" s="29"/>
      <c r="AW304" s="29"/>
    </row>
    <row r="305" spans="1:49" ht="15.75" customHeight="1" x14ac:dyDescent="0.3">
      <c r="A305" s="17" t="s">
        <v>1287</v>
      </c>
      <c r="B305" s="14" t="s">
        <v>1288</v>
      </c>
      <c r="C305" s="15">
        <v>71394218</v>
      </c>
      <c r="D305" s="16">
        <v>59790464</v>
      </c>
      <c r="E305" s="16" t="s">
        <v>51</v>
      </c>
      <c r="F305" s="16" t="s">
        <v>1289</v>
      </c>
      <c r="G305" s="17">
        <v>2</v>
      </c>
      <c r="H305" s="18" t="s">
        <v>1290</v>
      </c>
      <c r="I305" s="19" t="s">
        <v>53</v>
      </c>
      <c r="J305" s="20" t="s">
        <v>54</v>
      </c>
      <c r="K305" s="21">
        <v>181</v>
      </c>
      <c r="L305" s="21">
        <v>197</v>
      </c>
      <c r="M305" s="22">
        <v>900</v>
      </c>
      <c r="N305" s="23">
        <f>IF(G305&lt;=1,'CARGO FIJO'!$B$5,IF(G305&lt;=2,'CARGO FIJO'!$B$8,IF(G305&lt;=3,'CARGO FIJO'!$B$11,IF(G305&lt;=4,'CARGO FIJO'!$B$14,IF(G305&lt;=5,'CARGO FIJO'!$B$17)))))</f>
        <v>900</v>
      </c>
      <c r="O305" s="23">
        <f>IF(G305&lt;=1,'CARGO FIJO'!$C$5,IF(G305&lt;=2,'CARGO FIJO'!$C$8,IF(G305&lt;=3,'CARGO FIJO'!$C$11,IF(G305&lt;=4,'CARGO FIJO'!$C$14,IF(G305&lt;=5,'CARGO FIJO'!$C$17)))))</f>
        <v>900</v>
      </c>
      <c r="P305" s="21">
        <f t="shared" si="67"/>
        <v>16</v>
      </c>
      <c r="Q305" s="21">
        <f t="shared" si="68"/>
        <v>16</v>
      </c>
      <c r="R305" s="21">
        <f t="shared" si="69"/>
        <v>0</v>
      </c>
      <c r="S305" s="21">
        <f t="shared" si="70"/>
        <v>0</v>
      </c>
      <c r="T305" s="24">
        <f t="shared" si="71"/>
        <v>14400</v>
      </c>
      <c r="U305" s="24">
        <f t="shared" ref="U305:U378" si="115">IF(G305&lt;=1,N305*R305,IF(G305&lt;=2,N305*R305,IF(G305&lt;=3,N305*R305,IF(G305&lt;=4,N305*R305,IF(G305&lt;=5,N305*R305)))))</f>
        <v>0</v>
      </c>
      <c r="V305" s="25">
        <f t="shared" ref="V305:V378" si="116">IF(G305&lt;=1,O305*S305,IF(G305&lt;=2,O305*S305,IF(G305&lt;=3,O305*S305,IF(G305&lt;=4,O305*S305,IF(G305&lt;=5,O305*S305,)))))</f>
        <v>0</v>
      </c>
      <c r="W305" s="24">
        <f>IF(G305&lt;=1,'CARGO FIJO'!$A$2,IF(G305&lt;=2,'CARGO FIJO'!$B$2,IF(G305&lt;=3,'CARGO FIJO'!$C$2,IF(G305&lt;=4,'CARGO FIJO'!$D$2,IF(G305&lt;=5,'CARGO FIJO'!$E$2)))))</f>
        <v>10000</v>
      </c>
      <c r="X305" s="26">
        <v>0</v>
      </c>
      <c r="Y305" s="24">
        <v>0</v>
      </c>
      <c r="Z305" s="27">
        <v>2</v>
      </c>
      <c r="AA305" s="24">
        <f t="shared" si="114"/>
        <v>1000</v>
      </c>
      <c r="AB305" s="24">
        <v>39500</v>
      </c>
      <c r="AC305" s="24">
        <v>0</v>
      </c>
      <c r="AD305" s="24">
        <v>0</v>
      </c>
      <c r="AE305" s="24">
        <v>0</v>
      </c>
      <c r="AF305" s="21">
        <v>0</v>
      </c>
      <c r="AG305" s="24">
        <v>0</v>
      </c>
      <c r="AH305" s="24">
        <f t="shared" si="107"/>
        <v>0</v>
      </c>
      <c r="AI305" s="24">
        <v>0</v>
      </c>
      <c r="AJ305" s="33" t="s">
        <v>1291</v>
      </c>
      <c r="AK305" s="24">
        <v>0</v>
      </c>
      <c r="AL305" s="24">
        <f t="shared" si="94"/>
        <v>64900</v>
      </c>
      <c r="AM305" s="24">
        <f t="shared" si="10"/>
        <v>64900</v>
      </c>
      <c r="AN305" s="29"/>
      <c r="AO305" s="30">
        <f t="shared" si="112"/>
        <v>0</v>
      </c>
      <c r="AP305" s="30">
        <f t="shared" ref="AP305:AP323" si="117">AL305-AM305</f>
        <v>0</v>
      </c>
      <c r="AQ305" s="29"/>
      <c r="AR305" s="29"/>
      <c r="AS305" s="29"/>
      <c r="AT305" s="29"/>
      <c r="AU305" s="29"/>
      <c r="AV305" s="29"/>
      <c r="AW305" s="29"/>
    </row>
    <row r="306" spans="1:49" ht="15.75" customHeight="1" x14ac:dyDescent="0.3">
      <c r="A306" s="17" t="s">
        <v>1292</v>
      </c>
      <c r="B306" s="14" t="s">
        <v>1293</v>
      </c>
      <c r="C306" s="15">
        <v>71394218</v>
      </c>
      <c r="D306" s="16">
        <v>1007002438</v>
      </c>
      <c r="E306" s="16" t="s">
        <v>51</v>
      </c>
      <c r="F306" s="16">
        <v>4193790</v>
      </c>
      <c r="G306" s="17">
        <v>2</v>
      </c>
      <c r="H306" s="18" t="s">
        <v>1294</v>
      </c>
      <c r="I306" s="19" t="s">
        <v>53</v>
      </c>
      <c r="J306" s="20" t="s">
        <v>54</v>
      </c>
      <c r="K306" s="21">
        <v>1221</v>
      </c>
      <c r="L306" s="21">
        <v>1253</v>
      </c>
      <c r="M306" s="22">
        <v>900</v>
      </c>
      <c r="N306" s="23">
        <f>IF(G306&lt;=1,'CARGO FIJO'!$B$5,IF(G306&lt;=2,'CARGO FIJO'!$B$8,IF(G306&lt;=3,'CARGO FIJO'!$B$11,IF(G306&lt;=4,'CARGO FIJO'!$B$14,IF(G306&lt;=5,'CARGO FIJO'!$B$17)))))</f>
        <v>900</v>
      </c>
      <c r="O306" s="23">
        <f>IF(G306&lt;=1,'CARGO FIJO'!$C$5,IF(G306&lt;=2,'CARGO FIJO'!$C$8,IF(G306&lt;=3,'CARGO FIJO'!$C$11,IF(G306&lt;=4,'CARGO FIJO'!$C$14,IF(G306&lt;=5,'CARGO FIJO'!$C$17)))))</f>
        <v>900</v>
      </c>
      <c r="P306" s="21">
        <f t="shared" si="67"/>
        <v>32</v>
      </c>
      <c r="Q306" s="21">
        <f t="shared" si="68"/>
        <v>17</v>
      </c>
      <c r="R306" s="21">
        <f t="shared" si="69"/>
        <v>15</v>
      </c>
      <c r="S306" s="21">
        <f t="shared" si="70"/>
        <v>0</v>
      </c>
      <c r="T306" s="24">
        <f t="shared" si="71"/>
        <v>15300</v>
      </c>
      <c r="U306" s="24">
        <f t="shared" si="115"/>
        <v>13500</v>
      </c>
      <c r="V306" s="25">
        <f t="shared" si="116"/>
        <v>0</v>
      </c>
      <c r="W306" s="24">
        <f>IF(G306&lt;=1,'CARGO FIJO'!$A$2,IF(G306&lt;=2,'CARGO FIJO'!$B$2,IF(G306&lt;=3,'CARGO FIJO'!$C$2,IF(G306&lt;=4,'CARGO FIJO'!$D$2,IF(G306&lt;=5,'CARGO FIJO'!$E$2)))))</f>
        <v>10000</v>
      </c>
      <c r="X306" s="26">
        <v>0</v>
      </c>
      <c r="Y306" s="24">
        <v>0</v>
      </c>
      <c r="Z306" s="27">
        <v>0</v>
      </c>
      <c r="AA306" s="24">
        <f t="shared" si="114"/>
        <v>0</v>
      </c>
      <c r="AB306" s="24">
        <v>0</v>
      </c>
      <c r="AC306" s="24">
        <v>0</v>
      </c>
      <c r="AD306" s="24">
        <v>3900</v>
      </c>
      <c r="AE306" s="24">
        <v>0</v>
      </c>
      <c r="AF306" s="21">
        <v>0</v>
      </c>
      <c r="AG306" s="24">
        <v>0</v>
      </c>
      <c r="AH306" s="24">
        <f t="shared" si="107"/>
        <v>0</v>
      </c>
      <c r="AI306" s="24">
        <v>0</v>
      </c>
      <c r="AJ306" s="33" t="s">
        <v>55</v>
      </c>
      <c r="AK306" s="24">
        <v>0</v>
      </c>
      <c r="AL306" s="24">
        <f t="shared" si="94"/>
        <v>34900</v>
      </c>
      <c r="AM306" s="24">
        <f t="shared" si="10"/>
        <v>34900</v>
      </c>
      <c r="AN306" s="29"/>
      <c r="AO306" s="30">
        <f t="shared" si="112"/>
        <v>0</v>
      </c>
      <c r="AP306" s="30">
        <f t="shared" si="117"/>
        <v>0</v>
      </c>
      <c r="AQ306" s="29"/>
      <c r="AR306" s="29"/>
      <c r="AS306" s="29"/>
      <c r="AT306" s="29"/>
      <c r="AU306" s="29"/>
      <c r="AV306" s="29"/>
      <c r="AW306" s="29"/>
    </row>
    <row r="307" spans="1:49" ht="15.75" customHeight="1" x14ac:dyDescent="0.3">
      <c r="A307" s="17" t="s">
        <v>1295</v>
      </c>
      <c r="B307" s="14" t="s">
        <v>1296</v>
      </c>
      <c r="C307" s="53">
        <v>91041473</v>
      </c>
      <c r="D307" s="16">
        <v>712005134</v>
      </c>
      <c r="E307" s="16" t="s">
        <v>51</v>
      </c>
      <c r="F307" s="16">
        <v>2281332</v>
      </c>
      <c r="G307" s="17">
        <v>2</v>
      </c>
      <c r="H307" s="18" t="s">
        <v>1297</v>
      </c>
      <c r="I307" s="19" t="s">
        <v>53</v>
      </c>
      <c r="J307" s="20" t="s">
        <v>54</v>
      </c>
      <c r="K307" s="21">
        <v>1861</v>
      </c>
      <c r="L307" s="21">
        <v>1874</v>
      </c>
      <c r="M307" s="22">
        <v>900</v>
      </c>
      <c r="N307" s="23">
        <f>IF(G307&lt;=1,'CARGO FIJO'!$B$5,IF(G307&lt;=2,'CARGO FIJO'!$B$8,IF(G307&lt;=3,'CARGO FIJO'!$B$11,IF(G307&lt;=4,'CARGO FIJO'!$B$14,IF(G307&lt;=5,'CARGO FIJO'!$B$17)))))</f>
        <v>900</v>
      </c>
      <c r="O307" s="23">
        <f>IF(G307&lt;=1,'CARGO FIJO'!$C$5,IF(G307&lt;=2,'CARGO FIJO'!$C$8,IF(G307&lt;=3,'CARGO FIJO'!$C$11,IF(G307&lt;=4,'CARGO FIJO'!$C$14,IF(G307&lt;=5,'CARGO FIJO'!$C$17)))))</f>
        <v>900</v>
      </c>
      <c r="P307" s="21">
        <f t="shared" si="67"/>
        <v>13</v>
      </c>
      <c r="Q307" s="21">
        <f t="shared" si="68"/>
        <v>13</v>
      </c>
      <c r="R307" s="21">
        <f t="shared" si="69"/>
        <v>0</v>
      </c>
      <c r="S307" s="21">
        <f t="shared" si="70"/>
        <v>0</v>
      </c>
      <c r="T307" s="24">
        <f t="shared" si="71"/>
        <v>11700</v>
      </c>
      <c r="U307" s="24">
        <f t="shared" si="115"/>
        <v>0</v>
      </c>
      <c r="V307" s="25">
        <f t="shared" si="116"/>
        <v>0</v>
      </c>
      <c r="W307" s="24">
        <f>IF(G307&lt;=1,'CARGO FIJO'!$A$2,IF(G307&lt;=2,'CARGO FIJO'!$B$2,IF(G307&lt;=3,'CARGO FIJO'!$C$2,IF(G307&lt;=4,'CARGO FIJO'!$D$2,IF(G307&lt;=5,'CARGO FIJO'!$E$2)))))</f>
        <v>10000</v>
      </c>
      <c r="X307" s="26">
        <v>0</v>
      </c>
      <c r="Y307" s="24">
        <v>8600</v>
      </c>
      <c r="Z307" s="27">
        <v>0</v>
      </c>
      <c r="AA307" s="24">
        <f t="shared" si="114"/>
        <v>0</v>
      </c>
      <c r="AB307" s="24">
        <v>0</v>
      </c>
      <c r="AC307" s="24">
        <v>0</v>
      </c>
      <c r="AD307" s="24">
        <v>3050</v>
      </c>
      <c r="AE307" s="24">
        <v>0</v>
      </c>
      <c r="AF307" s="21">
        <v>0</v>
      </c>
      <c r="AG307" s="24">
        <v>0</v>
      </c>
      <c r="AH307" s="24">
        <f t="shared" si="107"/>
        <v>0</v>
      </c>
      <c r="AI307" s="24">
        <v>0</v>
      </c>
      <c r="AJ307" s="33" t="s">
        <v>55</v>
      </c>
      <c r="AK307" s="24">
        <v>0</v>
      </c>
      <c r="AL307" s="24">
        <f t="shared" si="94"/>
        <v>27250</v>
      </c>
      <c r="AM307" s="24">
        <f t="shared" si="10"/>
        <v>27250</v>
      </c>
      <c r="AN307" s="29"/>
      <c r="AO307" s="30">
        <f t="shared" si="112"/>
        <v>0</v>
      </c>
      <c r="AP307" s="30">
        <f t="shared" si="117"/>
        <v>0</v>
      </c>
      <c r="AQ307" s="29"/>
      <c r="AR307" s="29"/>
      <c r="AS307" s="29"/>
      <c r="AT307" s="29"/>
      <c r="AU307" s="29"/>
      <c r="AV307" s="29"/>
      <c r="AW307" s="29"/>
    </row>
    <row r="308" spans="1:49" ht="15" customHeight="1" x14ac:dyDescent="0.3">
      <c r="A308" s="17" t="s">
        <v>1298</v>
      </c>
      <c r="B308" s="14" t="s">
        <v>1299</v>
      </c>
      <c r="C308" s="53">
        <v>43688785</v>
      </c>
      <c r="D308" s="16">
        <v>903001781</v>
      </c>
      <c r="E308" s="16" t="s">
        <v>51</v>
      </c>
      <c r="F308" s="16">
        <v>5980010</v>
      </c>
      <c r="G308" s="17">
        <v>2</v>
      </c>
      <c r="H308" s="18" t="s">
        <v>1300</v>
      </c>
      <c r="I308" s="19" t="s">
        <v>53</v>
      </c>
      <c r="J308" s="20" t="s">
        <v>54</v>
      </c>
      <c r="K308" s="21">
        <v>1395</v>
      </c>
      <c r="L308" s="21">
        <v>1414</v>
      </c>
      <c r="M308" s="22">
        <v>900</v>
      </c>
      <c r="N308" s="23">
        <f>IF(G308&lt;=1,'CARGO FIJO'!$B$5,IF(G308&lt;=2,'CARGO FIJO'!$B$8,IF(G308&lt;=3,'CARGO FIJO'!$B$11,IF(G308&lt;=4,'CARGO FIJO'!$B$14,IF(G308&lt;=5,'CARGO FIJO'!$B$17)))))</f>
        <v>900</v>
      </c>
      <c r="O308" s="23">
        <f>IF(G308&lt;=1,'CARGO FIJO'!$C$5,IF(G308&lt;=2,'CARGO FIJO'!$C$8,IF(G308&lt;=3,'CARGO FIJO'!$C$11,IF(G308&lt;=4,'CARGO FIJO'!$C$14,IF(G308&lt;=5,'CARGO FIJO'!$C$17)))))</f>
        <v>900</v>
      </c>
      <c r="P308" s="21">
        <f t="shared" si="67"/>
        <v>19</v>
      </c>
      <c r="Q308" s="21">
        <f t="shared" si="68"/>
        <v>17</v>
      </c>
      <c r="R308" s="21">
        <f t="shared" si="69"/>
        <v>2</v>
      </c>
      <c r="S308" s="21">
        <f t="shared" si="70"/>
        <v>0</v>
      </c>
      <c r="T308" s="24">
        <f t="shared" si="71"/>
        <v>15300</v>
      </c>
      <c r="U308" s="24">
        <f t="shared" si="115"/>
        <v>1800</v>
      </c>
      <c r="V308" s="25">
        <f t="shared" si="116"/>
        <v>0</v>
      </c>
      <c r="W308" s="24">
        <f>IF(G308&lt;=1,'CARGO FIJO'!$A$2,IF(G308&lt;=2,'CARGO FIJO'!$B$2,IF(G308&lt;=3,'CARGO FIJO'!$C$2,IF(G308&lt;=4,'CARGO FIJO'!$D$2,IF(G308&lt;=5,'CARGO FIJO'!$E$2)))))</f>
        <v>10000</v>
      </c>
      <c r="X308" s="26">
        <v>0</v>
      </c>
      <c r="Y308" s="24">
        <v>0</v>
      </c>
      <c r="Z308" s="27">
        <v>3</v>
      </c>
      <c r="AA308" s="24">
        <f t="shared" si="114"/>
        <v>1500</v>
      </c>
      <c r="AB308" s="24">
        <v>57100</v>
      </c>
      <c r="AC308" s="24">
        <v>0</v>
      </c>
      <c r="AD308" s="24">
        <v>0</v>
      </c>
      <c r="AE308" s="24">
        <v>0</v>
      </c>
      <c r="AF308" s="21">
        <v>0</v>
      </c>
      <c r="AG308" s="24">
        <v>0</v>
      </c>
      <c r="AH308" s="24">
        <f t="shared" si="107"/>
        <v>0</v>
      </c>
      <c r="AI308" s="24">
        <v>0</v>
      </c>
      <c r="AJ308" s="67" t="s">
        <v>1301</v>
      </c>
      <c r="AK308" s="24">
        <v>0</v>
      </c>
      <c r="AL308" s="24">
        <f t="shared" si="94"/>
        <v>85700</v>
      </c>
      <c r="AM308" s="24">
        <f t="shared" si="10"/>
        <v>85700</v>
      </c>
      <c r="AN308" s="29"/>
      <c r="AO308" s="30">
        <f t="shared" si="112"/>
        <v>0</v>
      </c>
      <c r="AP308" s="30">
        <f t="shared" si="117"/>
        <v>0</v>
      </c>
      <c r="AQ308" s="29"/>
      <c r="AR308" s="29"/>
      <c r="AS308" s="29"/>
      <c r="AT308" s="29"/>
      <c r="AU308" s="29"/>
      <c r="AV308" s="29"/>
      <c r="AW308" s="29"/>
    </row>
    <row r="309" spans="1:49" ht="15.75" customHeight="1" x14ac:dyDescent="0.3">
      <c r="A309" s="123" t="s">
        <v>1302</v>
      </c>
      <c r="B309" s="57" t="s">
        <v>1303</v>
      </c>
      <c r="C309" s="53">
        <v>32540515</v>
      </c>
      <c r="D309" s="54">
        <v>911008404</v>
      </c>
      <c r="E309" s="16" t="s">
        <v>51</v>
      </c>
      <c r="F309" s="16" t="s">
        <v>1304</v>
      </c>
      <c r="G309" s="17">
        <v>3</v>
      </c>
      <c r="H309" s="18" t="s">
        <v>1305</v>
      </c>
      <c r="I309" s="19" t="s">
        <v>53</v>
      </c>
      <c r="J309" s="20" t="s">
        <v>54</v>
      </c>
      <c r="K309" s="21">
        <v>1799</v>
      </c>
      <c r="L309" s="21">
        <v>1816</v>
      </c>
      <c r="M309" s="22">
        <v>1250</v>
      </c>
      <c r="N309" s="23">
        <f>IF(G309&lt;=1,'CARGO FIJO'!$B$5,IF(G309&lt;=2,'CARGO FIJO'!$B$8,IF(G309&lt;=3,'CARGO FIJO'!$B$11,IF(G309&lt;=4,'CARGO FIJO'!$B$14,IF(G309&lt;=5,'CARGO FIJO'!$B$17)))))</f>
        <v>1250</v>
      </c>
      <c r="O309" s="23">
        <f>IF(G309&lt;=1,'CARGO FIJO'!$C$5,IF(G309&lt;=2,'CARGO FIJO'!$C$8,IF(G309&lt;=3,'CARGO FIJO'!$C$11,IF(G309&lt;=4,'CARGO FIJO'!$C$14,IF(G309&lt;=5,'CARGO FIJO'!$C$17)))))</f>
        <v>1250</v>
      </c>
      <c r="P309" s="21">
        <f t="shared" si="67"/>
        <v>17</v>
      </c>
      <c r="Q309" s="21">
        <f t="shared" si="68"/>
        <v>17</v>
      </c>
      <c r="R309" s="21">
        <f t="shared" si="69"/>
        <v>0</v>
      </c>
      <c r="S309" s="21">
        <f t="shared" si="70"/>
        <v>0</v>
      </c>
      <c r="T309" s="24">
        <f t="shared" si="71"/>
        <v>21250</v>
      </c>
      <c r="U309" s="24">
        <f t="shared" si="115"/>
        <v>0</v>
      </c>
      <c r="V309" s="25">
        <f t="shared" si="116"/>
        <v>0</v>
      </c>
      <c r="W309" s="24">
        <f>IF(G309&lt;=1,'CARGO FIJO'!$A$2,IF(G309&lt;=2,'CARGO FIJO'!$B$2,IF(G309&lt;=3,'CARGO FIJO'!$C$2,IF(G309&lt;=4,'CARGO FIJO'!$D$2,IF(G309&lt;=5,'CARGO FIJO'!$E$2)))))</f>
        <v>11800</v>
      </c>
      <c r="X309" s="26">
        <v>0</v>
      </c>
      <c r="Y309" s="24">
        <v>0</v>
      </c>
      <c r="Z309" s="27">
        <v>0</v>
      </c>
      <c r="AA309" s="24">
        <f t="shared" si="114"/>
        <v>0</v>
      </c>
      <c r="AB309" s="24">
        <v>0</v>
      </c>
      <c r="AC309" s="24">
        <v>0</v>
      </c>
      <c r="AD309" s="24">
        <v>3300</v>
      </c>
      <c r="AE309" s="24">
        <v>0</v>
      </c>
      <c r="AF309" s="21">
        <v>0</v>
      </c>
      <c r="AG309" s="24">
        <v>0</v>
      </c>
      <c r="AH309" s="24">
        <f t="shared" si="107"/>
        <v>0</v>
      </c>
      <c r="AI309" s="24">
        <v>0</v>
      </c>
      <c r="AJ309" s="33" t="s">
        <v>55</v>
      </c>
      <c r="AK309" s="24">
        <v>0</v>
      </c>
      <c r="AL309" s="24">
        <f t="shared" si="94"/>
        <v>29750</v>
      </c>
      <c r="AM309" s="24">
        <f t="shared" si="10"/>
        <v>29750</v>
      </c>
      <c r="AN309" s="29"/>
      <c r="AO309" s="30">
        <f t="shared" si="112"/>
        <v>0</v>
      </c>
      <c r="AP309" s="30">
        <f t="shared" si="117"/>
        <v>0</v>
      </c>
      <c r="AQ309" s="29"/>
      <c r="AR309" s="29"/>
      <c r="AS309" s="29"/>
      <c r="AT309" s="29"/>
      <c r="AU309" s="29"/>
      <c r="AV309" s="29"/>
      <c r="AW309" s="29"/>
    </row>
    <row r="310" spans="1:49" ht="15.75" customHeight="1" x14ac:dyDescent="0.3">
      <c r="A310" s="17" t="s">
        <v>1306</v>
      </c>
      <c r="B310" s="14" t="s">
        <v>1307</v>
      </c>
      <c r="C310" s="15">
        <v>15253686</v>
      </c>
      <c r="D310" s="16">
        <v>1402002268</v>
      </c>
      <c r="E310" s="16" t="s">
        <v>51</v>
      </c>
      <c r="F310" s="16" t="s">
        <v>1308</v>
      </c>
      <c r="G310" s="17">
        <v>2</v>
      </c>
      <c r="H310" s="18" t="s">
        <v>1309</v>
      </c>
      <c r="I310" s="19" t="s">
        <v>53</v>
      </c>
      <c r="J310" s="20" t="s">
        <v>54</v>
      </c>
      <c r="K310" s="21">
        <v>1834</v>
      </c>
      <c r="L310" s="21">
        <v>1860</v>
      </c>
      <c r="M310" s="22">
        <v>900</v>
      </c>
      <c r="N310" s="23">
        <f>IF(G310&lt;=1,'CARGO FIJO'!$B$5,IF(G310&lt;=2,'CARGO FIJO'!$B$8,IF(G310&lt;=3,'CARGO FIJO'!$B$11,IF(G310&lt;=4,'CARGO FIJO'!$B$14,IF(G310&lt;=5,'CARGO FIJO'!$B$17)))))</f>
        <v>900</v>
      </c>
      <c r="O310" s="23">
        <f>IF(G310&lt;=1,'CARGO FIJO'!$C$5,IF(G310&lt;=2,'CARGO FIJO'!$C$8,IF(G310&lt;=3,'CARGO FIJO'!$C$11,IF(G310&lt;=4,'CARGO FIJO'!$C$14,IF(G310&lt;=5,'CARGO FIJO'!$C$17)))))</f>
        <v>900</v>
      </c>
      <c r="P310" s="21">
        <f t="shared" si="67"/>
        <v>26</v>
      </c>
      <c r="Q310" s="21">
        <f t="shared" si="68"/>
        <v>17</v>
      </c>
      <c r="R310" s="21">
        <f t="shared" si="69"/>
        <v>9</v>
      </c>
      <c r="S310" s="21">
        <f t="shared" si="70"/>
        <v>0</v>
      </c>
      <c r="T310" s="24">
        <f t="shared" si="71"/>
        <v>15300</v>
      </c>
      <c r="U310" s="24">
        <f t="shared" si="115"/>
        <v>8100</v>
      </c>
      <c r="V310" s="25">
        <f t="shared" si="116"/>
        <v>0</v>
      </c>
      <c r="W310" s="24">
        <f>IF(G310&lt;=1,'CARGO FIJO'!$A$2,IF(G310&lt;=2,'CARGO FIJO'!$B$2,IF(G310&lt;=3,'CARGO FIJO'!$C$2,IF(G310&lt;=4,'CARGO FIJO'!$D$2,IF(G310&lt;=5,'CARGO FIJO'!$E$2)))))</f>
        <v>10000</v>
      </c>
      <c r="X310" s="26">
        <v>0</v>
      </c>
      <c r="Y310" s="24">
        <v>8600</v>
      </c>
      <c r="Z310" s="27">
        <v>0</v>
      </c>
      <c r="AA310" s="24">
        <f t="shared" si="114"/>
        <v>0</v>
      </c>
      <c r="AB310" s="24">
        <v>0</v>
      </c>
      <c r="AC310" s="24">
        <v>0</v>
      </c>
      <c r="AD310" s="24">
        <v>4200</v>
      </c>
      <c r="AE310" s="24">
        <v>0</v>
      </c>
      <c r="AF310" s="21">
        <v>0</v>
      </c>
      <c r="AG310" s="24">
        <v>0</v>
      </c>
      <c r="AH310" s="24">
        <f t="shared" si="107"/>
        <v>0</v>
      </c>
      <c r="AI310" s="24">
        <v>0</v>
      </c>
      <c r="AJ310" s="33" t="s">
        <v>55</v>
      </c>
      <c r="AK310" s="24">
        <v>0</v>
      </c>
      <c r="AL310" s="24">
        <f t="shared" si="94"/>
        <v>37800</v>
      </c>
      <c r="AM310" s="24">
        <f t="shared" si="10"/>
        <v>37800</v>
      </c>
      <c r="AN310" s="29"/>
      <c r="AO310" s="30">
        <f t="shared" si="112"/>
        <v>0</v>
      </c>
      <c r="AP310" s="30">
        <f t="shared" si="117"/>
        <v>0</v>
      </c>
      <c r="AQ310" s="29"/>
      <c r="AR310" s="29"/>
      <c r="AS310" s="29"/>
      <c r="AT310" s="29"/>
      <c r="AU310" s="29"/>
      <c r="AV310" s="29"/>
      <c r="AW310" s="29"/>
    </row>
    <row r="311" spans="1:49" ht="15.75" customHeight="1" x14ac:dyDescent="0.3">
      <c r="A311" s="17" t="s">
        <v>1310</v>
      </c>
      <c r="B311" s="14" t="s">
        <v>1311</v>
      </c>
      <c r="C311" s="15">
        <v>15253686</v>
      </c>
      <c r="D311" s="16">
        <v>1505003986</v>
      </c>
      <c r="E311" s="16" t="s">
        <v>51</v>
      </c>
      <c r="F311" s="16" t="s">
        <v>1312</v>
      </c>
      <c r="G311" s="17">
        <v>2</v>
      </c>
      <c r="H311" s="18" t="s">
        <v>1313</v>
      </c>
      <c r="I311" s="19" t="s">
        <v>53</v>
      </c>
      <c r="J311" s="20" t="s">
        <v>54</v>
      </c>
      <c r="K311" s="21">
        <v>413</v>
      </c>
      <c r="L311" s="21">
        <v>419</v>
      </c>
      <c r="M311" s="22">
        <v>900</v>
      </c>
      <c r="N311" s="23">
        <f>IF(G311&lt;=1,'CARGO FIJO'!$B$5,IF(G311&lt;=2,'CARGO FIJO'!$B$8,IF(G311&lt;=3,'CARGO FIJO'!$B$11,IF(G311&lt;=4,'CARGO FIJO'!$B$14,IF(G311&lt;=5,'CARGO FIJO'!$B$17)))))</f>
        <v>900</v>
      </c>
      <c r="O311" s="23">
        <f>IF(G311&lt;=1,'CARGO FIJO'!$C$5,IF(G311&lt;=2,'CARGO FIJO'!$C$8,IF(G311&lt;=3,'CARGO FIJO'!$C$11,IF(G311&lt;=4,'CARGO FIJO'!$C$14,IF(G311&lt;=5,'CARGO FIJO'!$C$17)))))</f>
        <v>900</v>
      </c>
      <c r="P311" s="21">
        <f t="shared" si="67"/>
        <v>6</v>
      </c>
      <c r="Q311" s="21">
        <f t="shared" si="68"/>
        <v>6</v>
      </c>
      <c r="R311" s="21">
        <f t="shared" si="69"/>
        <v>0</v>
      </c>
      <c r="S311" s="21">
        <f t="shared" si="70"/>
        <v>0</v>
      </c>
      <c r="T311" s="24">
        <f t="shared" si="71"/>
        <v>5400</v>
      </c>
      <c r="U311" s="24">
        <f t="shared" si="115"/>
        <v>0</v>
      </c>
      <c r="V311" s="25">
        <f t="shared" si="116"/>
        <v>0</v>
      </c>
      <c r="W311" s="24">
        <f>IF(G311&lt;=1,'CARGO FIJO'!$A$2,IF(G311&lt;=2,'CARGO FIJO'!$B$2,IF(G311&lt;=3,'CARGO FIJO'!$C$2,IF(G311&lt;=4,'CARGO FIJO'!$D$2,IF(G311&lt;=5,'CARGO FIJO'!$E$2)))))</f>
        <v>10000</v>
      </c>
      <c r="X311" s="26">
        <v>0</v>
      </c>
      <c r="Y311" s="24">
        <v>8600</v>
      </c>
      <c r="Z311" s="27">
        <v>1</v>
      </c>
      <c r="AA311" s="24">
        <f t="shared" si="114"/>
        <v>500</v>
      </c>
      <c r="AB311" s="24">
        <v>20000</v>
      </c>
      <c r="AC311" s="24">
        <v>0</v>
      </c>
      <c r="AD311" s="24">
        <v>2450</v>
      </c>
      <c r="AE311" s="24">
        <v>0</v>
      </c>
      <c r="AF311" s="21">
        <v>0</v>
      </c>
      <c r="AG311" s="24">
        <v>0</v>
      </c>
      <c r="AH311" s="24">
        <f t="shared" si="107"/>
        <v>0</v>
      </c>
      <c r="AI311" s="24">
        <v>0</v>
      </c>
      <c r="AJ311" s="33" t="s">
        <v>1314</v>
      </c>
      <c r="AK311" s="24">
        <v>0</v>
      </c>
      <c r="AL311" s="24">
        <f t="shared" si="94"/>
        <v>42050</v>
      </c>
      <c r="AM311" s="24">
        <f t="shared" si="10"/>
        <v>42050</v>
      </c>
      <c r="AN311" s="29"/>
      <c r="AO311" s="30">
        <f t="shared" si="112"/>
        <v>0</v>
      </c>
      <c r="AP311" s="30">
        <f t="shared" si="117"/>
        <v>0</v>
      </c>
      <c r="AQ311" s="29"/>
      <c r="AR311" s="29"/>
      <c r="AS311" s="29"/>
      <c r="AT311" s="29"/>
      <c r="AU311" s="29"/>
      <c r="AV311" s="29"/>
      <c r="AW311" s="29"/>
    </row>
    <row r="312" spans="1:49" ht="15.75" customHeight="1" x14ac:dyDescent="0.3">
      <c r="A312" s="17" t="s">
        <v>1315</v>
      </c>
      <c r="B312" s="14" t="s">
        <v>1316</v>
      </c>
      <c r="C312" s="15">
        <v>15253686</v>
      </c>
      <c r="D312" s="16">
        <v>903004177</v>
      </c>
      <c r="E312" s="16" t="s">
        <v>51</v>
      </c>
      <c r="F312" s="16" t="s">
        <v>1317</v>
      </c>
      <c r="G312" s="17">
        <v>2</v>
      </c>
      <c r="H312" s="18" t="s">
        <v>1318</v>
      </c>
      <c r="I312" s="19" t="s">
        <v>53</v>
      </c>
      <c r="J312" s="20" t="s">
        <v>54</v>
      </c>
      <c r="K312" s="21">
        <v>1061</v>
      </c>
      <c r="L312" s="21">
        <v>1111</v>
      </c>
      <c r="M312" s="22">
        <v>900</v>
      </c>
      <c r="N312" s="23">
        <f>IF(G312&lt;=1,'CARGO FIJO'!$B$5,IF(G312&lt;=2,'CARGO FIJO'!$B$8,IF(G312&lt;=3,'CARGO FIJO'!$B$11,IF(G312&lt;=4,'CARGO FIJO'!$B$14,IF(G312&lt;=5,'CARGO FIJO'!$B$17)))))</f>
        <v>900</v>
      </c>
      <c r="O312" s="23">
        <f>IF(G312&lt;=1,'CARGO FIJO'!$C$5,IF(G312&lt;=2,'CARGO FIJO'!$C$8,IF(G312&lt;=3,'CARGO FIJO'!$C$11,IF(G312&lt;=4,'CARGO FIJO'!$C$14,IF(G312&lt;=5,'CARGO FIJO'!$C$17)))))</f>
        <v>900</v>
      </c>
      <c r="P312" s="21">
        <f t="shared" si="67"/>
        <v>50</v>
      </c>
      <c r="Q312" s="21">
        <f t="shared" si="68"/>
        <v>17</v>
      </c>
      <c r="R312" s="21">
        <f t="shared" si="69"/>
        <v>18</v>
      </c>
      <c r="S312" s="21">
        <f t="shared" si="70"/>
        <v>15</v>
      </c>
      <c r="T312" s="24">
        <f t="shared" si="71"/>
        <v>15300</v>
      </c>
      <c r="U312" s="24">
        <f t="shared" si="115"/>
        <v>16200</v>
      </c>
      <c r="V312" s="25">
        <f t="shared" si="116"/>
        <v>13500</v>
      </c>
      <c r="W312" s="24">
        <f>IF(G312&lt;=1,'CARGO FIJO'!$A$2,IF(G312&lt;=2,'CARGO FIJO'!$B$2,IF(G312&lt;=3,'CARGO FIJO'!$C$2,IF(G312&lt;=4,'CARGO FIJO'!$D$2,IF(G312&lt;=5,'CARGO FIJO'!$E$2)))))</f>
        <v>10000</v>
      </c>
      <c r="X312" s="26">
        <v>0</v>
      </c>
      <c r="Y312" s="24">
        <v>8600</v>
      </c>
      <c r="Z312" s="27">
        <v>0</v>
      </c>
      <c r="AA312" s="24">
        <f t="shared" si="114"/>
        <v>0</v>
      </c>
      <c r="AB312" s="24">
        <v>0</v>
      </c>
      <c r="AC312" s="24">
        <v>0</v>
      </c>
      <c r="AD312" s="24">
        <v>0</v>
      </c>
      <c r="AE312" s="24">
        <v>0</v>
      </c>
      <c r="AF312" s="21">
        <v>0</v>
      </c>
      <c r="AG312" s="24">
        <v>0</v>
      </c>
      <c r="AH312" s="24">
        <f t="shared" si="107"/>
        <v>0</v>
      </c>
      <c r="AI312" s="24">
        <v>0</v>
      </c>
      <c r="AJ312" s="33" t="s">
        <v>1319</v>
      </c>
      <c r="AK312" s="24">
        <v>0</v>
      </c>
      <c r="AL312" s="24">
        <f t="shared" si="94"/>
        <v>63600</v>
      </c>
      <c r="AM312" s="24">
        <f t="shared" si="10"/>
        <v>63600</v>
      </c>
      <c r="AN312" s="29"/>
      <c r="AO312" s="30">
        <f t="shared" si="112"/>
        <v>0</v>
      </c>
      <c r="AP312" s="30">
        <f t="shared" si="117"/>
        <v>0</v>
      </c>
      <c r="AQ312" s="29"/>
      <c r="AR312" s="29"/>
      <c r="AS312" s="29"/>
      <c r="AT312" s="29"/>
      <c r="AU312" s="29"/>
      <c r="AV312" s="29"/>
      <c r="AW312" s="29"/>
    </row>
    <row r="313" spans="1:49" ht="15.75" customHeight="1" x14ac:dyDescent="0.3">
      <c r="A313" s="17" t="s">
        <v>1320</v>
      </c>
      <c r="B313" s="126" t="s">
        <v>1321</v>
      </c>
      <c r="C313" s="15">
        <v>15254477</v>
      </c>
      <c r="D313" s="16">
        <v>1008011607</v>
      </c>
      <c r="E313" s="16" t="s">
        <v>51</v>
      </c>
      <c r="F313" s="16">
        <v>3004255</v>
      </c>
      <c r="G313" s="17">
        <v>2</v>
      </c>
      <c r="H313" s="18" t="s">
        <v>1322</v>
      </c>
      <c r="I313" s="19" t="s">
        <v>53</v>
      </c>
      <c r="J313" s="20" t="s">
        <v>54</v>
      </c>
      <c r="K313" s="21">
        <v>90</v>
      </c>
      <c r="L313" s="21">
        <v>91</v>
      </c>
      <c r="M313" s="22">
        <v>900</v>
      </c>
      <c r="N313" s="23">
        <f>IF(G313&lt;=1,'CARGO FIJO'!$B$5,IF(G313&lt;=2,'CARGO FIJO'!$B$8,IF(G313&lt;=3,'CARGO FIJO'!$B$11,IF(G313&lt;=4,'CARGO FIJO'!$B$14,IF(G313&lt;=5,'CARGO FIJO'!$B$17)))))</f>
        <v>900</v>
      </c>
      <c r="O313" s="23">
        <f>IF(G313&lt;=1,'CARGO FIJO'!$C$5,IF(G313&lt;=2,'CARGO FIJO'!$C$8,IF(G313&lt;=3,'CARGO FIJO'!$C$11,IF(G313&lt;=4,'CARGO FIJO'!$C$14,IF(G313&lt;=5,'CARGO FIJO'!$C$17)))))</f>
        <v>900</v>
      </c>
      <c r="P313" s="21">
        <f t="shared" si="67"/>
        <v>1</v>
      </c>
      <c r="Q313" s="21">
        <f t="shared" si="68"/>
        <v>1</v>
      </c>
      <c r="R313" s="21">
        <f t="shared" si="69"/>
        <v>0</v>
      </c>
      <c r="S313" s="21">
        <f t="shared" si="70"/>
        <v>0</v>
      </c>
      <c r="T313" s="24">
        <f t="shared" si="71"/>
        <v>900</v>
      </c>
      <c r="U313" s="24">
        <f t="shared" si="115"/>
        <v>0</v>
      </c>
      <c r="V313" s="25">
        <f t="shared" si="116"/>
        <v>0</v>
      </c>
      <c r="W313" s="24">
        <f>IF(G313&lt;=1,'CARGO FIJO'!$A$2,IF(G313&lt;=2,'CARGO FIJO'!$B$2,IF(G313&lt;=3,'CARGO FIJO'!$C$2,IF(G313&lt;=4,'CARGO FIJO'!$D$2,IF(G313&lt;=5,'CARGO FIJO'!$E$2)))))</f>
        <v>10000</v>
      </c>
      <c r="X313" s="26">
        <v>0</v>
      </c>
      <c r="Y313" s="24">
        <v>0</v>
      </c>
      <c r="Z313" s="27">
        <v>0</v>
      </c>
      <c r="AA313" s="24">
        <f t="shared" si="114"/>
        <v>0</v>
      </c>
      <c r="AB313" s="24">
        <v>0</v>
      </c>
      <c r="AC313" s="24">
        <v>0</v>
      </c>
      <c r="AD313" s="24">
        <v>1100</v>
      </c>
      <c r="AE313" s="24">
        <v>0</v>
      </c>
      <c r="AF313" s="21">
        <v>0</v>
      </c>
      <c r="AG313" s="24">
        <v>0</v>
      </c>
      <c r="AH313" s="24">
        <f t="shared" si="107"/>
        <v>0</v>
      </c>
      <c r="AI313" s="24">
        <v>0</v>
      </c>
      <c r="AJ313" s="33" t="s">
        <v>1323</v>
      </c>
      <c r="AK313" s="24">
        <v>0</v>
      </c>
      <c r="AL313" s="24">
        <f t="shared" si="94"/>
        <v>9800</v>
      </c>
      <c r="AM313" s="24">
        <f t="shared" si="10"/>
        <v>9800</v>
      </c>
      <c r="AN313" s="29"/>
      <c r="AO313" s="30">
        <f t="shared" si="112"/>
        <v>0</v>
      </c>
      <c r="AP313" s="30">
        <f t="shared" si="117"/>
        <v>0</v>
      </c>
      <c r="AQ313" s="29"/>
      <c r="AR313" s="29"/>
      <c r="AS313" s="29"/>
      <c r="AT313" s="29"/>
      <c r="AU313" s="29"/>
      <c r="AV313" s="29"/>
      <c r="AW313" s="29"/>
    </row>
    <row r="314" spans="1:49" ht="15.75" customHeight="1" x14ac:dyDescent="0.3">
      <c r="A314" s="17" t="s">
        <v>1324</v>
      </c>
      <c r="B314" s="14" t="s">
        <v>1325</v>
      </c>
      <c r="C314" s="15">
        <v>15254477</v>
      </c>
      <c r="D314" s="16">
        <v>805008702</v>
      </c>
      <c r="E314" s="16" t="s">
        <v>51</v>
      </c>
      <c r="F314" s="16">
        <v>3004255</v>
      </c>
      <c r="G314" s="17">
        <v>2</v>
      </c>
      <c r="H314" s="18" t="s">
        <v>1326</v>
      </c>
      <c r="I314" s="19" t="s">
        <v>53</v>
      </c>
      <c r="J314" s="20" t="s">
        <v>54</v>
      </c>
      <c r="K314" s="21">
        <v>1407</v>
      </c>
      <c r="L314" s="21">
        <v>1449</v>
      </c>
      <c r="M314" s="22">
        <v>900</v>
      </c>
      <c r="N314" s="23">
        <f>IF(G314&lt;=1,'CARGO FIJO'!$B$5,IF(G314&lt;=2,'CARGO FIJO'!$B$8,IF(G314&lt;=3,'CARGO FIJO'!$B$11,IF(G314&lt;=4,'CARGO FIJO'!$B$14,IF(G314&lt;=5,'CARGO FIJO'!$B$17)))))</f>
        <v>900</v>
      </c>
      <c r="O314" s="23">
        <f>IF(G314&lt;=1,'CARGO FIJO'!$C$5,IF(G314&lt;=2,'CARGO FIJO'!$C$8,IF(G314&lt;=3,'CARGO FIJO'!$C$11,IF(G314&lt;=4,'CARGO FIJO'!$C$14,IF(G314&lt;=5,'CARGO FIJO'!$C$17)))))</f>
        <v>900</v>
      </c>
      <c r="P314" s="21">
        <f t="shared" si="67"/>
        <v>42</v>
      </c>
      <c r="Q314" s="21">
        <f t="shared" si="68"/>
        <v>17</v>
      </c>
      <c r="R314" s="21">
        <f t="shared" si="69"/>
        <v>18</v>
      </c>
      <c r="S314" s="21">
        <f t="shared" si="70"/>
        <v>7</v>
      </c>
      <c r="T314" s="24">
        <f t="shared" si="71"/>
        <v>15300</v>
      </c>
      <c r="U314" s="24">
        <f t="shared" si="115"/>
        <v>16200</v>
      </c>
      <c r="V314" s="25">
        <f t="shared" si="116"/>
        <v>6300</v>
      </c>
      <c r="W314" s="24">
        <f>IF(G314&lt;=1,'CARGO FIJO'!$A$2,IF(G314&lt;=2,'CARGO FIJO'!$B$2,IF(G314&lt;=3,'CARGO FIJO'!$C$2,IF(G314&lt;=4,'CARGO FIJO'!$D$2,IF(G314&lt;=5,'CARGO FIJO'!$E$2)))))</f>
        <v>10000</v>
      </c>
      <c r="X314" s="26">
        <v>0</v>
      </c>
      <c r="Y314" s="24">
        <v>0</v>
      </c>
      <c r="Z314" s="27">
        <v>1</v>
      </c>
      <c r="AA314" s="24">
        <f t="shared" si="114"/>
        <v>500</v>
      </c>
      <c r="AB314" s="24">
        <v>47050</v>
      </c>
      <c r="AC314" s="24">
        <v>0</v>
      </c>
      <c r="AD314" s="24">
        <v>4850</v>
      </c>
      <c r="AE314" s="24">
        <v>0</v>
      </c>
      <c r="AF314" s="21">
        <v>0</v>
      </c>
      <c r="AG314" s="24">
        <v>0</v>
      </c>
      <c r="AH314" s="24">
        <f t="shared" si="107"/>
        <v>0</v>
      </c>
      <c r="AI314" s="24">
        <v>0</v>
      </c>
      <c r="AJ314" s="67" t="s">
        <v>1327</v>
      </c>
      <c r="AK314" s="24">
        <v>0</v>
      </c>
      <c r="AL314" s="24">
        <f t="shared" si="94"/>
        <v>90500</v>
      </c>
      <c r="AM314" s="24">
        <f t="shared" si="10"/>
        <v>90500</v>
      </c>
      <c r="AN314" s="29"/>
      <c r="AO314" s="30">
        <f t="shared" si="112"/>
        <v>0</v>
      </c>
      <c r="AP314" s="30">
        <f t="shared" si="117"/>
        <v>0</v>
      </c>
      <c r="AQ314" s="29"/>
      <c r="AR314" s="29"/>
      <c r="AS314" s="29"/>
      <c r="AT314" s="29"/>
      <c r="AU314" s="29"/>
      <c r="AV314" s="29"/>
      <c r="AW314" s="29"/>
    </row>
    <row r="315" spans="1:49" ht="15.75" customHeight="1" x14ac:dyDescent="0.3">
      <c r="A315" s="17" t="s">
        <v>1328</v>
      </c>
      <c r="B315" s="126" t="s">
        <v>1329</v>
      </c>
      <c r="C315" s="15">
        <v>15254477</v>
      </c>
      <c r="D315" s="16">
        <v>903001789</v>
      </c>
      <c r="E315" s="16" t="s">
        <v>51</v>
      </c>
      <c r="F315" s="16" t="s">
        <v>1330</v>
      </c>
      <c r="G315" s="17">
        <v>2</v>
      </c>
      <c r="H315" s="18" t="s">
        <v>1331</v>
      </c>
      <c r="I315" s="19" t="s">
        <v>53</v>
      </c>
      <c r="J315" s="20" t="s">
        <v>54</v>
      </c>
      <c r="K315" s="21">
        <v>779</v>
      </c>
      <c r="L315" s="21">
        <v>786</v>
      </c>
      <c r="M315" s="22">
        <v>900</v>
      </c>
      <c r="N315" s="23">
        <f>IF(G315&lt;=1,'CARGO FIJO'!$B$5,IF(G315&lt;=2,'CARGO FIJO'!$B$8,IF(G315&lt;=3,'CARGO FIJO'!$B$11,IF(G315&lt;=4,'CARGO FIJO'!$B$14,IF(G315&lt;=5,'CARGO FIJO'!$B$17)))))</f>
        <v>900</v>
      </c>
      <c r="O315" s="23">
        <f>IF(G315&lt;=1,'CARGO FIJO'!$C$5,IF(G315&lt;=2,'CARGO FIJO'!$C$8,IF(G315&lt;=3,'CARGO FIJO'!$C$11,IF(G315&lt;=4,'CARGO FIJO'!$C$14,IF(G315&lt;=5,'CARGO FIJO'!$C$17)))))</f>
        <v>900</v>
      </c>
      <c r="P315" s="21">
        <f t="shared" si="67"/>
        <v>7</v>
      </c>
      <c r="Q315" s="21">
        <f t="shared" si="68"/>
        <v>7</v>
      </c>
      <c r="R315" s="21">
        <f t="shared" si="69"/>
        <v>0</v>
      </c>
      <c r="S315" s="21">
        <f t="shared" si="70"/>
        <v>0</v>
      </c>
      <c r="T315" s="24">
        <f t="shared" si="71"/>
        <v>6300</v>
      </c>
      <c r="U315" s="24">
        <f t="shared" si="115"/>
        <v>0</v>
      </c>
      <c r="V315" s="25">
        <f t="shared" si="116"/>
        <v>0</v>
      </c>
      <c r="W315" s="24">
        <f>IF(G315&lt;=1,'CARGO FIJO'!$A$2,IF(G315&lt;=2,'CARGO FIJO'!$B$2,IF(G315&lt;=3,'CARGO FIJO'!$C$2,IF(G315&lt;=4,'CARGO FIJO'!$D$2,IF(G315&lt;=5,'CARGO FIJO'!$E$2)))))</f>
        <v>10000</v>
      </c>
      <c r="X315" s="26">
        <v>0</v>
      </c>
      <c r="Y315" s="24">
        <v>0</v>
      </c>
      <c r="Z315" s="27">
        <v>0</v>
      </c>
      <c r="AA315" s="24">
        <f t="shared" si="114"/>
        <v>0</v>
      </c>
      <c r="AB315" s="24">
        <v>0</v>
      </c>
      <c r="AC315" s="24">
        <v>0</v>
      </c>
      <c r="AD315" s="24">
        <v>1600</v>
      </c>
      <c r="AE315" s="24">
        <v>0</v>
      </c>
      <c r="AF315" s="21">
        <v>0</v>
      </c>
      <c r="AG315" s="24">
        <v>0</v>
      </c>
      <c r="AH315" s="24">
        <f t="shared" si="107"/>
        <v>0</v>
      </c>
      <c r="AI315" s="24">
        <v>0</v>
      </c>
      <c r="AJ315" s="33" t="s">
        <v>1332</v>
      </c>
      <c r="AK315" s="24">
        <v>0</v>
      </c>
      <c r="AL315" s="24">
        <f t="shared" si="94"/>
        <v>14700</v>
      </c>
      <c r="AM315" s="24">
        <f t="shared" si="10"/>
        <v>14700</v>
      </c>
      <c r="AN315" s="29"/>
      <c r="AO315" s="30">
        <f t="shared" si="112"/>
        <v>0</v>
      </c>
      <c r="AP315" s="30">
        <f t="shared" si="117"/>
        <v>0</v>
      </c>
      <c r="AQ315" s="29"/>
      <c r="AR315" s="29"/>
      <c r="AS315" s="29"/>
      <c r="AT315" s="29"/>
      <c r="AU315" s="29"/>
      <c r="AV315" s="29"/>
      <c r="AW315" s="29"/>
    </row>
    <row r="316" spans="1:49" ht="15.75" customHeight="1" x14ac:dyDescent="0.3">
      <c r="A316" s="17" t="s">
        <v>1333</v>
      </c>
      <c r="B316" s="126" t="s">
        <v>1334</v>
      </c>
      <c r="C316" s="15">
        <v>15254477</v>
      </c>
      <c r="D316" s="16">
        <v>1505003981</v>
      </c>
      <c r="E316" s="16" t="s">
        <v>51</v>
      </c>
      <c r="F316" s="16" t="s">
        <v>1335</v>
      </c>
      <c r="G316" s="17">
        <v>2</v>
      </c>
      <c r="H316" s="18" t="s">
        <v>1336</v>
      </c>
      <c r="I316" s="19" t="s">
        <v>53</v>
      </c>
      <c r="J316" s="20" t="s">
        <v>54</v>
      </c>
      <c r="K316" s="21">
        <v>534</v>
      </c>
      <c r="L316" s="21">
        <v>540</v>
      </c>
      <c r="M316" s="22">
        <v>900</v>
      </c>
      <c r="N316" s="23">
        <f>IF(G316&lt;=1,'CARGO FIJO'!$B$5,IF(G316&lt;=2,'CARGO FIJO'!$B$8,IF(G316&lt;=3,'CARGO FIJO'!$B$11,IF(G316&lt;=4,'CARGO FIJO'!$B$14,IF(G316&lt;=5,'CARGO FIJO'!$B$17)))))</f>
        <v>900</v>
      </c>
      <c r="O316" s="23">
        <f>IF(G316&lt;=1,'CARGO FIJO'!$C$5,IF(G316&lt;=2,'CARGO FIJO'!$C$8,IF(G316&lt;=3,'CARGO FIJO'!$C$11,IF(G316&lt;=4,'CARGO FIJO'!$C$14,IF(G316&lt;=5,'CARGO FIJO'!$C$17)))))</f>
        <v>900</v>
      </c>
      <c r="P316" s="21">
        <f t="shared" si="67"/>
        <v>6</v>
      </c>
      <c r="Q316" s="21">
        <f t="shared" si="68"/>
        <v>6</v>
      </c>
      <c r="R316" s="21">
        <f t="shared" si="69"/>
        <v>0</v>
      </c>
      <c r="S316" s="21">
        <f t="shared" si="70"/>
        <v>0</v>
      </c>
      <c r="T316" s="24">
        <f t="shared" si="71"/>
        <v>5400</v>
      </c>
      <c r="U316" s="24">
        <f t="shared" si="115"/>
        <v>0</v>
      </c>
      <c r="V316" s="25">
        <f t="shared" si="116"/>
        <v>0</v>
      </c>
      <c r="W316" s="24">
        <f>IF(G316&lt;=1,'CARGO FIJO'!$A$2,IF(G316&lt;=2,'CARGO FIJO'!$B$2,IF(G316&lt;=3,'CARGO FIJO'!$C$2,IF(G316&lt;=4,'CARGO FIJO'!$D$2,IF(G316&lt;=5,'CARGO FIJO'!$E$2)))))</f>
        <v>10000</v>
      </c>
      <c r="X316" s="26">
        <v>0</v>
      </c>
      <c r="Y316" s="24">
        <v>0</v>
      </c>
      <c r="Z316" s="27">
        <v>0</v>
      </c>
      <c r="AA316" s="24">
        <f t="shared" si="114"/>
        <v>0</v>
      </c>
      <c r="AB316" s="24">
        <v>0</v>
      </c>
      <c r="AC316" s="24">
        <v>0</v>
      </c>
      <c r="AD316" s="24">
        <v>1550</v>
      </c>
      <c r="AE316" s="24">
        <v>0</v>
      </c>
      <c r="AF316" s="21">
        <v>0</v>
      </c>
      <c r="AG316" s="24">
        <v>0</v>
      </c>
      <c r="AH316" s="24">
        <f t="shared" si="107"/>
        <v>0</v>
      </c>
      <c r="AI316" s="24">
        <v>0</v>
      </c>
      <c r="AJ316" s="33" t="s">
        <v>1337</v>
      </c>
      <c r="AK316" s="24">
        <v>0</v>
      </c>
      <c r="AL316" s="24">
        <f t="shared" si="94"/>
        <v>13850</v>
      </c>
      <c r="AM316" s="24">
        <f t="shared" si="10"/>
        <v>13850</v>
      </c>
      <c r="AN316" s="29"/>
      <c r="AO316" s="30">
        <f t="shared" si="112"/>
        <v>0</v>
      </c>
      <c r="AP316" s="30">
        <f t="shared" si="117"/>
        <v>0</v>
      </c>
      <c r="AQ316" s="29"/>
      <c r="AR316" s="29"/>
      <c r="AS316" s="29"/>
      <c r="AT316" s="29"/>
      <c r="AU316" s="29"/>
      <c r="AV316" s="29"/>
      <c r="AW316" s="29"/>
    </row>
    <row r="317" spans="1:49" ht="15.75" customHeight="1" x14ac:dyDescent="0.3">
      <c r="A317" s="17" t="s">
        <v>1338</v>
      </c>
      <c r="B317" s="126" t="s">
        <v>1339</v>
      </c>
      <c r="C317" s="15">
        <v>15254477</v>
      </c>
      <c r="D317" s="16">
        <v>712004014</v>
      </c>
      <c r="E317" s="16" t="s">
        <v>51</v>
      </c>
      <c r="F317" s="16" t="s">
        <v>1340</v>
      </c>
      <c r="G317" s="17">
        <v>2</v>
      </c>
      <c r="H317" s="18" t="s">
        <v>1341</v>
      </c>
      <c r="I317" s="19" t="s">
        <v>53</v>
      </c>
      <c r="J317" s="20" t="s">
        <v>54</v>
      </c>
      <c r="K317" s="21">
        <v>1855</v>
      </c>
      <c r="L317" s="21">
        <v>1867</v>
      </c>
      <c r="M317" s="22">
        <v>900</v>
      </c>
      <c r="N317" s="23">
        <f>IF(G317&lt;=1,'CARGO FIJO'!$B$5,IF(G317&lt;=2,'CARGO FIJO'!$B$8,IF(G317&lt;=3,'CARGO FIJO'!$B$11,IF(G317&lt;=4,'CARGO FIJO'!$B$14,IF(G317&lt;=5,'CARGO FIJO'!$B$17)))))</f>
        <v>900</v>
      </c>
      <c r="O317" s="23">
        <f>IF(G317&lt;=1,'CARGO FIJO'!$C$5,IF(G317&lt;=2,'CARGO FIJO'!$C$8,IF(G317&lt;=3,'CARGO FIJO'!$C$11,IF(G317&lt;=4,'CARGO FIJO'!$C$14,IF(G317&lt;=5,'CARGO FIJO'!$C$17)))))</f>
        <v>900</v>
      </c>
      <c r="P317" s="21">
        <f t="shared" si="67"/>
        <v>12</v>
      </c>
      <c r="Q317" s="21">
        <f t="shared" si="68"/>
        <v>12</v>
      </c>
      <c r="R317" s="21">
        <f t="shared" si="69"/>
        <v>0</v>
      </c>
      <c r="S317" s="21">
        <f t="shared" si="70"/>
        <v>0</v>
      </c>
      <c r="T317" s="24">
        <f t="shared" si="71"/>
        <v>10800</v>
      </c>
      <c r="U317" s="24">
        <f t="shared" si="115"/>
        <v>0</v>
      </c>
      <c r="V317" s="25">
        <f t="shared" si="116"/>
        <v>0</v>
      </c>
      <c r="W317" s="24">
        <f>IF(G317&lt;=1,'CARGO FIJO'!$A$2,IF(G317&lt;=2,'CARGO FIJO'!$B$2,IF(G317&lt;=3,'CARGO FIJO'!$C$2,IF(G317&lt;=4,'CARGO FIJO'!$D$2,IF(G317&lt;=5,'CARGO FIJO'!$E$2)))))</f>
        <v>10000</v>
      </c>
      <c r="X317" s="26">
        <v>0</v>
      </c>
      <c r="Y317" s="24">
        <v>0</v>
      </c>
      <c r="Z317" s="27">
        <v>0</v>
      </c>
      <c r="AA317" s="24">
        <f t="shared" si="114"/>
        <v>0</v>
      </c>
      <c r="AB317" s="24">
        <v>0</v>
      </c>
      <c r="AC317" s="24">
        <v>0</v>
      </c>
      <c r="AD317" s="24">
        <v>2100</v>
      </c>
      <c r="AE317" s="24">
        <v>0</v>
      </c>
      <c r="AF317" s="21">
        <v>0</v>
      </c>
      <c r="AG317" s="24">
        <v>0</v>
      </c>
      <c r="AH317" s="24">
        <f t="shared" si="107"/>
        <v>0</v>
      </c>
      <c r="AI317" s="24">
        <v>0</v>
      </c>
      <c r="AJ317" s="33" t="s">
        <v>1342</v>
      </c>
      <c r="AK317" s="24">
        <v>0</v>
      </c>
      <c r="AL317" s="24">
        <f t="shared" si="94"/>
        <v>18700</v>
      </c>
      <c r="AM317" s="24">
        <f t="shared" si="10"/>
        <v>18700</v>
      </c>
      <c r="AN317" s="29"/>
      <c r="AO317" s="30">
        <f t="shared" si="112"/>
        <v>0</v>
      </c>
      <c r="AP317" s="30">
        <f t="shared" si="117"/>
        <v>0</v>
      </c>
      <c r="AQ317" s="29"/>
      <c r="AR317" s="29"/>
      <c r="AS317" s="29"/>
      <c r="AT317" s="29"/>
      <c r="AU317" s="29"/>
      <c r="AV317" s="29"/>
      <c r="AW317" s="29"/>
    </row>
    <row r="318" spans="1:49" ht="15.75" customHeight="1" x14ac:dyDescent="0.3">
      <c r="A318" s="17" t="s">
        <v>1343</v>
      </c>
      <c r="B318" s="126" t="s">
        <v>1344</v>
      </c>
      <c r="C318" s="15">
        <v>15254477</v>
      </c>
      <c r="D318" s="16">
        <v>712004020</v>
      </c>
      <c r="E318" s="16" t="s">
        <v>51</v>
      </c>
      <c r="F318" s="16">
        <v>3004255</v>
      </c>
      <c r="G318" s="17">
        <v>2</v>
      </c>
      <c r="H318" s="18" t="s">
        <v>1345</v>
      </c>
      <c r="I318" s="19" t="s">
        <v>53</v>
      </c>
      <c r="J318" s="20" t="s">
        <v>54</v>
      </c>
      <c r="K318" s="21">
        <v>1120</v>
      </c>
      <c r="L318" s="21">
        <v>1125</v>
      </c>
      <c r="M318" s="22">
        <v>900</v>
      </c>
      <c r="N318" s="23">
        <f>IF(G318&lt;=1,'CARGO FIJO'!$B$5,IF(G318&lt;=2,'CARGO FIJO'!$B$8,IF(G318&lt;=3,'CARGO FIJO'!$B$11,IF(G318&lt;=4,'CARGO FIJO'!$B$14,IF(G318&lt;=5,'CARGO FIJO'!$B$17)))))</f>
        <v>900</v>
      </c>
      <c r="O318" s="23">
        <f>IF(G318&lt;=1,'CARGO FIJO'!$C$5,IF(G318&lt;=2,'CARGO FIJO'!$C$8,IF(G318&lt;=3,'CARGO FIJO'!$C$11,IF(G318&lt;=4,'CARGO FIJO'!$C$14,IF(G318&lt;=5,'CARGO FIJO'!$C$17)))))</f>
        <v>900</v>
      </c>
      <c r="P318" s="21">
        <f t="shared" si="67"/>
        <v>5</v>
      </c>
      <c r="Q318" s="21">
        <f t="shared" si="68"/>
        <v>5</v>
      </c>
      <c r="R318" s="21">
        <f t="shared" si="69"/>
        <v>0</v>
      </c>
      <c r="S318" s="21">
        <f t="shared" si="70"/>
        <v>0</v>
      </c>
      <c r="T318" s="24">
        <f t="shared" si="71"/>
        <v>4500</v>
      </c>
      <c r="U318" s="24">
        <f t="shared" si="115"/>
        <v>0</v>
      </c>
      <c r="V318" s="25">
        <f t="shared" si="116"/>
        <v>0</v>
      </c>
      <c r="W318" s="24">
        <f>IF(G318&lt;=1,'CARGO FIJO'!$A$2,IF(G318&lt;=2,'CARGO FIJO'!$B$2,IF(G318&lt;=3,'CARGO FIJO'!$C$2,IF(G318&lt;=4,'CARGO FIJO'!$D$2,IF(G318&lt;=5,'CARGO FIJO'!$E$2)))))</f>
        <v>10000</v>
      </c>
      <c r="X318" s="26">
        <v>0</v>
      </c>
      <c r="Y318" s="24">
        <v>0</v>
      </c>
      <c r="Z318" s="27">
        <v>0</v>
      </c>
      <c r="AA318" s="24">
        <f t="shared" si="114"/>
        <v>0</v>
      </c>
      <c r="AB318" s="24">
        <v>0</v>
      </c>
      <c r="AC318" s="24">
        <v>0</v>
      </c>
      <c r="AD318" s="24">
        <v>1450</v>
      </c>
      <c r="AE318" s="24">
        <v>0</v>
      </c>
      <c r="AF318" s="21">
        <v>0</v>
      </c>
      <c r="AG318" s="24">
        <v>0</v>
      </c>
      <c r="AH318" s="24">
        <f t="shared" si="107"/>
        <v>0</v>
      </c>
      <c r="AI318" s="24">
        <v>0</v>
      </c>
      <c r="AJ318" s="33" t="s">
        <v>1346</v>
      </c>
      <c r="AK318" s="24">
        <v>0</v>
      </c>
      <c r="AL318" s="24">
        <f t="shared" si="94"/>
        <v>13050</v>
      </c>
      <c r="AM318" s="24">
        <f t="shared" si="10"/>
        <v>13050</v>
      </c>
      <c r="AN318" s="29"/>
      <c r="AO318" s="30">
        <f t="shared" si="112"/>
        <v>0</v>
      </c>
      <c r="AP318" s="30">
        <f t="shared" si="117"/>
        <v>0</v>
      </c>
      <c r="AQ318" s="29"/>
      <c r="AR318" s="29"/>
      <c r="AS318" s="29"/>
      <c r="AT318" s="29"/>
      <c r="AU318" s="29"/>
      <c r="AV318" s="29"/>
      <c r="AW318" s="29"/>
    </row>
    <row r="319" spans="1:49" ht="15.75" customHeight="1" x14ac:dyDescent="0.3">
      <c r="A319" s="17" t="s">
        <v>1347</v>
      </c>
      <c r="B319" s="126" t="s">
        <v>1348</v>
      </c>
      <c r="C319" s="15">
        <v>15254477</v>
      </c>
      <c r="D319" s="16">
        <v>712004015</v>
      </c>
      <c r="E319" s="16" t="s">
        <v>51</v>
      </c>
      <c r="F319" s="16" t="s">
        <v>1349</v>
      </c>
      <c r="G319" s="17">
        <v>2</v>
      </c>
      <c r="H319" s="18" t="s">
        <v>1350</v>
      </c>
      <c r="I319" s="19" t="s">
        <v>53</v>
      </c>
      <c r="J319" s="20" t="s">
        <v>54</v>
      </c>
      <c r="K319" s="21">
        <v>2050</v>
      </c>
      <c r="L319" s="21">
        <v>2057</v>
      </c>
      <c r="M319" s="22">
        <v>900</v>
      </c>
      <c r="N319" s="23">
        <f>IF(G319&lt;=1,'CARGO FIJO'!$B$5,IF(G319&lt;=2,'CARGO FIJO'!$B$8,IF(G319&lt;=3,'CARGO FIJO'!$B$11,IF(G319&lt;=4,'CARGO FIJO'!$B$14,IF(G319&lt;=5,'CARGO FIJO'!$B$17)))))</f>
        <v>900</v>
      </c>
      <c r="O319" s="23">
        <f>IF(G319&lt;=1,'CARGO FIJO'!$C$5,IF(G319&lt;=2,'CARGO FIJO'!$C$8,IF(G319&lt;=3,'CARGO FIJO'!$C$11,IF(G319&lt;=4,'CARGO FIJO'!$C$14,IF(G319&lt;=5,'CARGO FIJO'!$C$17)))))</f>
        <v>900</v>
      </c>
      <c r="P319" s="21">
        <f t="shared" si="67"/>
        <v>7</v>
      </c>
      <c r="Q319" s="21">
        <f t="shared" si="68"/>
        <v>7</v>
      </c>
      <c r="R319" s="21">
        <f t="shared" si="69"/>
        <v>0</v>
      </c>
      <c r="S319" s="21">
        <f t="shared" si="70"/>
        <v>0</v>
      </c>
      <c r="T319" s="24">
        <f t="shared" si="71"/>
        <v>6300</v>
      </c>
      <c r="U319" s="24">
        <f t="shared" si="115"/>
        <v>0</v>
      </c>
      <c r="V319" s="25">
        <f t="shared" si="116"/>
        <v>0</v>
      </c>
      <c r="W319" s="24">
        <f>IF(G319&lt;=1,'CARGO FIJO'!$A$2,IF(G319&lt;=2,'CARGO FIJO'!$B$2,IF(G319&lt;=3,'CARGO FIJO'!$C$2,IF(G319&lt;=4,'CARGO FIJO'!$D$2,IF(G319&lt;=5,'CARGO FIJO'!$E$2)))))</f>
        <v>10000</v>
      </c>
      <c r="X319" s="26">
        <v>0</v>
      </c>
      <c r="Y319" s="24">
        <v>0</v>
      </c>
      <c r="Z319" s="27">
        <v>0</v>
      </c>
      <c r="AA319" s="24">
        <f t="shared" si="114"/>
        <v>0</v>
      </c>
      <c r="AB319" s="24">
        <v>0</v>
      </c>
      <c r="AC319" s="24">
        <v>0</v>
      </c>
      <c r="AD319" s="24">
        <v>1650</v>
      </c>
      <c r="AE319" s="24">
        <v>0</v>
      </c>
      <c r="AF319" s="21">
        <v>0</v>
      </c>
      <c r="AG319" s="24">
        <v>0</v>
      </c>
      <c r="AH319" s="24">
        <f t="shared" si="107"/>
        <v>0</v>
      </c>
      <c r="AI319" s="24">
        <v>0</v>
      </c>
      <c r="AJ319" s="33" t="s">
        <v>1351</v>
      </c>
      <c r="AK319" s="24">
        <v>0</v>
      </c>
      <c r="AL319" s="24">
        <f t="shared" si="94"/>
        <v>14650</v>
      </c>
      <c r="AM319" s="24">
        <f t="shared" si="10"/>
        <v>14650</v>
      </c>
      <c r="AN319" s="29"/>
      <c r="AO319" s="30">
        <f t="shared" si="112"/>
        <v>0</v>
      </c>
      <c r="AP319" s="30">
        <f t="shared" si="117"/>
        <v>0</v>
      </c>
      <c r="AQ319" s="29"/>
      <c r="AR319" s="29"/>
      <c r="AS319" s="29"/>
      <c r="AT319" s="29"/>
      <c r="AU319" s="29"/>
      <c r="AV319" s="29"/>
      <c r="AW319" s="29"/>
    </row>
    <row r="320" spans="1:49" ht="15.75" customHeight="1" x14ac:dyDescent="0.3">
      <c r="A320" s="17" t="s">
        <v>1352</v>
      </c>
      <c r="B320" s="126" t="s">
        <v>1353</v>
      </c>
      <c r="C320" s="15">
        <v>15254477</v>
      </c>
      <c r="D320" s="16">
        <v>1701004078</v>
      </c>
      <c r="E320" s="16" t="s">
        <v>51</v>
      </c>
      <c r="F320" s="16" t="s">
        <v>1354</v>
      </c>
      <c r="G320" s="17">
        <v>2</v>
      </c>
      <c r="H320" s="18" t="s">
        <v>1355</v>
      </c>
      <c r="I320" s="19" t="s">
        <v>53</v>
      </c>
      <c r="J320" s="20" t="s">
        <v>54</v>
      </c>
      <c r="K320" s="21">
        <v>410</v>
      </c>
      <c r="L320" s="21">
        <v>428</v>
      </c>
      <c r="M320" s="22">
        <v>900</v>
      </c>
      <c r="N320" s="23">
        <f>IF(G320&lt;=1,'CARGO FIJO'!$B$5,IF(G320&lt;=2,'CARGO FIJO'!$B$8,IF(G320&lt;=3,'CARGO FIJO'!$B$11,IF(G320&lt;=4,'CARGO FIJO'!$B$14,IF(G320&lt;=5,'CARGO FIJO'!$B$17)))))</f>
        <v>900</v>
      </c>
      <c r="O320" s="23">
        <f>IF(G320&lt;=1,'CARGO FIJO'!$C$5,IF(G320&lt;=2,'CARGO FIJO'!$C$8,IF(G320&lt;=3,'CARGO FIJO'!$C$11,IF(G320&lt;=4,'CARGO FIJO'!$C$14,IF(G320&lt;=5,'CARGO FIJO'!$C$17)))))</f>
        <v>900</v>
      </c>
      <c r="P320" s="21">
        <f t="shared" si="67"/>
        <v>18</v>
      </c>
      <c r="Q320" s="21">
        <f t="shared" si="68"/>
        <v>17</v>
      </c>
      <c r="R320" s="21">
        <f t="shared" si="69"/>
        <v>1</v>
      </c>
      <c r="S320" s="21">
        <f t="shared" si="70"/>
        <v>0</v>
      </c>
      <c r="T320" s="24">
        <f t="shared" si="71"/>
        <v>15300</v>
      </c>
      <c r="U320" s="24">
        <f t="shared" si="115"/>
        <v>900</v>
      </c>
      <c r="V320" s="25">
        <f t="shared" si="116"/>
        <v>0</v>
      </c>
      <c r="W320" s="24">
        <f>IF(G320&lt;=1,'CARGO FIJO'!$A$2,IF(G320&lt;=2,'CARGO FIJO'!$B$2,IF(G320&lt;=3,'CARGO FIJO'!$C$2,IF(G320&lt;=4,'CARGO FIJO'!$D$2,IF(G320&lt;=5,'CARGO FIJO'!$E$2)))))</f>
        <v>10000</v>
      </c>
      <c r="X320" s="26">
        <v>0</v>
      </c>
      <c r="Y320" s="24">
        <v>0</v>
      </c>
      <c r="Z320" s="27">
        <v>1</v>
      </c>
      <c r="AA320" s="24">
        <f t="shared" si="114"/>
        <v>500</v>
      </c>
      <c r="AB320" s="24">
        <v>15500</v>
      </c>
      <c r="AC320" s="24">
        <v>0</v>
      </c>
      <c r="AD320" s="24">
        <v>2650</v>
      </c>
      <c r="AE320" s="24">
        <v>0</v>
      </c>
      <c r="AF320" s="21">
        <v>0</v>
      </c>
      <c r="AG320" s="24">
        <v>0</v>
      </c>
      <c r="AH320" s="24">
        <f t="shared" si="107"/>
        <v>0</v>
      </c>
      <c r="AI320" s="24">
        <v>0</v>
      </c>
      <c r="AJ320" s="33" t="s">
        <v>1356</v>
      </c>
      <c r="AK320" s="24">
        <v>0</v>
      </c>
      <c r="AL320" s="24">
        <f t="shared" si="94"/>
        <v>39550</v>
      </c>
      <c r="AM320" s="24">
        <f t="shared" si="10"/>
        <v>39550</v>
      </c>
      <c r="AN320" s="29"/>
      <c r="AO320" s="30">
        <f t="shared" si="112"/>
        <v>0</v>
      </c>
      <c r="AP320" s="30">
        <f t="shared" si="117"/>
        <v>0</v>
      </c>
      <c r="AQ320" s="29"/>
      <c r="AR320" s="29"/>
      <c r="AS320" s="29"/>
      <c r="AT320" s="29"/>
      <c r="AU320" s="29"/>
      <c r="AV320" s="29"/>
      <c r="AW320" s="29"/>
    </row>
    <row r="321" spans="1:49" ht="15.75" customHeight="1" x14ac:dyDescent="0.3">
      <c r="A321" s="17" t="s">
        <v>1357</v>
      </c>
      <c r="B321" s="14" t="s">
        <v>1358</v>
      </c>
      <c r="C321" s="15">
        <v>15254477</v>
      </c>
      <c r="D321" s="16">
        <v>805008706</v>
      </c>
      <c r="E321" s="16" t="s">
        <v>51</v>
      </c>
      <c r="F321" s="16" t="s">
        <v>1354</v>
      </c>
      <c r="G321" s="17">
        <v>2</v>
      </c>
      <c r="H321" s="18" t="s">
        <v>1359</v>
      </c>
      <c r="I321" s="19" t="s">
        <v>53</v>
      </c>
      <c r="J321" s="20" t="s">
        <v>54</v>
      </c>
      <c r="K321" s="21">
        <v>309</v>
      </c>
      <c r="L321" s="21">
        <v>315</v>
      </c>
      <c r="M321" s="22">
        <v>900</v>
      </c>
      <c r="N321" s="23">
        <f>IF(G321&lt;=1,'CARGO FIJO'!$B$5,IF(G321&lt;=2,'CARGO FIJO'!$B$8,IF(G321&lt;=3,'CARGO FIJO'!$B$11,IF(G321&lt;=4,'CARGO FIJO'!$B$14,IF(G321&lt;=5,'CARGO FIJO'!$B$17)))))</f>
        <v>900</v>
      </c>
      <c r="O321" s="23">
        <f>IF(G321&lt;=1,'CARGO FIJO'!$C$5,IF(G321&lt;=2,'CARGO FIJO'!$C$8,IF(G321&lt;=3,'CARGO FIJO'!$C$11,IF(G321&lt;=4,'CARGO FIJO'!$C$14,IF(G321&lt;=5,'CARGO FIJO'!$C$17)))))</f>
        <v>900</v>
      </c>
      <c r="P321" s="21">
        <f t="shared" si="67"/>
        <v>6</v>
      </c>
      <c r="Q321" s="21">
        <f t="shared" si="68"/>
        <v>6</v>
      </c>
      <c r="R321" s="21">
        <f t="shared" si="69"/>
        <v>0</v>
      </c>
      <c r="S321" s="21">
        <f t="shared" si="70"/>
        <v>0</v>
      </c>
      <c r="T321" s="24">
        <f t="shared" si="71"/>
        <v>5400</v>
      </c>
      <c r="U321" s="24">
        <f t="shared" si="115"/>
        <v>0</v>
      </c>
      <c r="V321" s="25">
        <f t="shared" si="116"/>
        <v>0</v>
      </c>
      <c r="W321" s="24">
        <f>IF(G321&lt;=1,'CARGO FIJO'!$A$2,IF(G321&lt;=2,'CARGO FIJO'!$B$2,IF(G321&lt;=3,'CARGO FIJO'!$C$2,IF(G321&lt;=4,'CARGO FIJO'!$D$2,IF(G321&lt;=5,'CARGO FIJO'!$E$2)))))</f>
        <v>10000</v>
      </c>
      <c r="X321" s="26">
        <v>0</v>
      </c>
      <c r="Y321" s="24">
        <v>0</v>
      </c>
      <c r="Z321" s="27">
        <v>0</v>
      </c>
      <c r="AA321" s="24">
        <f t="shared" si="114"/>
        <v>0</v>
      </c>
      <c r="AB321" s="24">
        <v>0</v>
      </c>
      <c r="AC321" s="24">
        <v>0</v>
      </c>
      <c r="AD321" s="24">
        <v>1550</v>
      </c>
      <c r="AE321" s="24">
        <v>0</v>
      </c>
      <c r="AF321" s="21">
        <v>0</v>
      </c>
      <c r="AG321" s="24">
        <v>0</v>
      </c>
      <c r="AH321" s="24">
        <f t="shared" si="107"/>
        <v>0</v>
      </c>
      <c r="AI321" s="24">
        <v>0</v>
      </c>
      <c r="AJ321" s="33" t="s">
        <v>1337</v>
      </c>
      <c r="AK321" s="24">
        <v>0</v>
      </c>
      <c r="AL321" s="24">
        <f t="shared" si="94"/>
        <v>13850</v>
      </c>
      <c r="AM321" s="24">
        <f t="shared" si="10"/>
        <v>13850</v>
      </c>
      <c r="AN321" s="29"/>
      <c r="AO321" s="30">
        <f t="shared" si="112"/>
        <v>0</v>
      </c>
      <c r="AP321" s="30">
        <f t="shared" si="117"/>
        <v>0</v>
      </c>
      <c r="AQ321" s="29"/>
      <c r="AR321" s="29"/>
      <c r="AS321" s="29"/>
      <c r="AT321" s="29"/>
      <c r="AU321" s="29"/>
      <c r="AV321" s="29"/>
      <c r="AW321" s="29"/>
    </row>
    <row r="322" spans="1:49" ht="15.75" customHeight="1" x14ac:dyDescent="0.3">
      <c r="A322" s="17" t="s">
        <v>1360</v>
      </c>
      <c r="B322" s="126" t="s">
        <v>1361</v>
      </c>
      <c r="C322" s="15">
        <v>15254477</v>
      </c>
      <c r="D322" s="16">
        <v>1408019484</v>
      </c>
      <c r="E322" s="16" t="s">
        <v>51</v>
      </c>
      <c r="F322" s="16">
        <v>3004255</v>
      </c>
      <c r="G322" s="17">
        <v>2</v>
      </c>
      <c r="H322" s="18" t="s">
        <v>1362</v>
      </c>
      <c r="I322" s="19" t="s">
        <v>53</v>
      </c>
      <c r="J322" s="20" t="s">
        <v>54</v>
      </c>
      <c r="K322" s="21">
        <v>191</v>
      </c>
      <c r="L322" s="21">
        <v>202</v>
      </c>
      <c r="M322" s="22">
        <v>900</v>
      </c>
      <c r="N322" s="23">
        <f>IF(G322&lt;=1,'CARGO FIJO'!$B$5,IF(G322&lt;=2,'CARGO FIJO'!$B$8,IF(G322&lt;=3,'CARGO FIJO'!$B$11,IF(G322&lt;=4,'CARGO FIJO'!$B$14,IF(G322&lt;=5,'CARGO FIJO'!$B$17)))))</f>
        <v>900</v>
      </c>
      <c r="O322" s="23">
        <f>IF(G322&lt;=1,'CARGO FIJO'!$C$5,IF(G322&lt;=2,'CARGO FIJO'!$C$8,IF(G322&lt;=3,'CARGO FIJO'!$C$11,IF(G322&lt;=4,'CARGO FIJO'!$C$14,IF(G322&lt;=5,'CARGO FIJO'!$C$17)))))</f>
        <v>900</v>
      </c>
      <c r="P322" s="21">
        <f t="shared" si="67"/>
        <v>11</v>
      </c>
      <c r="Q322" s="21">
        <f t="shared" si="68"/>
        <v>11</v>
      </c>
      <c r="R322" s="21">
        <f t="shared" si="69"/>
        <v>0</v>
      </c>
      <c r="S322" s="21">
        <f t="shared" si="70"/>
        <v>0</v>
      </c>
      <c r="T322" s="24">
        <f t="shared" si="71"/>
        <v>9900</v>
      </c>
      <c r="U322" s="24">
        <f t="shared" si="115"/>
        <v>0</v>
      </c>
      <c r="V322" s="25">
        <f t="shared" si="116"/>
        <v>0</v>
      </c>
      <c r="W322" s="24">
        <f>IF(G322&lt;=1,'CARGO FIJO'!$A$2,IF(G322&lt;=2,'CARGO FIJO'!$B$2,IF(G322&lt;=3,'CARGO FIJO'!$C$2,IF(G322&lt;=4,'CARGO FIJO'!$D$2,IF(G322&lt;=5,'CARGO FIJO'!$E$2)))))</f>
        <v>10000</v>
      </c>
      <c r="X322" s="26">
        <v>0</v>
      </c>
      <c r="Y322" s="24">
        <v>0</v>
      </c>
      <c r="Z322" s="27">
        <v>1</v>
      </c>
      <c r="AA322" s="24">
        <f t="shared" si="114"/>
        <v>500</v>
      </c>
      <c r="AB322" s="24">
        <v>21950</v>
      </c>
      <c r="AC322" s="24">
        <v>0</v>
      </c>
      <c r="AD322" s="24">
        <v>2050</v>
      </c>
      <c r="AE322" s="24">
        <v>0</v>
      </c>
      <c r="AF322" s="21">
        <v>0</v>
      </c>
      <c r="AG322" s="24">
        <v>0</v>
      </c>
      <c r="AH322" s="24">
        <v>0</v>
      </c>
      <c r="AI322" s="24">
        <v>0</v>
      </c>
      <c r="AJ322" s="33" t="s">
        <v>1363</v>
      </c>
      <c r="AK322" s="24">
        <v>0</v>
      </c>
      <c r="AL322" s="24">
        <f t="shared" si="94"/>
        <v>40300</v>
      </c>
      <c r="AM322" s="24">
        <f t="shared" si="10"/>
        <v>40300</v>
      </c>
      <c r="AN322" s="29"/>
      <c r="AO322" s="30">
        <f t="shared" si="112"/>
        <v>0</v>
      </c>
      <c r="AP322" s="30">
        <f t="shared" si="117"/>
        <v>0</v>
      </c>
      <c r="AQ322" s="29"/>
      <c r="AR322" s="29"/>
      <c r="AS322" s="29"/>
      <c r="AT322" s="29"/>
      <c r="AU322" s="29"/>
      <c r="AV322" s="29"/>
      <c r="AW322" s="29"/>
    </row>
    <row r="323" spans="1:49" ht="16.5" customHeight="1" x14ac:dyDescent="0.3">
      <c r="A323" s="17" t="s">
        <v>1364</v>
      </c>
      <c r="B323" s="14" t="s">
        <v>1365</v>
      </c>
      <c r="C323" s="15">
        <v>70221023</v>
      </c>
      <c r="D323" s="16">
        <v>1112003299</v>
      </c>
      <c r="E323" s="16" t="s">
        <v>51</v>
      </c>
      <c r="F323" s="16">
        <v>3105065554</v>
      </c>
      <c r="G323" s="17">
        <v>2</v>
      </c>
      <c r="H323" s="18" t="s">
        <v>1366</v>
      </c>
      <c r="I323" s="19" t="s">
        <v>53</v>
      </c>
      <c r="J323" s="20" t="s">
        <v>54</v>
      </c>
      <c r="K323" s="21">
        <v>1167</v>
      </c>
      <c r="L323" s="21">
        <v>1172</v>
      </c>
      <c r="M323" s="22">
        <v>900</v>
      </c>
      <c r="N323" s="23">
        <f>IF(G323&lt;=1,'CARGO FIJO'!$B$5,IF(G323&lt;=2,'CARGO FIJO'!$B$8,IF(G323&lt;=3,'CARGO FIJO'!$B$11,IF(G323&lt;=4,'CARGO FIJO'!$B$14,IF(G323&lt;=5,'CARGO FIJO'!$B$17)))))</f>
        <v>900</v>
      </c>
      <c r="O323" s="23">
        <f>IF(G323&lt;=1,'CARGO FIJO'!$C$5,IF(G323&lt;=2,'CARGO FIJO'!$C$8,IF(G323&lt;=3,'CARGO FIJO'!$C$11,IF(G323&lt;=4,'CARGO FIJO'!$C$14,IF(G323&lt;=5,'CARGO FIJO'!$C$17)))))</f>
        <v>900</v>
      </c>
      <c r="P323" s="21">
        <f t="shared" si="67"/>
        <v>5</v>
      </c>
      <c r="Q323" s="21">
        <f t="shared" si="68"/>
        <v>5</v>
      </c>
      <c r="R323" s="21">
        <f t="shared" si="69"/>
        <v>0</v>
      </c>
      <c r="S323" s="21">
        <f t="shared" si="70"/>
        <v>0</v>
      </c>
      <c r="T323" s="24">
        <f t="shared" si="71"/>
        <v>4500</v>
      </c>
      <c r="U323" s="24">
        <f t="shared" si="115"/>
        <v>0</v>
      </c>
      <c r="V323" s="25">
        <f t="shared" si="116"/>
        <v>0</v>
      </c>
      <c r="W323" s="24">
        <f>IF(G323&lt;=1,'CARGO FIJO'!$A$2,IF(G323&lt;=2,'CARGO FIJO'!$B$2,IF(G323&lt;=3,'CARGO FIJO'!$C$2,IF(G323&lt;=4,'CARGO FIJO'!$D$2,IF(G323&lt;=5,'CARGO FIJO'!$E$2)))))</f>
        <v>10000</v>
      </c>
      <c r="X323" s="26">
        <v>0</v>
      </c>
      <c r="Y323" s="24">
        <v>0</v>
      </c>
      <c r="Z323" s="27">
        <v>0</v>
      </c>
      <c r="AA323" s="24">
        <f t="shared" si="114"/>
        <v>0</v>
      </c>
      <c r="AB323" s="24">
        <v>0</v>
      </c>
      <c r="AC323" s="24">
        <v>0</v>
      </c>
      <c r="AD323" s="24">
        <v>4500</v>
      </c>
      <c r="AE323" s="24">
        <v>0</v>
      </c>
      <c r="AF323" s="21">
        <v>0</v>
      </c>
      <c r="AG323" s="24">
        <v>0</v>
      </c>
      <c r="AH323" s="24">
        <f t="shared" ref="AH323:AH326" si="118">AE323-AG323</f>
        <v>0</v>
      </c>
      <c r="AI323" s="24">
        <v>0</v>
      </c>
      <c r="AJ323" s="33" t="s">
        <v>1367</v>
      </c>
      <c r="AK323" s="24">
        <v>0</v>
      </c>
      <c r="AL323" s="24">
        <f t="shared" si="94"/>
        <v>10000</v>
      </c>
      <c r="AM323" s="24">
        <f t="shared" si="10"/>
        <v>10000</v>
      </c>
      <c r="AN323" s="29"/>
      <c r="AO323" s="30">
        <f t="shared" si="112"/>
        <v>0</v>
      </c>
      <c r="AP323" s="30">
        <f t="shared" si="117"/>
        <v>0</v>
      </c>
      <c r="AQ323" s="29"/>
      <c r="AR323" s="29"/>
      <c r="AS323" s="29"/>
      <c r="AT323" s="29"/>
      <c r="AU323" s="29"/>
      <c r="AV323" s="29"/>
      <c r="AW323" s="29"/>
    </row>
    <row r="324" spans="1:49" ht="15.75" customHeight="1" x14ac:dyDescent="0.3">
      <c r="A324" s="17" t="s">
        <v>1368</v>
      </c>
      <c r="B324" s="14" t="s">
        <v>1369</v>
      </c>
      <c r="C324" s="15">
        <v>70221023</v>
      </c>
      <c r="D324" s="16">
        <v>1709027684</v>
      </c>
      <c r="E324" s="16" t="s">
        <v>51</v>
      </c>
      <c r="F324" s="16">
        <v>3103736553</v>
      </c>
      <c r="G324" s="17">
        <v>2</v>
      </c>
      <c r="H324" s="18" t="s">
        <v>1370</v>
      </c>
      <c r="I324" s="19" t="s">
        <v>53</v>
      </c>
      <c r="J324" s="20" t="s">
        <v>54</v>
      </c>
      <c r="K324" s="21">
        <v>40</v>
      </c>
      <c r="L324" s="21">
        <v>42</v>
      </c>
      <c r="M324" s="22">
        <v>900</v>
      </c>
      <c r="N324" s="23">
        <f>IF(G324&lt;=1,'CARGO FIJO'!$B$5,IF(G324&lt;=2,'CARGO FIJO'!$B$8,IF(G324&lt;=3,'CARGO FIJO'!$B$11,IF(G324&lt;=4,'CARGO FIJO'!$B$14,IF(G324&lt;=5,'CARGO FIJO'!$B$17)))))</f>
        <v>900</v>
      </c>
      <c r="O324" s="23">
        <f>IF(G324&lt;=1,'CARGO FIJO'!$C$5,IF(G324&lt;=2,'CARGO FIJO'!$C$8,IF(G324&lt;=3,'CARGO FIJO'!$C$11,IF(G324&lt;=4,'CARGO FIJO'!$C$14,IF(G324&lt;=5,'CARGO FIJO'!$C$17)))))</f>
        <v>900</v>
      </c>
      <c r="P324" s="21">
        <f t="shared" si="67"/>
        <v>2</v>
      </c>
      <c r="Q324" s="21">
        <f t="shared" si="68"/>
        <v>2</v>
      </c>
      <c r="R324" s="21">
        <f t="shared" si="69"/>
        <v>0</v>
      </c>
      <c r="S324" s="21">
        <f t="shared" si="70"/>
        <v>0</v>
      </c>
      <c r="T324" s="24">
        <f t="shared" si="71"/>
        <v>1800</v>
      </c>
      <c r="U324" s="24">
        <f t="shared" si="115"/>
        <v>0</v>
      </c>
      <c r="V324" s="25">
        <f t="shared" si="116"/>
        <v>0</v>
      </c>
      <c r="W324" s="24">
        <f>IF(G324&lt;=1,'CARGO FIJO'!$A$2,IF(G324&lt;=2,'CARGO FIJO'!$B$2,IF(G324&lt;=3,'CARGO FIJO'!$C$2,IF(G324&lt;=4,'CARGO FIJO'!$D$2,IF(G324&lt;=5,'CARGO FIJO'!$E$2)))))</f>
        <v>10000</v>
      </c>
      <c r="X324" s="26">
        <v>0</v>
      </c>
      <c r="Y324" s="24">
        <v>0</v>
      </c>
      <c r="Z324" s="27">
        <v>4</v>
      </c>
      <c r="AA324" s="24">
        <f t="shared" si="114"/>
        <v>2000</v>
      </c>
      <c r="AB324" s="24">
        <v>48400</v>
      </c>
      <c r="AC324" s="24">
        <v>0</v>
      </c>
      <c r="AD324" s="24">
        <v>0</v>
      </c>
      <c r="AE324" s="24">
        <v>0</v>
      </c>
      <c r="AF324" s="21">
        <v>0</v>
      </c>
      <c r="AG324" s="24">
        <v>0</v>
      </c>
      <c r="AH324" s="24">
        <f t="shared" si="118"/>
        <v>0</v>
      </c>
      <c r="AI324" s="24">
        <v>0</v>
      </c>
      <c r="AJ324" s="33" t="s">
        <v>1371</v>
      </c>
      <c r="AK324" s="24">
        <v>0</v>
      </c>
      <c r="AL324" s="24">
        <f t="shared" si="94"/>
        <v>62200</v>
      </c>
      <c r="AM324" s="24">
        <f t="shared" si="10"/>
        <v>62200</v>
      </c>
      <c r="AN324" s="29"/>
      <c r="AO324" s="30">
        <f t="shared" si="112"/>
        <v>0</v>
      </c>
      <c r="AP324" s="30"/>
      <c r="AQ324" s="29"/>
      <c r="AR324" s="29"/>
      <c r="AS324" s="29"/>
      <c r="AT324" s="29"/>
      <c r="AU324" s="29"/>
      <c r="AV324" s="29"/>
      <c r="AW324" s="29"/>
    </row>
    <row r="325" spans="1:49" ht="15.75" customHeight="1" x14ac:dyDescent="0.3">
      <c r="A325" s="17" t="s">
        <v>1372</v>
      </c>
      <c r="B325" s="14" t="s">
        <v>1373</v>
      </c>
      <c r="C325" s="15">
        <v>70221023</v>
      </c>
      <c r="D325" s="16">
        <v>1107005997</v>
      </c>
      <c r="E325" s="16" t="s">
        <v>51</v>
      </c>
      <c r="F325" s="16">
        <v>3105065554</v>
      </c>
      <c r="G325" s="17">
        <v>2</v>
      </c>
      <c r="H325" s="18" t="s">
        <v>1374</v>
      </c>
      <c r="I325" s="19" t="s">
        <v>53</v>
      </c>
      <c r="J325" s="20" t="s">
        <v>54</v>
      </c>
      <c r="K325" s="21">
        <v>1625</v>
      </c>
      <c r="L325" s="21">
        <v>1648</v>
      </c>
      <c r="M325" s="22">
        <v>900</v>
      </c>
      <c r="N325" s="23">
        <f>IF(G325&lt;=1,'CARGO FIJO'!$B$5,IF(G325&lt;=2,'CARGO FIJO'!$B$8,IF(G325&lt;=3,'CARGO FIJO'!$B$11,IF(G325&lt;=4,'CARGO FIJO'!$B$14,IF(G325&lt;=5,'CARGO FIJO'!$B$17)))))</f>
        <v>900</v>
      </c>
      <c r="O325" s="23">
        <f>IF(G325&lt;=1,'CARGO FIJO'!$C$5,IF(G325&lt;=2,'CARGO FIJO'!$C$8,IF(G325&lt;=3,'CARGO FIJO'!$C$11,IF(G325&lt;=4,'CARGO FIJO'!$C$14,IF(G325&lt;=5,'CARGO FIJO'!$C$17)))))</f>
        <v>900</v>
      </c>
      <c r="P325" s="21">
        <f t="shared" si="67"/>
        <v>23</v>
      </c>
      <c r="Q325" s="21">
        <f t="shared" si="68"/>
        <v>17</v>
      </c>
      <c r="R325" s="21">
        <f t="shared" si="69"/>
        <v>6</v>
      </c>
      <c r="S325" s="21">
        <f t="shared" si="70"/>
        <v>0</v>
      </c>
      <c r="T325" s="24">
        <f t="shared" si="71"/>
        <v>15300</v>
      </c>
      <c r="U325" s="24">
        <f t="shared" si="115"/>
        <v>5400</v>
      </c>
      <c r="V325" s="25">
        <f t="shared" si="116"/>
        <v>0</v>
      </c>
      <c r="W325" s="24">
        <f>IF(G325&lt;=1,'CARGO FIJO'!$A$2,IF(G325&lt;=2,'CARGO FIJO'!$B$2,IF(G325&lt;=3,'CARGO FIJO'!$C$2,IF(G325&lt;=4,'CARGO FIJO'!$D$2,IF(G325&lt;=5,'CARGO FIJO'!$E$2)))))</f>
        <v>10000</v>
      </c>
      <c r="X325" s="26">
        <v>0</v>
      </c>
      <c r="Y325" s="24">
        <v>0</v>
      </c>
      <c r="Z325" s="27">
        <v>0</v>
      </c>
      <c r="AA325" s="24">
        <f t="shared" si="114"/>
        <v>0</v>
      </c>
      <c r="AB325" s="24">
        <v>0</v>
      </c>
      <c r="AC325" s="24">
        <v>0</v>
      </c>
      <c r="AD325" s="24">
        <v>3050</v>
      </c>
      <c r="AE325" s="24">
        <v>0</v>
      </c>
      <c r="AF325" s="21">
        <v>0</v>
      </c>
      <c r="AG325" s="24">
        <v>0</v>
      </c>
      <c r="AH325" s="24">
        <f t="shared" si="118"/>
        <v>0</v>
      </c>
      <c r="AI325" s="24">
        <v>0</v>
      </c>
      <c r="AJ325" s="33" t="s">
        <v>1375</v>
      </c>
      <c r="AK325" s="24">
        <v>0</v>
      </c>
      <c r="AL325" s="24">
        <f t="shared" si="94"/>
        <v>27650</v>
      </c>
      <c r="AM325" s="24">
        <f t="shared" si="10"/>
        <v>27650</v>
      </c>
      <c r="AN325" s="29"/>
      <c r="AO325" s="30">
        <f t="shared" si="112"/>
        <v>0</v>
      </c>
      <c r="AP325" s="30">
        <f t="shared" ref="AP325:AP330" si="119">AL325-AM325</f>
        <v>0</v>
      </c>
      <c r="AQ325" s="29"/>
      <c r="AR325" s="29"/>
      <c r="AS325" s="29"/>
      <c r="AT325" s="29"/>
      <c r="AU325" s="29"/>
      <c r="AV325" s="29"/>
      <c r="AW325" s="29"/>
    </row>
    <row r="326" spans="1:49" ht="15.75" customHeight="1" x14ac:dyDescent="0.3">
      <c r="A326" s="17" t="s">
        <v>1376</v>
      </c>
      <c r="B326" s="14" t="s">
        <v>1377</v>
      </c>
      <c r="C326" s="15">
        <v>70221023</v>
      </c>
      <c r="D326" s="16">
        <v>1107006880</v>
      </c>
      <c r="E326" s="16" t="s">
        <v>51</v>
      </c>
      <c r="F326" s="16">
        <v>3105065554</v>
      </c>
      <c r="G326" s="17">
        <v>2</v>
      </c>
      <c r="H326" s="18" t="s">
        <v>1378</v>
      </c>
      <c r="I326" s="19" t="s">
        <v>53</v>
      </c>
      <c r="J326" s="20" t="s">
        <v>54</v>
      </c>
      <c r="K326" s="21">
        <v>780</v>
      </c>
      <c r="L326" s="21">
        <v>793</v>
      </c>
      <c r="M326" s="22">
        <v>900</v>
      </c>
      <c r="N326" s="23">
        <f>IF(G326&lt;=1,'CARGO FIJO'!$B$5,IF(G326&lt;=2,'CARGO FIJO'!$B$8,IF(G326&lt;=3,'CARGO FIJO'!$B$11,IF(G326&lt;=4,'CARGO FIJO'!$B$14,IF(G326&lt;=5,'CARGO FIJO'!$B$17)))))</f>
        <v>900</v>
      </c>
      <c r="O326" s="23">
        <f>IF(G326&lt;=1,'CARGO FIJO'!$C$5,IF(G326&lt;=2,'CARGO FIJO'!$C$8,IF(G326&lt;=3,'CARGO FIJO'!$C$11,IF(G326&lt;=4,'CARGO FIJO'!$C$14,IF(G326&lt;=5,'CARGO FIJO'!$C$17)))))</f>
        <v>900</v>
      </c>
      <c r="P326" s="21">
        <f t="shared" si="67"/>
        <v>13</v>
      </c>
      <c r="Q326" s="21">
        <f t="shared" si="68"/>
        <v>13</v>
      </c>
      <c r="R326" s="21">
        <f t="shared" si="69"/>
        <v>0</v>
      </c>
      <c r="S326" s="21">
        <f t="shared" si="70"/>
        <v>0</v>
      </c>
      <c r="T326" s="24">
        <f t="shared" si="71"/>
        <v>11700</v>
      </c>
      <c r="U326" s="24">
        <f t="shared" si="115"/>
        <v>0</v>
      </c>
      <c r="V326" s="25">
        <f t="shared" si="116"/>
        <v>0</v>
      </c>
      <c r="W326" s="24">
        <f>IF(G326&lt;=1,'CARGO FIJO'!$A$2,IF(G326&lt;=2,'CARGO FIJO'!$B$2,IF(G326&lt;=3,'CARGO FIJO'!$C$2,IF(G326&lt;=4,'CARGO FIJO'!$D$2,IF(G326&lt;=5,'CARGO FIJO'!$E$2)))))</f>
        <v>10000</v>
      </c>
      <c r="X326" s="26">
        <v>0</v>
      </c>
      <c r="Y326" s="24">
        <v>0</v>
      </c>
      <c r="Z326" s="27">
        <v>3</v>
      </c>
      <c r="AA326" s="24">
        <f t="shared" si="114"/>
        <v>1500</v>
      </c>
      <c r="AB326" s="24">
        <v>72900</v>
      </c>
      <c r="AC326" s="24">
        <v>0</v>
      </c>
      <c r="AD326" s="24">
        <v>0</v>
      </c>
      <c r="AE326" s="24">
        <v>0</v>
      </c>
      <c r="AF326" s="21">
        <v>0</v>
      </c>
      <c r="AG326" s="24">
        <v>0</v>
      </c>
      <c r="AH326" s="24">
        <f t="shared" si="118"/>
        <v>0</v>
      </c>
      <c r="AI326" s="24">
        <v>0</v>
      </c>
      <c r="AJ326" s="33" t="s">
        <v>1379</v>
      </c>
      <c r="AK326" s="24">
        <v>0</v>
      </c>
      <c r="AL326" s="24">
        <f t="shared" si="94"/>
        <v>96100</v>
      </c>
      <c r="AM326" s="24">
        <f t="shared" si="10"/>
        <v>96100</v>
      </c>
      <c r="AN326" s="29"/>
      <c r="AO326" s="30">
        <f t="shared" si="112"/>
        <v>0</v>
      </c>
      <c r="AP326" s="30">
        <f t="shared" si="119"/>
        <v>0</v>
      </c>
      <c r="AQ326" s="29"/>
      <c r="AR326" s="29"/>
      <c r="AS326" s="29"/>
      <c r="AT326" s="29"/>
      <c r="AU326" s="29"/>
      <c r="AV326" s="29"/>
      <c r="AW326" s="29"/>
    </row>
    <row r="327" spans="1:49" ht="15.75" customHeight="1" x14ac:dyDescent="0.3">
      <c r="A327" s="17" t="s">
        <v>1380</v>
      </c>
      <c r="B327" s="14" t="s">
        <v>1381</v>
      </c>
      <c r="C327" s="15">
        <v>39161656</v>
      </c>
      <c r="D327" s="16">
        <v>1210007279</v>
      </c>
      <c r="E327" s="16" t="s">
        <v>51</v>
      </c>
      <c r="F327" s="16">
        <v>2782281</v>
      </c>
      <c r="G327" s="17">
        <v>2</v>
      </c>
      <c r="H327" s="18" t="s">
        <v>1382</v>
      </c>
      <c r="I327" s="19" t="s">
        <v>53</v>
      </c>
      <c r="J327" s="20" t="s">
        <v>54</v>
      </c>
      <c r="K327" s="21">
        <v>54</v>
      </c>
      <c r="L327" s="21">
        <v>55</v>
      </c>
      <c r="M327" s="22">
        <v>900</v>
      </c>
      <c r="N327" s="23">
        <f>IF(G327&lt;=1,'CARGO FIJO'!$B$5,IF(G327&lt;=2,'CARGO FIJO'!$B$8,IF(G327&lt;=3,'CARGO FIJO'!$B$11,IF(G327&lt;=4,'CARGO FIJO'!$B$14,IF(G327&lt;=5,'CARGO FIJO'!$B$17)))))</f>
        <v>900</v>
      </c>
      <c r="O327" s="23">
        <f>IF(G327&lt;=1,'CARGO FIJO'!$C$5,IF(G327&lt;=2,'CARGO FIJO'!$C$8,IF(G327&lt;=3,'CARGO FIJO'!$C$11,IF(G327&lt;=4,'CARGO FIJO'!$C$14,IF(G327&lt;=5,'CARGO FIJO'!$C$17)))))</f>
        <v>900</v>
      </c>
      <c r="P327" s="21">
        <f t="shared" si="67"/>
        <v>1</v>
      </c>
      <c r="Q327" s="21">
        <f t="shared" si="68"/>
        <v>1</v>
      </c>
      <c r="R327" s="21">
        <f t="shared" si="69"/>
        <v>0</v>
      </c>
      <c r="S327" s="21">
        <f t="shared" si="70"/>
        <v>0</v>
      </c>
      <c r="T327" s="24">
        <f t="shared" si="71"/>
        <v>900</v>
      </c>
      <c r="U327" s="24">
        <f t="shared" si="115"/>
        <v>0</v>
      </c>
      <c r="V327" s="25">
        <f t="shared" si="116"/>
        <v>0</v>
      </c>
      <c r="W327" s="24">
        <f>IF(G327&lt;=1,'CARGO FIJO'!$A$2,IF(G327&lt;=2,'CARGO FIJO'!$B$2,IF(G327&lt;=3,'CARGO FIJO'!$C$2,IF(G327&lt;=4,'CARGO FIJO'!$D$2,IF(G327&lt;=5,'CARGO FIJO'!$E$2)))))</f>
        <v>10000</v>
      </c>
      <c r="X327" s="26">
        <v>0</v>
      </c>
      <c r="Y327" s="24">
        <v>0</v>
      </c>
      <c r="Z327" s="27">
        <v>0</v>
      </c>
      <c r="AA327" s="24">
        <f t="shared" si="114"/>
        <v>0</v>
      </c>
      <c r="AB327" s="24">
        <v>0</v>
      </c>
      <c r="AC327" s="24">
        <v>0</v>
      </c>
      <c r="AD327" s="24">
        <v>1100</v>
      </c>
      <c r="AE327" s="24">
        <v>0</v>
      </c>
      <c r="AF327" s="21">
        <v>0</v>
      </c>
      <c r="AG327" s="24">
        <v>0</v>
      </c>
      <c r="AH327" s="24"/>
      <c r="AI327" s="24">
        <v>0</v>
      </c>
      <c r="AJ327" s="33" t="s">
        <v>55</v>
      </c>
      <c r="AK327" s="24">
        <v>0</v>
      </c>
      <c r="AL327" s="24">
        <f t="shared" si="94"/>
        <v>9800</v>
      </c>
      <c r="AM327" s="24">
        <f t="shared" si="10"/>
        <v>9800</v>
      </c>
      <c r="AN327" s="29"/>
      <c r="AO327" s="30">
        <f t="shared" si="112"/>
        <v>0</v>
      </c>
      <c r="AP327" s="30">
        <f t="shared" si="119"/>
        <v>0</v>
      </c>
      <c r="AQ327" s="29"/>
      <c r="AR327" s="29"/>
      <c r="AS327" s="29"/>
      <c r="AT327" s="29"/>
      <c r="AU327" s="29"/>
      <c r="AV327" s="29"/>
      <c r="AW327" s="29"/>
    </row>
    <row r="328" spans="1:49" ht="15.75" customHeight="1" x14ac:dyDescent="0.3">
      <c r="A328" s="17" t="s">
        <v>1383</v>
      </c>
      <c r="B328" s="14" t="s">
        <v>1384</v>
      </c>
      <c r="C328" s="16"/>
      <c r="D328" s="16">
        <v>903001788</v>
      </c>
      <c r="E328" s="16" t="s">
        <v>51</v>
      </c>
      <c r="F328" s="16">
        <v>3037967</v>
      </c>
      <c r="G328" s="17">
        <v>2</v>
      </c>
      <c r="H328" s="18" t="s">
        <v>1385</v>
      </c>
      <c r="I328" s="19" t="s">
        <v>53</v>
      </c>
      <c r="J328" s="20" t="s">
        <v>54</v>
      </c>
      <c r="K328" s="21">
        <v>1337</v>
      </c>
      <c r="L328" s="21">
        <v>1342</v>
      </c>
      <c r="M328" s="22">
        <v>900</v>
      </c>
      <c r="N328" s="23">
        <f>IF(G328&lt;=1,'CARGO FIJO'!$B$5,IF(G328&lt;=2,'CARGO FIJO'!$B$8,IF(G328&lt;=3,'CARGO FIJO'!$B$11,IF(G328&lt;=4,'CARGO FIJO'!$B$14,IF(G328&lt;=5,'CARGO FIJO'!$B$17)))))</f>
        <v>900</v>
      </c>
      <c r="O328" s="23">
        <f>IF(G328&lt;=1,'CARGO FIJO'!$C$5,IF(G328&lt;=2,'CARGO FIJO'!$C$8,IF(G328&lt;=3,'CARGO FIJO'!$C$11,IF(G328&lt;=4,'CARGO FIJO'!$C$14,IF(G328&lt;=5,'CARGO FIJO'!$C$17)))))</f>
        <v>900</v>
      </c>
      <c r="P328" s="21">
        <f t="shared" si="67"/>
        <v>5</v>
      </c>
      <c r="Q328" s="21">
        <f t="shared" si="68"/>
        <v>5</v>
      </c>
      <c r="R328" s="21">
        <f t="shared" si="69"/>
        <v>0</v>
      </c>
      <c r="S328" s="21">
        <f t="shared" si="70"/>
        <v>0</v>
      </c>
      <c r="T328" s="24">
        <f t="shared" si="71"/>
        <v>4500</v>
      </c>
      <c r="U328" s="24">
        <f t="shared" si="115"/>
        <v>0</v>
      </c>
      <c r="V328" s="25">
        <f t="shared" si="116"/>
        <v>0</v>
      </c>
      <c r="W328" s="24">
        <f>IF(G328&lt;=1,'CARGO FIJO'!$A$2,IF(G328&lt;=2,'CARGO FIJO'!$B$2,IF(G328&lt;=3,'CARGO FIJO'!$C$2,IF(G328&lt;=4,'CARGO FIJO'!$D$2,IF(G328&lt;=5,'CARGO FIJO'!$E$2)))))</f>
        <v>10000</v>
      </c>
      <c r="X328" s="26">
        <v>0</v>
      </c>
      <c r="Y328" s="24">
        <v>0</v>
      </c>
      <c r="Z328" s="27">
        <v>0</v>
      </c>
      <c r="AA328" s="24">
        <v>0</v>
      </c>
      <c r="AB328" s="24">
        <v>0</v>
      </c>
      <c r="AC328" s="24">
        <v>0</v>
      </c>
      <c r="AD328" s="24">
        <v>1450</v>
      </c>
      <c r="AE328" s="24">
        <v>0</v>
      </c>
      <c r="AF328" s="21">
        <v>0</v>
      </c>
      <c r="AG328" s="24">
        <v>0</v>
      </c>
      <c r="AH328" s="24">
        <f t="shared" ref="AH328:AH341" si="120">AE328-AG328</f>
        <v>0</v>
      </c>
      <c r="AI328" s="24">
        <v>0</v>
      </c>
      <c r="AJ328" s="33" t="s">
        <v>55</v>
      </c>
      <c r="AK328" s="24">
        <v>0</v>
      </c>
      <c r="AL328" s="24">
        <f t="shared" si="94"/>
        <v>13050</v>
      </c>
      <c r="AM328" s="24">
        <f t="shared" si="10"/>
        <v>13050</v>
      </c>
      <c r="AN328" s="29"/>
      <c r="AO328" s="30">
        <f t="shared" si="112"/>
        <v>0</v>
      </c>
      <c r="AP328" s="30">
        <f t="shared" si="119"/>
        <v>0</v>
      </c>
      <c r="AQ328" s="29"/>
      <c r="AR328" s="29"/>
      <c r="AS328" s="29"/>
      <c r="AT328" s="29"/>
      <c r="AU328" s="29"/>
      <c r="AV328" s="29"/>
      <c r="AW328" s="29"/>
    </row>
    <row r="329" spans="1:49" ht="15.75" customHeight="1" x14ac:dyDescent="0.3">
      <c r="A329" s="17" t="s">
        <v>1386</v>
      </c>
      <c r="B329" s="14" t="s">
        <v>1387</v>
      </c>
      <c r="C329" s="15">
        <v>39162302</v>
      </c>
      <c r="D329" s="16">
        <v>1208004617</v>
      </c>
      <c r="E329" s="16" t="s">
        <v>51</v>
      </c>
      <c r="F329" s="16">
        <v>3030349</v>
      </c>
      <c r="G329" s="17">
        <v>2</v>
      </c>
      <c r="H329" s="18" t="s">
        <v>1388</v>
      </c>
      <c r="I329" s="19" t="s">
        <v>53</v>
      </c>
      <c r="J329" s="20" t="s">
        <v>54</v>
      </c>
      <c r="K329" s="21">
        <v>570</v>
      </c>
      <c r="L329" s="21">
        <v>576</v>
      </c>
      <c r="M329" s="22">
        <v>900</v>
      </c>
      <c r="N329" s="23">
        <f>IF(G329&lt;=1,'CARGO FIJO'!$B$5,IF(G329&lt;=2,'CARGO FIJO'!$B$8,IF(G329&lt;=3,'CARGO FIJO'!$B$11,IF(G329&lt;=4,'CARGO FIJO'!$B$14,IF(G329&lt;=5,'CARGO FIJO'!$B$17)))))</f>
        <v>900</v>
      </c>
      <c r="O329" s="23">
        <f>IF(G329&lt;=1,'CARGO FIJO'!$C$5,IF(G329&lt;=2,'CARGO FIJO'!$C$8,IF(G329&lt;=3,'CARGO FIJO'!$C$11,IF(G329&lt;=4,'CARGO FIJO'!$C$14,IF(G329&lt;=5,'CARGO FIJO'!$C$17)))))</f>
        <v>900</v>
      </c>
      <c r="P329" s="21">
        <f t="shared" si="67"/>
        <v>6</v>
      </c>
      <c r="Q329" s="21">
        <f t="shared" si="68"/>
        <v>6</v>
      </c>
      <c r="R329" s="21">
        <f t="shared" si="69"/>
        <v>0</v>
      </c>
      <c r="S329" s="21">
        <f t="shared" si="70"/>
        <v>0</v>
      </c>
      <c r="T329" s="24">
        <f t="shared" si="71"/>
        <v>5400</v>
      </c>
      <c r="U329" s="24">
        <f t="shared" si="115"/>
        <v>0</v>
      </c>
      <c r="V329" s="25">
        <f t="shared" si="116"/>
        <v>0</v>
      </c>
      <c r="W329" s="24">
        <f>IF(G329&lt;=1,'CARGO FIJO'!$A$2,IF(G329&lt;=2,'CARGO FIJO'!$B$2,IF(G329&lt;=3,'CARGO FIJO'!$C$2,IF(G329&lt;=4,'CARGO FIJO'!$D$2,IF(G329&lt;=5,'CARGO FIJO'!$E$2)))))</f>
        <v>10000</v>
      </c>
      <c r="X329" s="26">
        <v>0</v>
      </c>
      <c r="Y329" s="24">
        <v>0</v>
      </c>
      <c r="Z329" s="27">
        <v>0</v>
      </c>
      <c r="AA329" s="24">
        <f t="shared" ref="AA329:AA359" si="121">(Z329*500)</f>
        <v>0</v>
      </c>
      <c r="AB329" s="24">
        <v>0</v>
      </c>
      <c r="AC329" s="24">
        <v>0</v>
      </c>
      <c r="AD329" s="24">
        <v>1550</v>
      </c>
      <c r="AE329" s="24">
        <v>0</v>
      </c>
      <c r="AF329" s="21">
        <v>0</v>
      </c>
      <c r="AG329" s="24">
        <v>0</v>
      </c>
      <c r="AH329" s="24">
        <f t="shared" si="120"/>
        <v>0</v>
      </c>
      <c r="AI329" s="24">
        <v>0</v>
      </c>
      <c r="AJ329" s="33" t="s">
        <v>55</v>
      </c>
      <c r="AK329" s="24">
        <v>0</v>
      </c>
      <c r="AL329" s="24">
        <f t="shared" si="94"/>
        <v>13850</v>
      </c>
      <c r="AM329" s="24">
        <f t="shared" si="10"/>
        <v>13850</v>
      </c>
      <c r="AN329" s="29"/>
      <c r="AO329" s="30">
        <f t="shared" si="112"/>
        <v>0</v>
      </c>
      <c r="AP329" s="30">
        <f t="shared" si="119"/>
        <v>0</v>
      </c>
      <c r="AQ329" s="29"/>
      <c r="AR329" s="29"/>
      <c r="AS329" s="29"/>
      <c r="AT329" s="29"/>
      <c r="AU329" s="29"/>
      <c r="AV329" s="29"/>
      <c r="AW329" s="29"/>
    </row>
    <row r="330" spans="1:49" ht="15.75" customHeight="1" x14ac:dyDescent="0.3">
      <c r="A330" s="17" t="s">
        <v>1389</v>
      </c>
      <c r="B330" s="14" t="s">
        <v>1390</v>
      </c>
      <c r="C330" s="15">
        <v>39162302</v>
      </c>
      <c r="D330" s="16">
        <v>1609009610</v>
      </c>
      <c r="E330" s="16" t="s">
        <v>51</v>
      </c>
      <c r="F330" s="16">
        <v>3030349</v>
      </c>
      <c r="G330" s="17">
        <v>2</v>
      </c>
      <c r="H330" s="18" t="s">
        <v>1391</v>
      </c>
      <c r="I330" s="19" t="s">
        <v>53</v>
      </c>
      <c r="J330" s="20" t="s">
        <v>54</v>
      </c>
      <c r="K330" s="21">
        <v>60</v>
      </c>
      <c r="L330" s="21">
        <v>61</v>
      </c>
      <c r="M330" s="22">
        <v>900</v>
      </c>
      <c r="N330" s="23">
        <f>IF(G330&lt;=1,'CARGO FIJO'!$B$5,IF(G330&lt;=2,'CARGO FIJO'!$B$8,IF(G330&lt;=3,'CARGO FIJO'!$B$11,IF(G330&lt;=4,'CARGO FIJO'!$B$14,IF(G330&lt;=5,'CARGO FIJO'!$B$17)))))</f>
        <v>900</v>
      </c>
      <c r="O330" s="23">
        <f>IF(G330&lt;=1,'CARGO FIJO'!$C$5,IF(G330&lt;=2,'CARGO FIJO'!$C$8,IF(G330&lt;=3,'CARGO FIJO'!$C$11,IF(G330&lt;=4,'CARGO FIJO'!$C$14,IF(G330&lt;=5,'CARGO FIJO'!$C$17)))))</f>
        <v>900</v>
      </c>
      <c r="P330" s="21">
        <f t="shared" si="67"/>
        <v>1</v>
      </c>
      <c r="Q330" s="21">
        <f t="shared" si="68"/>
        <v>1</v>
      </c>
      <c r="R330" s="21">
        <f t="shared" si="69"/>
        <v>0</v>
      </c>
      <c r="S330" s="21">
        <f t="shared" si="70"/>
        <v>0</v>
      </c>
      <c r="T330" s="24">
        <f t="shared" si="71"/>
        <v>900</v>
      </c>
      <c r="U330" s="24">
        <f t="shared" si="115"/>
        <v>0</v>
      </c>
      <c r="V330" s="25">
        <f t="shared" si="116"/>
        <v>0</v>
      </c>
      <c r="W330" s="24">
        <f>IF(G330&lt;=1,'CARGO FIJO'!$A$2,IF(G330&lt;=2,'CARGO FIJO'!$B$2,IF(G330&lt;=3,'CARGO FIJO'!$C$2,IF(G330&lt;=4,'CARGO FIJO'!$D$2,IF(G330&lt;=5,'CARGO FIJO'!$E$2)))))</f>
        <v>10000</v>
      </c>
      <c r="X330" s="26">
        <v>0</v>
      </c>
      <c r="Y330" s="24">
        <v>0</v>
      </c>
      <c r="Z330" s="27">
        <v>0</v>
      </c>
      <c r="AA330" s="24">
        <f t="shared" si="121"/>
        <v>0</v>
      </c>
      <c r="AB330" s="24">
        <v>0</v>
      </c>
      <c r="AC330" s="24">
        <v>0</v>
      </c>
      <c r="AD330" s="24">
        <v>2150</v>
      </c>
      <c r="AE330" s="24">
        <v>631300</v>
      </c>
      <c r="AF330" s="21">
        <v>41</v>
      </c>
      <c r="AG330" s="24">
        <v>10700</v>
      </c>
      <c r="AH330" s="24">
        <f t="shared" si="120"/>
        <v>620600</v>
      </c>
      <c r="AI330" s="24">
        <v>0</v>
      </c>
      <c r="AJ330" s="33" t="s">
        <v>1392</v>
      </c>
      <c r="AK330" s="24">
        <v>0</v>
      </c>
      <c r="AL330" s="24">
        <f t="shared" si="94"/>
        <v>19450</v>
      </c>
      <c r="AM330" s="24">
        <f t="shared" si="10"/>
        <v>19450</v>
      </c>
      <c r="AN330" s="29"/>
      <c r="AO330" s="30">
        <f t="shared" si="112"/>
        <v>620600</v>
      </c>
      <c r="AP330" s="30">
        <f t="shared" si="119"/>
        <v>0</v>
      </c>
      <c r="AQ330" s="29"/>
      <c r="AR330" s="29"/>
      <c r="AS330" s="29"/>
      <c r="AT330" s="29"/>
      <c r="AU330" s="29"/>
      <c r="AV330" s="29"/>
      <c r="AW330" s="29"/>
    </row>
    <row r="331" spans="1:49" ht="15.75" customHeight="1" x14ac:dyDescent="0.3">
      <c r="A331" s="17" t="s">
        <v>1393</v>
      </c>
      <c r="B331" s="14" t="s">
        <v>1394</v>
      </c>
      <c r="C331" s="15">
        <v>39167917</v>
      </c>
      <c r="D331" s="16">
        <v>19143178</v>
      </c>
      <c r="E331" s="16" t="s">
        <v>51</v>
      </c>
      <c r="F331" s="16" t="s">
        <v>1395</v>
      </c>
      <c r="G331" s="17">
        <v>2</v>
      </c>
      <c r="H331" s="18" t="s">
        <v>1396</v>
      </c>
      <c r="I331" s="19" t="s">
        <v>53</v>
      </c>
      <c r="J331" s="20" t="s">
        <v>54</v>
      </c>
      <c r="K331" s="21">
        <v>5</v>
      </c>
      <c r="L331" s="21">
        <v>5</v>
      </c>
      <c r="M331" s="22">
        <v>900</v>
      </c>
      <c r="N331" s="23">
        <f>IF(G331&lt;=1,'CARGO FIJO'!$B$5,IF(G331&lt;=2,'CARGO FIJO'!$B$8,IF(G331&lt;=3,'CARGO FIJO'!$B$11,IF(G331&lt;=4,'CARGO FIJO'!$B$14,IF(G331&lt;=5,'CARGO FIJO'!$B$17)))))</f>
        <v>900</v>
      </c>
      <c r="O331" s="23">
        <f>IF(G331&lt;=1,'CARGO FIJO'!$C$5,IF(G331&lt;=2,'CARGO FIJO'!$C$8,IF(G331&lt;=3,'CARGO FIJO'!$C$11,IF(G331&lt;=4,'CARGO FIJO'!$C$14,IF(G331&lt;=5,'CARGO FIJO'!$C$17)))))</f>
        <v>900</v>
      </c>
      <c r="P331" s="21">
        <f t="shared" si="67"/>
        <v>0</v>
      </c>
      <c r="Q331" s="21">
        <f t="shared" si="68"/>
        <v>0</v>
      </c>
      <c r="R331" s="21">
        <f t="shared" si="69"/>
        <v>0</v>
      </c>
      <c r="S331" s="21">
        <f t="shared" si="70"/>
        <v>0</v>
      </c>
      <c r="T331" s="24">
        <f t="shared" si="71"/>
        <v>0</v>
      </c>
      <c r="U331" s="24">
        <f t="shared" si="115"/>
        <v>0</v>
      </c>
      <c r="V331" s="25">
        <f t="shared" si="116"/>
        <v>0</v>
      </c>
      <c r="W331" s="24">
        <f>IF(G331&lt;=1,'CARGO FIJO'!$A$2,IF(G331&lt;=2,'CARGO FIJO'!$B$2,IF(G331&lt;=3,'CARGO FIJO'!$C$2,IF(G331&lt;=4,'CARGO FIJO'!$D$2,IF(G331&lt;=5,'CARGO FIJO'!$E$2)))))</f>
        <v>10000</v>
      </c>
      <c r="X331" s="26">
        <v>0</v>
      </c>
      <c r="Y331" s="24">
        <v>0</v>
      </c>
      <c r="Z331" s="27">
        <v>0</v>
      </c>
      <c r="AA331" s="24">
        <f t="shared" si="121"/>
        <v>0</v>
      </c>
      <c r="AB331" s="24">
        <v>0</v>
      </c>
      <c r="AC331" s="24">
        <v>0</v>
      </c>
      <c r="AD331" s="24">
        <v>1000</v>
      </c>
      <c r="AE331" s="24">
        <v>0</v>
      </c>
      <c r="AF331" s="21">
        <v>0</v>
      </c>
      <c r="AG331" s="24">
        <v>0</v>
      </c>
      <c r="AH331" s="24">
        <f t="shared" si="120"/>
        <v>0</v>
      </c>
      <c r="AI331" s="24">
        <v>0</v>
      </c>
      <c r="AJ331" s="33" t="s">
        <v>1397</v>
      </c>
      <c r="AK331" s="24">
        <v>0</v>
      </c>
      <c r="AL331" s="24">
        <f t="shared" si="94"/>
        <v>9000</v>
      </c>
      <c r="AM331" s="24">
        <f t="shared" si="10"/>
        <v>9000</v>
      </c>
      <c r="AN331" s="29"/>
      <c r="AO331" s="30"/>
      <c r="AP331" s="30"/>
      <c r="AQ331" s="29"/>
      <c r="AR331" s="29"/>
      <c r="AS331" s="29"/>
      <c r="AT331" s="29"/>
      <c r="AU331" s="29"/>
      <c r="AV331" s="29"/>
      <c r="AW331" s="29"/>
    </row>
    <row r="332" spans="1:49" ht="15.75" customHeight="1" x14ac:dyDescent="0.3">
      <c r="A332" s="17" t="s">
        <v>1398</v>
      </c>
      <c r="B332" s="14" t="s">
        <v>1399</v>
      </c>
      <c r="C332" s="15">
        <v>71392957</v>
      </c>
      <c r="D332" s="16">
        <v>19143182</v>
      </c>
      <c r="E332" s="16" t="s">
        <v>51</v>
      </c>
      <c r="F332" s="16" t="s">
        <v>1400</v>
      </c>
      <c r="G332" s="17">
        <v>2</v>
      </c>
      <c r="H332" s="18" t="s">
        <v>1401</v>
      </c>
      <c r="I332" s="19" t="s">
        <v>53</v>
      </c>
      <c r="J332" s="20" t="s">
        <v>54</v>
      </c>
      <c r="K332" s="21">
        <v>2</v>
      </c>
      <c r="L332" s="21">
        <v>2</v>
      </c>
      <c r="M332" s="22">
        <v>900</v>
      </c>
      <c r="N332" s="23">
        <f>IF(G332&lt;=1,'CARGO FIJO'!$B$5,IF(G332&lt;=2,'CARGO FIJO'!$B$8,IF(G332&lt;=3,'CARGO FIJO'!$B$11,IF(G332&lt;=4,'CARGO FIJO'!$B$14,IF(G332&lt;=5,'CARGO FIJO'!$B$17)))))</f>
        <v>900</v>
      </c>
      <c r="O332" s="23">
        <f>IF(G332&lt;=1,'CARGO FIJO'!$C$5,IF(G332&lt;=2,'CARGO FIJO'!$C$8,IF(G332&lt;=3,'CARGO FIJO'!$C$11,IF(G332&lt;=4,'CARGO FIJO'!$C$14,IF(G332&lt;=5,'CARGO FIJO'!$C$17)))))</f>
        <v>900</v>
      </c>
      <c r="P332" s="21">
        <f t="shared" si="67"/>
        <v>0</v>
      </c>
      <c r="Q332" s="21">
        <f t="shared" si="68"/>
        <v>0</v>
      </c>
      <c r="R332" s="21">
        <f t="shared" si="69"/>
        <v>0</v>
      </c>
      <c r="S332" s="21">
        <f t="shared" si="70"/>
        <v>0</v>
      </c>
      <c r="T332" s="24">
        <f t="shared" si="71"/>
        <v>0</v>
      </c>
      <c r="U332" s="24">
        <f t="shared" si="115"/>
        <v>0</v>
      </c>
      <c r="V332" s="25">
        <f t="shared" si="116"/>
        <v>0</v>
      </c>
      <c r="W332" s="24">
        <f>IF(G332&lt;=1,'CARGO FIJO'!$A$2,IF(G332&lt;=2,'CARGO FIJO'!$B$2,IF(G332&lt;=3,'CARGO FIJO'!$C$2,IF(G332&lt;=4,'CARGO FIJO'!$D$2,IF(G332&lt;=5,'CARGO FIJO'!$E$2)))))</f>
        <v>10000</v>
      </c>
      <c r="X332" s="26">
        <v>0</v>
      </c>
      <c r="Y332" s="24">
        <v>0</v>
      </c>
      <c r="Z332" s="27">
        <v>0</v>
      </c>
      <c r="AA332" s="24">
        <f t="shared" si="121"/>
        <v>0</v>
      </c>
      <c r="AB332" s="24">
        <v>0</v>
      </c>
      <c r="AC332" s="24">
        <v>0</v>
      </c>
      <c r="AD332" s="24">
        <v>1000</v>
      </c>
      <c r="AE332" s="24">
        <v>0</v>
      </c>
      <c r="AF332" s="21">
        <v>0</v>
      </c>
      <c r="AG332" s="24">
        <v>0</v>
      </c>
      <c r="AH332" s="24">
        <f t="shared" si="120"/>
        <v>0</v>
      </c>
      <c r="AI332" s="24">
        <v>0</v>
      </c>
      <c r="AJ332" s="33" t="s">
        <v>1402</v>
      </c>
      <c r="AK332" s="24">
        <v>0</v>
      </c>
      <c r="AL332" s="24">
        <f t="shared" si="94"/>
        <v>9000</v>
      </c>
      <c r="AM332" s="24">
        <f t="shared" si="10"/>
        <v>9000</v>
      </c>
      <c r="AN332" s="29"/>
      <c r="AO332" s="30"/>
      <c r="AP332" s="30"/>
      <c r="AQ332" s="29"/>
      <c r="AR332" s="29"/>
      <c r="AS332" s="29"/>
      <c r="AT332" s="29"/>
      <c r="AU332" s="29"/>
      <c r="AV332" s="29"/>
      <c r="AW332" s="29"/>
    </row>
    <row r="333" spans="1:49" ht="15.75" customHeight="1" x14ac:dyDescent="0.3">
      <c r="A333" s="17" t="s">
        <v>1403</v>
      </c>
      <c r="B333" s="14" t="s">
        <v>1404</v>
      </c>
      <c r="C333" s="15">
        <v>39167917</v>
      </c>
      <c r="D333" s="16">
        <v>1609009609</v>
      </c>
      <c r="E333" s="16" t="s">
        <v>51</v>
      </c>
      <c r="F333" s="16" t="s">
        <v>1405</v>
      </c>
      <c r="G333" s="17">
        <v>2</v>
      </c>
      <c r="H333" s="18" t="s">
        <v>1406</v>
      </c>
      <c r="I333" s="19" t="s">
        <v>53</v>
      </c>
      <c r="J333" s="20" t="s">
        <v>54</v>
      </c>
      <c r="K333" s="21">
        <v>338</v>
      </c>
      <c r="L333" s="21">
        <v>339</v>
      </c>
      <c r="M333" s="22">
        <v>900</v>
      </c>
      <c r="N333" s="23">
        <f>IF(G333&lt;=1,'CARGO FIJO'!$B$5,IF(G333&lt;=2,'CARGO FIJO'!$B$8,IF(G333&lt;=3,'CARGO FIJO'!$B$11,IF(G333&lt;=4,'CARGO FIJO'!$B$14,IF(G333&lt;=5,'CARGO FIJO'!$B$17)))))</f>
        <v>900</v>
      </c>
      <c r="O333" s="23">
        <f>IF(G333&lt;=1,'CARGO FIJO'!$C$5,IF(G333&lt;=2,'CARGO FIJO'!$C$8,IF(G333&lt;=3,'CARGO FIJO'!$C$11,IF(G333&lt;=4,'CARGO FIJO'!$C$14,IF(G333&lt;=5,'CARGO FIJO'!$C$17)))))</f>
        <v>900</v>
      </c>
      <c r="P333" s="21">
        <f t="shared" si="67"/>
        <v>1</v>
      </c>
      <c r="Q333" s="21">
        <f t="shared" si="68"/>
        <v>1</v>
      </c>
      <c r="R333" s="21">
        <f t="shared" si="69"/>
        <v>0</v>
      </c>
      <c r="S333" s="21">
        <f t="shared" si="70"/>
        <v>0</v>
      </c>
      <c r="T333" s="24">
        <f t="shared" si="71"/>
        <v>900</v>
      </c>
      <c r="U333" s="24">
        <f t="shared" si="115"/>
        <v>0</v>
      </c>
      <c r="V333" s="25">
        <f t="shared" si="116"/>
        <v>0</v>
      </c>
      <c r="W333" s="24">
        <f>IF(G333&lt;=1,'CARGO FIJO'!$A$2,IF(G333&lt;=2,'CARGO FIJO'!$B$2,IF(G333&lt;=3,'CARGO FIJO'!$C$2,IF(G333&lt;=4,'CARGO FIJO'!$D$2,IF(G333&lt;=5,'CARGO FIJO'!$E$2)))))</f>
        <v>10000</v>
      </c>
      <c r="X333" s="26">
        <v>0</v>
      </c>
      <c r="Y333" s="24">
        <v>0</v>
      </c>
      <c r="Z333" s="27">
        <v>0</v>
      </c>
      <c r="AA333" s="24">
        <f t="shared" si="121"/>
        <v>0</v>
      </c>
      <c r="AB333" s="24">
        <v>0</v>
      </c>
      <c r="AC333" s="24">
        <v>0</v>
      </c>
      <c r="AD333" s="24">
        <v>1100</v>
      </c>
      <c r="AE333" s="24">
        <v>0</v>
      </c>
      <c r="AF333" s="21">
        <v>0</v>
      </c>
      <c r="AG333" s="24">
        <v>0</v>
      </c>
      <c r="AH333" s="24">
        <f t="shared" si="120"/>
        <v>0</v>
      </c>
      <c r="AI333" s="24">
        <v>0</v>
      </c>
      <c r="AJ333" s="33" t="s">
        <v>55</v>
      </c>
      <c r="AK333" s="24">
        <v>0</v>
      </c>
      <c r="AL333" s="24">
        <f t="shared" si="94"/>
        <v>9800</v>
      </c>
      <c r="AM333" s="24">
        <f t="shared" si="10"/>
        <v>9800</v>
      </c>
      <c r="AN333" s="29"/>
      <c r="AO333" s="30">
        <f t="shared" ref="AO333:AO343" si="122">AH333</f>
        <v>0</v>
      </c>
      <c r="AP333" s="30"/>
      <c r="AQ333" s="29"/>
      <c r="AR333" s="29"/>
      <c r="AS333" s="29"/>
      <c r="AT333" s="29"/>
      <c r="AU333" s="29"/>
      <c r="AV333" s="29"/>
      <c r="AW333" s="29"/>
    </row>
    <row r="334" spans="1:49" ht="15.75" customHeight="1" x14ac:dyDescent="0.3">
      <c r="A334" s="17" t="s">
        <v>1407</v>
      </c>
      <c r="B334" s="14" t="s">
        <v>1408</v>
      </c>
      <c r="C334" s="15">
        <v>1026130300</v>
      </c>
      <c r="D334" s="16">
        <v>805009550</v>
      </c>
      <c r="E334" s="16" t="s">
        <v>51</v>
      </c>
      <c r="F334" s="16" t="s">
        <v>1409</v>
      </c>
      <c r="G334" s="17">
        <v>2</v>
      </c>
      <c r="H334" s="18" t="s">
        <v>1410</v>
      </c>
      <c r="I334" s="19" t="s">
        <v>53</v>
      </c>
      <c r="J334" s="20" t="s">
        <v>54</v>
      </c>
      <c r="K334" s="21">
        <v>661</v>
      </c>
      <c r="L334" s="21">
        <v>675</v>
      </c>
      <c r="M334" s="22">
        <v>900</v>
      </c>
      <c r="N334" s="23">
        <f>IF(G334&lt;=1,'CARGO FIJO'!$B$5,IF(G334&lt;=2,'CARGO FIJO'!$B$8,IF(G334&lt;=3,'CARGO FIJO'!$B$11,IF(G334&lt;=4,'CARGO FIJO'!$B$14,IF(G334&lt;=5,'CARGO FIJO'!$B$17)))))</f>
        <v>900</v>
      </c>
      <c r="O334" s="23">
        <f>IF(G334&lt;=1,'CARGO FIJO'!$C$5,IF(G334&lt;=2,'CARGO FIJO'!$C$8,IF(G334&lt;=3,'CARGO FIJO'!$C$11,IF(G334&lt;=4,'CARGO FIJO'!$C$14,IF(G334&lt;=5,'CARGO FIJO'!$C$17)))))</f>
        <v>900</v>
      </c>
      <c r="P334" s="21">
        <f t="shared" si="67"/>
        <v>14</v>
      </c>
      <c r="Q334" s="21">
        <f t="shared" si="68"/>
        <v>14</v>
      </c>
      <c r="R334" s="21">
        <f t="shared" si="69"/>
        <v>0</v>
      </c>
      <c r="S334" s="21">
        <f t="shared" si="70"/>
        <v>0</v>
      </c>
      <c r="T334" s="24">
        <f t="shared" si="71"/>
        <v>12600</v>
      </c>
      <c r="U334" s="24">
        <f t="shared" si="115"/>
        <v>0</v>
      </c>
      <c r="V334" s="25">
        <f t="shared" si="116"/>
        <v>0</v>
      </c>
      <c r="W334" s="24">
        <f>IF(G334&lt;=1,'CARGO FIJO'!$A$2,IF(G334&lt;=2,'CARGO FIJO'!$B$2,IF(G334&lt;=3,'CARGO FIJO'!$C$2,IF(G334&lt;=4,'CARGO FIJO'!$D$2,IF(G334&lt;=5,'CARGO FIJO'!$E$2)))))</f>
        <v>10000</v>
      </c>
      <c r="X334" s="26">
        <v>0</v>
      </c>
      <c r="Y334" s="24">
        <v>0</v>
      </c>
      <c r="Z334" s="27">
        <v>3</v>
      </c>
      <c r="AA334" s="24">
        <f t="shared" si="121"/>
        <v>1500</v>
      </c>
      <c r="AB334" s="24">
        <v>63900</v>
      </c>
      <c r="AC334" s="24">
        <v>0</v>
      </c>
      <c r="AD334" s="24">
        <v>0</v>
      </c>
      <c r="AE334" s="24">
        <v>0</v>
      </c>
      <c r="AF334" s="21">
        <v>0</v>
      </c>
      <c r="AG334" s="24">
        <v>0</v>
      </c>
      <c r="AH334" s="24">
        <f t="shared" si="120"/>
        <v>0</v>
      </c>
      <c r="AI334" s="24">
        <v>0</v>
      </c>
      <c r="AJ334" s="33" t="s">
        <v>1411</v>
      </c>
      <c r="AK334" s="24">
        <v>0</v>
      </c>
      <c r="AL334" s="24">
        <f t="shared" si="94"/>
        <v>88000</v>
      </c>
      <c r="AM334" s="24">
        <f t="shared" si="10"/>
        <v>88000</v>
      </c>
      <c r="AN334" s="29"/>
      <c r="AO334" s="30">
        <f t="shared" si="122"/>
        <v>0</v>
      </c>
      <c r="AP334" s="30">
        <f t="shared" ref="AP334:AP351" si="123">AL334-AM334</f>
        <v>0</v>
      </c>
      <c r="AQ334" s="29"/>
      <c r="AR334" s="29"/>
      <c r="AS334" s="29"/>
      <c r="AT334" s="29"/>
      <c r="AU334" s="29"/>
      <c r="AV334" s="29"/>
      <c r="AW334" s="29"/>
    </row>
    <row r="335" spans="1:49" ht="15.75" customHeight="1" x14ac:dyDescent="0.3">
      <c r="A335" s="17" t="s">
        <v>1412</v>
      </c>
      <c r="B335" s="14" t="s">
        <v>1413</v>
      </c>
      <c r="C335" s="15">
        <v>15252497</v>
      </c>
      <c r="D335" s="16">
        <v>712005613</v>
      </c>
      <c r="E335" s="16" t="s">
        <v>51</v>
      </c>
      <c r="F335" s="16">
        <v>3064053</v>
      </c>
      <c r="G335" s="17">
        <v>2</v>
      </c>
      <c r="H335" s="18" t="s">
        <v>1414</v>
      </c>
      <c r="I335" s="19" t="s">
        <v>53</v>
      </c>
      <c r="J335" s="20" t="s">
        <v>54</v>
      </c>
      <c r="K335" s="21">
        <v>507</v>
      </c>
      <c r="L335" s="21">
        <v>508</v>
      </c>
      <c r="M335" s="22">
        <v>900</v>
      </c>
      <c r="N335" s="23">
        <f>IF(G335&lt;=1,'CARGO FIJO'!$B$5,IF(G335&lt;=2,'CARGO FIJO'!$B$8,IF(G335&lt;=3,'CARGO FIJO'!$B$11,IF(G335&lt;=4,'CARGO FIJO'!$B$14,IF(G335&lt;=5,'CARGO FIJO'!$B$17)))))</f>
        <v>900</v>
      </c>
      <c r="O335" s="23">
        <f>IF(G335&lt;=1,'CARGO FIJO'!$C$5,IF(G335&lt;=2,'CARGO FIJO'!$C$8,IF(G335&lt;=3,'CARGO FIJO'!$C$11,IF(G335&lt;=4,'CARGO FIJO'!$C$14,IF(G335&lt;=5,'CARGO FIJO'!$C$17)))))</f>
        <v>900</v>
      </c>
      <c r="P335" s="21">
        <f t="shared" si="67"/>
        <v>1</v>
      </c>
      <c r="Q335" s="21">
        <f t="shared" si="68"/>
        <v>1</v>
      </c>
      <c r="R335" s="21">
        <f t="shared" si="69"/>
        <v>0</v>
      </c>
      <c r="S335" s="21">
        <f t="shared" si="70"/>
        <v>0</v>
      </c>
      <c r="T335" s="24">
        <f t="shared" si="71"/>
        <v>900</v>
      </c>
      <c r="U335" s="24">
        <f t="shared" si="115"/>
        <v>0</v>
      </c>
      <c r="V335" s="25">
        <f t="shared" si="116"/>
        <v>0</v>
      </c>
      <c r="W335" s="24">
        <f>IF(G335&lt;=1,'CARGO FIJO'!$A$2,IF(G335&lt;=2,'CARGO FIJO'!$B$2,IF(G335&lt;=3,'CARGO FIJO'!$C$2,IF(G335&lt;=4,'CARGO FIJO'!$D$2,IF(G335&lt;=5,'CARGO FIJO'!$E$2)))))</f>
        <v>10000</v>
      </c>
      <c r="X335" s="26">
        <v>0</v>
      </c>
      <c r="Y335" s="24">
        <v>0</v>
      </c>
      <c r="Z335" s="27">
        <v>0</v>
      </c>
      <c r="AA335" s="24">
        <f t="shared" si="121"/>
        <v>0</v>
      </c>
      <c r="AB335" s="24">
        <v>0</v>
      </c>
      <c r="AC335" s="24">
        <v>0</v>
      </c>
      <c r="AD335" s="24">
        <v>1100</v>
      </c>
      <c r="AE335" s="24">
        <v>0</v>
      </c>
      <c r="AF335" s="21">
        <v>0</v>
      </c>
      <c r="AG335" s="24">
        <v>0</v>
      </c>
      <c r="AH335" s="24">
        <f t="shared" si="120"/>
        <v>0</v>
      </c>
      <c r="AI335" s="24">
        <v>0</v>
      </c>
      <c r="AJ335" s="33" t="s">
        <v>55</v>
      </c>
      <c r="AK335" s="24">
        <v>0</v>
      </c>
      <c r="AL335" s="24">
        <f t="shared" si="94"/>
        <v>9800</v>
      </c>
      <c r="AM335" s="24">
        <f t="shared" si="10"/>
        <v>9800</v>
      </c>
      <c r="AN335" s="29"/>
      <c r="AO335" s="30">
        <f t="shared" si="122"/>
        <v>0</v>
      </c>
      <c r="AP335" s="30">
        <f t="shared" si="123"/>
        <v>0</v>
      </c>
      <c r="AQ335" s="29"/>
      <c r="AR335" s="29"/>
      <c r="AS335" s="29"/>
      <c r="AT335" s="29"/>
      <c r="AU335" s="29"/>
      <c r="AV335" s="29"/>
      <c r="AW335" s="29"/>
    </row>
    <row r="336" spans="1:49" ht="15.75" customHeight="1" x14ac:dyDescent="0.3">
      <c r="A336" s="17" t="s">
        <v>1415</v>
      </c>
      <c r="B336" s="14" t="s">
        <v>1416</v>
      </c>
      <c r="C336" s="15">
        <v>39164498</v>
      </c>
      <c r="D336" s="16">
        <v>1312011010</v>
      </c>
      <c r="E336" s="16" t="s">
        <v>51</v>
      </c>
      <c r="F336" s="16" t="s">
        <v>1417</v>
      </c>
      <c r="G336" s="17">
        <v>2</v>
      </c>
      <c r="H336" s="18" t="s">
        <v>1418</v>
      </c>
      <c r="I336" s="19" t="s">
        <v>53</v>
      </c>
      <c r="J336" s="20" t="s">
        <v>54</v>
      </c>
      <c r="K336" s="21">
        <v>575</v>
      </c>
      <c r="L336" s="21">
        <v>583</v>
      </c>
      <c r="M336" s="22">
        <v>900</v>
      </c>
      <c r="N336" s="23">
        <f>IF(G336&lt;=1,'CARGO FIJO'!$B$5,IF(G336&lt;=2,'CARGO FIJO'!$B$8,IF(G336&lt;=3,'CARGO FIJO'!$B$11,IF(G336&lt;=4,'CARGO FIJO'!$B$14,IF(G336&lt;=5,'CARGO FIJO'!$B$17)))))</f>
        <v>900</v>
      </c>
      <c r="O336" s="23">
        <f>IF(G336&lt;=1,'CARGO FIJO'!$C$5,IF(G336&lt;=2,'CARGO FIJO'!$C$8,IF(G336&lt;=3,'CARGO FIJO'!$C$11,IF(G336&lt;=4,'CARGO FIJO'!$C$14,IF(G336&lt;=5,'CARGO FIJO'!$C$17)))))</f>
        <v>900</v>
      </c>
      <c r="P336" s="21">
        <f t="shared" si="67"/>
        <v>8</v>
      </c>
      <c r="Q336" s="21">
        <f t="shared" si="68"/>
        <v>8</v>
      </c>
      <c r="R336" s="21">
        <f t="shared" si="69"/>
        <v>0</v>
      </c>
      <c r="S336" s="21">
        <f t="shared" si="70"/>
        <v>0</v>
      </c>
      <c r="T336" s="24">
        <f t="shared" si="71"/>
        <v>7200</v>
      </c>
      <c r="U336" s="24">
        <f t="shared" si="115"/>
        <v>0</v>
      </c>
      <c r="V336" s="25">
        <f t="shared" si="116"/>
        <v>0</v>
      </c>
      <c r="W336" s="24">
        <f>IF(G336&lt;=1,'CARGO FIJO'!$A$2,IF(G336&lt;=2,'CARGO FIJO'!$B$2,IF(G336&lt;=3,'CARGO FIJO'!$C$2,IF(G336&lt;=4,'CARGO FIJO'!$D$2,IF(G336&lt;=5,'CARGO FIJO'!$E$2)))))</f>
        <v>10000</v>
      </c>
      <c r="X336" s="26">
        <v>0</v>
      </c>
      <c r="Y336" s="24">
        <v>0</v>
      </c>
      <c r="Z336" s="27">
        <v>1</v>
      </c>
      <c r="AA336" s="24">
        <f t="shared" si="121"/>
        <v>500</v>
      </c>
      <c r="AB336" s="24">
        <v>3700</v>
      </c>
      <c r="AC336" s="24">
        <v>0</v>
      </c>
      <c r="AD336" s="24">
        <v>1800</v>
      </c>
      <c r="AE336" s="24">
        <v>0</v>
      </c>
      <c r="AF336" s="21">
        <v>0</v>
      </c>
      <c r="AG336" s="24">
        <v>0</v>
      </c>
      <c r="AH336" s="24">
        <f t="shared" si="120"/>
        <v>0</v>
      </c>
      <c r="AI336" s="24">
        <v>0</v>
      </c>
      <c r="AJ336" s="33" t="s">
        <v>1419</v>
      </c>
      <c r="AK336" s="24">
        <v>0</v>
      </c>
      <c r="AL336" s="24">
        <f t="shared" si="94"/>
        <v>19600</v>
      </c>
      <c r="AM336" s="24">
        <f t="shared" si="10"/>
        <v>19600</v>
      </c>
      <c r="AN336" s="29"/>
      <c r="AO336" s="30">
        <f t="shared" si="122"/>
        <v>0</v>
      </c>
      <c r="AP336" s="30">
        <f t="shared" si="123"/>
        <v>0</v>
      </c>
      <c r="AQ336" s="29"/>
      <c r="AR336" s="29"/>
      <c r="AS336" s="29"/>
      <c r="AT336" s="29"/>
      <c r="AU336" s="29"/>
      <c r="AV336" s="29"/>
      <c r="AW336" s="29"/>
    </row>
    <row r="337" spans="1:49" ht="16.5" customHeight="1" x14ac:dyDescent="0.3">
      <c r="A337" s="17" t="s">
        <v>1420</v>
      </c>
      <c r="B337" s="14" t="s">
        <v>1421</v>
      </c>
      <c r="C337" s="15">
        <v>43468118</v>
      </c>
      <c r="D337" s="16">
        <v>1210007272</v>
      </c>
      <c r="E337" s="16" t="s">
        <v>51</v>
      </c>
      <c r="F337" s="16" t="s">
        <v>1422</v>
      </c>
      <c r="G337" s="17">
        <v>2</v>
      </c>
      <c r="H337" s="18" t="s">
        <v>1423</v>
      </c>
      <c r="I337" s="19" t="s">
        <v>53</v>
      </c>
      <c r="J337" s="20" t="s">
        <v>54</v>
      </c>
      <c r="K337" s="21">
        <v>967</v>
      </c>
      <c r="L337" s="21">
        <v>986</v>
      </c>
      <c r="M337" s="22">
        <v>900</v>
      </c>
      <c r="N337" s="23">
        <f>IF(G337&lt;=1,'CARGO FIJO'!$B$5,IF(G337&lt;=2,'CARGO FIJO'!$B$8,IF(G337&lt;=3,'CARGO FIJO'!$B$11,IF(G337&lt;=4,'CARGO FIJO'!$B$14,IF(G337&lt;=5,'CARGO FIJO'!$B$17)))))</f>
        <v>900</v>
      </c>
      <c r="O337" s="23">
        <f>IF(G337&lt;=1,'CARGO FIJO'!$C$5,IF(G337&lt;=2,'CARGO FIJO'!$C$8,IF(G337&lt;=3,'CARGO FIJO'!$C$11,IF(G337&lt;=4,'CARGO FIJO'!$C$14,IF(G337&lt;=5,'CARGO FIJO'!$C$17)))))</f>
        <v>900</v>
      </c>
      <c r="P337" s="21">
        <f t="shared" si="67"/>
        <v>19</v>
      </c>
      <c r="Q337" s="21">
        <f t="shared" si="68"/>
        <v>17</v>
      </c>
      <c r="R337" s="21">
        <f t="shared" si="69"/>
        <v>2</v>
      </c>
      <c r="S337" s="21">
        <f t="shared" si="70"/>
        <v>0</v>
      </c>
      <c r="T337" s="24">
        <f t="shared" si="71"/>
        <v>15300</v>
      </c>
      <c r="U337" s="24">
        <f t="shared" si="115"/>
        <v>1800</v>
      </c>
      <c r="V337" s="25">
        <f t="shared" si="116"/>
        <v>0</v>
      </c>
      <c r="W337" s="24">
        <f>IF(G337&lt;=1,'CARGO FIJO'!$A$2,IF(G337&lt;=2,'CARGO FIJO'!$B$2,IF(G337&lt;=3,'CARGO FIJO'!$C$2,IF(G337&lt;=4,'CARGO FIJO'!$D$2,IF(G337&lt;=5,'CARGO FIJO'!$E$2)))))</f>
        <v>10000</v>
      </c>
      <c r="X337" s="26">
        <v>0</v>
      </c>
      <c r="Y337" s="24">
        <v>0</v>
      </c>
      <c r="Z337" s="27">
        <v>5</v>
      </c>
      <c r="AA337" s="24">
        <f t="shared" si="121"/>
        <v>2500</v>
      </c>
      <c r="AB337" s="24">
        <v>132400</v>
      </c>
      <c r="AC337" s="24">
        <v>0</v>
      </c>
      <c r="AD337" s="24">
        <v>0</v>
      </c>
      <c r="AE337" s="24">
        <v>0</v>
      </c>
      <c r="AF337" s="21">
        <v>0</v>
      </c>
      <c r="AG337" s="24">
        <v>0</v>
      </c>
      <c r="AH337" s="24">
        <f t="shared" si="120"/>
        <v>0</v>
      </c>
      <c r="AI337" s="24">
        <v>0</v>
      </c>
      <c r="AJ337" s="33" t="s">
        <v>1424</v>
      </c>
      <c r="AK337" s="24">
        <v>0</v>
      </c>
      <c r="AL337" s="24">
        <f t="shared" si="94"/>
        <v>162000</v>
      </c>
      <c r="AM337" s="24">
        <f t="shared" si="10"/>
        <v>162000</v>
      </c>
      <c r="AN337" s="29"/>
      <c r="AO337" s="30">
        <f t="shared" si="122"/>
        <v>0</v>
      </c>
      <c r="AP337" s="30">
        <f t="shared" si="123"/>
        <v>0</v>
      </c>
      <c r="AQ337" s="29"/>
      <c r="AR337" s="29"/>
      <c r="AS337" s="29"/>
      <c r="AT337" s="29"/>
      <c r="AU337" s="29"/>
      <c r="AV337" s="29"/>
      <c r="AW337" s="29"/>
    </row>
    <row r="338" spans="1:49" ht="15.75" customHeight="1" x14ac:dyDescent="0.3">
      <c r="A338" s="17" t="s">
        <v>1425</v>
      </c>
      <c r="B338" s="14" t="s">
        <v>1426</v>
      </c>
      <c r="C338" s="15">
        <v>39182280</v>
      </c>
      <c r="D338" s="16">
        <v>1701005528</v>
      </c>
      <c r="E338" s="16" t="s">
        <v>51</v>
      </c>
      <c r="F338" s="16">
        <v>3038169</v>
      </c>
      <c r="G338" s="17">
        <v>2</v>
      </c>
      <c r="H338" s="18" t="s">
        <v>1427</v>
      </c>
      <c r="I338" s="19" t="s">
        <v>53</v>
      </c>
      <c r="J338" s="20" t="s">
        <v>54</v>
      </c>
      <c r="K338" s="21">
        <v>158</v>
      </c>
      <c r="L338" s="21">
        <v>166</v>
      </c>
      <c r="M338" s="22">
        <v>900</v>
      </c>
      <c r="N338" s="23">
        <f>IF(G338&lt;=1,'CARGO FIJO'!$B$5,IF(G338&lt;=2,'CARGO FIJO'!$B$8,IF(G338&lt;=3,'CARGO FIJO'!$B$11,IF(G338&lt;=4,'CARGO FIJO'!$B$14,IF(G338&lt;=5,'CARGO FIJO'!$B$17)))))</f>
        <v>900</v>
      </c>
      <c r="O338" s="23">
        <f>IF(G338&lt;=1,'CARGO FIJO'!$C$5,IF(G338&lt;=2,'CARGO FIJO'!$C$8,IF(G338&lt;=3,'CARGO FIJO'!$C$11,IF(G338&lt;=4,'CARGO FIJO'!$C$14,IF(G338&lt;=5,'CARGO FIJO'!$C$17)))))</f>
        <v>900</v>
      </c>
      <c r="P338" s="21">
        <f t="shared" si="67"/>
        <v>8</v>
      </c>
      <c r="Q338" s="21">
        <f t="shared" si="68"/>
        <v>8</v>
      </c>
      <c r="R338" s="21">
        <f t="shared" si="69"/>
        <v>0</v>
      </c>
      <c r="S338" s="21">
        <f t="shared" si="70"/>
        <v>0</v>
      </c>
      <c r="T338" s="24">
        <f t="shared" si="71"/>
        <v>7200</v>
      </c>
      <c r="U338" s="24">
        <f t="shared" si="115"/>
        <v>0</v>
      </c>
      <c r="V338" s="25">
        <f t="shared" si="116"/>
        <v>0</v>
      </c>
      <c r="W338" s="24">
        <f>IF(G338&lt;=1,'CARGO FIJO'!$A$2,IF(G338&lt;=2,'CARGO FIJO'!$B$2,IF(G338&lt;=3,'CARGO FIJO'!$C$2,IF(G338&lt;=4,'CARGO FIJO'!$D$2,IF(G338&lt;=5,'CARGO FIJO'!$E$2)))))</f>
        <v>10000</v>
      </c>
      <c r="X338" s="26">
        <v>0</v>
      </c>
      <c r="Y338" s="24">
        <v>0</v>
      </c>
      <c r="Z338" s="27">
        <v>0</v>
      </c>
      <c r="AA338" s="24">
        <f t="shared" si="121"/>
        <v>0</v>
      </c>
      <c r="AB338" s="24">
        <v>0</v>
      </c>
      <c r="AC338" s="24">
        <v>0</v>
      </c>
      <c r="AD338" s="24">
        <v>1700</v>
      </c>
      <c r="AE338" s="24">
        <v>0</v>
      </c>
      <c r="AF338" s="21">
        <v>0</v>
      </c>
      <c r="AG338" s="24">
        <v>0</v>
      </c>
      <c r="AH338" s="24">
        <f t="shared" si="120"/>
        <v>0</v>
      </c>
      <c r="AI338" s="24">
        <v>0</v>
      </c>
      <c r="AJ338" s="33" t="s">
        <v>55</v>
      </c>
      <c r="AK338" s="24">
        <v>0</v>
      </c>
      <c r="AL338" s="24">
        <f t="shared" si="94"/>
        <v>15500</v>
      </c>
      <c r="AM338" s="24">
        <f t="shared" si="10"/>
        <v>15500</v>
      </c>
      <c r="AN338" s="29"/>
      <c r="AO338" s="30">
        <f t="shared" si="122"/>
        <v>0</v>
      </c>
      <c r="AP338" s="30">
        <f t="shared" si="123"/>
        <v>0</v>
      </c>
      <c r="AQ338" s="29"/>
      <c r="AR338" s="29"/>
      <c r="AS338" s="29"/>
      <c r="AT338" s="29"/>
      <c r="AU338" s="29"/>
      <c r="AV338" s="29"/>
      <c r="AW338" s="29"/>
    </row>
    <row r="339" spans="1:49" ht="15.75" customHeight="1" x14ac:dyDescent="0.3">
      <c r="A339" s="17" t="s">
        <v>1428</v>
      </c>
      <c r="B339" s="14" t="s">
        <v>1429</v>
      </c>
      <c r="C339" s="15">
        <v>39169029</v>
      </c>
      <c r="D339" s="16">
        <v>712006934</v>
      </c>
      <c r="E339" s="16" t="s">
        <v>51</v>
      </c>
      <c r="F339" s="16">
        <v>3034126</v>
      </c>
      <c r="G339" s="17">
        <v>3</v>
      </c>
      <c r="H339" s="18" t="s">
        <v>1430</v>
      </c>
      <c r="I339" s="19" t="s">
        <v>53</v>
      </c>
      <c r="J339" s="20" t="s">
        <v>54</v>
      </c>
      <c r="K339" s="21">
        <v>3099</v>
      </c>
      <c r="L339" s="21">
        <v>3125</v>
      </c>
      <c r="M339" s="22">
        <v>1250</v>
      </c>
      <c r="N339" s="23">
        <f>IF(G339&lt;=1,'CARGO FIJO'!$B$5,IF(G339&lt;=2,'CARGO FIJO'!$B$8,IF(G339&lt;=3,'CARGO FIJO'!$B$11,IF(G339&lt;=4,'CARGO FIJO'!$B$14,IF(G339&lt;=5,'CARGO FIJO'!$B$17)))))</f>
        <v>1250</v>
      </c>
      <c r="O339" s="23">
        <f>IF(G339&lt;=1,'CARGO FIJO'!$C$5,IF(G339&lt;=2,'CARGO FIJO'!$C$8,IF(G339&lt;=3,'CARGO FIJO'!$C$11,IF(G339&lt;=4,'CARGO FIJO'!$C$14,IF(G339&lt;=5,'CARGO FIJO'!$C$17)))))</f>
        <v>1250</v>
      </c>
      <c r="P339" s="21">
        <f t="shared" si="67"/>
        <v>26</v>
      </c>
      <c r="Q339" s="21">
        <f t="shared" si="68"/>
        <v>17</v>
      </c>
      <c r="R339" s="21">
        <f t="shared" si="69"/>
        <v>9</v>
      </c>
      <c r="S339" s="21">
        <f t="shared" si="70"/>
        <v>0</v>
      </c>
      <c r="T339" s="24">
        <f t="shared" si="71"/>
        <v>21250</v>
      </c>
      <c r="U339" s="24">
        <f t="shared" si="115"/>
        <v>11250</v>
      </c>
      <c r="V339" s="25">
        <f t="shared" si="116"/>
        <v>0</v>
      </c>
      <c r="W339" s="24">
        <f>IF(G339&lt;=1,'CARGO FIJO'!$A$2,IF(G339&lt;=2,'CARGO FIJO'!$B$2,IF(G339&lt;=3,'CARGO FIJO'!$C$2,IF(G339&lt;=4,'CARGO FIJO'!$D$2,IF(G339&lt;=5,'CARGO FIJO'!$E$2)))))</f>
        <v>11800</v>
      </c>
      <c r="X339" s="26">
        <v>0</v>
      </c>
      <c r="Y339" s="24">
        <v>8600</v>
      </c>
      <c r="Z339" s="27">
        <v>0</v>
      </c>
      <c r="AA339" s="24">
        <f t="shared" si="121"/>
        <v>0</v>
      </c>
      <c r="AB339" s="24">
        <v>0</v>
      </c>
      <c r="AC339" s="24">
        <v>0</v>
      </c>
      <c r="AD339" s="24">
        <v>5300</v>
      </c>
      <c r="AE339" s="24">
        <v>0</v>
      </c>
      <c r="AF339" s="21">
        <v>0</v>
      </c>
      <c r="AG339" s="24">
        <v>0</v>
      </c>
      <c r="AH339" s="24">
        <f t="shared" si="120"/>
        <v>0</v>
      </c>
      <c r="AI339" s="24">
        <v>0</v>
      </c>
      <c r="AJ339" s="33" t="s">
        <v>55</v>
      </c>
      <c r="AK339" s="24">
        <v>0</v>
      </c>
      <c r="AL339" s="24">
        <f t="shared" si="94"/>
        <v>47600</v>
      </c>
      <c r="AM339" s="24">
        <f t="shared" si="10"/>
        <v>47600</v>
      </c>
      <c r="AN339" s="29"/>
      <c r="AO339" s="30">
        <f t="shared" si="122"/>
        <v>0</v>
      </c>
      <c r="AP339" s="30">
        <f t="shared" si="123"/>
        <v>0</v>
      </c>
      <c r="AQ339" s="29"/>
      <c r="AR339" s="29"/>
      <c r="AS339" s="29"/>
      <c r="AT339" s="29"/>
      <c r="AU339" s="29"/>
      <c r="AV339" s="29"/>
      <c r="AW339" s="29"/>
    </row>
    <row r="340" spans="1:49" ht="15.75" customHeight="1" x14ac:dyDescent="0.3">
      <c r="A340" s="17" t="s">
        <v>1431</v>
      </c>
      <c r="B340" s="14" t="s">
        <v>1432</v>
      </c>
      <c r="C340" s="15">
        <v>15259004</v>
      </c>
      <c r="D340" s="16">
        <v>712005133</v>
      </c>
      <c r="E340" s="16" t="s">
        <v>51</v>
      </c>
      <c r="F340" s="16" t="s">
        <v>1433</v>
      </c>
      <c r="G340" s="17">
        <v>2</v>
      </c>
      <c r="H340" s="18" t="s">
        <v>1434</v>
      </c>
      <c r="I340" s="19" t="s">
        <v>53</v>
      </c>
      <c r="J340" s="20" t="s">
        <v>54</v>
      </c>
      <c r="K340" s="21">
        <v>1403</v>
      </c>
      <c r="L340" s="21">
        <v>1418</v>
      </c>
      <c r="M340" s="22">
        <v>900</v>
      </c>
      <c r="N340" s="23">
        <f>IF(G340&lt;=1,'CARGO FIJO'!$B$5,IF(G340&lt;=2,'CARGO FIJO'!$B$8,IF(G340&lt;=3,'CARGO FIJO'!$B$11,IF(G340&lt;=4,'CARGO FIJO'!$B$14,IF(G340&lt;=5,'CARGO FIJO'!$B$17)))))</f>
        <v>900</v>
      </c>
      <c r="O340" s="23">
        <f>IF(G340&lt;=1,'CARGO FIJO'!$C$5,IF(G340&lt;=2,'CARGO FIJO'!$C$8,IF(G340&lt;=3,'CARGO FIJO'!$C$11,IF(G340&lt;=4,'CARGO FIJO'!$C$14,IF(G340&lt;=5,'CARGO FIJO'!$C$17)))))</f>
        <v>900</v>
      </c>
      <c r="P340" s="21">
        <f t="shared" si="67"/>
        <v>15</v>
      </c>
      <c r="Q340" s="21">
        <f t="shared" si="68"/>
        <v>15</v>
      </c>
      <c r="R340" s="21">
        <f t="shared" si="69"/>
        <v>0</v>
      </c>
      <c r="S340" s="21">
        <f t="shared" si="70"/>
        <v>0</v>
      </c>
      <c r="T340" s="24">
        <f t="shared" si="71"/>
        <v>13500</v>
      </c>
      <c r="U340" s="24">
        <f t="shared" si="115"/>
        <v>0</v>
      </c>
      <c r="V340" s="25">
        <f t="shared" si="116"/>
        <v>0</v>
      </c>
      <c r="W340" s="24">
        <f>IF(G340&lt;=1,'CARGO FIJO'!$A$2,IF(G340&lt;=2,'CARGO FIJO'!$B$2,IF(G340&lt;=3,'CARGO FIJO'!$C$2,IF(G340&lt;=4,'CARGO FIJO'!$D$2,IF(G340&lt;=5,'CARGO FIJO'!$E$2)))))</f>
        <v>10000</v>
      </c>
      <c r="X340" s="26">
        <v>0</v>
      </c>
      <c r="Y340" s="24">
        <v>0</v>
      </c>
      <c r="Z340" s="27">
        <v>0</v>
      </c>
      <c r="AA340" s="24">
        <f t="shared" si="121"/>
        <v>0</v>
      </c>
      <c r="AB340" s="24">
        <v>0</v>
      </c>
      <c r="AC340" s="24">
        <v>0</v>
      </c>
      <c r="AD340" s="24">
        <v>2350</v>
      </c>
      <c r="AE340" s="24">
        <v>0</v>
      </c>
      <c r="AF340" s="21">
        <v>0</v>
      </c>
      <c r="AG340" s="24">
        <v>0</v>
      </c>
      <c r="AH340" s="24">
        <f t="shared" si="120"/>
        <v>0</v>
      </c>
      <c r="AI340" s="24">
        <v>0</v>
      </c>
      <c r="AJ340" s="33" t="s">
        <v>55</v>
      </c>
      <c r="AK340" s="24">
        <v>0</v>
      </c>
      <c r="AL340" s="24">
        <f t="shared" si="94"/>
        <v>21150</v>
      </c>
      <c r="AM340" s="24">
        <f t="shared" si="10"/>
        <v>21150</v>
      </c>
      <c r="AN340" s="29"/>
      <c r="AO340" s="30">
        <f t="shared" si="122"/>
        <v>0</v>
      </c>
      <c r="AP340" s="30">
        <f t="shared" si="123"/>
        <v>0</v>
      </c>
      <c r="AQ340" s="29"/>
      <c r="AR340" s="29"/>
      <c r="AS340" s="29"/>
      <c r="AT340" s="29"/>
      <c r="AU340" s="29"/>
      <c r="AV340" s="29"/>
      <c r="AW340" s="29"/>
    </row>
    <row r="341" spans="1:49" ht="15.75" customHeight="1" x14ac:dyDescent="0.3">
      <c r="A341" s="17" t="s">
        <v>1435</v>
      </c>
      <c r="B341" s="14" t="s">
        <v>1436</v>
      </c>
      <c r="C341" s="15">
        <v>39163669</v>
      </c>
      <c r="D341" s="16">
        <v>911006929</v>
      </c>
      <c r="E341" s="16" t="s">
        <v>51</v>
      </c>
      <c r="F341" s="16" t="s">
        <v>1437</v>
      </c>
      <c r="G341" s="17">
        <v>2</v>
      </c>
      <c r="H341" s="18" t="s">
        <v>1438</v>
      </c>
      <c r="I341" s="19" t="s">
        <v>53</v>
      </c>
      <c r="J341" s="20" t="s">
        <v>54</v>
      </c>
      <c r="K341" s="21">
        <v>1042</v>
      </c>
      <c r="L341" s="21">
        <v>1042</v>
      </c>
      <c r="M341" s="22">
        <v>900</v>
      </c>
      <c r="N341" s="23">
        <f>IF(G341&lt;=1,'CARGO FIJO'!$B$5,IF(G341&lt;=2,'CARGO FIJO'!$B$8,IF(G341&lt;=3,'CARGO FIJO'!$B$11,IF(G341&lt;=4,'CARGO FIJO'!$B$14,IF(G341&lt;=5,'CARGO FIJO'!$B$17)))))</f>
        <v>900</v>
      </c>
      <c r="O341" s="23">
        <f>IF(G341&lt;=1,'CARGO FIJO'!$C$5,IF(G341&lt;=2,'CARGO FIJO'!$C$8,IF(G341&lt;=3,'CARGO FIJO'!$C$11,IF(G341&lt;=4,'CARGO FIJO'!$C$14,IF(G341&lt;=5,'CARGO FIJO'!$C$17)))))</f>
        <v>900</v>
      </c>
      <c r="P341" s="21">
        <f t="shared" si="67"/>
        <v>0</v>
      </c>
      <c r="Q341" s="21">
        <f t="shared" si="68"/>
        <v>0</v>
      </c>
      <c r="R341" s="21">
        <f t="shared" si="69"/>
        <v>0</v>
      </c>
      <c r="S341" s="21">
        <f t="shared" si="70"/>
        <v>0</v>
      </c>
      <c r="T341" s="24">
        <f t="shared" si="71"/>
        <v>0</v>
      </c>
      <c r="U341" s="24">
        <f t="shared" si="115"/>
        <v>0</v>
      </c>
      <c r="V341" s="25">
        <f t="shared" si="116"/>
        <v>0</v>
      </c>
      <c r="W341" s="24">
        <f>IF(G341&lt;=1,'CARGO FIJO'!$A$2,IF(G341&lt;=2,'CARGO FIJO'!$B$2,IF(G341&lt;=3,'CARGO FIJO'!$C$2,IF(G341&lt;=4,'CARGO FIJO'!$D$2,IF(G341&lt;=5,'CARGO FIJO'!$E$2)))))</f>
        <v>10000</v>
      </c>
      <c r="X341" s="26">
        <v>0</v>
      </c>
      <c r="Y341" s="24">
        <v>0</v>
      </c>
      <c r="Z341" s="27">
        <v>0</v>
      </c>
      <c r="AA341" s="24">
        <f t="shared" si="121"/>
        <v>0</v>
      </c>
      <c r="AB341" s="24">
        <v>0</v>
      </c>
      <c r="AC341" s="24">
        <v>0</v>
      </c>
      <c r="AD341" s="24">
        <v>1000</v>
      </c>
      <c r="AE341" s="24">
        <v>0</v>
      </c>
      <c r="AF341" s="21">
        <v>0</v>
      </c>
      <c r="AG341" s="24">
        <v>0</v>
      </c>
      <c r="AH341" s="24">
        <f t="shared" si="120"/>
        <v>0</v>
      </c>
      <c r="AI341" s="24">
        <v>0</v>
      </c>
      <c r="AJ341" s="33" t="s">
        <v>55</v>
      </c>
      <c r="AK341" s="24">
        <v>0</v>
      </c>
      <c r="AL341" s="24">
        <f t="shared" si="94"/>
        <v>9000</v>
      </c>
      <c r="AM341" s="24">
        <f t="shared" si="10"/>
        <v>9000</v>
      </c>
      <c r="AN341" s="29"/>
      <c r="AO341" s="30">
        <f t="shared" si="122"/>
        <v>0</v>
      </c>
      <c r="AP341" s="30">
        <f t="shared" si="123"/>
        <v>0</v>
      </c>
      <c r="AQ341" s="29"/>
      <c r="AR341" s="29"/>
      <c r="AS341" s="29"/>
      <c r="AT341" s="29"/>
      <c r="AU341" s="29"/>
      <c r="AV341" s="29"/>
      <c r="AW341" s="29"/>
    </row>
    <row r="342" spans="1:49" ht="15.75" customHeight="1" x14ac:dyDescent="0.3">
      <c r="A342" s="17" t="s">
        <v>1439</v>
      </c>
      <c r="B342" s="14" t="s">
        <v>1440</v>
      </c>
      <c r="C342" s="15">
        <v>15522127</v>
      </c>
      <c r="D342" s="16">
        <v>1510008043</v>
      </c>
      <c r="E342" s="16" t="s">
        <v>51</v>
      </c>
      <c r="F342" s="16">
        <v>2789438</v>
      </c>
      <c r="G342" s="17">
        <v>2</v>
      </c>
      <c r="H342" s="18" t="s">
        <v>1441</v>
      </c>
      <c r="I342" s="19" t="s">
        <v>53</v>
      </c>
      <c r="J342" s="20" t="s">
        <v>54</v>
      </c>
      <c r="K342" s="21">
        <v>972</v>
      </c>
      <c r="L342" s="21">
        <v>987</v>
      </c>
      <c r="M342" s="22">
        <v>900</v>
      </c>
      <c r="N342" s="23">
        <f>IF(G342&lt;=1,'CARGO FIJO'!$B$5,IF(G342&lt;=2,'CARGO FIJO'!$B$8,IF(G342&lt;=3,'CARGO FIJO'!$B$11,IF(G342&lt;=4,'CARGO FIJO'!$B$14,IF(G342&lt;=5,'CARGO FIJO'!$B$17)))))</f>
        <v>900</v>
      </c>
      <c r="O342" s="23">
        <f>IF(G342&lt;=1,'CARGO FIJO'!$C$5,IF(G342&lt;=2,'CARGO FIJO'!$C$8,IF(G342&lt;=3,'CARGO FIJO'!$C$11,IF(G342&lt;=4,'CARGO FIJO'!$C$14,IF(G342&lt;=5,'CARGO FIJO'!$C$17)))))</f>
        <v>900</v>
      </c>
      <c r="P342" s="21">
        <f t="shared" si="67"/>
        <v>15</v>
      </c>
      <c r="Q342" s="21">
        <f t="shared" si="68"/>
        <v>15</v>
      </c>
      <c r="R342" s="21">
        <f t="shared" si="69"/>
        <v>0</v>
      </c>
      <c r="S342" s="21">
        <f t="shared" si="70"/>
        <v>0</v>
      </c>
      <c r="T342" s="24">
        <f t="shared" si="71"/>
        <v>13500</v>
      </c>
      <c r="U342" s="24">
        <f t="shared" si="115"/>
        <v>0</v>
      </c>
      <c r="V342" s="25">
        <f t="shared" si="116"/>
        <v>0</v>
      </c>
      <c r="W342" s="24">
        <f>IF(G342&lt;=1,'CARGO FIJO'!$A$2,IF(G342&lt;=2,'CARGO FIJO'!$B$2,IF(G342&lt;=3,'CARGO FIJO'!$C$2,IF(G342&lt;=4,'CARGO FIJO'!$D$2,IF(G342&lt;=5,'CARGO FIJO'!$E$2)))))</f>
        <v>10000</v>
      </c>
      <c r="X342" s="26">
        <v>0</v>
      </c>
      <c r="Y342" s="24">
        <v>0</v>
      </c>
      <c r="Z342" s="27">
        <v>0</v>
      </c>
      <c r="AA342" s="24">
        <f t="shared" si="121"/>
        <v>0</v>
      </c>
      <c r="AB342" s="24">
        <v>0</v>
      </c>
      <c r="AC342" s="24">
        <v>0</v>
      </c>
      <c r="AD342" s="24">
        <v>2350</v>
      </c>
      <c r="AE342" s="24">
        <v>0</v>
      </c>
      <c r="AF342" s="21">
        <v>0</v>
      </c>
      <c r="AG342" s="24">
        <v>0</v>
      </c>
      <c r="AH342" s="24">
        <v>0</v>
      </c>
      <c r="AI342" s="24">
        <v>0</v>
      </c>
      <c r="AJ342" s="33" t="s">
        <v>55</v>
      </c>
      <c r="AK342" s="24">
        <v>0</v>
      </c>
      <c r="AL342" s="24">
        <f t="shared" si="94"/>
        <v>21150</v>
      </c>
      <c r="AM342" s="24">
        <f t="shared" si="10"/>
        <v>21150</v>
      </c>
      <c r="AN342" s="29"/>
      <c r="AO342" s="30">
        <f t="shared" si="122"/>
        <v>0</v>
      </c>
      <c r="AP342" s="30">
        <f t="shared" si="123"/>
        <v>0</v>
      </c>
      <c r="AQ342" s="29"/>
      <c r="AR342" s="29"/>
      <c r="AS342" s="29"/>
      <c r="AT342" s="29"/>
      <c r="AU342" s="29"/>
      <c r="AV342" s="29"/>
      <c r="AW342" s="29"/>
    </row>
    <row r="343" spans="1:49" ht="15" customHeight="1" x14ac:dyDescent="0.3">
      <c r="A343" s="17" t="s">
        <v>1442</v>
      </c>
      <c r="B343" s="14" t="s">
        <v>1443</v>
      </c>
      <c r="C343" s="15">
        <v>21456701</v>
      </c>
      <c r="D343" s="16" t="s">
        <v>1444</v>
      </c>
      <c r="E343" s="16" t="s">
        <v>51</v>
      </c>
      <c r="F343" s="16" t="s">
        <v>1445</v>
      </c>
      <c r="G343" s="17">
        <v>2</v>
      </c>
      <c r="H343" s="18" t="s">
        <v>1446</v>
      </c>
      <c r="I343" s="19" t="s">
        <v>53</v>
      </c>
      <c r="J343" s="20" t="s">
        <v>54</v>
      </c>
      <c r="K343" s="21">
        <v>40</v>
      </c>
      <c r="L343" s="21">
        <v>50</v>
      </c>
      <c r="M343" s="22">
        <v>900</v>
      </c>
      <c r="N343" s="23">
        <f>IF(G343&lt;=1,'CARGO FIJO'!$B$5,IF(G343&lt;=2,'CARGO FIJO'!$B$8,IF(G343&lt;=3,'CARGO FIJO'!$B$11,IF(G343&lt;=4,'CARGO FIJO'!$B$14,IF(G343&lt;=5,'CARGO FIJO'!$B$17)))))</f>
        <v>900</v>
      </c>
      <c r="O343" s="23">
        <f>IF(G343&lt;=1,'CARGO FIJO'!$C$5,IF(G343&lt;=2,'CARGO FIJO'!$C$8,IF(G343&lt;=3,'CARGO FIJO'!$C$11,IF(G343&lt;=4,'CARGO FIJO'!$C$14,IF(G343&lt;=5,'CARGO FIJO'!$C$17)))))</f>
        <v>900</v>
      </c>
      <c r="P343" s="21">
        <f t="shared" si="67"/>
        <v>10</v>
      </c>
      <c r="Q343" s="21">
        <f t="shared" si="68"/>
        <v>10</v>
      </c>
      <c r="R343" s="21">
        <f t="shared" si="69"/>
        <v>0</v>
      </c>
      <c r="S343" s="21">
        <f t="shared" si="70"/>
        <v>0</v>
      </c>
      <c r="T343" s="24">
        <f t="shared" si="71"/>
        <v>9000</v>
      </c>
      <c r="U343" s="24">
        <f t="shared" si="115"/>
        <v>0</v>
      </c>
      <c r="V343" s="25">
        <f t="shared" si="116"/>
        <v>0</v>
      </c>
      <c r="W343" s="24">
        <f>IF(G343&lt;=1,'CARGO FIJO'!$A$2,IF(G343&lt;=2,'CARGO FIJO'!$B$2,IF(G343&lt;=3,'CARGO FIJO'!$C$2,IF(G343&lt;=4,'CARGO FIJO'!$D$2,IF(G343&lt;=5,'CARGO FIJO'!$E$2)))))</f>
        <v>10000</v>
      </c>
      <c r="X343" s="26">
        <v>0</v>
      </c>
      <c r="Y343" s="24">
        <v>0</v>
      </c>
      <c r="Z343" s="27">
        <v>0</v>
      </c>
      <c r="AA343" s="24">
        <f t="shared" si="121"/>
        <v>0</v>
      </c>
      <c r="AB343" s="24">
        <v>0</v>
      </c>
      <c r="AC343" s="24">
        <v>0</v>
      </c>
      <c r="AD343" s="24">
        <v>1900</v>
      </c>
      <c r="AE343" s="24">
        <v>0</v>
      </c>
      <c r="AF343" s="21">
        <v>0</v>
      </c>
      <c r="AG343" s="24">
        <v>0</v>
      </c>
      <c r="AH343" s="24">
        <f>AE343-AG343</f>
        <v>0</v>
      </c>
      <c r="AI343" s="24">
        <v>0</v>
      </c>
      <c r="AJ343" s="33" t="s">
        <v>1447</v>
      </c>
      <c r="AK343" s="24">
        <v>0</v>
      </c>
      <c r="AL343" s="24">
        <f t="shared" si="94"/>
        <v>17100</v>
      </c>
      <c r="AM343" s="24">
        <f t="shared" si="10"/>
        <v>17100</v>
      </c>
      <c r="AN343" s="29"/>
      <c r="AO343" s="30">
        <f t="shared" si="122"/>
        <v>0</v>
      </c>
      <c r="AP343" s="30">
        <f t="shared" si="123"/>
        <v>0</v>
      </c>
      <c r="AQ343" s="29"/>
      <c r="AR343" s="29"/>
      <c r="AS343" s="29"/>
      <c r="AT343" s="29"/>
      <c r="AU343" s="29"/>
      <c r="AV343" s="29"/>
      <c r="AW343" s="29"/>
    </row>
    <row r="344" spans="1:49" ht="15.75" customHeight="1" x14ac:dyDescent="0.3">
      <c r="A344" s="17" t="s">
        <v>1448</v>
      </c>
      <c r="B344" s="14" t="s">
        <v>1449</v>
      </c>
      <c r="C344" s="15">
        <v>43707815</v>
      </c>
      <c r="D344" s="16">
        <v>1505003994</v>
      </c>
      <c r="E344" s="16" t="s">
        <v>51</v>
      </c>
      <c r="F344" s="16" t="s">
        <v>1450</v>
      </c>
      <c r="G344" s="17">
        <v>2</v>
      </c>
      <c r="H344" s="18" t="s">
        <v>1451</v>
      </c>
      <c r="I344" s="19" t="s">
        <v>53</v>
      </c>
      <c r="J344" s="20" t="s">
        <v>54</v>
      </c>
      <c r="K344" s="21">
        <v>813</v>
      </c>
      <c r="L344" s="21">
        <v>818</v>
      </c>
      <c r="M344" s="22">
        <v>900</v>
      </c>
      <c r="N344" s="23">
        <f>IF(G344&lt;=1,'CARGO FIJO'!$B$5,IF(G344&lt;=2,'CARGO FIJO'!$B$8,IF(G344&lt;=3,'CARGO FIJO'!$B$11,IF(G344&lt;=4,'CARGO FIJO'!$B$14,IF(G344&lt;=5,'CARGO FIJO'!$B$17)))))</f>
        <v>900</v>
      </c>
      <c r="O344" s="23">
        <f>IF(G344&lt;=1,'CARGO FIJO'!$C$5,IF(G344&lt;=2,'CARGO FIJO'!$C$8,IF(G344&lt;=3,'CARGO FIJO'!$C$11,IF(G344&lt;=4,'CARGO FIJO'!$C$14,IF(G344&lt;=5,'CARGO FIJO'!$C$17)))))</f>
        <v>900</v>
      </c>
      <c r="P344" s="21">
        <f t="shared" si="67"/>
        <v>5</v>
      </c>
      <c r="Q344" s="21">
        <f t="shared" si="68"/>
        <v>5</v>
      </c>
      <c r="R344" s="21">
        <f t="shared" si="69"/>
        <v>0</v>
      </c>
      <c r="S344" s="21">
        <f t="shared" si="70"/>
        <v>0</v>
      </c>
      <c r="T344" s="24">
        <f t="shared" si="71"/>
        <v>4500</v>
      </c>
      <c r="U344" s="24">
        <f t="shared" si="115"/>
        <v>0</v>
      </c>
      <c r="V344" s="25">
        <f t="shared" si="116"/>
        <v>0</v>
      </c>
      <c r="W344" s="24">
        <f>IF(G344&lt;=1,'CARGO FIJO'!$A$2,IF(G344&lt;=2,'CARGO FIJO'!$B$2,IF(G344&lt;=3,'CARGO FIJO'!$C$2,IF(G344&lt;=4,'CARGO FIJO'!$D$2,IF(G344&lt;=5,'CARGO FIJO'!$E$2)))))</f>
        <v>10000</v>
      </c>
      <c r="X344" s="26">
        <v>0</v>
      </c>
      <c r="Y344" s="24">
        <v>8600</v>
      </c>
      <c r="Z344" s="27">
        <v>0</v>
      </c>
      <c r="AA344" s="24">
        <f t="shared" si="121"/>
        <v>0</v>
      </c>
      <c r="AB344" s="24">
        <v>0</v>
      </c>
      <c r="AC344" s="24">
        <v>0</v>
      </c>
      <c r="AD344" s="24">
        <v>2300</v>
      </c>
      <c r="AE344" s="75"/>
      <c r="AF344" s="75"/>
      <c r="AG344" s="75"/>
      <c r="AH344" s="75"/>
      <c r="AI344" s="24">
        <v>0</v>
      </c>
      <c r="AJ344" s="75" t="s">
        <v>55</v>
      </c>
      <c r="AK344" s="24">
        <v>0</v>
      </c>
      <c r="AL344" s="24">
        <f t="shared" si="94"/>
        <v>20800</v>
      </c>
      <c r="AM344" s="24">
        <f t="shared" si="10"/>
        <v>20800</v>
      </c>
      <c r="AN344" s="29"/>
      <c r="AO344" s="30" t="e">
        <f>#REF!</f>
        <v>#REF!</v>
      </c>
      <c r="AP344" s="30">
        <f t="shared" si="123"/>
        <v>0</v>
      </c>
      <c r="AQ344" s="29"/>
      <c r="AR344" s="29"/>
      <c r="AS344" s="29"/>
      <c r="AT344" s="29"/>
      <c r="AU344" s="29"/>
      <c r="AV344" s="29"/>
      <c r="AW344" s="29"/>
    </row>
    <row r="345" spans="1:49" ht="15.75" customHeight="1" x14ac:dyDescent="0.3">
      <c r="A345" s="17" t="s">
        <v>1452</v>
      </c>
      <c r="B345" s="14" t="s">
        <v>1453</v>
      </c>
      <c r="C345" s="15">
        <v>15259148</v>
      </c>
      <c r="D345" s="16" t="s">
        <v>1454</v>
      </c>
      <c r="E345" s="16" t="s">
        <v>51</v>
      </c>
      <c r="F345" s="16" t="s">
        <v>1455</v>
      </c>
      <c r="G345" s="17">
        <v>2</v>
      </c>
      <c r="H345" s="18" t="s">
        <v>1456</v>
      </c>
      <c r="I345" s="19" t="s">
        <v>53</v>
      </c>
      <c r="J345" s="20" t="s">
        <v>54</v>
      </c>
      <c r="K345" s="21">
        <v>41</v>
      </c>
      <c r="L345" s="21">
        <v>51</v>
      </c>
      <c r="M345" s="22">
        <v>900</v>
      </c>
      <c r="N345" s="23">
        <f>IF(G345&lt;=1,'CARGO FIJO'!$B$5,IF(G345&lt;=2,'CARGO FIJO'!$B$8,IF(G345&lt;=3,'CARGO FIJO'!$B$11,IF(G345&lt;=4,'CARGO FIJO'!$B$14,IF(G345&lt;=5,'CARGO FIJO'!$B$17)))))</f>
        <v>900</v>
      </c>
      <c r="O345" s="23">
        <f>IF(G345&lt;=1,'CARGO FIJO'!$C$5,IF(G345&lt;=2,'CARGO FIJO'!$C$8,IF(G345&lt;=3,'CARGO FIJO'!$C$11,IF(G345&lt;=4,'CARGO FIJO'!$C$14,IF(G345&lt;=5,'CARGO FIJO'!$C$17)))))</f>
        <v>900</v>
      </c>
      <c r="P345" s="21">
        <f t="shared" si="67"/>
        <v>10</v>
      </c>
      <c r="Q345" s="21">
        <f t="shared" si="68"/>
        <v>10</v>
      </c>
      <c r="R345" s="21">
        <f t="shared" si="69"/>
        <v>0</v>
      </c>
      <c r="S345" s="21">
        <f t="shared" si="70"/>
        <v>0</v>
      </c>
      <c r="T345" s="24">
        <f t="shared" si="71"/>
        <v>9000</v>
      </c>
      <c r="U345" s="24">
        <f t="shared" si="115"/>
        <v>0</v>
      </c>
      <c r="V345" s="25">
        <f t="shared" si="116"/>
        <v>0</v>
      </c>
      <c r="W345" s="24">
        <f>IF(G345&lt;=1,'CARGO FIJO'!$A$2,IF(G345&lt;=2,'CARGO FIJO'!$B$2,IF(G345&lt;=3,'CARGO FIJO'!$C$2,IF(G345&lt;=4,'CARGO FIJO'!$D$2,IF(G345&lt;=5,'CARGO FIJO'!$E$2)))))</f>
        <v>10000</v>
      </c>
      <c r="X345" s="26">
        <v>0</v>
      </c>
      <c r="Y345" s="24">
        <v>8600</v>
      </c>
      <c r="Z345" s="27">
        <v>0</v>
      </c>
      <c r="AA345" s="24">
        <f t="shared" si="121"/>
        <v>0</v>
      </c>
      <c r="AB345" s="24">
        <v>0</v>
      </c>
      <c r="AC345" s="24">
        <v>0</v>
      </c>
      <c r="AD345" s="24">
        <v>2750</v>
      </c>
      <c r="AE345" s="24">
        <v>0</v>
      </c>
      <c r="AF345" s="21">
        <v>0</v>
      </c>
      <c r="AG345" s="24">
        <v>0</v>
      </c>
      <c r="AH345" s="24">
        <f t="shared" ref="AH345:AH349" si="124">AE345-AG345</f>
        <v>0</v>
      </c>
      <c r="AI345" s="24">
        <v>0</v>
      </c>
      <c r="AJ345" s="33" t="s">
        <v>1457</v>
      </c>
      <c r="AK345" s="24">
        <v>0</v>
      </c>
      <c r="AL345" s="24">
        <f t="shared" si="94"/>
        <v>24850</v>
      </c>
      <c r="AM345" s="24">
        <f t="shared" si="10"/>
        <v>24850</v>
      </c>
      <c r="AN345" s="29"/>
      <c r="AO345" s="30">
        <f t="shared" ref="AO345:AO356" si="125">AH345</f>
        <v>0</v>
      </c>
      <c r="AP345" s="30">
        <f t="shared" si="123"/>
        <v>0</v>
      </c>
      <c r="AQ345" s="29"/>
      <c r="AR345" s="29"/>
      <c r="AS345" s="29"/>
      <c r="AT345" s="29"/>
      <c r="AU345" s="29"/>
      <c r="AV345" s="29"/>
      <c r="AW345" s="29"/>
    </row>
    <row r="346" spans="1:49" ht="15.75" customHeight="1" x14ac:dyDescent="0.3">
      <c r="A346" s="17" t="s">
        <v>1458</v>
      </c>
      <c r="B346" s="14" t="s">
        <v>1459</v>
      </c>
      <c r="C346" s="15">
        <v>15252887</v>
      </c>
      <c r="D346" s="16">
        <v>903002012</v>
      </c>
      <c r="E346" s="16" t="s">
        <v>51</v>
      </c>
      <c r="F346" s="16">
        <v>3034174</v>
      </c>
      <c r="G346" s="17">
        <v>2</v>
      </c>
      <c r="H346" s="18" t="s">
        <v>1460</v>
      </c>
      <c r="I346" s="19" t="s">
        <v>53</v>
      </c>
      <c r="J346" s="20" t="s">
        <v>54</v>
      </c>
      <c r="K346" s="21">
        <v>2531</v>
      </c>
      <c r="L346" s="21">
        <v>2554</v>
      </c>
      <c r="M346" s="22">
        <v>900</v>
      </c>
      <c r="N346" s="23">
        <f>IF(G346&lt;=1,'CARGO FIJO'!$B$5,IF(G346&lt;=2,'CARGO FIJO'!$B$8,IF(G346&lt;=3,'CARGO FIJO'!$B$11,IF(G346&lt;=4,'CARGO FIJO'!$B$14,IF(G346&lt;=5,'CARGO FIJO'!$B$17)))))</f>
        <v>900</v>
      </c>
      <c r="O346" s="23">
        <f>IF(G346&lt;=1,'CARGO FIJO'!$C$5,IF(G346&lt;=2,'CARGO FIJO'!$C$8,IF(G346&lt;=3,'CARGO FIJO'!$C$11,IF(G346&lt;=4,'CARGO FIJO'!$C$14,IF(G346&lt;=5,'CARGO FIJO'!$C$17)))))</f>
        <v>900</v>
      </c>
      <c r="P346" s="21">
        <f t="shared" si="67"/>
        <v>23</v>
      </c>
      <c r="Q346" s="21">
        <f t="shared" si="68"/>
        <v>17</v>
      </c>
      <c r="R346" s="21">
        <f t="shared" si="69"/>
        <v>6</v>
      </c>
      <c r="S346" s="21">
        <f t="shared" si="70"/>
        <v>0</v>
      </c>
      <c r="T346" s="24">
        <f t="shared" si="71"/>
        <v>15300</v>
      </c>
      <c r="U346" s="24">
        <f t="shared" si="115"/>
        <v>5400</v>
      </c>
      <c r="V346" s="25">
        <f t="shared" si="116"/>
        <v>0</v>
      </c>
      <c r="W346" s="24">
        <f>IF(G346&lt;=1,'CARGO FIJO'!$A$2,IF(G346&lt;=2,'CARGO FIJO'!$B$2,IF(G346&lt;=3,'CARGO FIJO'!$C$2,IF(G346&lt;=4,'CARGO FIJO'!$D$2,IF(G346&lt;=5,'CARGO FIJO'!$E$2)))))</f>
        <v>10000</v>
      </c>
      <c r="X346" s="26">
        <v>0</v>
      </c>
      <c r="Y346" s="24">
        <v>0</v>
      </c>
      <c r="Z346" s="27">
        <v>0</v>
      </c>
      <c r="AA346" s="24">
        <f t="shared" si="121"/>
        <v>0</v>
      </c>
      <c r="AB346" s="24">
        <v>0</v>
      </c>
      <c r="AC346" s="24">
        <v>0</v>
      </c>
      <c r="AD346" s="24">
        <v>3050</v>
      </c>
      <c r="AE346" s="24">
        <v>0</v>
      </c>
      <c r="AF346" s="21">
        <v>0</v>
      </c>
      <c r="AG346" s="24">
        <v>0</v>
      </c>
      <c r="AH346" s="24">
        <f t="shared" si="124"/>
        <v>0</v>
      </c>
      <c r="AI346" s="24">
        <v>0</v>
      </c>
      <c r="AJ346" s="33" t="s">
        <v>55</v>
      </c>
      <c r="AK346" s="24">
        <v>0</v>
      </c>
      <c r="AL346" s="24">
        <f t="shared" si="94"/>
        <v>27650</v>
      </c>
      <c r="AM346" s="24">
        <f t="shared" si="10"/>
        <v>27650</v>
      </c>
      <c r="AN346" s="29"/>
      <c r="AO346" s="30">
        <f t="shared" si="125"/>
        <v>0</v>
      </c>
      <c r="AP346" s="30">
        <f t="shared" si="123"/>
        <v>0</v>
      </c>
      <c r="AQ346" s="29"/>
      <c r="AR346" s="29"/>
      <c r="AS346" s="29"/>
      <c r="AT346" s="29"/>
      <c r="AU346" s="29"/>
      <c r="AV346" s="29"/>
      <c r="AW346" s="29"/>
    </row>
    <row r="347" spans="1:49" ht="15.75" customHeight="1" x14ac:dyDescent="0.3">
      <c r="A347" s="17" t="s">
        <v>1461</v>
      </c>
      <c r="B347" s="14" t="s">
        <v>1462</v>
      </c>
      <c r="C347" s="15">
        <v>15252887</v>
      </c>
      <c r="D347" s="16">
        <v>1204002038</v>
      </c>
      <c r="E347" s="16" t="s">
        <v>51</v>
      </c>
      <c r="F347" s="16">
        <v>3034174</v>
      </c>
      <c r="G347" s="17">
        <v>2</v>
      </c>
      <c r="H347" s="18" t="s">
        <v>1463</v>
      </c>
      <c r="I347" s="19" t="s">
        <v>53</v>
      </c>
      <c r="J347" s="20" t="s">
        <v>54</v>
      </c>
      <c r="K347" s="21">
        <v>1401</v>
      </c>
      <c r="L347" s="21">
        <v>1420</v>
      </c>
      <c r="M347" s="22">
        <v>900</v>
      </c>
      <c r="N347" s="23">
        <f>IF(G347&lt;=1,'CARGO FIJO'!$B$5,IF(G347&lt;=2,'CARGO FIJO'!$B$8,IF(G347&lt;=3,'CARGO FIJO'!$B$11,IF(G347&lt;=4,'CARGO FIJO'!$B$14,IF(G347&lt;=5,'CARGO FIJO'!$B$17)))))</f>
        <v>900</v>
      </c>
      <c r="O347" s="23">
        <f>IF(G347&lt;=1,'CARGO FIJO'!$C$5,IF(G347&lt;=2,'CARGO FIJO'!$C$8,IF(G347&lt;=3,'CARGO FIJO'!$C$11,IF(G347&lt;=4,'CARGO FIJO'!$C$14,IF(G347&lt;=5,'CARGO FIJO'!$C$17)))))</f>
        <v>900</v>
      </c>
      <c r="P347" s="21">
        <f t="shared" si="67"/>
        <v>19</v>
      </c>
      <c r="Q347" s="21">
        <f t="shared" si="68"/>
        <v>17</v>
      </c>
      <c r="R347" s="21">
        <f t="shared" si="69"/>
        <v>2</v>
      </c>
      <c r="S347" s="21">
        <f t="shared" si="70"/>
        <v>0</v>
      </c>
      <c r="T347" s="24">
        <f t="shared" si="71"/>
        <v>15300</v>
      </c>
      <c r="U347" s="24">
        <f t="shared" si="115"/>
        <v>1800</v>
      </c>
      <c r="V347" s="25">
        <f t="shared" si="116"/>
        <v>0</v>
      </c>
      <c r="W347" s="24">
        <f>IF(G347&lt;=1,'CARGO FIJO'!$A$2,IF(G347&lt;=2,'CARGO FIJO'!$B$2,IF(G347&lt;=3,'CARGO FIJO'!$C$2,IF(G347&lt;=4,'CARGO FIJO'!$D$2,IF(G347&lt;=5,'CARGO FIJO'!$E$2)))))</f>
        <v>10000</v>
      </c>
      <c r="X347" s="26">
        <v>0</v>
      </c>
      <c r="Y347" s="24">
        <v>0</v>
      </c>
      <c r="Z347" s="27">
        <v>1</v>
      </c>
      <c r="AA347" s="24">
        <f t="shared" si="121"/>
        <v>500</v>
      </c>
      <c r="AB347" s="24">
        <v>21950</v>
      </c>
      <c r="AC347" s="24">
        <v>0</v>
      </c>
      <c r="AD347" s="24">
        <v>2750</v>
      </c>
      <c r="AE347" s="24">
        <v>0</v>
      </c>
      <c r="AF347" s="21">
        <v>0</v>
      </c>
      <c r="AG347" s="24">
        <v>0</v>
      </c>
      <c r="AH347" s="24">
        <f t="shared" si="124"/>
        <v>0</v>
      </c>
      <c r="AI347" s="24">
        <v>0</v>
      </c>
      <c r="AJ347" s="33" t="s">
        <v>1464</v>
      </c>
      <c r="AK347" s="24">
        <v>0</v>
      </c>
      <c r="AL347" s="24">
        <f t="shared" si="94"/>
        <v>46800</v>
      </c>
      <c r="AM347" s="24">
        <f t="shared" si="10"/>
        <v>46800</v>
      </c>
      <c r="AN347" s="29"/>
      <c r="AO347" s="30">
        <f t="shared" si="125"/>
        <v>0</v>
      </c>
      <c r="AP347" s="30">
        <f t="shared" si="123"/>
        <v>0</v>
      </c>
      <c r="AQ347" s="29"/>
      <c r="AR347" s="29"/>
      <c r="AS347" s="29"/>
      <c r="AT347" s="29"/>
      <c r="AU347" s="29"/>
      <c r="AV347" s="29"/>
      <c r="AW347" s="29"/>
    </row>
    <row r="348" spans="1:49" ht="15.75" customHeight="1" x14ac:dyDescent="0.3">
      <c r="A348" s="123" t="s">
        <v>1465</v>
      </c>
      <c r="B348" s="57" t="s">
        <v>1466</v>
      </c>
      <c r="C348" s="53">
        <v>71399978</v>
      </c>
      <c r="D348" s="54" t="s">
        <v>1467</v>
      </c>
      <c r="E348" s="16" t="s">
        <v>51</v>
      </c>
      <c r="F348" s="16">
        <v>3034174</v>
      </c>
      <c r="G348" s="17">
        <v>2</v>
      </c>
      <c r="H348" s="18" t="s">
        <v>1468</v>
      </c>
      <c r="I348" s="19" t="s">
        <v>53</v>
      </c>
      <c r="J348" s="20" t="s">
        <v>54</v>
      </c>
      <c r="K348" s="21">
        <v>23</v>
      </c>
      <c r="L348" s="21">
        <v>28</v>
      </c>
      <c r="M348" s="22">
        <v>900</v>
      </c>
      <c r="N348" s="23">
        <f>IF(G348&lt;=1,'CARGO FIJO'!$B$5,IF(G348&lt;=2,'CARGO FIJO'!$B$8,IF(G348&lt;=3,'CARGO FIJO'!$B$11,IF(G348&lt;=4,'CARGO FIJO'!$B$14,IF(G348&lt;=5,'CARGO FIJO'!$B$17)))))</f>
        <v>900</v>
      </c>
      <c r="O348" s="23">
        <f>IF(G348&lt;=1,'CARGO FIJO'!$C$5,IF(G348&lt;=2,'CARGO FIJO'!$C$8,IF(G348&lt;=3,'CARGO FIJO'!$C$11,IF(G348&lt;=4,'CARGO FIJO'!$C$14,IF(G348&lt;=5,'CARGO FIJO'!$C$17)))))</f>
        <v>900</v>
      </c>
      <c r="P348" s="21">
        <f t="shared" si="67"/>
        <v>5</v>
      </c>
      <c r="Q348" s="21">
        <f t="shared" si="68"/>
        <v>5</v>
      </c>
      <c r="R348" s="21">
        <f t="shared" si="69"/>
        <v>0</v>
      </c>
      <c r="S348" s="21">
        <f t="shared" si="70"/>
        <v>0</v>
      </c>
      <c r="T348" s="24">
        <f t="shared" si="71"/>
        <v>4500</v>
      </c>
      <c r="U348" s="24">
        <f t="shared" si="115"/>
        <v>0</v>
      </c>
      <c r="V348" s="25">
        <f t="shared" si="116"/>
        <v>0</v>
      </c>
      <c r="W348" s="24">
        <f>IF(G348&lt;=1,'CARGO FIJO'!$A$2,IF(G348&lt;=2,'CARGO FIJO'!$B$2,IF(G348&lt;=3,'CARGO FIJO'!$C$2,IF(G348&lt;=4,'CARGO FIJO'!$D$2,IF(G348&lt;=5,'CARGO FIJO'!$E$2)))))</f>
        <v>10000</v>
      </c>
      <c r="X348" s="26">
        <v>0</v>
      </c>
      <c r="Y348" s="24">
        <v>0</v>
      </c>
      <c r="Z348" s="27">
        <v>0</v>
      </c>
      <c r="AA348" s="24">
        <f t="shared" si="121"/>
        <v>0</v>
      </c>
      <c r="AB348" s="24">
        <v>0</v>
      </c>
      <c r="AC348" s="24">
        <v>0</v>
      </c>
      <c r="AD348" s="24">
        <v>1950</v>
      </c>
      <c r="AE348" s="24">
        <v>242400</v>
      </c>
      <c r="AF348" s="21">
        <v>5</v>
      </c>
      <c r="AG348" s="24">
        <v>5050</v>
      </c>
      <c r="AH348" s="24">
        <f t="shared" si="124"/>
        <v>237350</v>
      </c>
      <c r="AI348" s="24">
        <v>0</v>
      </c>
      <c r="AJ348" s="33" t="s">
        <v>1469</v>
      </c>
      <c r="AK348" s="24">
        <v>0</v>
      </c>
      <c r="AL348" s="24">
        <f t="shared" si="94"/>
        <v>17600</v>
      </c>
      <c r="AM348" s="24">
        <f t="shared" si="10"/>
        <v>17600</v>
      </c>
      <c r="AN348" s="29"/>
      <c r="AO348" s="30">
        <f t="shared" si="125"/>
        <v>237350</v>
      </c>
      <c r="AP348" s="30">
        <f t="shared" si="123"/>
        <v>0</v>
      </c>
      <c r="AQ348" s="29"/>
      <c r="AR348" s="29"/>
      <c r="AS348" s="29"/>
      <c r="AT348" s="29"/>
      <c r="AU348" s="29"/>
      <c r="AV348" s="29"/>
      <c r="AW348" s="29"/>
    </row>
    <row r="349" spans="1:49" ht="15.75" customHeight="1" x14ac:dyDescent="0.3">
      <c r="A349" s="17" t="s">
        <v>1470</v>
      </c>
      <c r="B349" s="14" t="s">
        <v>1471</v>
      </c>
      <c r="C349" s="15">
        <v>39165728</v>
      </c>
      <c r="D349" s="16">
        <v>803000884</v>
      </c>
      <c r="E349" s="16" t="s">
        <v>51</v>
      </c>
      <c r="F349" s="16">
        <v>2780602</v>
      </c>
      <c r="G349" s="17">
        <v>2</v>
      </c>
      <c r="H349" s="18" t="s">
        <v>1472</v>
      </c>
      <c r="I349" s="19" t="s">
        <v>53</v>
      </c>
      <c r="J349" s="20" t="s">
        <v>54</v>
      </c>
      <c r="K349" s="21">
        <v>2333</v>
      </c>
      <c r="L349" s="21">
        <v>2353</v>
      </c>
      <c r="M349" s="22">
        <v>900</v>
      </c>
      <c r="N349" s="23">
        <f>IF(G349&lt;=1,'CARGO FIJO'!$B$5,IF(G349&lt;=2,'CARGO FIJO'!$B$8,IF(G349&lt;=3,'CARGO FIJO'!$B$11,IF(G349&lt;=4,'CARGO FIJO'!$B$14,IF(G349&lt;=5,'CARGO FIJO'!$B$17)))))</f>
        <v>900</v>
      </c>
      <c r="O349" s="23">
        <f>IF(G349&lt;=1,'CARGO FIJO'!$C$5,IF(G349&lt;=2,'CARGO FIJO'!$C$8,IF(G349&lt;=3,'CARGO FIJO'!$C$11,IF(G349&lt;=4,'CARGO FIJO'!$C$14,IF(G349&lt;=5,'CARGO FIJO'!$C$17)))))</f>
        <v>900</v>
      </c>
      <c r="P349" s="21">
        <f t="shared" si="67"/>
        <v>20</v>
      </c>
      <c r="Q349" s="21">
        <f t="shared" si="68"/>
        <v>17</v>
      </c>
      <c r="R349" s="21">
        <f t="shared" si="69"/>
        <v>3</v>
      </c>
      <c r="S349" s="21">
        <f t="shared" si="70"/>
        <v>0</v>
      </c>
      <c r="T349" s="24">
        <f t="shared" si="71"/>
        <v>15300</v>
      </c>
      <c r="U349" s="24">
        <f t="shared" si="115"/>
        <v>2700</v>
      </c>
      <c r="V349" s="25">
        <f t="shared" si="116"/>
        <v>0</v>
      </c>
      <c r="W349" s="24">
        <f>IF(G349&lt;=1,'CARGO FIJO'!$A$2,IF(G349&lt;=2,'CARGO FIJO'!$B$2,IF(G349&lt;=3,'CARGO FIJO'!$C$2,IF(G349&lt;=4,'CARGO FIJO'!$D$2,IF(G349&lt;=5,'CARGO FIJO'!$E$2)))))</f>
        <v>10000</v>
      </c>
      <c r="X349" s="26">
        <v>0</v>
      </c>
      <c r="Y349" s="24">
        <v>0</v>
      </c>
      <c r="Z349" s="27">
        <v>0</v>
      </c>
      <c r="AA349" s="24">
        <f t="shared" si="121"/>
        <v>0</v>
      </c>
      <c r="AB349" s="24">
        <v>0</v>
      </c>
      <c r="AC349" s="24">
        <v>0</v>
      </c>
      <c r="AD349" s="24">
        <v>2800</v>
      </c>
      <c r="AE349" s="24">
        <v>0</v>
      </c>
      <c r="AF349" s="21">
        <v>0</v>
      </c>
      <c r="AG349" s="24">
        <v>0</v>
      </c>
      <c r="AH349" s="24">
        <f t="shared" si="124"/>
        <v>0</v>
      </c>
      <c r="AI349" s="24">
        <v>0</v>
      </c>
      <c r="AJ349" s="33" t="s">
        <v>55</v>
      </c>
      <c r="AK349" s="24">
        <v>0</v>
      </c>
      <c r="AL349" s="24">
        <f t="shared" si="94"/>
        <v>25200</v>
      </c>
      <c r="AM349" s="24">
        <f t="shared" si="10"/>
        <v>25200</v>
      </c>
      <c r="AN349" s="29"/>
      <c r="AO349" s="30">
        <f t="shared" si="125"/>
        <v>0</v>
      </c>
      <c r="AP349" s="30">
        <f t="shared" si="123"/>
        <v>0</v>
      </c>
      <c r="AQ349" s="29"/>
      <c r="AR349" s="29"/>
      <c r="AS349" s="29"/>
      <c r="AT349" s="29"/>
      <c r="AU349" s="29"/>
      <c r="AV349" s="29"/>
      <c r="AW349" s="29"/>
    </row>
    <row r="350" spans="1:49" ht="15.75" customHeight="1" x14ac:dyDescent="0.3">
      <c r="A350" s="17" t="s">
        <v>1473</v>
      </c>
      <c r="B350" s="14" t="s">
        <v>1474</v>
      </c>
      <c r="C350" s="15">
        <v>43400913</v>
      </c>
      <c r="D350" s="16">
        <v>903003807</v>
      </c>
      <c r="E350" s="16" t="s">
        <v>51</v>
      </c>
      <c r="F350" s="16">
        <v>3386314</v>
      </c>
      <c r="G350" s="17">
        <v>2</v>
      </c>
      <c r="H350" s="18" t="s">
        <v>1475</v>
      </c>
      <c r="I350" s="19" t="s">
        <v>53</v>
      </c>
      <c r="J350" s="20" t="s">
        <v>54</v>
      </c>
      <c r="K350" s="21">
        <v>1549</v>
      </c>
      <c r="L350" s="21">
        <v>1557</v>
      </c>
      <c r="M350" s="22">
        <v>900</v>
      </c>
      <c r="N350" s="23">
        <f>IF(G350&lt;=1,'CARGO FIJO'!$B$5,IF(G350&lt;=2,'CARGO FIJO'!$B$8,IF(G350&lt;=3,'CARGO FIJO'!$B$11,IF(G350&lt;=4,'CARGO FIJO'!$B$14,IF(G350&lt;=5,'CARGO FIJO'!$B$17)))))</f>
        <v>900</v>
      </c>
      <c r="O350" s="23">
        <f>IF(G350&lt;=1,'CARGO FIJO'!$C$5,IF(G350&lt;=2,'CARGO FIJO'!$C$8,IF(G350&lt;=3,'CARGO FIJO'!$C$11,IF(G350&lt;=4,'CARGO FIJO'!$C$14,IF(G350&lt;=5,'CARGO FIJO'!$C$17)))))</f>
        <v>900</v>
      </c>
      <c r="P350" s="21">
        <f t="shared" si="67"/>
        <v>8</v>
      </c>
      <c r="Q350" s="21">
        <f t="shared" si="68"/>
        <v>8</v>
      </c>
      <c r="R350" s="21">
        <f t="shared" si="69"/>
        <v>0</v>
      </c>
      <c r="S350" s="21">
        <f t="shared" si="70"/>
        <v>0</v>
      </c>
      <c r="T350" s="24">
        <f t="shared" si="71"/>
        <v>7200</v>
      </c>
      <c r="U350" s="24">
        <f t="shared" si="115"/>
        <v>0</v>
      </c>
      <c r="V350" s="25">
        <f t="shared" si="116"/>
        <v>0</v>
      </c>
      <c r="W350" s="24">
        <f>IF(G350&lt;=1,'CARGO FIJO'!$A$2,IF(G350&lt;=2,'CARGO FIJO'!$B$2,IF(G350&lt;=3,'CARGO FIJO'!$C$2,IF(G350&lt;=4,'CARGO FIJO'!$D$2,IF(G350&lt;=5,'CARGO FIJO'!$E$2)))))</f>
        <v>10000</v>
      </c>
      <c r="X350" s="26">
        <v>0</v>
      </c>
      <c r="Y350" s="24">
        <v>0</v>
      </c>
      <c r="Z350" s="27">
        <v>2</v>
      </c>
      <c r="AA350" s="24">
        <f t="shared" si="121"/>
        <v>1000</v>
      </c>
      <c r="AB350" s="24">
        <v>32200</v>
      </c>
      <c r="AC350" s="24">
        <v>0</v>
      </c>
      <c r="AD350" s="24">
        <v>0</v>
      </c>
      <c r="AE350" s="24">
        <v>0</v>
      </c>
      <c r="AF350" s="21">
        <v>0</v>
      </c>
      <c r="AG350" s="24">
        <v>0</v>
      </c>
      <c r="AH350" s="24">
        <v>0</v>
      </c>
      <c r="AI350" s="24">
        <v>0</v>
      </c>
      <c r="AJ350" s="33" t="s">
        <v>1476</v>
      </c>
      <c r="AK350" s="24">
        <v>0</v>
      </c>
      <c r="AL350" s="24">
        <f t="shared" si="94"/>
        <v>50400</v>
      </c>
      <c r="AM350" s="24">
        <f t="shared" si="10"/>
        <v>50400</v>
      </c>
      <c r="AN350" s="29"/>
      <c r="AO350" s="30">
        <f t="shared" si="125"/>
        <v>0</v>
      </c>
      <c r="AP350" s="30">
        <f t="shared" si="123"/>
        <v>0</v>
      </c>
      <c r="AQ350" s="29"/>
      <c r="AR350" s="29"/>
      <c r="AS350" s="29"/>
      <c r="AT350" s="29"/>
      <c r="AU350" s="29"/>
      <c r="AV350" s="29"/>
      <c r="AW350" s="29"/>
    </row>
    <row r="351" spans="1:49" ht="15.75" customHeight="1" x14ac:dyDescent="0.3">
      <c r="A351" s="17" t="s">
        <v>1477</v>
      </c>
      <c r="B351" s="14" t="s">
        <v>1478</v>
      </c>
      <c r="C351" s="15">
        <v>32150636</v>
      </c>
      <c r="D351" s="16">
        <v>1308007822</v>
      </c>
      <c r="E351" s="16" t="s">
        <v>51</v>
      </c>
      <c r="F351" s="16">
        <v>3386314</v>
      </c>
      <c r="G351" s="17">
        <v>2</v>
      </c>
      <c r="H351" s="18" t="s">
        <v>1479</v>
      </c>
      <c r="I351" s="19" t="s">
        <v>53</v>
      </c>
      <c r="J351" s="20" t="s">
        <v>54</v>
      </c>
      <c r="K351" s="21">
        <v>370</v>
      </c>
      <c r="L351" s="21">
        <v>375</v>
      </c>
      <c r="M351" s="22">
        <v>900</v>
      </c>
      <c r="N351" s="23">
        <f>IF(G351&lt;=1,'CARGO FIJO'!$B$5,IF(G351&lt;=2,'CARGO FIJO'!$B$8,IF(G351&lt;=3,'CARGO FIJO'!$B$11,IF(G351&lt;=4,'CARGO FIJO'!$B$14,IF(G351&lt;=5,'CARGO FIJO'!$B$17)))))</f>
        <v>900</v>
      </c>
      <c r="O351" s="23">
        <f>IF(G351&lt;=1,'CARGO FIJO'!$C$5,IF(G351&lt;=2,'CARGO FIJO'!$C$8,IF(G351&lt;=3,'CARGO FIJO'!$C$11,IF(G351&lt;=4,'CARGO FIJO'!$C$14,IF(G351&lt;=5,'CARGO FIJO'!$C$17)))))</f>
        <v>900</v>
      </c>
      <c r="P351" s="21">
        <f t="shared" si="67"/>
        <v>5</v>
      </c>
      <c r="Q351" s="21">
        <f t="shared" si="68"/>
        <v>5</v>
      </c>
      <c r="R351" s="21">
        <f t="shared" si="69"/>
        <v>0</v>
      </c>
      <c r="S351" s="21">
        <f t="shared" si="70"/>
        <v>0</v>
      </c>
      <c r="T351" s="24">
        <f t="shared" si="71"/>
        <v>4500</v>
      </c>
      <c r="U351" s="24">
        <f t="shared" si="115"/>
        <v>0</v>
      </c>
      <c r="V351" s="25">
        <f t="shared" si="116"/>
        <v>0</v>
      </c>
      <c r="W351" s="24">
        <f>IF(G351&lt;=1,'CARGO FIJO'!$A$2,IF(G351&lt;=2,'CARGO FIJO'!$B$2,IF(G351&lt;=3,'CARGO FIJO'!$C$2,IF(G351&lt;=4,'CARGO FIJO'!$D$2,IF(G351&lt;=5,'CARGO FIJO'!$E$2)))))</f>
        <v>10000</v>
      </c>
      <c r="X351" s="26">
        <v>0</v>
      </c>
      <c r="Y351" s="24">
        <v>0</v>
      </c>
      <c r="Z351" s="27">
        <v>0</v>
      </c>
      <c r="AA351" s="24">
        <f t="shared" si="121"/>
        <v>0</v>
      </c>
      <c r="AB351" s="24">
        <v>0</v>
      </c>
      <c r="AC351" s="24">
        <v>0</v>
      </c>
      <c r="AD351" s="24">
        <v>1450</v>
      </c>
      <c r="AE351" s="24">
        <v>0</v>
      </c>
      <c r="AF351" s="21">
        <v>0</v>
      </c>
      <c r="AG351" s="24">
        <v>0</v>
      </c>
      <c r="AH351" s="24">
        <f t="shared" ref="AH351:AH378" si="126">AE351-AG351</f>
        <v>0</v>
      </c>
      <c r="AI351" s="24">
        <v>0</v>
      </c>
      <c r="AJ351" s="33" t="s">
        <v>55</v>
      </c>
      <c r="AK351" s="24">
        <v>0</v>
      </c>
      <c r="AL351" s="24">
        <f t="shared" si="94"/>
        <v>13050</v>
      </c>
      <c r="AM351" s="24">
        <f t="shared" si="10"/>
        <v>13050</v>
      </c>
      <c r="AN351" s="29"/>
      <c r="AO351" s="30">
        <f t="shared" si="125"/>
        <v>0</v>
      </c>
      <c r="AP351" s="30">
        <f t="shared" si="123"/>
        <v>0</v>
      </c>
      <c r="AQ351" s="29"/>
      <c r="AR351" s="29"/>
      <c r="AS351" s="29"/>
      <c r="AT351" s="29"/>
      <c r="AU351" s="29"/>
      <c r="AV351" s="29"/>
      <c r="AW351" s="29"/>
    </row>
    <row r="352" spans="1:49" ht="15.75" customHeight="1" x14ac:dyDescent="0.3">
      <c r="A352" s="17" t="s">
        <v>1480</v>
      </c>
      <c r="B352" s="14" t="s">
        <v>1481</v>
      </c>
      <c r="C352" s="15">
        <v>70087033</v>
      </c>
      <c r="D352" s="16">
        <v>1210006569</v>
      </c>
      <c r="E352" s="16" t="s">
        <v>51</v>
      </c>
      <c r="F352" s="16" t="s">
        <v>1482</v>
      </c>
      <c r="G352" s="17">
        <v>2</v>
      </c>
      <c r="H352" s="18" t="s">
        <v>1483</v>
      </c>
      <c r="I352" s="19" t="s">
        <v>53</v>
      </c>
      <c r="J352" s="20" t="s">
        <v>54</v>
      </c>
      <c r="K352" s="21">
        <v>1647</v>
      </c>
      <c r="L352" s="21">
        <v>1669</v>
      </c>
      <c r="M352" s="22">
        <v>900</v>
      </c>
      <c r="N352" s="23">
        <f>IF(G352&lt;=1,'CARGO FIJO'!$B$5,IF(G352&lt;=2,'CARGO FIJO'!$B$8,IF(G352&lt;=3,'CARGO FIJO'!$B$11,IF(G352&lt;=4,'CARGO FIJO'!$B$14,IF(G352&lt;=5,'CARGO FIJO'!$B$17)))))</f>
        <v>900</v>
      </c>
      <c r="O352" s="23">
        <f>IF(G352&lt;=1,'CARGO FIJO'!$C$5,IF(G352&lt;=2,'CARGO FIJO'!$C$8,IF(G352&lt;=3,'CARGO FIJO'!$C$11,IF(G352&lt;=4,'CARGO FIJO'!$C$14,IF(G352&lt;=5,'CARGO FIJO'!$C$17)))))</f>
        <v>900</v>
      </c>
      <c r="P352" s="21">
        <f t="shared" si="67"/>
        <v>22</v>
      </c>
      <c r="Q352" s="21">
        <f t="shared" si="68"/>
        <v>17</v>
      </c>
      <c r="R352" s="21">
        <f t="shared" si="69"/>
        <v>5</v>
      </c>
      <c r="S352" s="21">
        <f t="shared" si="70"/>
        <v>0</v>
      </c>
      <c r="T352" s="24">
        <f t="shared" si="71"/>
        <v>15300</v>
      </c>
      <c r="U352" s="24">
        <f t="shared" si="115"/>
        <v>4500</v>
      </c>
      <c r="V352" s="25">
        <f t="shared" si="116"/>
        <v>0</v>
      </c>
      <c r="W352" s="24">
        <f>IF(G352&lt;=1,'CARGO FIJO'!$A$2,IF(G352&lt;=2,'CARGO FIJO'!$B$2,IF(G352&lt;=3,'CARGO FIJO'!$C$2,IF(G352&lt;=4,'CARGO FIJO'!$D$2,IF(G352&lt;=5,'CARGO FIJO'!$E$2)))))</f>
        <v>10000</v>
      </c>
      <c r="X352" s="26">
        <v>0</v>
      </c>
      <c r="Y352" s="24">
        <v>0</v>
      </c>
      <c r="Z352" s="27">
        <v>0</v>
      </c>
      <c r="AA352" s="24">
        <f t="shared" si="121"/>
        <v>0</v>
      </c>
      <c r="AB352" s="24">
        <v>0</v>
      </c>
      <c r="AC352" s="24">
        <v>0</v>
      </c>
      <c r="AD352" s="24">
        <v>2950</v>
      </c>
      <c r="AE352" s="24">
        <v>0</v>
      </c>
      <c r="AF352" s="21">
        <v>0</v>
      </c>
      <c r="AG352" s="24">
        <v>0</v>
      </c>
      <c r="AH352" s="24">
        <f t="shared" si="126"/>
        <v>0</v>
      </c>
      <c r="AI352" s="24">
        <v>0</v>
      </c>
      <c r="AJ352" s="33" t="s">
        <v>55</v>
      </c>
      <c r="AK352" s="24">
        <v>0</v>
      </c>
      <c r="AL352" s="24">
        <f t="shared" si="94"/>
        <v>26850</v>
      </c>
      <c r="AM352" s="24">
        <f t="shared" si="10"/>
        <v>26850</v>
      </c>
      <c r="AN352" s="29"/>
      <c r="AO352" s="30">
        <f t="shared" si="125"/>
        <v>0</v>
      </c>
      <c r="AP352" s="30">
        <v>0</v>
      </c>
      <c r="AQ352" s="29"/>
      <c r="AR352" s="29"/>
      <c r="AS352" s="29"/>
      <c r="AT352" s="29"/>
      <c r="AU352" s="29"/>
      <c r="AV352" s="29"/>
      <c r="AW352" s="29"/>
    </row>
    <row r="353" spans="1:49" ht="15.75" customHeight="1" x14ac:dyDescent="0.3">
      <c r="A353" s="17" t="s">
        <v>1484</v>
      </c>
      <c r="B353" s="14" t="s">
        <v>1485</v>
      </c>
      <c r="C353" s="15">
        <v>21533141</v>
      </c>
      <c r="D353" s="16">
        <v>1008008986</v>
      </c>
      <c r="E353" s="16" t="s">
        <v>51</v>
      </c>
      <c r="F353" s="16">
        <v>3388687</v>
      </c>
      <c r="G353" s="17">
        <v>2</v>
      </c>
      <c r="H353" s="18" t="s">
        <v>1486</v>
      </c>
      <c r="I353" s="19" t="s">
        <v>53</v>
      </c>
      <c r="J353" s="20" t="s">
        <v>54</v>
      </c>
      <c r="K353" s="21">
        <v>1436</v>
      </c>
      <c r="L353" s="21">
        <v>1455</v>
      </c>
      <c r="M353" s="22">
        <v>900</v>
      </c>
      <c r="N353" s="23">
        <f>IF(G353&lt;=1,'CARGO FIJO'!$B$5,IF(G353&lt;=2,'CARGO FIJO'!$B$8,IF(G353&lt;=3,'CARGO FIJO'!$B$11,IF(G353&lt;=4,'CARGO FIJO'!$B$14,IF(G353&lt;=5,'CARGO FIJO'!$B$17)))))</f>
        <v>900</v>
      </c>
      <c r="O353" s="23">
        <f>IF(G353&lt;=1,'CARGO FIJO'!$C$5,IF(G353&lt;=2,'CARGO FIJO'!$C$8,IF(G353&lt;=3,'CARGO FIJO'!$C$11,IF(G353&lt;=4,'CARGO FIJO'!$C$14,IF(G353&lt;=5,'CARGO FIJO'!$C$17)))))</f>
        <v>900</v>
      </c>
      <c r="P353" s="21">
        <f t="shared" si="67"/>
        <v>19</v>
      </c>
      <c r="Q353" s="21">
        <f t="shared" si="68"/>
        <v>17</v>
      </c>
      <c r="R353" s="21">
        <f t="shared" si="69"/>
        <v>2</v>
      </c>
      <c r="S353" s="21">
        <f t="shared" si="70"/>
        <v>0</v>
      </c>
      <c r="T353" s="24">
        <f t="shared" si="71"/>
        <v>15300</v>
      </c>
      <c r="U353" s="24">
        <f t="shared" si="115"/>
        <v>1800</v>
      </c>
      <c r="V353" s="25">
        <f t="shared" si="116"/>
        <v>0</v>
      </c>
      <c r="W353" s="24">
        <f>IF(G353&lt;=1,'CARGO FIJO'!$A$2,IF(G353&lt;=2,'CARGO FIJO'!$B$2,IF(G353&lt;=3,'CARGO FIJO'!$C$2,IF(G353&lt;=4,'CARGO FIJO'!$D$2,IF(G353&lt;=5,'CARGO FIJO'!$E$2)))))</f>
        <v>10000</v>
      </c>
      <c r="X353" s="26">
        <v>0</v>
      </c>
      <c r="Y353" s="24">
        <v>0</v>
      </c>
      <c r="Z353" s="27">
        <v>0</v>
      </c>
      <c r="AA353" s="24">
        <f t="shared" si="121"/>
        <v>0</v>
      </c>
      <c r="AB353" s="24">
        <v>0</v>
      </c>
      <c r="AC353" s="24">
        <v>0</v>
      </c>
      <c r="AD353" s="24">
        <v>2700</v>
      </c>
      <c r="AE353" s="24">
        <v>0</v>
      </c>
      <c r="AF353" s="21">
        <v>0</v>
      </c>
      <c r="AG353" s="24">
        <v>0</v>
      </c>
      <c r="AH353" s="24">
        <f t="shared" si="126"/>
        <v>0</v>
      </c>
      <c r="AI353" s="24">
        <v>0</v>
      </c>
      <c r="AJ353" s="33" t="s">
        <v>55</v>
      </c>
      <c r="AK353" s="24">
        <v>0</v>
      </c>
      <c r="AL353" s="24">
        <f t="shared" si="94"/>
        <v>24400</v>
      </c>
      <c r="AM353" s="24">
        <f t="shared" si="10"/>
        <v>24400</v>
      </c>
      <c r="AN353" s="29"/>
      <c r="AO353" s="30">
        <f t="shared" si="125"/>
        <v>0</v>
      </c>
      <c r="AP353" s="30">
        <f t="shared" ref="AP353:AP356" si="127">AL353-AM353</f>
        <v>0</v>
      </c>
      <c r="AQ353" s="29"/>
      <c r="AR353" s="29"/>
      <c r="AS353" s="29"/>
      <c r="AT353" s="29"/>
      <c r="AU353" s="29"/>
      <c r="AV353" s="29"/>
      <c r="AW353" s="29"/>
    </row>
    <row r="354" spans="1:49" ht="15.75" customHeight="1" x14ac:dyDescent="0.3">
      <c r="A354" s="17" t="s">
        <v>1487</v>
      </c>
      <c r="B354" s="14" t="s">
        <v>1488</v>
      </c>
      <c r="C354" s="15">
        <v>71392473</v>
      </c>
      <c r="D354" s="16">
        <v>1701002211</v>
      </c>
      <c r="E354" s="16" t="s">
        <v>51</v>
      </c>
      <c r="F354" s="16" t="s">
        <v>1489</v>
      </c>
      <c r="G354" s="17">
        <v>2</v>
      </c>
      <c r="H354" s="18" t="s">
        <v>1490</v>
      </c>
      <c r="I354" s="19" t="s">
        <v>53</v>
      </c>
      <c r="J354" s="20" t="s">
        <v>54</v>
      </c>
      <c r="K354" s="21">
        <v>373</v>
      </c>
      <c r="L354" s="21">
        <v>378</v>
      </c>
      <c r="M354" s="22">
        <v>900</v>
      </c>
      <c r="N354" s="23">
        <f>IF(G354&lt;=1,'CARGO FIJO'!$B$5,IF(G354&lt;=2,'CARGO FIJO'!$B$8,IF(G354&lt;=3,'CARGO FIJO'!$B$11,IF(G354&lt;=4,'CARGO FIJO'!$B$14,IF(G354&lt;=5,'CARGO FIJO'!$B$17)))))</f>
        <v>900</v>
      </c>
      <c r="O354" s="23">
        <f>IF(G354&lt;=1,'CARGO FIJO'!$C$5,IF(G354&lt;=2,'CARGO FIJO'!$C$8,IF(G354&lt;=3,'CARGO FIJO'!$C$11,IF(G354&lt;=4,'CARGO FIJO'!$C$14,IF(G354&lt;=5,'CARGO FIJO'!$C$17)))))</f>
        <v>900</v>
      </c>
      <c r="P354" s="21">
        <f t="shared" si="67"/>
        <v>5</v>
      </c>
      <c r="Q354" s="21">
        <f t="shared" si="68"/>
        <v>5</v>
      </c>
      <c r="R354" s="21">
        <f t="shared" si="69"/>
        <v>0</v>
      </c>
      <c r="S354" s="21">
        <f t="shared" si="70"/>
        <v>0</v>
      </c>
      <c r="T354" s="24">
        <f t="shared" si="71"/>
        <v>4500</v>
      </c>
      <c r="U354" s="24">
        <f t="shared" si="115"/>
        <v>0</v>
      </c>
      <c r="V354" s="25">
        <f t="shared" si="116"/>
        <v>0</v>
      </c>
      <c r="W354" s="24">
        <f>IF(G354&lt;=1,'CARGO FIJO'!$A$2,IF(G354&lt;=2,'CARGO FIJO'!$B$2,IF(G354&lt;=3,'CARGO FIJO'!$C$2,IF(G354&lt;=4,'CARGO FIJO'!$D$2,IF(G354&lt;=5,'CARGO FIJO'!$E$2)))))</f>
        <v>10000</v>
      </c>
      <c r="X354" s="26">
        <v>0</v>
      </c>
      <c r="Y354" s="24">
        <v>0</v>
      </c>
      <c r="Z354" s="27">
        <v>0</v>
      </c>
      <c r="AA354" s="24">
        <f t="shared" si="121"/>
        <v>0</v>
      </c>
      <c r="AB354" s="24">
        <v>0</v>
      </c>
      <c r="AC354" s="24">
        <v>0</v>
      </c>
      <c r="AD354" s="24">
        <v>1450</v>
      </c>
      <c r="AE354" s="24">
        <v>0</v>
      </c>
      <c r="AF354" s="21">
        <v>0</v>
      </c>
      <c r="AG354" s="24">
        <v>0</v>
      </c>
      <c r="AH354" s="24">
        <f t="shared" si="126"/>
        <v>0</v>
      </c>
      <c r="AI354" s="24">
        <v>0</v>
      </c>
      <c r="AJ354" s="33" t="s">
        <v>1491</v>
      </c>
      <c r="AK354" s="24">
        <v>0</v>
      </c>
      <c r="AL354" s="24">
        <f t="shared" si="94"/>
        <v>13050</v>
      </c>
      <c r="AM354" s="24">
        <f t="shared" si="10"/>
        <v>13050</v>
      </c>
      <c r="AN354" s="29"/>
      <c r="AO354" s="30">
        <f t="shared" si="125"/>
        <v>0</v>
      </c>
      <c r="AP354" s="30">
        <f t="shared" si="127"/>
        <v>0</v>
      </c>
      <c r="AQ354" s="29"/>
      <c r="AR354" s="29"/>
      <c r="AS354" s="29"/>
      <c r="AT354" s="29"/>
      <c r="AU354" s="29"/>
      <c r="AV354" s="29"/>
      <c r="AW354" s="29"/>
    </row>
    <row r="355" spans="1:49" ht="15.75" customHeight="1" x14ac:dyDescent="0.3">
      <c r="A355" s="17" t="s">
        <v>1492</v>
      </c>
      <c r="B355" s="14" t="s">
        <v>1493</v>
      </c>
      <c r="C355" s="15">
        <v>15251997</v>
      </c>
      <c r="D355" s="16">
        <v>1402000158</v>
      </c>
      <c r="E355" s="16" t="s">
        <v>51</v>
      </c>
      <c r="F355" s="16">
        <v>3388687</v>
      </c>
      <c r="G355" s="17">
        <v>2</v>
      </c>
      <c r="H355" s="18" t="s">
        <v>1494</v>
      </c>
      <c r="I355" s="19" t="s">
        <v>53</v>
      </c>
      <c r="J355" s="20" t="s">
        <v>54</v>
      </c>
      <c r="K355" s="21">
        <v>683</v>
      </c>
      <c r="L355" s="21">
        <v>700</v>
      </c>
      <c r="M355" s="22">
        <v>900</v>
      </c>
      <c r="N355" s="23">
        <f>IF(G355&lt;=1,'CARGO FIJO'!$B$5,IF(G355&lt;=2,'CARGO FIJO'!$B$8,IF(G355&lt;=3,'CARGO FIJO'!$B$11,IF(G355&lt;=4,'CARGO FIJO'!$B$14,IF(G355&lt;=5,'CARGO FIJO'!$B$17)))))</f>
        <v>900</v>
      </c>
      <c r="O355" s="23">
        <f>IF(G355&lt;=1,'CARGO FIJO'!$C$5,IF(G355&lt;=2,'CARGO FIJO'!$C$8,IF(G355&lt;=3,'CARGO FIJO'!$C$11,IF(G355&lt;=4,'CARGO FIJO'!$C$14,IF(G355&lt;=5,'CARGO FIJO'!$C$17)))))</f>
        <v>900</v>
      </c>
      <c r="P355" s="21">
        <f t="shared" si="67"/>
        <v>17</v>
      </c>
      <c r="Q355" s="21">
        <f t="shared" si="68"/>
        <v>17</v>
      </c>
      <c r="R355" s="21">
        <f t="shared" si="69"/>
        <v>0</v>
      </c>
      <c r="S355" s="21">
        <f t="shared" si="70"/>
        <v>0</v>
      </c>
      <c r="T355" s="24">
        <f t="shared" si="71"/>
        <v>15300</v>
      </c>
      <c r="U355" s="24">
        <f t="shared" si="115"/>
        <v>0</v>
      </c>
      <c r="V355" s="25">
        <f t="shared" si="116"/>
        <v>0</v>
      </c>
      <c r="W355" s="24">
        <f>IF(G355&lt;=1,'CARGO FIJO'!$A$2,IF(G355&lt;=2,'CARGO FIJO'!$B$2,IF(G355&lt;=3,'CARGO FIJO'!$C$2,IF(G355&lt;=4,'CARGO FIJO'!$D$2,IF(G355&lt;=5,'CARGO FIJO'!$E$2)))))</f>
        <v>10000</v>
      </c>
      <c r="X355" s="26">
        <v>0</v>
      </c>
      <c r="Y355" s="24">
        <v>0</v>
      </c>
      <c r="Z355" s="27">
        <v>1</v>
      </c>
      <c r="AA355" s="24">
        <f t="shared" si="121"/>
        <v>500</v>
      </c>
      <c r="AB355" s="24">
        <v>47000</v>
      </c>
      <c r="AC355" s="24">
        <v>0</v>
      </c>
      <c r="AD355" s="24">
        <v>2550</v>
      </c>
      <c r="AE355" s="24">
        <v>0</v>
      </c>
      <c r="AF355" s="21">
        <v>0</v>
      </c>
      <c r="AG355" s="24">
        <v>0</v>
      </c>
      <c r="AH355" s="24">
        <f t="shared" si="126"/>
        <v>0</v>
      </c>
      <c r="AI355" s="24">
        <v>0</v>
      </c>
      <c r="AJ355" s="33" t="s">
        <v>1495</v>
      </c>
      <c r="AK355" s="24">
        <v>0</v>
      </c>
      <c r="AL355" s="24">
        <f t="shared" si="94"/>
        <v>70250</v>
      </c>
      <c r="AM355" s="24">
        <f t="shared" si="10"/>
        <v>70250</v>
      </c>
      <c r="AN355" s="29"/>
      <c r="AO355" s="30">
        <f t="shared" si="125"/>
        <v>0</v>
      </c>
      <c r="AP355" s="30">
        <f t="shared" si="127"/>
        <v>0</v>
      </c>
      <c r="AQ355" s="29"/>
      <c r="AR355" s="29"/>
      <c r="AS355" s="29"/>
      <c r="AT355" s="29"/>
      <c r="AU355" s="29"/>
      <c r="AV355" s="29"/>
      <c r="AW355" s="29"/>
    </row>
    <row r="356" spans="1:49" ht="15.75" customHeight="1" x14ac:dyDescent="0.3">
      <c r="A356" s="17" t="s">
        <v>1496</v>
      </c>
      <c r="B356" s="14" t="s">
        <v>1497</v>
      </c>
      <c r="C356" s="15">
        <v>71393831</v>
      </c>
      <c r="D356" s="16">
        <v>903003804</v>
      </c>
      <c r="E356" s="16" t="s">
        <v>51</v>
      </c>
      <c r="F356" s="16">
        <v>3064551</v>
      </c>
      <c r="G356" s="17">
        <v>1</v>
      </c>
      <c r="H356" s="18" t="s">
        <v>1498</v>
      </c>
      <c r="I356" s="19" t="s">
        <v>53</v>
      </c>
      <c r="J356" s="20" t="s">
        <v>54</v>
      </c>
      <c r="K356" s="21">
        <v>1491</v>
      </c>
      <c r="L356" s="21">
        <v>1499</v>
      </c>
      <c r="M356" s="22">
        <v>750</v>
      </c>
      <c r="N356" s="23">
        <f>IF(G356&lt;=1,'CARGO FIJO'!$B$5,IF(G356&lt;=2,'CARGO FIJO'!$B$8,IF(G356&lt;=3,'CARGO FIJO'!$B$11,IF(G356&lt;=4,'CARGO FIJO'!$B$14,IF(G356&lt;=5,'CARGO FIJO'!$B$17)))))</f>
        <v>750</v>
      </c>
      <c r="O356" s="23">
        <f>IF(G356&lt;=1,'CARGO FIJO'!$C$5,IF(G356&lt;=2,'CARGO FIJO'!$C$8,IF(G356&lt;=3,'CARGO FIJO'!$C$11,IF(G356&lt;=4,'CARGO FIJO'!$C$14,IF(G356&lt;=5,'CARGO FIJO'!$C$17)))))</f>
        <v>750</v>
      </c>
      <c r="P356" s="21">
        <f t="shared" si="67"/>
        <v>8</v>
      </c>
      <c r="Q356" s="21">
        <f t="shared" si="68"/>
        <v>8</v>
      </c>
      <c r="R356" s="21">
        <f t="shared" si="69"/>
        <v>0</v>
      </c>
      <c r="S356" s="21">
        <f t="shared" si="70"/>
        <v>0</v>
      </c>
      <c r="T356" s="24">
        <f t="shared" si="71"/>
        <v>6000</v>
      </c>
      <c r="U356" s="24">
        <f t="shared" si="115"/>
        <v>0</v>
      </c>
      <c r="V356" s="25">
        <f t="shared" si="116"/>
        <v>0</v>
      </c>
      <c r="W356" s="24">
        <f>IF(G356&lt;=1,'CARGO FIJO'!$A$2,IF(G356&lt;=2,'CARGO FIJO'!$B$2,IF(G356&lt;=3,'CARGO FIJO'!$C$2,IF(G356&lt;=4,'CARGO FIJO'!$D$2,IF(G356&lt;=5,'CARGO FIJO'!$E$2)))))</f>
        <v>6400</v>
      </c>
      <c r="X356" s="26">
        <v>0</v>
      </c>
      <c r="Y356" s="24">
        <v>0</v>
      </c>
      <c r="Z356" s="27">
        <v>0</v>
      </c>
      <c r="AA356" s="24">
        <f t="shared" si="121"/>
        <v>0</v>
      </c>
      <c r="AB356" s="24">
        <v>0</v>
      </c>
      <c r="AC356" s="24">
        <v>0</v>
      </c>
      <c r="AD356" s="24">
        <v>1250</v>
      </c>
      <c r="AE356" s="24">
        <v>0</v>
      </c>
      <c r="AF356" s="21">
        <v>0</v>
      </c>
      <c r="AG356" s="24">
        <v>0</v>
      </c>
      <c r="AH356" s="24">
        <f t="shared" si="126"/>
        <v>0</v>
      </c>
      <c r="AI356" s="24">
        <v>0</v>
      </c>
      <c r="AJ356" s="33" t="s">
        <v>55</v>
      </c>
      <c r="AK356" s="24">
        <v>0</v>
      </c>
      <c r="AL356" s="24">
        <f t="shared" si="94"/>
        <v>11150</v>
      </c>
      <c r="AM356" s="24">
        <f t="shared" si="10"/>
        <v>11150</v>
      </c>
      <c r="AN356" s="29"/>
      <c r="AO356" s="30">
        <f t="shared" si="125"/>
        <v>0</v>
      </c>
      <c r="AP356" s="30">
        <f t="shared" si="127"/>
        <v>0</v>
      </c>
      <c r="AQ356" s="29"/>
      <c r="AR356" s="29"/>
      <c r="AS356" s="29"/>
      <c r="AT356" s="29"/>
      <c r="AU356" s="29"/>
      <c r="AV356" s="29"/>
      <c r="AW356" s="29"/>
    </row>
    <row r="357" spans="1:49" ht="15.75" customHeight="1" x14ac:dyDescent="0.3">
      <c r="A357" s="17" t="s">
        <v>1499</v>
      </c>
      <c r="B357" s="14" t="s">
        <v>1500</v>
      </c>
      <c r="C357" s="15">
        <v>71393831</v>
      </c>
      <c r="D357" s="16">
        <v>1701006490</v>
      </c>
      <c r="E357" s="16" t="s">
        <v>51</v>
      </c>
      <c r="F357" s="16">
        <v>3064551</v>
      </c>
      <c r="G357" s="17">
        <v>2</v>
      </c>
      <c r="H357" s="18" t="s">
        <v>1501</v>
      </c>
      <c r="I357" s="19" t="s">
        <v>53</v>
      </c>
      <c r="J357" s="20" t="s">
        <v>54</v>
      </c>
      <c r="K357" s="21">
        <v>257</v>
      </c>
      <c r="L357" s="21">
        <v>270</v>
      </c>
      <c r="M357" s="22">
        <v>900</v>
      </c>
      <c r="N357" s="23">
        <f>IF(G357&lt;=1,'CARGO FIJO'!$B$5,IF(G357&lt;=2,'CARGO FIJO'!$B$8,IF(G357&lt;=3,'CARGO FIJO'!$B$11,IF(G357&lt;=4,'CARGO FIJO'!$B$14,IF(G357&lt;=5,'CARGO FIJO'!$B$17)))))</f>
        <v>900</v>
      </c>
      <c r="O357" s="23">
        <f>IF(G357&lt;=1,'CARGO FIJO'!$C$5,IF(G357&lt;=2,'CARGO FIJO'!$C$8,IF(G357&lt;=3,'CARGO FIJO'!$C$11,IF(G357&lt;=4,'CARGO FIJO'!$C$14,IF(G357&lt;=5,'CARGO FIJO'!$C$17)))))</f>
        <v>900</v>
      </c>
      <c r="P357" s="21">
        <f t="shared" si="67"/>
        <v>13</v>
      </c>
      <c r="Q357" s="21">
        <f t="shared" si="68"/>
        <v>13</v>
      </c>
      <c r="R357" s="21">
        <f t="shared" si="69"/>
        <v>0</v>
      </c>
      <c r="S357" s="21">
        <f t="shared" si="70"/>
        <v>0</v>
      </c>
      <c r="T357" s="24">
        <f t="shared" si="71"/>
        <v>11700</v>
      </c>
      <c r="U357" s="24">
        <f t="shared" si="115"/>
        <v>0</v>
      </c>
      <c r="V357" s="25">
        <f t="shared" si="116"/>
        <v>0</v>
      </c>
      <c r="W357" s="24">
        <f>IF(G357&lt;=1,'CARGO FIJO'!$A$2,IF(G357&lt;=2,'CARGO FIJO'!$B$2,IF(G357&lt;=3,'CARGO FIJO'!$C$2,IF(G357&lt;=4,'CARGO FIJO'!$D$2,IF(G357&lt;=5,'CARGO FIJO'!$E$2)))))</f>
        <v>10000</v>
      </c>
      <c r="X357" s="26">
        <v>0</v>
      </c>
      <c r="Y357" s="24">
        <v>0</v>
      </c>
      <c r="Z357" s="27">
        <v>0</v>
      </c>
      <c r="AA357" s="24">
        <f t="shared" si="121"/>
        <v>0</v>
      </c>
      <c r="AB357" s="24">
        <v>0</v>
      </c>
      <c r="AC357" s="24">
        <v>0</v>
      </c>
      <c r="AD357" s="24">
        <v>5550</v>
      </c>
      <c r="AE357" s="24">
        <v>425800</v>
      </c>
      <c r="AF357" s="21">
        <v>27</v>
      </c>
      <c r="AG357" s="24">
        <v>34100</v>
      </c>
      <c r="AH357" s="24">
        <f t="shared" si="126"/>
        <v>391700</v>
      </c>
      <c r="AI357" s="24">
        <v>0</v>
      </c>
      <c r="AJ357" s="33" t="s">
        <v>1502</v>
      </c>
      <c r="AK357" s="24">
        <v>0</v>
      </c>
      <c r="AL357" s="24">
        <f t="shared" si="94"/>
        <v>50250</v>
      </c>
      <c r="AM357" s="24">
        <f t="shared" si="10"/>
        <v>50250</v>
      </c>
      <c r="AN357" s="29"/>
      <c r="AO357" s="30"/>
      <c r="AP357" s="30"/>
      <c r="AQ357" s="29"/>
      <c r="AR357" s="29"/>
      <c r="AS357" s="29"/>
      <c r="AT357" s="29"/>
      <c r="AU357" s="29"/>
      <c r="AV357" s="29"/>
      <c r="AW357" s="29"/>
    </row>
    <row r="358" spans="1:49" ht="15.75" customHeight="1" x14ac:dyDescent="0.3">
      <c r="A358" s="17" t="s">
        <v>1503</v>
      </c>
      <c r="B358" s="14" t="s">
        <v>1504</v>
      </c>
      <c r="C358" s="15">
        <v>70097079</v>
      </c>
      <c r="D358" s="16">
        <v>1402000193</v>
      </c>
      <c r="E358" s="16" t="s">
        <v>51</v>
      </c>
      <c r="F358" s="16" t="s">
        <v>1505</v>
      </c>
      <c r="G358" s="17">
        <v>2</v>
      </c>
      <c r="H358" s="18" t="s">
        <v>1506</v>
      </c>
      <c r="I358" s="19" t="s">
        <v>53</v>
      </c>
      <c r="J358" s="20" t="s">
        <v>54</v>
      </c>
      <c r="K358" s="21">
        <v>1357</v>
      </c>
      <c r="L358" s="21">
        <v>1376</v>
      </c>
      <c r="M358" s="22">
        <v>900</v>
      </c>
      <c r="N358" s="23">
        <f>IF(G358&lt;=1,'CARGO FIJO'!$B$5,IF(G358&lt;=2,'CARGO FIJO'!$B$8,IF(G358&lt;=3,'CARGO FIJO'!$B$11,IF(G358&lt;=4,'CARGO FIJO'!$B$14,IF(G358&lt;=5,'CARGO FIJO'!$B$17)))))</f>
        <v>900</v>
      </c>
      <c r="O358" s="23">
        <f>IF(G358&lt;=1,'CARGO FIJO'!$C$5,IF(G358&lt;=2,'CARGO FIJO'!$C$8,IF(G358&lt;=3,'CARGO FIJO'!$C$11,IF(G358&lt;=4,'CARGO FIJO'!$C$14,IF(G358&lt;=5,'CARGO FIJO'!$C$17)))))</f>
        <v>900</v>
      </c>
      <c r="P358" s="21">
        <f t="shared" si="67"/>
        <v>19</v>
      </c>
      <c r="Q358" s="21">
        <f t="shared" si="68"/>
        <v>17</v>
      </c>
      <c r="R358" s="21">
        <f t="shared" si="69"/>
        <v>2</v>
      </c>
      <c r="S358" s="21">
        <f t="shared" si="70"/>
        <v>0</v>
      </c>
      <c r="T358" s="24">
        <f t="shared" si="71"/>
        <v>15300</v>
      </c>
      <c r="U358" s="24">
        <f t="shared" si="115"/>
        <v>1800</v>
      </c>
      <c r="V358" s="25">
        <f t="shared" si="116"/>
        <v>0</v>
      </c>
      <c r="W358" s="24">
        <f>IF(G358&lt;=1,'CARGO FIJO'!$A$2,IF(G358&lt;=2,'CARGO FIJO'!$B$2,IF(G358&lt;=3,'CARGO FIJO'!$C$2,IF(G358&lt;=4,'CARGO FIJO'!$D$2,IF(G358&lt;=5,'CARGO FIJO'!$E$2)))))</f>
        <v>10000</v>
      </c>
      <c r="X358" s="26">
        <v>0</v>
      </c>
      <c r="Y358" s="24">
        <v>0</v>
      </c>
      <c r="Z358" s="27">
        <v>3</v>
      </c>
      <c r="AA358" s="24">
        <f t="shared" si="121"/>
        <v>1500</v>
      </c>
      <c r="AB358" s="24">
        <v>112700</v>
      </c>
      <c r="AC358" s="24">
        <v>0</v>
      </c>
      <c r="AD358" s="24">
        <v>0</v>
      </c>
      <c r="AE358" s="24">
        <v>0</v>
      </c>
      <c r="AF358" s="21"/>
      <c r="AG358" s="24">
        <v>0</v>
      </c>
      <c r="AH358" s="24">
        <f t="shared" si="126"/>
        <v>0</v>
      </c>
      <c r="AI358" s="24">
        <v>0</v>
      </c>
      <c r="AJ358" s="33" t="s">
        <v>1507</v>
      </c>
      <c r="AK358" s="24">
        <v>0</v>
      </c>
      <c r="AL358" s="24">
        <f t="shared" si="94"/>
        <v>141300</v>
      </c>
      <c r="AM358" s="24">
        <f t="shared" si="10"/>
        <v>141300</v>
      </c>
      <c r="AN358" s="29"/>
      <c r="AO358" s="30">
        <f t="shared" ref="AO358:AO363" si="128">AH358</f>
        <v>0</v>
      </c>
      <c r="AP358" s="30">
        <f t="shared" ref="AP358:AP362" si="129">AL358-AM358</f>
        <v>0</v>
      </c>
      <c r="AQ358" s="29"/>
      <c r="AR358" s="29"/>
      <c r="AS358" s="29"/>
      <c r="AT358" s="29"/>
      <c r="AU358" s="29"/>
      <c r="AV358" s="29"/>
      <c r="AW358" s="29"/>
    </row>
    <row r="359" spans="1:49" ht="15.75" customHeight="1" x14ac:dyDescent="0.3">
      <c r="A359" s="17" t="s">
        <v>1508</v>
      </c>
      <c r="B359" s="14" t="s">
        <v>1509</v>
      </c>
      <c r="C359" s="15">
        <v>21490769</v>
      </c>
      <c r="D359" s="16">
        <v>1408022924</v>
      </c>
      <c r="E359" s="16" t="s">
        <v>51</v>
      </c>
      <c r="F359" s="16">
        <v>3388827</v>
      </c>
      <c r="G359" s="17">
        <v>3</v>
      </c>
      <c r="H359" s="18" t="s">
        <v>1510</v>
      </c>
      <c r="I359" s="19" t="s">
        <v>53</v>
      </c>
      <c r="J359" s="20" t="s">
        <v>54</v>
      </c>
      <c r="K359" s="21">
        <v>1694</v>
      </c>
      <c r="L359" s="21">
        <v>1727</v>
      </c>
      <c r="M359" s="22">
        <v>1250</v>
      </c>
      <c r="N359" s="23">
        <f>IF(G359&lt;=1,'CARGO FIJO'!$B$5,IF(G359&lt;=2,'CARGO FIJO'!$B$8,IF(G359&lt;=3,'CARGO FIJO'!$B$11,IF(G359&lt;=4,'CARGO FIJO'!$B$14,IF(G359&lt;=5,'CARGO FIJO'!$B$17)))))</f>
        <v>1250</v>
      </c>
      <c r="O359" s="23">
        <f>IF(G359&lt;=1,'CARGO FIJO'!$C$5,IF(G359&lt;=2,'CARGO FIJO'!$C$8,IF(G359&lt;=3,'CARGO FIJO'!$C$11,IF(G359&lt;=4,'CARGO FIJO'!$C$14,IF(G359&lt;=5,'CARGO FIJO'!$C$17)))))</f>
        <v>1250</v>
      </c>
      <c r="P359" s="21">
        <f t="shared" si="67"/>
        <v>33</v>
      </c>
      <c r="Q359" s="21">
        <f t="shared" si="68"/>
        <v>17</v>
      </c>
      <c r="R359" s="21">
        <f t="shared" si="69"/>
        <v>16</v>
      </c>
      <c r="S359" s="21">
        <f t="shared" si="70"/>
        <v>0</v>
      </c>
      <c r="T359" s="24">
        <f t="shared" si="71"/>
        <v>21250</v>
      </c>
      <c r="U359" s="24">
        <f t="shared" si="115"/>
        <v>20000</v>
      </c>
      <c r="V359" s="25">
        <f t="shared" si="116"/>
        <v>0</v>
      </c>
      <c r="W359" s="24">
        <f>IF(G359&lt;=1,'CARGO FIJO'!$A$2,IF(G359&lt;=2,'CARGO FIJO'!$B$2,IF(G359&lt;=3,'CARGO FIJO'!$C$2,IF(G359&lt;=4,'CARGO FIJO'!$D$2,IF(G359&lt;=5,'CARGO FIJO'!$E$2)))))</f>
        <v>11800</v>
      </c>
      <c r="X359" s="26">
        <v>0</v>
      </c>
      <c r="Y359" s="24">
        <v>8600</v>
      </c>
      <c r="Z359" s="27">
        <v>0</v>
      </c>
      <c r="AA359" s="24">
        <f t="shared" si="121"/>
        <v>0</v>
      </c>
      <c r="AB359" s="24">
        <v>0</v>
      </c>
      <c r="AC359" s="24">
        <v>0</v>
      </c>
      <c r="AD359" s="24">
        <v>6150</v>
      </c>
      <c r="AE359" s="24">
        <v>0</v>
      </c>
      <c r="AF359" s="21">
        <v>0</v>
      </c>
      <c r="AG359" s="24">
        <v>0</v>
      </c>
      <c r="AH359" s="24">
        <f t="shared" si="126"/>
        <v>0</v>
      </c>
      <c r="AI359" s="24">
        <v>0</v>
      </c>
      <c r="AJ359" s="33" t="s">
        <v>55</v>
      </c>
      <c r="AK359" s="24">
        <v>0</v>
      </c>
      <c r="AL359" s="24">
        <f t="shared" si="94"/>
        <v>55500</v>
      </c>
      <c r="AM359" s="24">
        <f t="shared" si="10"/>
        <v>55500</v>
      </c>
      <c r="AN359" s="29"/>
      <c r="AO359" s="30">
        <f t="shared" si="128"/>
        <v>0</v>
      </c>
      <c r="AP359" s="30">
        <f t="shared" si="129"/>
        <v>0</v>
      </c>
      <c r="AQ359" s="29"/>
      <c r="AR359" s="29"/>
      <c r="AS359" s="29"/>
      <c r="AT359" s="29"/>
      <c r="AU359" s="29"/>
      <c r="AV359" s="29"/>
      <c r="AW359" s="29"/>
    </row>
    <row r="360" spans="1:49" ht="15.75" customHeight="1" x14ac:dyDescent="0.3">
      <c r="A360" s="17" t="s">
        <v>1511</v>
      </c>
      <c r="B360" s="14" t="s">
        <v>1512</v>
      </c>
      <c r="C360" s="15">
        <v>15256456</v>
      </c>
      <c r="D360" s="16">
        <v>1402000794</v>
      </c>
      <c r="E360" s="16" t="s">
        <v>51</v>
      </c>
      <c r="F360" s="16" t="s">
        <v>1513</v>
      </c>
      <c r="G360" s="17">
        <v>2</v>
      </c>
      <c r="H360" s="18" t="s">
        <v>1514</v>
      </c>
      <c r="I360" s="19" t="s">
        <v>53</v>
      </c>
      <c r="J360" s="20" t="s">
        <v>54</v>
      </c>
      <c r="K360" s="21">
        <v>1197</v>
      </c>
      <c r="L360" s="21">
        <v>1217</v>
      </c>
      <c r="M360" s="22">
        <v>900</v>
      </c>
      <c r="N360" s="23">
        <f>IF(G360&lt;=1,'CARGO FIJO'!$B$5,IF(G360&lt;=2,'CARGO FIJO'!$B$8,IF(G360&lt;=3,'CARGO FIJO'!$B$11,IF(G360&lt;=4,'CARGO FIJO'!$B$14,IF(G360&lt;=5,'CARGO FIJO'!$B$17)))))</f>
        <v>900</v>
      </c>
      <c r="O360" s="23">
        <f>IF(G360&lt;=1,'CARGO FIJO'!$C$5,IF(G360&lt;=2,'CARGO FIJO'!$C$8,IF(G360&lt;=3,'CARGO FIJO'!$C$11,IF(G360&lt;=4,'CARGO FIJO'!$C$14,IF(G360&lt;=5,'CARGO FIJO'!$C$17)))))</f>
        <v>900</v>
      </c>
      <c r="P360" s="21">
        <f t="shared" si="67"/>
        <v>20</v>
      </c>
      <c r="Q360" s="21">
        <f t="shared" si="68"/>
        <v>17</v>
      </c>
      <c r="R360" s="21">
        <f t="shared" si="69"/>
        <v>3</v>
      </c>
      <c r="S360" s="21">
        <f t="shared" si="70"/>
        <v>0</v>
      </c>
      <c r="T360" s="24">
        <f t="shared" si="71"/>
        <v>15300</v>
      </c>
      <c r="U360" s="24">
        <f t="shared" si="115"/>
        <v>2700</v>
      </c>
      <c r="V360" s="25">
        <f t="shared" si="116"/>
        <v>0</v>
      </c>
      <c r="W360" s="24">
        <f>IF(G360&lt;=1,'CARGO FIJO'!$A$2,IF(G360&lt;=2,'CARGO FIJO'!$B$2,IF(G360&lt;=3,'CARGO FIJO'!$C$2,IF(G360&lt;=4,'CARGO FIJO'!$D$2,IF(G360&lt;=5,'CARGO FIJO'!$E$2)))))</f>
        <v>10000</v>
      </c>
      <c r="X360" s="26">
        <v>0</v>
      </c>
      <c r="Y360" s="24">
        <v>8600</v>
      </c>
      <c r="Z360" s="27">
        <v>0</v>
      </c>
      <c r="AA360" s="24">
        <v>0</v>
      </c>
      <c r="AB360" s="24">
        <v>0</v>
      </c>
      <c r="AC360" s="24">
        <v>0</v>
      </c>
      <c r="AD360" s="24">
        <v>3650</v>
      </c>
      <c r="AE360" s="24">
        <v>0</v>
      </c>
      <c r="AF360" s="21">
        <v>0</v>
      </c>
      <c r="AG360" s="24">
        <v>0</v>
      </c>
      <c r="AH360" s="24">
        <f t="shared" si="126"/>
        <v>0</v>
      </c>
      <c r="AI360" s="24">
        <v>0</v>
      </c>
      <c r="AJ360" s="33" t="s">
        <v>617</v>
      </c>
      <c r="AK360" s="24">
        <v>0</v>
      </c>
      <c r="AL360" s="24">
        <f t="shared" si="94"/>
        <v>32950</v>
      </c>
      <c r="AM360" s="24">
        <f t="shared" si="10"/>
        <v>32950</v>
      </c>
      <c r="AN360" s="29"/>
      <c r="AO360" s="30">
        <f t="shared" si="128"/>
        <v>0</v>
      </c>
      <c r="AP360" s="30">
        <f t="shared" si="129"/>
        <v>0</v>
      </c>
      <c r="AQ360" s="29"/>
      <c r="AR360" s="29"/>
      <c r="AS360" s="29"/>
      <c r="AT360" s="29"/>
      <c r="AU360" s="29"/>
      <c r="AV360" s="29"/>
      <c r="AW360" s="29"/>
    </row>
    <row r="361" spans="1:49" ht="15.75" customHeight="1" x14ac:dyDescent="0.3">
      <c r="A361" s="17" t="s">
        <v>1515</v>
      </c>
      <c r="B361" s="14" t="s">
        <v>1516</v>
      </c>
      <c r="C361" s="15">
        <v>15256456</v>
      </c>
      <c r="D361" s="16">
        <v>903001786</v>
      </c>
      <c r="E361" s="16" t="s">
        <v>51</v>
      </c>
      <c r="F361" s="16">
        <v>3383097</v>
      </c>
      <c r="G361" s="17">
        <v>2</v>
      </c>
      <c r="H361" s="18" t="s">
        <v>1517</v>
      </c>
      <c r="I361" s="19" t="s">
        <v>53</v>
      </c>
      <c r="J361" s="20" t="s">
        <v>54</v>
      </c>
      <c r="K361" s="21">
        <v>3107</v>
      </c>
      <c r="L361" s="21">
        <v>3120</v>
      </c>
      <c r="M361" s="22">
        <v>900</v>
      </c>
      <c r="N361" s="23">
        <f>IF(G361&lt;=1,'CARGO FIJO'!$B$5,IF(G361&lt;=2,'CARGO FIJO'!$B$8,IF(G361&lt;=3,'CARGO FIJO'!$B$11,IF(G361&lt;=4,'CARGO FIJO'!$B$14,IF(G361&lt;=5,'CARGO FIJO'!$B$17)))))</f>
        <v>900</v>
      </c>
      <c r="O361" s="23">
        <f>IF(G361&lt;=1,'CARGO FIJO'!$C$5,IF(G361&lt;=2,'CARGO FIJO'!$C$8,IF(G361&lt;=3,'CARGO FIJO'!$C$11,IF(G361&lt;=4,'CARGO FIJO'!$C$14,IF(G361&lt;=5,'CARGO FIJO'!$C$17)))))</f>
        <v>900</v>
      </c>
      <c r="P361" s="21">
        <f t="shared" si="67"/>
        <v>13</v>
      </c>
      <c r="Q361" s="21">
        <f t="shared" si="68"/>
        <v>13</v>
      </c>
      <c r="R361" s="21">
        <f t="shared" si="69"/>
        <v>0</v>
      </c>
      <c r="S361" s="21">
        <f t="shared" si="70"/>
        <v>0</v>
      </c>
      <c r="T361" s="24">
        <f t="shared" si="71"/>
        <v>11700</v>
      </c>
      <c r="U361" s="24">
        <f t="shared" si="115"/>
        <v>0</v>
      </c>
      <c r="V361" s="25">
        <f t="shared" si="116"/>
        <v>0</v>
      </c>
      <c r="W361" s="24">
        <f>IF(G361&lt;=1,'CARGO FIJO'!$A$2,IF(G361&lt;=2,'CARGO FIJO'!$B$2,IF(G361&lt;=3,'CARGO FIJO'!$C$2,IF(G361&lt;=4,'CARGO FIJO'!$D$2,IF(G361&lt;=5,'CARGO FIJO'!$E$2)))))</f>
        <v>10000</v>
      </c>
      <c r="X361" s="26">
        <v>0</v>
      </c>
      <c r="Y361" s="24">
        <v>8600</v>
      </c>
      <c r="Z361" s="27">
        <v>0</v>
      </c>
      <c r="AA361" s="24">
        <f t="shared" ref="AA361:AA362" si="130">(Z361*500)</f>
        <v>0</v>
      </c>
      <c r="AB361" s="24">
        <v>0</v>
      </c>
      <c r="AC361" s="24">
        <v>0</v>
      </c>
      <c r="AD361" s="24">
        <v>3050</v>
      </c>
      <c r="AE361" s="24">
        <v>0</v>
      </c>
      <c r="AF361" s="21">
        <v>0</v>
      </c>
      <c r="AG361" s="24">
        <v>0</v>
      </c>
      <c r="AH361" s="24">
        <f t="shared" si="126"/>
        <v>0</v>
      </c>
      <c r="AI361" s="24">
        <v>0</v>
      </c>
      <c r="AJ361" s="33" t="s">
        <v>55</v>
      </c>
      <c r="AK361" s="24">
        <v>0</v>
      </c>
      <c r="AL361" s="24">
        <f t="shared" si="94"/>
        <v>27250</v>
      </c>
      <c r="AM361" s="24">
        <f t="shared" si="10"/>
        <v>27250</v>
      </c>
      <c r="AN361" s="29"/>
      <c r="AO361" s="30">
        <f t="shared" si="128"/>
        <v>0</v>
      </c>
      <c r="AP361" s="30">
        <f t="shared" si="129"/>
        <v>0</v>
      </c>
      <c r="AQ361" s="29"/>
      <c r="AR361" s="29"/>
      <c r="AS361" s="29"/>
      <c r="AT361" s="29"/>
      <c r="AU361" s="29"/>
      <c r="AV361" s="29"/>
      <c r="AW361" s="29"/>
    </row>
    <row r="362" spans="1:49" ht="15.75" customHeight="1" x14ac:dyDescent="0.3">
      <c r="A362" s="17" t="s">
        <v>1518</v>
      </c>
      <c r="B362" s="14" t="s">
        <v>1519</v>
      </c>
      <c r="C362" s="15">
        <v>15256456</v>
      </c>
      <c r="D362" s="16">
        <v>712004019</v>
      </c>
      <c r="E362" s="16" t="s">
        <v>51</v>
      </c>
      <c r="F362" s="16" t="s">
        <v>1520</v>
      </c>
      <c r="G362" s="17">
        <v>2</v>
      </c>
      <c r="H362" s="18" t="s">
        <v>1521</v>
      </c>
      <c r="I362" s="19" t="s">
        <v>53</v>
      </c>
      <c r="J362" s="20" t="s">
        <v>54</v>
      </c>
      <c r="K362" s="21">
        <v>1977</v>
      </c>
      <c r="L362" s="21">
        <v>1984</v>
      </c>
      <c r="M362" s="22">
        <v>900</v>
      </c>
      <c r="N362" s="23">
        <f>IF(G362&lt;=1,'CARGO FIJO'!$B$5,IF(G362&lt;=2,'CARGO FIJO'!$B$8,IF(G362&lt;=3,'CARGO FIJO'!$B$11,IF(G362&lt;=4,'CARGO FIJO'!$B$14,IF(G362&lt;=5,'CARGO FIJO'!$B$17)))))</f>
        <v>900</v>
      </c>
      <c r="O362" s="23">
        <f>IF(G362&lt;=1,'CARGO FIJO'!$C$5,IF(G362&lt;=2,'CARGO FIJO'!$C$8,IF(G362&lt;=3,'CARGO FIJO'!$C$11,IF(G362&lt;=4,'CARGO FIJO'!$C$14,IF(G362&lt;=5,'CARGO FIJO'!$C$17)))))</f>
        <v>900</v>
      </c>
      <c r="P362" s="21">
        <f t="shared" si="67"/>
        <v>7</v>
      </c>
      <c r="Q362" s="21">
        <f t="shared" si="68"/>
        <v>7</v>
      </c>
      <c r="R362" s="21">
        <f t="shared" si="69"/>
        <v>0</v>
      </c>
      <c r="S362" s="21">
        <f t="shared" si="70"/>
        <v>0</v>
      </c>
      <c r="T362" s="24">
        <f t="shared" si="71"/>
        <v>6300</v>
      </c>
      <c r="U362" s="24">
        <f t="shared" si="115"/>
        <v>0</v>
      </c>
      <c r="V362" s="25">
        <f t="shared" si="116"/>
        <v>0</v>
      </c>
      <c r="W362" s="24">
        <f>IF(G362&lt;=1,'CARGO FIJO'!$A$2,IF(G362&lt;=2,'CARGO FIJO'!$B$2,IF(G362&lt;=3,'CARGO FIJO'!$C$2,IF(G362&lt;=4,'CARGO FIJO'!$D$2,IF(G362&lt;=5,'CARGO FIJO'!$E$2)))))</f>
        <v>10000</v>
      </c>
      <c r="X362" s="26">
        <v>0</v>
      </c>
      <c r="Y362" s="24">
        <v>8600</v>
      </c>
      <c r="Z362" s="27">
        <v>0</v>
      </c>
      <c r="AA362" s="24">
        <f t="shared" si="130"/>
        <v>0</v>
      </c>
      <c r="AB362" s="24">
        <v>0</v>
      </c>
      <c r="AC362" s="24">
        <v>0</v>
      </c>
      <c r="AD362" s="24">
        <v>2500</v>
      </c>
      <c r="AE362" s="24">
        <v>0</v>
      </c>
      <c r="AF362" s="21">
        <v>0</v>
      </c>
      <c r="AG362" s="24">
        <v>0</v>
      </c>
      <c r="AH362" s="24">
        <f t="shared" si="126"/>
        <v>0</v>
      </c>
      <c r="AI362" s="24">
        <v>0</v>
      </c>
      <c r="AJ362" s="33" t="s">
        <v>55</v>
      </c>
      <c r="AK362" s="24">
        <v>0</v>
      </c>
      <c r="AL362" s="24">
        <f t="shared" si="94"/>
        <v>22400</v>
      </c>
      <c r="AM362" s="24">
        <f t="shared" si="10"/>
        <v>22400</v>
      </c>
      <c r="AN362" s="29"/>
      <c r="AO362" s="30">
        <f t="shared" si="128"/>
        <v>0</v>
      </c>
      <c r="AP362" s="30">
        <f t="shared" si="129"/>
        <v>0</v>
      </c>
      <c r="AQ362" s="29"/>
      <c r="AR362" s="29"/>
      <c r="AS362" s="29"/>
      <c r="AT362" s="29"/>
      <c r="AU362" s="29"/>
      <c r="AV362" s="29"/>
      <c r="AW362" s="29"/>
    </row>
    <row r="363" spans="1:49" ht="15.75" customHeight="1" x14ac:dyDescent="0.3">
      <c r="A363" s="17" t="s">
        <v>1522</v>
      </c>
      <c r="B363" s="14" t="s">
        <v>1523</v>
      </c>
      <c r="C363" s="15">
        <v>15256456</v>
      </c>
      <c r="D363" s="16">
        <v>1608009111</v>
      </c>
      <c r="E363" s="16" t="s">
        <v>51</v>
      </c>
      <c r="F363" s="16" t="s">
        <v>1524</v>
      </c>
      <c r="G363" s="17">
        <v>2</v>
      </c>
      <c r="H363" s="18" t="s">
        <v>1525</v>
      </c>
      <c r="I363" s="19" t="s">
        <v>53</v>
      </c>
      <c r="J363" s="20" t="s">
        <v>54</v>
      </c>
      <c r="K363" s="21">
        <v>499</v>
      </c>
      <c r="L363" s="21">
        <v>506</v>
      </c>
      <c r="M363" s="22">
        <v>900</v>
      </c>
      <c r="N363" s="23">
        <f>IF(G363&lt;=1,'CARGO FIJO'!$B$5,IF(G363&lt;=2,'CARGO FIJO'!$B$8,IF(G363&lt;=3,'CARGO FIJO'!$B$11,IF(G363&lt;=4,'CARGO FIJO'!$B$14,IF(G363&lt;=5,'CARGO FIJO'!$B$17)))))</f>
        <v>900</v>
      </c>
      <c r="O363" s="23">
        <f>IF(G363&lt;=1,'CARGO FIJO'!$C$5,IF(G363&lt;=2,'CARGO FIJO'!$C$8,IF(G363&lt;=3,'CARGO FIJO'!$C$11,IF(G363&lt;=4,'CARGO FIJO'!$C$14,IF(G363&lt;=5,'CARGO FIJO'!$C$17)))))</f>
        <v>900</v>
      </c>
      <c r="P363" s="21">
        <f t="shared" si="67"/>
        <v>7</v>
      </c>
      <c r="Q363" s="21">
        <f t="shared" si="68"/>
        <v>7</v>
      </c>
      <c r="R363" s="21">
        <f t="shared" si="69"/>
        <v>0</v>
      </c>
      <c r="S363" s="21">
        <f t="shared" si="70"/>
        <v>0</v>
      </c>
      <c r="T363" s="24">
        <f t="shared" si="71"/>
        <v>6300</v>
      </c>
      <c r="U363" s="24">
        <f t="shared" si="115"/>
        <v>0</v>
      </c>
      <c r="V363" s="25">
        <f t="shared" si="116"/>
        <v>0</v>
      </c>
      <c r="W363" s="24">
        <f>IF(G363&lt;=1,'CARGO FIJO'!$A$2,IF(G363&lt;=2,'CARGO FIJO'!$B$2,IF(G363&lt;=3,'CARGO FIJO'!$C$2,IF(G363&lt;=4,'CARGO FIJO'!$D$2,IF(G363&lt;=5,'CARGO FIJO'!$E$2)))))</f>
        <v>10000</v>
      </c>
      <c r="X363" s="26">
        <v>0</v>
      </c>
      <c r="Y363" s="24">
        <v>0</v>
      </c>
      <c r="Z363" s="27">
        <v>0</v>
      </c>
      <c r="AA363" s="24">
        <v>0</v>
      </c>
      <c r="AB363" s="24">
        <v>0</v>
      </c>
      <c r="AC363" s="24">
        <v>0</v>
      </c>
      <c r="AD363" s="24">
        <v>2950</v>
      </c>
      <c r="AE363" s="24">
        <v>772900</v>
      </c>
      <c r="AF363" s="21">
        <v>38</v>
      </c>
      <c r="AG363" s="24">
        <v>13100</v>
      </c>
      <c r="AH363" s="24">
        <f t="shared" si="126"/>
        <v>759800</v>
      </c>
      <c r="AI363" s="24">
        <v>0</v>
      </c>
      <c r="AJ363" s="33" t="s">
        <v>1526</v>
      </c>
      <c r="AK363" s="24">
        <v>0</v>
      </c>
      <c r="AL363" s="24">
        <f t="shared" si="94"/>
        <v>26450</v>
      </c>
      <c r="AM363" s="24">
        <f t="shared" si="10"/>
        <v>26450</v>
      </c>
      <c r="AN363" s="29"/>
      <c r="AO363" s="30">
        <f t="shared" si="128"/>
        <v>759800</v>
      </c>
      <c r="AP363" s="30"/>
      <c r="AQ363" s="29"/>
      <c r="AR363" s="29"/>
      <c r="AS363" s="29"/>
      <c r="AT363" s="29"/>
      <c r="AU363" s="29"/>
      <c r="AV363" s="29"/>
      <c r="AW363" s="29"/>
    </row>
    <row r="364" spans="1:49" ht="15.75" customHeight="1" x14ac:dyDescent="0.3">
      <c r="A364" s="17" t="s">
        <v>1527</v>
      </c>
      <c r="B364" s="14" t="s">
        <v>1528</v>
      </c>
      <c r="C364" s="15">
        <v>15256456</v>
      </c>
      <c r="D364" s="16">
        <v>1610014865</v>
      </c>
      <c r="E364" s="16" t="s">
        <v>51</v>
      </c>
      <c r="F364" s="16" t="s">
        <v>1513</v>
      </c>
      <c r="G364" s="17">
        <v>2</v>
      </c>
      <c r="H364" s="18" t="s">
        <v>1529</v>
      </c>
      <c r="I364" s="19" t="s">
        <v>53</v>
      </c>
      <c r="J364" s="20" t="s">
        <v>54</v>
      </c>
      <c r="K364" s="21">
        <v>624</v>
      </c>
      <c r="L364" s="21">
        <v>640</v>
      </c>
      <c r="M364" s="22">
        <v>900</v>
      </c>
      <c r="N364" s="23">
        <f>IF(G364&lt;=1,'CARGO FIJO'!$B$5,IF(G364&lt;=2,'CARGO FIJO'!$B$8,IF(G364&lt;=3,'CARGO FIJO'!$B$11,IF(G364&lt;=4,'CARGO FIJO'!$B$14,IF(G364&lt;=5,'CARGO FIJO'!$B$17)))))</f>
        <v>900</v>
      </c>
      <c r="O364" s="23">
        <f>IF(G364&lt;=1,'CARGO FIJO'!$C$5,IF(G364&lt;=2,'CARGO FIJO'!$C$8,IF(G364&lt;=3,'CARGO FIJO'!$C$11,IF(G364&lt;=4,'CARGO FIJO'!$C$14,IF(G364&lt;=5,'CARGO FIJO'!$C$17)))))</f>
        <v>900</v>
      </c>
      <c r="P364" s="21">
        <f t="shared" si="67"/>
        <v>16</v>
      </c>
      <c r="Q364" s="21">
        <f t="shared" si="68"/>
        <v>16</v>
      </c>
      <c r="R364" s="21">
        <f t="shared" si="69"/>
        <v>0</v>
      </c>
      <c r="S364" s="21">
        <f t="shared" si="70"/>
        <v>0</v>
      </c>
      <c r="T364" s="24">
        <f t="shared" si="71"/>
        <v>14400</v>
      </c>
      <c r="U364" s="24">
        <f t="shared" si="115"/>
        <v>0</v>
      </c>
      <c r="V364" s="25">
        <f t="shared" si="116"/>
        <v>0</v>
      </c>
      <c r="W364" s="24">
        <f>IF(G364&lt;=1,'CARGO FIJO'!$A$2,IF(G364&lt;=2,'CARGO FIJO'!$B$2,IF(G364&lt;=3,'CARGO FIJO'!$C$2,IF(G364&lt;=4,'CARGO FIJO'!$D$2,IF(G364&lt;=5,'CARGO FIJO'!$E$2)))))</f>
        <v>10000</v>
      </c>
      <c r="X364" s="26">
        <v>0</v>
      </c>
      <c r="Y364" s="24">
        <v>8600</v>
      </c>
      <c r="Z364" s="27">
        <v>0</v>
      </c>
      <c r="AA364" s="24">
        <f t="shared" ref="AA364:AA368" si="131">(Z364*500)</f>
        <v>0</v>
      </c>
      <c r="AB364" s="24">
        <v>0</v>
      </c>
      <c r="AC364" s="24">
        <v>0</v>
      </c>
      <c r="AD364" s="24">
        <v>6000</v>
      </c>
      <c r="AE364" s="24">
        <v>54400</v>
      </c>
      <c r="AF364" s="21">
        <v>35</v>
      </c>
      <c r="AG364" s="24">
        <v>27200</v>
      </c>
      <c r="AH364" s="24">
        <f t="shared" si="126"/>
        <v>27200</v>
      </c>
      <c r="AI364" s="24">
        <v>0</v>
      </c>
      <c r="AJ364" s="33" t="s">
        <v>1530</v>
      </c>
      <c r="AK364" s="24">
        <v>0</v>
      </c>
      <c r="AL364" s="24">
        <f t="shared" si="94"/>
        <v>54200</v>
      </c>
      <c r="AM364" s="24">
        <f t="shared" si="10"/>
        <v>54200</v>
      </c>
      <c r="AN364" s="29"/>
      <c r="AO364" s="30"/>
      <c r="AP364" s="30"/>
      <c r="AQ364" s="29"/>
      <c r="AR364" s="29"/>
      <c r="AS364" s="29"/>
      <c r="AT364" s="29"/>
      <c r="AU364" s="29"/>
      <c r="AV364" s="29"/>
      <c r="AW364" s="29"/>
    </row>
    <row r="365" spans="1:49" ht="15.75" customHeight="1" x14ac:dyDescent="0.3">
      <c r="A365" s="17" t="s">
        <v>1531</v>
      </c>
      <c r="B365" s="14" t="s">
        <v>1532</v>
      </c>
      <c r="C365" s="15">
        <v>15256456</v>
      </c>
      <c r="D365" s="16">
        <v>1701004200</v>
      </c>
      <c r="E365" s="16" t="s">
        <v>51</v>
      </c>
      <c r="F365" s="16" t="s">
        <v>1524</v>
      </c>
      <c r="G365" s="17">
        <v>2</v>
      </c>
      <c r="H365" s="18" t="s">
        <v>1533</v>
      </c>
      <c r="I365" s="19" t="s">
        <v>53</v>
      </c>
      <c r="J365" s="20" t="s">
        <v>54</v>
      </c>
      <c r="K365" s="21">
        <v>334</v>
      </c>
      <c r="L365" s="21">
        <v>339</v>
      </c>
      <c r="M365" s="22">
        <v>900</v>
      </c>
      <c r="N365" s="23">
        <f>IF(G365&lt;=1,'CARGO FIJO'!$B$5,IF(G365&lt;=2,'CARGO FIJO'!$B$8,IF(G365&lt;=3,'CARGO FIJO'!$B$11,IF(G365&lt;=4,'CARGO FIJO'!$B$14,IF(G365&lt;=5,'CARGO FIJO'!$B$17)))))</f>
        <v>900</v>
      </c>
      <c r="O365" s="23">
        <f>IF(G365&lt;=1,'CARGO FIJO'!$C$5,IF(G365&lt;=2,'CARGO FIJO'!$C$8,IF(G365&lt;=3,'CARGO FIJO'!$C$11,IF(G365&lt;=4,'CARGO FIJO'!$C$14,IF(G365&lt;=5,'CARGO FIJO'!$C$17)))))</f>
        <v>900</v>
      </c>
      <c r="P365" s="21">
        <f t="shared" si="67"/>
        <v>5</v>
      </c>
      <c r="Q365" s="21">
        <f t="shared" si="68"/>
        <v>5</v>
      </c>
      <c r="R365" s="21">
        <f t="shared" si="69"/>
        <v>0</v>
      </c>
      <c r="S365" s="21">
        <f t="shared" si="70"/>
        <v>0</v>
      </c>
      <c r="T365" s="24">
        <f t="shared" si="71"/>
        <v>4500</v>
      </c>
      <c r="U365" s="24">
        <f t="shared" si="115"/>
        <v>0</v>
      </c>
      <c r="V365" s="25">
        <f t="shared" si="116"/>
        <v>0</v>
      </c>
      <c r="W365" s="24">
        <f>IF(G365&lt;=1,'CARGO FIJO'!$A$2,IF(G365&lt;=2,'CARGO FIJO'!$B$2,IF(G365&lt;=3,'CARGO FIJO'!$C$2,IF(G365&lt;=4,'CARGO FIJO'!$D$2,IF(G365&lt;=5,'CARGO FIJO'!$E$2)))))</f>
        <v>10000</v>
      </c>
      <c r="X365" s="26">
        <v>0</v>
      </c>
      <c r="Y365" s="24">
        <v>4300</v>
      </c>
      <c r="Z365" s="27">
        <v>0</v>
      </c>
      <c r="AA365" s="24">
        <f t="shared" si="131"/>
        <v>0</v>
      </c>
      <c r="AB365" s="24">
        <v>0</v>
      </c>
      <c r="AC365" s="24">
        <v>0</v>
      </c>
      <c r="AD365" s="24">
        <v>3900</v>
      </c>
      <c r="AE365" s="24">
        <v>1481900</v>
      </c>
      <c r="AF365" s="21">
        <v>28</v>
      </c>
      <c r="AG365" s="24">
        <v>20300</v>
      </c>
      <c r="AH365" s="24">
        <f t="shared" si="126"/>
        <v>1461600</v>
      </c>
      <c r="AI365" s="24">
        <v>0</v>
      </c>
      <c r="AJ365" s="33" t="s">
        <v>1534</v>
      </c>
      <c r="AK365" s="24">
        <v>0</v>
      </c>
      <c r="AL365" s="24">
        <f t="shared" si="94"/>
        <v>35200</v>
      </c>
      <c r="AM365" s="24">
        <f t="shared" si="10"/>
        <v>35200</v>
      </c>
      <c r="AN365" s="29"/>
      <c r="AO365" s="30">
        <f t="shared" ref="AO365:AO371" si="132">AH365</f>
        <v>1461600</v>
      </c>
      <c r="AP365" s="30"/>
      <c r="AQ365" s="29"/>
      <c r="AR365" s="29"/>
      <c r="AS365" s="29"/>
      <c r="AT365" s="29"/>
      <c r="AU365" s="29"/>
      <c r="AV365" s="29"/>
      <c r="AW365" s="29"/>
    </row>
    <row r="366" spans="1:49" ht="15.75" customHeight="1" x14ac:dyDescent="0.3">
      <c r="A366" s="17" t="s">
        <v>1535</v>
      </c>
      <c r="B366" s="14" t="s">
        <v>1536</v>
      </c>
      <c r="C366" s="15">
        <v>42894662</v>
      </c>
      <c r="D366" s="16">
        <v>62873041</v>
      </c>
      <c r="E366" s="16" t="s">
        <v>51</v>
      </c>
      <c r="F366" s="16" t="s">
        <v>1537</v>
      </c>
      <c r="G366" s="17">
        <v>2</v>
      </c>
      <c r="H366" s="18" t="s">
        <v>1538</v>
      </c>
      <c r="I366" s="19" t="s">
        <v>53</v>
      </c>
      <c r="J366" s="20" t="s">
        <v>54</v>
      </c>
      <c r="K366" s="21">
        <v>54</v>
      </c>
      <c r="L366" s="21">
        <v>71</v>
      </c>
      <c r="M366" s="22">
        <v>900</v>
      </c>
      <c r="N366" s="23">
        <f>IF(G366&lt;=1,'CARGO FIJO'!$B$5,IF(G366&lt;=2,'CARGO FIJO'!$B$8,IF(G366&lt;=3,'CARGO FIJO'!$B$11,IF(G366&lt;=4,'CARGO FIJO'!$B$14,IF(G366&lt;=5,'CARGO FIJO'!$B$17)))))</f>
        <v>900</v>
      </c>
      <c r="O366" s="23">
        <f>IF(G366&lt;=1,'CARGO FIJO'!$C$5,IF(G366&lt;=2,'CARGO FIJO'!$C$8,IF(G366&lt;=3,'CARGO FIJO'!$C$11,IF(G366&lt;=4,'CARGO FIJO'!$C$14,IF(G366&lt;=5,'CARGO FIJO'!$C$17)))))</f>
        <v>900</v>
      </c>
      <c r="P366" s="21">
        <f t="shared" si="67"/>
        <v>17</v>
      </c>
      <c r="Q366" s="21">
        <f t="shared" si="68"/>
        <v>17</v>
      </c>
      <c r="R366" s="21">
        <f t="shared" si="69"/>
        <v>0</v>
      </c>
      <c r="S366" s="21">
        <f t="shared" si="70"/>
        <v>0</v>
      </c>
      <c r="T366" s="24">
        <f t="shared" si="71"/>
        <v>15300</v>
      </c>
      <c r="U366" s="24">
        <f t="shared" si="115"/>
        <v>0</v>
      </c>
      <c r="V366" s="25">
        <f t="shared" si="116"/>
        <v>0</v>
      </c>
      <c r="W366" s="24">
        <f>IF(G366&lt;=1,'CARGO FIJO'!$A$2,IF(G366&lt;=2,'CARGO FIJO'!$B$2,IF(G366&lt;=3,'CARGO FIJO'!$C$2,IF(G366&lt;=4,'CARGO FIJO'!$D$2,IF(G366&lt;=5,'CARGO FIJO'!$E$2)))))</f>
        <v>10000</v>
      </c>
      <c r="X366" s="26">
        <v>0</v>
      </c>
      <c r="Y366" s="24">
        <v>0</v>
      </c>
      <c r="Z366" s="27">
        <v>1</v>
      </c>
      <c r="AA366" s="24">
        <f t="shared" si="131"/>
        <v>500</v>
      </c>
      <c r="AB366" s="24">
        <v>12250</v>
      </c>
      <c r="AC366" s="24">
        <v>0</v>
      </c>
      <c r="AD366" s="24">
        <v>2600</v>
      </c>
      <c r="AE366" s="24">
        <v>0</v>
      </c>
      <c r="AF366" s="21">
        <v>0</v>
      </c>
      <c r="AG366" s="24">
        <v>0</v>
      </c>
      <c r="AH366" s="24">
        <f t="shared" si="126"/>
        <v>0</v>
      </c>
      <c r="AI366" s="24">
        <v>0</v>
      </c>
      <c r="AJ366" s="33" t="s">
        <v>1539</v>
      </c>
      <c r="AK366" s="24">
        <v>0</v>
      </c>
      <c r="AL366" s="24">
        <f t="shared" si="94"/>
        <v>35450</v>
      </c>
      <c r="AM366" s="24">
        <f t="shared" si="10"/>
        <v>35450</v>
      </c>
      <c r="AN366" s="29"/>
      <c r="AO366" s="30">
        <f t="shared" si="132"/>
        <v>0</v>
      </c>
      <c r="AP366" s="30"/>
      <c r="AQ366" s="29"/>
      <c r="AR366" s="29"/>
      <c r="AS366" s="29"/>
      <c r="AT366" s="29"/>
      <c r="AU366" s="29"/>
      <c r="AV366" s="29"/>
      <c r="AW366" s="29"/>
    </row>
    <row r="367" spans="1:49" ht="16.5" customHeight="1" x14ac:dyDescent="0.3">
      <c r="A367" s="17" t="s">
        <v>1540</v>
      </c>
      <c r="B367" s="14" t="s">
        <v>1541</v>
      </c>
      <c r="C367" s="15">
        <v>42894662</v>
      </c>
      <c r="D367" s="16">
        <v>1709027681</v>
      </c>
      <c r="E367" s="16" t="s">
        <v>51</v>
      </c>
      <c r="F367" s="16" t="s">
        <v>1537</v>
      </c>
      <c r="G367" s="17">
        <v>2</v>
      </c>
      <c r="H367" s="18" t="s">
        <v>1542</v>
      </c>
      <c r="I367" s="19" t="s">
        <v>53</v>
      </c>
      <c r="J367" s="20" t="s">
        <v>54</v>
      </c>
      <c r="K367" s="21">
        <v>129</v>
      </c>
      <c r="L367" s="21">
        <v>142</v>
      </c>
      <c r="M367" s="22">
        <v>900</v>
      </c>
      <c r="N367" s="23">
        <f>IF(G367&lt;=1,'CARGO FIJO'!$B$5,IF(G367&lt;=2,'CARGO FIJO'!$B$8,IF(G367&lt;=3,'CARGO FIJO'!$B$11,IF(G367&lt;=4,'CARGO FIJO'!$B$14,IF(G367&lt;=5,'CARGO FIJO'!$B$17)))))</f>
        <v>900</v>
      </c>
      <c r="O367" s="23">
        <f>IF(G367&lt;=1,'CARGO FIJO'!$C$5,IF(G367&lt;=2,'CARGO FIJO'!$C$8,IF(G367&lt;=3,'CARGO FIJO'!$C$11,IF(G367&lt;=4,'CARGO FIJO'!$C$14,IF(G367&lt;=5,'CARGO FIJO'!$C$17)))))</f>
        <v>900</v>
      </c>
      <c r="P367" s="21">
        <f t="shared" si="67"/>
        <v>13</v>
      </c>
      <c r="Q367" s="21">
        <f t="shared" si="68"/>
        <v>13</v>
      </c>
      <c r="R367" s="21">
        <f t="shared" si="69"/>
        <v>0</v>
      </c>
      <c r="S367" s="21">
        <f t="shared" si="70"/>
        <v>0</v>
      </c>
      <c r="T367" s="24">
        <f t="shared" si="71"/>
        <v>11700</v>
      </c>
      <c r="U367" s="24">
        <f t="shared" si="115"/>
        <v>0</v>
      </c>
      <c r="V367" s="25">
        <f t="shared" si="116"/>
        <v>0</v>
      </c>
      <c r="W367" s="24">
        <f>IF(G367&lt;=1,'CARGO FIJO'!$A$2,IF(G367&lt;=2,'CARGO FIJO'!$B$2,IF(G367&lt;=3,'CARGO FIJO'!$C$2,IF(G367&lt;=4,'CARGO FIJO'!$D$2,IF(G367&lt;=5,'CARGO FIJO'!$E$2)))))</f>
        <v>10000</v>
      </c>
      <c r="X367" s="26">
        <v>0</v>
      </c>
      <c r="Y367" s="24">
        <v>0</v>
      </c>
      <c r="Z367" s="27">
        <v>1</v>
      </c>
      <c r="AA367" s="24">
        <f t="shared" si="131"/>
        <v>500</v>
      </c>
      <c r="AB367" s="24">
        <v>10600</v>
      </c>
      <c r="AC367" s="24">
        <v>0</v>
      </c>
      <c r="AD367" s="24">
        <v>2200</v>
      </c>
      <c r="AE367" s="24">
        <v>0</v>
      </c>
      <c r="AF367" s="21">
        <v>0</v>
      </c>
      <c r="AG367" s="24">
        <v>0</v>
      </c>
      <c r="AH367" s="24">
        <f t="shared" si="126"/>
        <v>0</v>
      </c>
      <c r="AI367" s="24">
        <v>0</v>
      </c>
      <c r="AJ367" s="33" t="s">
        <v>1543</v>
      </c>
      <c r="AK367" s="24">
        <v>0</v>
      </c>
      <c r="AL367" s="24">
        <f t="shared" si="94"/>
        <v>30600</v>
      </c>
      <c r="AM367" s="24">
        <f t="shared" si="10"/>
        <v>30600</v>
      </c>
      <c r="AN367" s="29"/>
      <c r="AO367" s="30">
        <f t="shared" si="132"/>
        <v>0</v>
      </c>
      <c r="AP367" s="30"/>
      <c r="AQ367" s="29"/>
      <c r="AR367" s="29"/>
      <c r="AS367" s="29"/>
      <c r="AT367" s="29"/>
      <c r="AU367" s="29"/>
      <c r="AV367" s="29"/>
      <c r="AW367" s="29"/>
    </row>
    <row r="368" spans="1:49" ht="15.75" customHeight="1" x14ac:dyDescent="0.3">
      <c r="A368" s="17" t="s">
        <v>1544</v>
      </c>
      <c r="B368" s="14" t="s">
        <v>1545</v>
      </c>
      <c r="C368" s="15">
        <v>98553726</v>
      </c>
      <c r="D368" s="16">
        <v>1407012865</v>
      </c>
      <c r="E368" s="16" t="s">
        <v>51</v>
      </c>
      <c r="F368" s="16" t="s">
        <v>1537</v>
      </c>
      <c r="G368" s="17">
        <v>2</v>
      </c>
      <c r="H368" s="18" t="s">
        <v>1546</v>
      </c>
      <c r="I368" s="19" t="s">
        <v>53</v>
      </c>
      <c r="J368" s="20" t="s">
        <v>54</v>
      </c>
      <c r="K368" s="21">
        <v>479</v>
      </c>
      <c r="L368" s="21">
        <v>490</v>
      </c>
      <c r="M368" s="22">
        <v>900</v>
      </c>
      <c r="N368" s="23">
        <f>IF(G368&lt;=1,'CARGO FIJO'!$B$5,IF(G368&lt;=2,'CARGO FIJO'!$B$8,IF(G368&lt;=3,'CARGO FIJO'!$B$11,IF(G368&lt;=4,'CARGO FIJO'!$B$14,IF(G368&lt;=5,'CARGO FIJO'!$B$17)))))</f>
        <v>900</v>
      </c>
      <c r="O368" s="23">
        <f>IF(G368&lt;=1,'CARGO FIJO'!$C$5,IF(G368&lt;=2,'CARGO FIJO'!$C$8,IF(G368&lt;=3,'CARGO FIJO'!$C$11,IF(G368&lt;=4,'CARGO FIJO'!$C$14,IF(G368&lt;=5,'CARGO FIJO'!$C$17)))))</f>
        <v>900</v>
      </c>
      <c r="P368" s="21">
        <f t="shared" si="67"/>
        <v>11</v>
      </c>
      <c r="Q368" s="21">
        <f t="shared" si="68"/>
        <v>11</v>
      </c>
      <c r="R368" s="21">
        <f t="shared" si="69"/>
        <v>0</v>
      </c>
      <c r="S368" s="21">
        <f t="shared" si="70"/>
        <v>0</v>
      </c>
      <c r="T368" s="24">
        <f t="shared" si="71"/>
        <v>9900</v>
      </c>
      <c r="U368" s="24">
        <f t="shared" si="115"/>
        <v>0</v>
      </c>
      <c r="V368" s="25">
        <f t="shared" si="116"/>
        <v>0</v>
      </c>
      <c r="W368" s="24">
        <f>IF(G368&lt;=1,'CARGO FIJO'!$A$2,IF(G368&lt;=2,'CARGO FIJO'!$B$2,IF(G368&lt;=3,'CARGO FIJO'!$C$2,IF(G368&lt;=4,'CARGO FIJO'!$D$2,IF(G368&lt;=5,'CARGO FIJO'!$E$2)))))</f>
        <v>10000</v>
      </c>
      <c r="X368" s="26">
        <v>0</v>
      </c>
      <c r="Y368" s="24">
        <v>8600</v>
      </c>
      <c r="Z368" s="27">
        <v>0</v>
      </c>
      <c r="AA368" s="24">
        <f t="shared" si="131"/>
        <v>0</v>
      </c>
      <c r="AB368" s="24">
        <v>0</v>
      </c>
      <c r="AC368" s="24">
        <v>0</v>
      </c>
      <c r="AD368" s="24">
        <v>2850</v>
      </c>
      <c r="AE368" s="24">
        <v>0</v>
      </c>
      <c r="AF368" s="21">
        <v>0</v>
      </c>
      <c r="AG368" s="24">
        <v>0</v>
      </c>
      <c r="AH368" s="24">
        <f t="shared" si="126"/>
        <v>0</v>
      </c>
      <c r="AI368" s="24">
        <v>0</v>
      </c>
      <c r="AJ368" s="16" t="s">
        <v>55</v>
      </c>
      <c r="AK368" s="24">
        <v>0</v>
      </c>
      <c r="AL368" s="24">
        <f t="shared" si="94"/>
        <v>25650</v>
      </c>
      <c r="AM368" s="24">
        <f t="shared" si="10"/>
        <v>25650</v>
      </c>
      <c r="AN368" s="29"/>
      <c r="AO368" s="30">
        <f t="shared" si="132"/>
        <v>0</v>
      </c>
      <c r="AP368" s="30">
        <f t="shared" ref="AP368:AP371" si="133">AL368-AM368</f>
        <v>0</v>
      </c>
      <c r="AQ368" s="29"/>
      <c r="AR368" s="29"/>
      <c r="AS368" s="29"/>
      <c r="AT368" s="29"/>
      <c r="AU368" s="29"/>
      <c r="AV368" s="29"/>
      <c r="AW368" s="29"/>
    </row>
    <row r="369" spans="1:49" ht="15.75" customHeight="1" x14ac:dyDescent="0.3">
      <c r="A369" s="17" t="s">
        <v>1547</v>
      </c>
      <c r="B369" s="14" t="s">
        <v>1548</v>
      </c>
      <c r="C369" s="15">
        <v>98553726</v>
      </c>
      <c r="D369" s="16">
        <v>1407012870</v>
      </c>
      <c r="E369" s="16" t="s">
        <v>51</v>
      </c>
      <c r="F369" s="16" t="s">
        <v>1537</v>
      </c>
      <c r="G369" s="17">
        <v>2</v>
      </c>
      <c r="H369" s="18" t="s">
        <v>1549</v>
      </c>
      <c r="I369" s="19" t="s">
        <v>53</v>
      </c>
      <c r="J369" s="20" t="s">
        <v>54</v>
      </c>
      <c r="K369" s="21">
        <v>710</v>
      </c>
      <c r="L369" s="21">
        <v>718</v>
      </c>
      <c r="M369" s="22">
        <v>900</v>
      </c>
      <c r="N369" s="23">
        <f>IF(G369&lt;=1,'CARGO FIJO'!$B$5,IF(G369&lt;=2,'CARGO FIJO'!$B$8,IF(G369&lt;=3,'CARGO FIJO'!$B$11,IF(G369&lt;=4,'CARGO FIJO'!$B$14,IF(G369&lt;=5,'CARGO FIJO'!$B$17)))))</f>
        <v>900</v>
      </c>
      <c r="O369" s="23">
        <f>IF(G369&lt;=1,'CARGO FIJO'!$C$5,IF(G369&lt;=2,'CARGO FIJO'!$C$8,IF(G369&lt;=3,'CARGO FIJO'!$C$11,IF(G369&lt;=4,'CARGO FIJO'!$C$14,IF(G369&lt;=5,'CARGO FIJO'!$C$17)))))</f>
        <v>900</v>
      </c>
      <c r="P369" s="21">
        <f t="shared" si="67"/>
        <v>8</v>
      </c>
      <c r="Q369" s="21">
        <f t="shared" si="68"/>
        <v>8</v>
      </c>
      <c r="R369" s="21">
        <f t="shared" si="69"/>
        <v>0</v>
      </c>
      <c r="S369" s="21">
        <f t="shared" si="70"/>
        <v>0</v>
      </c>
      <c r="T369" s="24">
        <f t="shared" si="71"/>
        <v>7200</v>
      </c>
      <c r="U369" s="24">
        <f t="shared" si="115"/>
        <v>0</v>
      </c>
      <c r="V369" s="25">
        <f t="shared" si="116"/>
        <v>0</v>
      </c>
      <c r="W369" s="24">
        <f>IF(G369&lt;=1,'CARGO FIJO'!$A$2,IF(G369&lt;=2,'CARGO FIJO'!$B$2,IF(G369&lt;=3,'CARGO FIJO'!$C$2,IF(G369&lt;=4,'CARGO FIJO'!$D$2,IF(G369&lt;=5,'CARGO FIJO'!$E$2)))))</f>
        <v>10000</v>
      </c>
      <c r="X369" s="26">
        <v>0</v>
      </c>
      <c r="Y369" s="24">
        <v>8600</v>
      </c>
      <c r="Z369" s="27">
        <v>0</v>
      </c>
      <c r="AA369" s="24">
        <v>0</v>
      </c>
      <c r="AB369" s="24">
        <v>0</v>
      </c>
      <c r="AC369" s="24">
        <v>0</v>
      </c>
      <c r="AD369" s="24">
        <v>2600</v>
      </c>
      <c r="AE369" s="24">
        <v>0</v>
      </c>
      <c r="AF369" s="21">
        <v>0</v>
      </c>
      <c r="AG369" s="24">
        <v>0</v>
      </c>
      <c r="AH369" s="24">
        <f t="shared" si="126"/>
        <v>0</v>
      </c>
      <c r="AI369" s="24">
        <v>0</v>
      </c>
      <c r="AJ369" s="58" t="s">
        <v>55</v>
      </c>
      <c r="AK369" s="24">
        <v>0</v>
      </c>
      <c r="AL369" s="24">
        <f t="shared" si="94"/>
        <v>23200</v>
      </c>
      <c r="AM369" s="24">
        <f t="shared" si="10"/>
        <v>23200</v>
      </c>
      <c r="AN369" s="29"/>
      <c r="AO369" s="30">
        <f t="shared" si="132"/>
        <v>0</v>
      </c>
      <c r="AP369" s="30">
        <f t="shared" si="133"/>
        <v>0</v>
      </c>
      <c r="AQ369" s="29"/>
      <c r="AR369" s="29"/>
      <c r="AS369" s="29"/>
      <c r="AT369" s="29"/>
      <c r="AU369" s="29"/>
      <c r="AV369" s="29"/>
      <c r="AW369" s="29"/>
    </row>
    <row r="370" spans="1:49" ht="15.75" customHeight="1" x14ac:dyDescent="0.3">
      <c r="A370" s="17" t="s">
        <v>1550</v>
      </c>
      <c r="B370" s="14" t="s">
        <v>1551</v>
      </c>
      <c r="C370" s="15">
        <v>98553726</v>
      </c>
      <c r="D370" s="16">
        <v>1610015148</v>
      </c>
      <c r="E370" s="16" t="s">
        <v>51</v>
      </c>
      <c r="F370" s="16" t="s">
        <v>1537</v>
      </c>
      <c r="G370" s="17">
        <v>2</v>
      </c>
      <c r="H370" s="18" t="s">
        <v>1552</v>
      </c>
      <c r="I370" s="19" t="s">
        <v>53</v>
      </c>
      <c r="J370" s="20" t="s">
        <v>54</v>
      </c>
      <c r="K370" s="21">
        <v>249</v>
      </c>
      <c r="L370" s="21">
        <v>271</v>
      </c>
      <c r="M370" s="22">
        <v>900</v>
      </c>
      <c r="N370" s="23">
        <f>IF(G370&lt;=1,'CARGO FIJO'!$B$5,IF(G370&lt;=2,'CARGO FIJO'!$B$8,IF(G370&lt;=3,'CARGO FIJO'!$B$11,IF(G370&lt;=4,'CARGO FIJO'!$B$14,IF(G370&lt;=5,'CARGO FIJO'!$B$17)))))</f>
        <v>900</v>
      </c>
      <c r="O370" s="23">
        <f>IF(G370&lt;=1,'CARGO FIJO'!$C$5,IF(G370&lt;=2,'CARGO FIJO'!$C$8,IF(G370&lt;=3,'CARGO FIJO'!$C$11,IF(G370&lt;=4,'CARGO FIJO'!$C$14,IF(G370&lt;=5,'CARGO FIJO'!$C$17)))))</f>
        <v>900</v>
      </c>
      <c r="P370" s="21">
        <f t="shared" si="67"/>
        <v>22</v>
      </c>
      <c r="Q370" s="21">
        <f t="shared" si="68"/>
        <v>17</v>
      </c>
      <c r="R370" s="21">
        <f t="shared" si="69"/>
        <v>5</v>
      </c>
      <c r="S370" s="21">
        <f t="shared" si="70"/>
        <v>0</v>
      </c>
      <c r="T370" s="24">
        <f t="shared" si="71"/>
        <v>15300</v>
      </c>
      <c r="U370" s="24">
        <f t="shared" si="115"/>
        <v>4500</v>
      </c>
      <c r="V370" s="25">
        <f t="shared" si="116"/>
        <v>0</v>
      </c>
      <c r="W370" s="24">
        <f>IF(G370&lt;=1,'CARGO FIJO'!$A$2,IF(G370&lt;=2,'CARGO FIJO'!$B$2,IF(G370&lt;=3,'CARGO FIJO'!$C$2,IF(G370&lt;=4,'CARGO FIJO'!$D$2,IF(G370&lt;=5,'CARGO FIJO'!$E$2)))))</f>
        <v>10000</v>
      </c>
      <c r="X370" s="26">
        <v>0</v>
      </c>
      <c r="Y370" s="24">
        <v>8600</v>
      </c>
      <c r="Z370" s="27">
        <v>5</v>
      </c>
      <c r="AA370" s="24">
        <f t="shared" ref="AA370:AA378" si="134">(Z370*500)</f>
        <v>2500</v>
      </c>
      <c r="AB370" s="24">
        <v>148400</v>
      </c>
      <c r="AC370" s="24">
        <v>0</v>
      </c>
      <c r="AD370" s="24">
        <v>129300</v>
      </c>
      <c r="AE370" s="24">
        <v>0</v>
      </c>
      <c r="AF370" s="21">
        <v>0</v>
      </c>
      <c r="AG370" s="24">
        <v>0</v>
      </c>
      <c r="AH370" s="24">
        <f t="shared" si="126"/>
        <v>0</v>
      </c>
      <c r="AI370" s="24">
        <v>0</v>
      </c>
      <c r="AJ370" s="16" t="s">
        <v>1553</v>
      </c>
      <c r="AK370" s="24">
        <v>0</v>
      </c>
      <c r="AL370" s="24">
        <f t="shared" si="94"/>
        <v>60000</v>
      </c>
      <c r="AM370" s="24">
        <f t="shared" si="10"/>
        <v>60000</v>
      </c>
      <c r="AN370" s="29"/>
      <c r="AO370" s="30">
        <f t="shared" si="132"/>
        <v>0</v>
      </c>
      <c r="AP370" s="30">
        <f t="shared" si="133"/>
        <v>0</v>
      </c>
      <c r="AQ370" s="29"/>
      <c r="AR370" s="29"/>
      <c r="AS370" s="29"/>
      <c r="AT370" s="29"/>
      <c r="AU370" s="29"/>
      <c r="AV370" s="29"/>
      <c r="AW370" s="29"/>
    </row>
    <row r="371" spans="1:49" ht="15.75" customHeight="1" x14ac:dyDescent="0.3">
      <c r="A371" s="17" t="s">
        <v>1554</v>
      </c>
      <c r="B371" s="14" t="s">
        <v>1555</v>
      </c>
      <c r="C371" s="15">
        <v>98553726</v>
      </c>
      <c r="D371" s="16">
        <v>1407012869</v>
      </c>
      <c r="E371" s="16" t="s">
        <v>51</v>
      </c>
      <c r="F371" s="16" t="s">
        <v>1537</v>
      </c>
      <c r="G371" s="17">
        <v>2</v>
      </c>
      <c r="H371" s="18" t="s">
        <v>1556</v>
      </c>
      <c r="I371" s="19" t="s">
        <v>53</v>
      </c>
      <c r="J371" s="20" t="s">
        <v>54</v>
      </c>
      <c r="K371" s="21">
        <v>422</v>
      </c>
      <c r="L371" s="21">
        <v>429</v>
      </c>
      <c r="M371" s="22">
        <v>900</v>
      </c>
      <c r="N371" s="23">
        <f>IF(G371&lt;=1,'CARGO FIJO'!$B$5,IF(G371&lt;=2,'CARGO FIJO'!$B$8,IF(G371&lt;=3,'CARGO FIJO'!$B$11,IF(G371&lt;=4,'CARGO FIJO'!$B$14,IF(G371&lt;=5,'CARGO FIJO'!$B$17)))))</f>
        <v>900</v>
      </c>
      <c r="O371" s="23">
        <f>IF(G371&lt;=1,'CARGO FIJO'!$C$5,IF(G371&lt;=2,'CARGO FIJO'!$C$8,IF(G371&lt;=3,'CARGO FIJO'!$C$11,IF(G371&lt;=4,'CARGO FIJO'!$C$14,IF(G371&lt;=5,'CARGO FIJO'!$C$17)))))</f>
        <v>900</v>
      </c>
      <c r="P371" s="21">
        <f t="shared" si="67"/>
        <v>7</v>
      </c>
      <c r="Q371" s="21">
        <f t="shared" si="68"/>
        <v>7</v>
      </c>
      <c r="R371" s="21">
        <f t="shared" si="69"/>
        <v>0</v>
      </c>
      <c r="S371" s="21">
        <f t="shared" si="70"/>
        <v>0</v>
      </c>
      <c r="T371" s="24">
        <f t="shared" si="71"/>
        <v>6300</v>
      </c>
      <c r="U371" s="24">
        <f t="shared" si="115"/>
        <v>0</v>
      </c>
      <c r="V371" s="25">
        <f t="shared" si="116"/>
        <v>0</v>
      </c>
      <c r="W371" s="24">
        <f>IF(G371&lt;=1,'CARGO FIJO'!$A$2,IF(G371&lt;=2,'CARGO FIJO'!$B$2,IF(G371&lt;=3,'CARGO FIJO'!$C$2,IF(G371&lt;=4,'CARGO FIJO'!$D$2,IF(G371&lt;=5,'CARGO FIJO'!$E$2)))))</f>
        <v>10000</v>
      </c>
      <c r="X371" s="26">
        <v>0</v>
      </c>
      <c r="Y371" s="24">
        <v>8600</v>
      </c>
      <c r="Z371" s="27">
        <v>1</v>
      </c>
      <c r="AA371" s="24">
        <f t="shared" si="134"/>
        <v>500</v>
      </c>
      <c r="AB371" s="24">
        <v>20800</v>
      </c>
      <c r="AC371" s="24">
        <v>0</v>
      </c>
      <c r="AD371" s="24">
        <v>4600</v>
      </c>
      <c r="AE371" s="24">
        <v>0</v>
      </c>
      <c r="AF371" s="21">
        <v>0</v>
      </c>
      <c r="AG371" s="24">
        <v>0</v>
      </c>
      <c r="AH371" s="24">
        <f t="shared" si="126"/>
        <v>0</v>
      </c>
      <c r="AI371" s="24">
        <v>0</v>
      </c>
      <c r="AJ371" s="16" t="s">
        <v>1557</v>
      </c>
      <c r="AK371" s="24">
        <v>0</v>
      </c>
      <c r="AL371" s="24">
        <f t="shared" si="94"/>
        <v>41600</v>
      </c>
      <c r="AM371" s="24">
        <f t="shared" si="10"/>
        <v>41600</v>
      </c>
      <c r="AN371" s="29"/>
      <c r="AO371" s="30">
        <f t="shared" si="132"/>
        <v>0</v>
      </c>
      <c r="AP371" s="30">
        <f t="shared" si="133"/>
        <v>0</v>
      </c>
      <c r="AQ371" s="29"/>
      <c r="AR371" s="29"/>
      <c r="AS371" s="29"/>
      <c r="AT371" s="29"/>
      <c r="AU371" s="29"/>
      <c r="AV371" s="29"/>
      <c r="AW371" s="29"/>
    </row>
    <row r="372" spans="1:49" ht="15.75" customHeight="1" x14ac:dyDescent="0.3">
      <c r="A372" s="17" t="s">
        <v>1558</v>
      </c>
      <c r="B372" s="14" t="s">
        <v>1559</v>
      </c>
      <c r="C372" s="15">
        <v>39163679</v>
      </c>
      <c r="D372" s="16">
        <v>1701009221</v>
      </c>
      <c r="E372" s="16" t="s">
        <v>51</v>
      </c>
      <c r="F372" s="16" t="s">
        <v>1560</v>
      </c>
      <c r="G372" s="17">
        <v>3</v>
      </c>
      <c r="H372" s="18" t="s">
        <v>1561</v>
      </c>
      <c r="I372" s="19" t="s">
        <v>53</v>
      </c>
      <c r="J372" s="20" t="s">
        <v>54</v>
      </c>
      <c r="K372" s="21">
        <v>222</v>
      </c>
      <c r="L372" s="21">
        <v>236</v>
      </c>
      <c r="M372" s="22">
        <v>1250</v>
      </c>
      <c r="N372" s="23">
        <f>IF(G372&lt;=1,'CARGO FIJO'!$B$5,IF(G372&lt;=2,'CARGO FIJO'!$B$8,IF(G372&lt;=3,'CARGO FIJO'!$B$11,IF(G372&lt;=4,'CARGO FIJO'!$B$14,IF(G372&lt;=5,'CARGO FIJO'!$B$17)))))</f>
        <v>1250</v>
      </c>
      <c r="O372" s="23">
        <f>IF(G372&lt;=1,'CARGO FIJO'!$C$5,IF(G372&lt;=2,'CARGO FIJO'!$C$8,IF(G372&lt;=3,'CARGO FIJO'!$C$11,IF(G372&lt;=4,'CARGO FIJO'!$C$14,IF(G372&lt;=5,'CARGO FIJO'!$C$17)))))</f>
        <v>1250</v>
      </c>
      <c r="P372" s="21">
        <f t="shared" si="67"/>
        <v>14</v>
      </c>
      <c r="Q372" s="21">
        <f t="shared" si="68"/>
        <v>14</v>
      </c>
      <c r="R372" s="21">
        <f t="shared" si="69"/>
        <v>0</v>
      </c>
      <c r="S372" s="21">
        <f t="shared" si="70"/>
        <v>0</v>
      </c>
      <c r="T372" s="24">
        <f t="shared" si="71"/>
        <v>17500</v>
      </c>
      <c r="U372" s="24">
        <f t="shared" si="115"/>
        <v>0</v>
      </c>
      <c r="V372" s="25">
        <f t="shared" si="116"/>
        <v>0</v>
      </c>
      <c r="W372" s="24">
        <f>IF(G372&lt;=1,'CARGO FIJO'!$A$2,IF(G372&lt;=2,'CARGO FIJO'!$B$2,IF(G372&lt;=3,'CARGO FIJO'!$C$2,IF(G372&lt;=4,'CARGO FIJO'!$D$2,IF(G372&lt;=5,'CARGO FIJO'!$E$2)))))</f>
        <v>11800</v>
      </c>
      <c r="X372" s="26">
        <v>0</v>
      </c>
      <c r="Y372" s="24">
        <v>4300</v>
      </c>
      <c r="Z372" s="27">
        <v>0</v>
      </c>
      <c r="AA372" s="24">
        <f t="shared" si="134"/>
        <v>0</v>
      </c>
      <c r="AB372" s="24">
        <v>0</v>
      </c>
      <c r="AC372" s="24">
        <v>0</v>
      </c>
      <c r="AD372" s="24">
        <v>6200</v>
      </c>
      <c r="AE372" s="24">
        <v>1124000</v>
      </c>
      <c r="AF372" s="21">
        <v>21</v>
      </c>
      <c r="AG372" s="24">
        <v>28100</v>
      </c>
      <c r="AH372" s="24">
        <f t="shared" si="126"/>
        <v>1095900</v>
      </c>
      <c r="AI372" s="24">
        <v>0</v>
      </c>
      <c r="AJ372" s="96" t="s">
        <v>1562</v>
      </c>
      <c r="AK372" s="24">
        <v>0</v>
      </c>
      <c r="AL372" s="24">
        <f t="shared" si="94"/>
        <v>55500</v>
      </c>
      <c r="AM372" s="24">
        <f t="shared" si="10"/>
        <v>55500</v>
      </c>
      <c r="AN372" s="29"/>
      <c r="AO372" s="30"/>
      <c r="AP372" s="30"/>
      <c r="AQ372" s="29"/>
      <c r="AR372" s="29"/>
      <c r="AS372" s="29"/>
      <c r="AT372" s="29"/>
      <c r="AU372" s="29"/>
      <c r="AV372" s="29"/>
      <c r="AW372" s="29"/>
    </row>
    <row r="373" spans="1:49" ht="16.5" customHeight="1" x14ac:dyDescent="0.3">
      <c r="A373" s="17" t="s">
        <v>1563</v>
      </c>
      <c r="B373" s="14" t="s">
        <v>1564</v>
      </c>
      <c r="C373" s="15">
        <v>43685758</v>
      </c>
      <c r="D373" s="16">
        <v>1709027689</v>
      </c>
      <c r="E373" s="16" t="s">
        <v>51</v>
      </c>
      <c r="F373" s="16" t="s">
        <v>1565</v>
      </c>
      <c r="G373" s="17">
        <v>3</v>
      </c>
      <c r="H373" s="18" t="s">
        <v>1566</v>
      </c>
      <c r="I373" s="19" t="s">
        <v>53</v>
      </c>
      <c r="J373" s="20" t="s">
        <v>54</v>
      </c>
      <c r="K373" s="21">
        <v>132</v>
      </c>
      <c r="L373" s="21">
        <v>138</v>
      </c>
      <c r="M373" s="22">
        <v>1250</v>
      </c>
      <c r="N373" s="23">
        <f>IF(G373&lt;=1,'CARGO FIJO'!$B$5,IF(G373&lt;=2,'CARGO FIJO'!$B$8,IF(G373&lt;=3,'CARGO FIJO'!$B$11,IF(G373&lt;=4,'CARGO FIJO'!$B$14,IF(G373&lt;=5,'CARGO FIJO'!$B$17)))))</f>
        <v>1250</v>
      </c>
      <c r="O373" s="23">
        <f>IF(G373&lt;=1,'CARGO FIJO'!$C$5,IF(G373&lt;=2,'CARGO FIJO'!$C$8,IF(G373&lt;=3,'CARGO FIJO'!$C$11,IF(G373&lt;=4,'CARGO FIJO'!$C$14,IF(G373&lt;=5,'CARGO FIJO'!$C$17)))))</f>
        <v>1250</v>
      </c>
      <c r="P373" s="21">
        <f t="shared" si="67"/>
        <v>6</v>
      </c>
      <c r="Q373" s="21">
        <f t="shared" si="68"/>
        <v>6</v>
      </c>
      <c r="R373" s="21">
        <f t="shared" si="69"/>
        <v>0</v>
      </c>
      <c r="S373" s="21">
        <f t="shared" si="70"/>
        <v>0</v>
      </c>
      <c r="T373" s="24">
        <f t="shared" si="71"/>
        <v>7500</v>
      </c>
      <c r="U373" s="24">
        <f t="shared" si="115"/>
        <v>0</v>
      </c>
      <c r="V373" s="25">
        <f t="shared" si="116"/>
        <v>0</v>
      </c>
      <c r="W373" s="24">
        <f>IF(G373&lt;=1,'CARGO FIJO'!$A$2,IF(G373&lt;=2,'CARGO FIJO'!$B$2,IF(G373&lt;=3,'CARGO FIJO'!$C$2,IF(G373&lt;=4,'CARGO FIJO'!$D$2,IF(G373&lt;=5,'CARGO FIJO'!$E$2)))))</f>
        <v>11800</v>
      </c>
      <c r="X373" s="26">
        <v>0</v>
      </c>
      <c r="Y373" s="24">
        <v>4300</v>
      </c>
      <c r="Z373" s="27">
        <v>0</v>
      </c>
      <c r="AA373" s="24">
        <f t="shared" si="134"/>
        <v>0</v>
      </c>
      <c r="AB373" s="24">
        <v>0</v>
      </c>
      <c r="AC373" s="24">
        <v>0</v>
      </c>
      <c r="AD373" s="24">
        <v>6550</v>
      </c>
      <c r="AE373" s="24">
        <v>2006400</v>
      </c>
      <c r="AF373" s="21">
        <v>13</v>
      </c>
      <c r="AG373" s="24">
        <v>41800</v>
      </c>
      <c r="AH373" s="24">
        <f t="shared" si="126"/>
        <v>1964600</v>
      </c>
      <c r="AI373" s="24">
        <v>0</v>
      </c>
      <c r="AJ373" s="58" t="s">
        <v>1567</v>
      </c>
      <c r="AK373" s="24">
        <v>0</v>
      </c>
      <c r="AL373" s="24">
        <f t="shared" si="94"/>
        <v>58850</v>
      </c>
      <c r="AM373" s="24">
        <f t="shared" si="10"/>
        <v>58850</v>
      </c>
      <c r="AN373" s="29"/>
      <c r="AO373" s="30"/>
      <c r="AP373" s="30"/>
      <c r="AQ373" s="29"/>
      <c r="AR373" s="29"/>
      <c r="AS373" s="29"/>
      <c r="AT373" s="29"/>
      <c r="AU373" s="29"/>
      <c r="AV373" s="29"/>
      <c r="AW373" s="29"/>
    </row>
    <row r="374" spans="1:49" ht="15.75" customHeight="1" x14ac:dyDescent="0.3">
      <c r="A374" s="17" t="s">
        <v>1568</v>
      </c>
      <c r="B374" s="14" t="s">
        <v>1569</v>
      </c>
      <c r="C374" s="15">
        <v>42894662</v>
      </c>
      <c r="D374" s="16">
        <v>1210006563</v>
      </c>
      <c r="E374" s="16" t="s">
        <v>51</v>
      </c>
      <c r="F374" s="16" t="s">
        <v>1570</v>
      </c>
      <c r="G374" s="17">
        <v>2</v>
      </c>
      <c r="H374" s="18" t="s">
        <v>1571</v>
      </c>
      <c r="I374" s="19" t="s">
        <v>53</v>
      </c>
      <c r="J374" s="20" t="s">
        <v>54</v>
      </c>
      <c r="K374" s="21">
        <v>942</v>
      </c>
      <c r="L374" s="21">
        <v>964</v>
      </c>
      <c r="M374" s="22">
        <v>900</v>
      </c>
      <c r="N374" s="23">
        <f>IF(G374&lt;=1,'CARGO FIJO'!$B$5,IF(G374&lt;=2,'CARGO FIJO'!$B$8,IF(G374&lt;=3,'CARGO FIJO'!$B$11,IF(G374&lt;=4,'CARGO FIJO'!$B$14,IF(G374&lt;=5,'CARGO FIJO'!$B$17)))))</f>
        <v>900</v>
      </c>
      <c r="O374" s="23">
        <f>IF(G374&lt;=1,'CARGO FIJO'!$C$5,IF(G374&lt;=2,'CARGO FIJO'!$C$8,IF(G374&lt;=3,'CARGO FIJO'!$C$11,IF(G374&lt;=4,'CARGO FIJO'!$C$14,IF(G374&lt;=5,'CARGO FIJO'!$C$17)))))</f>
        <v>900</v>
      </c>
      <c r="P374" s="21">
        <f t="shared" si="67"/>
        <v>22</v>
      </c>
      <c r="Q374" s="21">
        <f t="shared" si="68"/>
        <v>17</v>
      </c>
      <c r="R374" s="21">
        <f t="shared" si="69"/>
        <v>5</v>
      </c>
      <c r="S374" s="21">
        <f t="shared" si="70"/>
        <v>0</v>
      </c>
      <c r="T374" s="24">
        <f t="shared" si="71"/>
        <v>15300</v>
      </c>
      <c r="U374" s="24">
        <f t="shared" si="115"/>
        <v>4500</v>
      </c>
      <c r="V374" s="25">
        <f t="shared" si="116"/>
        <v>0</v>
      </c>
      <c r="W374" s="24">
        <f>IF(G374&lt;=1,'CARGO FIJO'!$A$2,IF(G374&lt;=2,'CARGO FIJO'!$B$2,IF(G374&lt;=3,'CARGO FIJO'!$C$2,IF(G374&lt;=4,'CARGO FIJO'!$D$2,IF(G374&lt;=5,'CARGO FIJO'!$E$2)))))</f>
        <v>10000</v>
      </c>
      <c r="X374" s="26">
        <v>0</v>
      </c>
      <c r="Y374" s="24">
        <v>8600</v>
      </c>
      <c r="Z374" s="27">
        <v>0</v>
      </c>
      <c r="AA374" s="24">
        <f t="shared" si="134"/>
        <v>0</v>
      </c>
      <c r="AB374" s="24">
        <v>0</v>
      </c>
      <c r="AC374" s="24">
        <v>0</v>
      </c>
      <c r="AD374" s="24">
        <v>3850</v>
      </c>
      <c r="AE374" s="24">
        <v>0</v>
      </c>
      <c r="AF374" s="21">
        <v>0</v>
      </c>
      <c r="AG374" s="24">
        <v>0</v>
      </c>
      <c r="AH374" s="24">
        <f t="shared" si="126"/>
        <v>0</v>
      </c>
      <c r="AI374" s="24">
        <v>0</v>
      </c>
      <c r="AJ374" s="16" t="s">
        <v>1572</v>
      </c>
      <c r="AK374" s="24">
        <v>0</v>
      </c>
      <c r="AL374" s="24">
        <f t="shared" si="94"/>
        <v>34550</v>
      </c>
      <c r="AM374" s="24">
        <f t="shared" si="10"/>
        <v>34550</v>
      </c>
      <c r="AN374" s="29"/>
      <c r="AO374" s="30">
        <f>AH374</f>
        <v>0</v>
      </c>
      <c r="AP374" s="30">
        <f>AL374-AM374</f>
        <v>0</v>
      </c>
      <c r="AQ374" s="29"/>
      <c r="AR374" s="29"/>
      <c r="AS374" s="29"/>
      <c r="AT374" s="29"/>
      <c r="AU374" s="29"/>
      <c r="AV374" s="29"/>
      <c r="AW374" s="29"/>
    </row>
    <row r="375" spans="1:49" ht="15.75" customHeight="1" x14ac:dyDescent="0.3">
      <c r="A375" s="17" t="s">
        <v>1573</v>
      </c>
      <c r="B375" s="14" t="s">
        <v>1574</v>
      </c>
      <c r="C375" s="15">
        <v>71396907</v>
      </c>
      <c r="D375" s="16" t="s">
        <v>1575</v>
      </c>
      <c r="E375" s="16" t="s">
        <v>51</v>
      </c>
      <c r="F375" s="16" t="s">
        <v>1576</v>
      </c>
      <c r="G375" s="17">
        <v>3</v>
      </c>
      <c r="H375" s="18" t="s">
        <v>1577</v>
      </c>
      <c r="I375" s="19" t="s">
        <v>53</v>
      </c>
      <c r="J375" s="20" t="s">
        <v>54</v>
      </c>
      <c r="K375" s="21">
        <v>24</v>
      </c>
      <c r="L375" s="21">
        <v>26</v>
      </c>
      <c r="M375" s="22">
        <v>1250</v>
      </c>
      <c r="N375" s="23">
        <f>IF(G375&lt;=1,'CARGO FIJO'!$B$5,IF(G375&lt;=2,'CARGO FIJO'!$B$8,IF(G375&lt;=3,'CARGO FIJO'!$B$11,IF(G375&lt;=4,'CARGO FIJO'!$B$14,IF(G375&lt;=5,'CARGO FIJO'!$B$17)))))</f>
        <v>1250</v>
      </c>
      <c r="O375" s="23">
        <f>IF(G375&lt;=1,'CARGO FIJO'!$C$5,IF(G375&lt;=2,'CARGO FIJO'!$C$8,IF(G375&lt;=3,'CARGO FIJO'!$C$11,IF(G375&lt;=4,'CARGO FIJO'!$C$14,IF(G375&lt;=5,'CARGO FIJO'!$C$17)))))</f>
        <v>1250</v>
      </c>
      <c r="P375" s="21">
        <f t="shared" si="67"/>
        <v>2</v>
      </c>
      <c r="Q375" s="21">
        <f t="shared" si="68"/>
        <v>2</v>
      </c>
      <c r="R375" s="21">
        <f t="shared" si="69"/>
        <v>0</v>
      </c>
      <c r="S375" s="21">
        <f t="shared" si="70"/>
        <v>0</v>
      </c>
      <c r="T375" s="24">
        <f t="shared" si="71"/>
        <v>2500</v>
      </c>
      <c r="U375" s="24">
        <f t="shared" si="115"/>
        <v>0</v>
      </c>
      <c r="V375" s="25">
        <f t="shared" si="116"/>
        <v>0</v>
      </c>
      <c r="W375" s="24">
        <f>IF(G375&lt;=1,'CARGO FIJO'!$A$2,IF(G375&lt;=2,'CARGO FIJO'!$B$2,IF(G375&lt;=3,'CARGO FIJO'!$C$2,IF(G375&lt;=4,'CARGO FIJO'!$D$2,IF(G375&lt;=5,'CARGO FIJO'!$E$2)))))</f>
        <v>11800</v>
      </c>
      <c r="X375" s="26">
        <v>0</v>
      </c>
      <c r="Y375" s="24"/>
      <c r="Z375" s="27">
        <v>0</v>
      </c>
      <c r="AA375" s="24">
        <f t="shared" si="134"/>
        <v>0</v>
      </c>
      <c r="AB375" s="24">
        <v>0</v>
      </c>
      <c r="AC375" s="24">
        <v>0</v>
      </c>
      <c r="AD375" s="24">
        <v>47150</v>
      </c>
      <c r="AE375" s="24">
        <v>1839600</v>
      </c>
      <c r="AF375" s="21">
        <v>5</v>
      </c>
      <c r="AG375" s="24">
        <v>32850</v>
      </c>
      <c r="AH375" s="24">
        <f t="shared" si="126"/>
        <v>1806750</v>
      </c>
      <c r="AI375" s="24">
        <v>200000</v>
      </c>
      <c r="AJ375" s="16" t="s">
        <v>1578</v>
      </c>
      <c r="AK375" s="24">
        <v>0</v>
      </c>
      <c r="AL375" s="24">
        <f t="shared" si="94"/>
        <v>200000</v>
      </c>
      <c r="AM375" s="24">
        <f t="shared" si="10"/>
        <v>200000</v>
      </c>
      <c r="AN375" s="29"/>
      <c r="AO375" s="30"/>
      <c r="AP375" s="30"/>
      <c r="AQ375" s="29"/>
      <c r="AR375" s="29"/>
      <c r="AS375" s="29"/>
      <c r="AT375" s="29"/>
      <c r="AU375" s="29"/>
      <c r="AV375" s="29"/>
      <c r="AW375" s="29"/>
    </row>
    <row r="376" spans="1:49" ht="15.75" customHeight="1" x14ac:dyDescent="0.3">
      <c r="A376" s="17" t="s">
        <v>1579</v>
      </c>
      <c r="B376" s="14" t="s">
        <v>1580</v>
      </c>
      <c r="C376" s="15">
        <v>8298845</v>
      </c>
      <c r="D376" s="16">
        <v>803003156</v>
      </c>
      <c r="E376" s="16" t="s">
        <v>51</v>
      </c>
      <c r="F376" s="16" t="s">
        <v>1581</v>
      </c>
      <c r="G376" s="17">
        <v>3</v>
      </c>
      <c r="H376" s="18" t="s">
        <v>1582</v>
      </c>
      <c r="I376" s="19" t="s">
        <v>53</v>
      </c>
      <c r="J376" s="20" t="s">
        <v>54</v>
      </c>
      <c r="K376" s="21">
        <v>2242</v>
      </c>
      <c r="L376" s="21">
        <v>2266</v>
      </c>
      <c r="M376" s="22">
        <v>1250</v>
      </c>
      <c r="N376" s="23">
        <f>IF(G376&lt;=1,'CARGO FIJO'!$B$5,IF(G376&lt;=2,'CARGO FIJO'!$B$8,IF(G376&lt;=3,'CARGO FIJO'!$B$11,IF(G376&lt;=4,'CARGO FIJO'!$B$14,IF(G376&lt;=5,'CARGO FIJO'!$B$17)))))</f>
        <v>1250</v>
      </c>
      <c r="O376" s="23">
        <f>IF(G376&lt;=1,'CARGO FIJO'!$C$5,IF(G376&lt;=2,'CARGO FIJO'!$C$8,IF(G376&lt;=3,'CARGO FIJO'!$C$11,IF(G376&lt;=4,'CARGO FIJO'!$C$14,IF(G376&lt;=5,'CARGO FIJO'!$C$17)))))</f>
        <v>1250</v>
      </c>
      <c r="P376" s="21">
        <f t="shared" si="67"/>
        <v>24</v>
      </c>
      <c r="Q376" s="21">
        <f t="shared" si="68"/>
        <v>17</v>
      </c>
      <c r="R376" s="21">
        <f t="shared" si="69"/>
        <v>7</v>
      </c>
      <c r="S376" s="21">
        <f t="shared" si="70"/>
        <v>0</v>
      </c>
      <c r="T376" s="24">
        <f t="shared" si="71"/>
        <v>21250</v>
      </c>
      <c r="U376" s="24">
        <f t="shared" si="115"/>
        <v>8750</v>
      </c>
      <c r="V376" s="25">
        <f t="shared" si="116"/>
        <v>0</v>
      </c>
      <c r="W376" s="24">
        <f>IF(G376&lt;=1,'CARGO FIJO'!$A$2,IF(G376&lt;=2,'CARGO FIJO'!$B$2,IF(G376&lt;=3,'CARGO FIJO'!$C$2,IF(G376&lt;=4,'CARGO FIJO'!$D$2,IF(G376&lt;=5,'CARGO FIJO'!$E$2)))))</f>
        <v>11800</v>
      </c>
      <c r="X376" s="26">
        <v>0</v>
      </c>
      <c r="Y376" s="24">
        <v>4300</v>
      </c>
      <c r="Z376" s="27">
        <v>0</v>
      </c>
      <c r="AA376" s="24">
        <f t="shared" si="134"/>
        <v>0</v>
      </c>
      <c r="AB376" s="24">
        <v>0</v>
      </c>
      <c r="AC376" s="24">
        <v>0</v>
      </c>
      <c r="AD376" s="24">
        <v>4600</v>
      </c>
      <c r="AE376" s="24">
        <v>0</v>
      </c>
      <c r="AF376" s="21">
        <v>0</v>
      </c>
      <c r="AG376" s="24">
        <v>0</v>
      </c>
      <c r="AH376" s="24">
        <f t="shared" si="126"/>
        <v>0</v>
      </c>
      <c r="AI376" s="24">
        <v>0</v>
      </c>
      <c r="AJ376" s="33" t="s">
        <v>1583</v>
      </c>
      <c r="AK376" s="24">
        <v>0</v>
      </c>
      <c r="AL376" s="24">
        <f t="shared" si="94"/>
        <v>41500</v>
      </c>
      <c r="AM376" s="24">
        <f t="shared" si="10"/>
        <v>41500</v>
      </c>
      <c r="AN376" s="29"/>
      <c r="AO376" s="30">
        <f t="shared" ref="AO376:AP376" si="135">AH376</f>
        <v>0</v>
      </c>
      <c r="AP376" s="30">
        <f t="shared" si="135"/>
        <v>0</v>
      </c>
      <c r="AQ376" s="29"/>
      <c r="AR376" s="29"/>
      <c r="AS376" s="29"/>
      <c r="AT376" s="29"/>
      <c r="AU376" s="29"/>
      <c r="AV376" s="29"/>
      <c r="AW376" s="29"/>
    </row>
    <row r="377" spans="1:49" ht="15.75" customHeight="1" x14ac:dyDescent="0.3">
      <c r="A377" s="17" t="s">
        <v>1584</v>
      </c>
      <c r="B377" s="14" t="s">
        <v>1585</v>
      </c>
      <c r="C377" s="53">
        <v>98542460</v>
      </c>
      <c r="D377" s="16">
        <v>903001783</v>
      </c>
      <c r="E377" s="16" t="s">
        <v>51</v>
      </c>
      <c r="F377" s="16" t="s">
        <v>1586</v>
      </c>
      <c r="G377" s="17">
        <v>3</v>
      </c>
      <c r="H377" s="18" t="s">
        <v>1587</v>
      </c>
      <c r="I377" s="19" t="s">
        <v>53</v>
      </c>
      <c r="J377" s="20" t="s">
        <v>54</v>
      </c>
      <c r="K377" s="21">
        <v>538</v>
      </c>
      <c r="L377" s="21">
        <v>548</v>
      </c>
      <c r="M377" s="22">
        <v>1250</v>
      </c>
      <c r="N377" s="23">
        <f>IF(G377&lt;=1,'CARGO FIJO'!$B$5,IF(G377&lt;=2,'CARGO FIJO'!$B$8,IF(G377&lt;=3,'CARGO FIJO'!$B$11,IF(G377&lt;=4,'CARGO FIJO'!$B$14,IF(G377&lt;=5,'CARGO FIJO'!$B$17)))))</f>
        <v>1250</v>
      </c>
      <c r="O377" s="23">
        <f>IF(G377&lt;=1,'CARGO FIJO'!$C$5,IF(G377&lt;=2,'CARGO FIJO'!$C$8,IF(G377&lt;=3,'CARGO FIJO'!$C$11,IF(G377&lt;=4,'CARGO FIJO'!$C$14,IF(G377&lt;=5,'CARGO FIJO'!$C$17)))))</f>
        <v>1250</v>
      </c>
      <c r="P377" s="21">
        <f t="shared" si="67"/>
        <v>10</v>
      </c>
      <c r="Q377" s="21">
        <f t="shared" si="68"/>
        <v>10</v>
      </c>
      <c r="R377" s="21">
        <f t="shared" si="69"/>
        <v>0</v>
      </c>
      <c r="S377" s="21">
        <f t="shared" si="70"/>
        <v>0</v>
      </c>
      <c r="T377" s="24">
        <f t="shared" si="71"/>
        <v>12500</v>
      </c>
      <c r="U377" s="24">
        <f t="shared" si="115"/>
        <v>0</v>
      </c>
      <c r="V377" s="25">
        <f t="shared" si="116"/>
        <v>0</v>
      </c>
      <c r="W377" s="24">
        <f>IF(G377&lt;=1,'CARGO FIJO'!$A$2,IF(G377&lt;=2,'CARGO FIJO'!$B$2,IF(G377&lt;=3,'CARGO FIJO'!$C$2,IF(G377&lt;=4,'CARGO FIJO'!$D$2,IF(G377&lt;=5,'CARGO FIJO'!$E$2)))))</f>
        <v>11800</v>
      </c>
      <c r="X377" s="26">
        <v>0</v>
      </c>
      <c r="Y377" s="24">
        <v>8600</v>
      </c>
      <c r="Z377" s="27">
        <v>0</v>
      </c>
      <c r="AA377" s="24">
        <f t="shared" si="134"/>
        <v>0</v>
      </c>
      <c r="AB377" s="24">
        <v>0</v>
      </c>
      <c r="AC377" s="24">
        <v>0</v>
      </c>
      <c r="AD377" s="24">
        <v>3300</v>
      </c>
      <c r="AE377" s="24">
        <v>0</v>
      </c>
      <c r="AF377" s="21">
        <v>0</v>
      </c>
      <c r="AG377" s="24">
        <v>0</v>
      </c>
      <c r="AH377" s="24">
        <f t="shared" si="126"/>
        <v>0</v>
      </c>
      <c r="AI377" s="24">
        <v>0</v>
      </c>
      <c r="AJ377" s="33" t="s">
        <v>55</v>
      </c>
      <c r="AK377" s="24">
        <v>0</v>
      </c>
      <c r="AL377" s="24">
        <f t="shared" si="94"/>
        <v>29600</v>
      </c>
      <c r="AM377" s="24">
        <f t="shared" si="10"/>
        <v>29600</v>
      </c>
      <c r="AN377" s="29"/>
      <c r="AO377" s="30">
        <f>AH377</f>
        <v>0</v>
      </c>
      <c r="AP377" s="30">
        <f>AL377-AM377</f>
        <v>0</v>
      </c>
      <c r="AQ377" s="29"/>
      <c r="AR377" s="29"/>
      <c r="AS377" s="29"/>
      <c r="AT377" s="29"/>
      <c r="AU377" s="29"/>
      <c r="AV377" s="29"/>
      <c r="AW377" s="29"/>
    </row>
    <row r="378" spans="1:49" ht="15.75" customHeight="1" x14ac:dyDescent="0.3">
      <c r="A378" s="17" t="s">
        <v>1588</v>
      </c>
      <c r="B378" s="14" t="s">
        <v>1589</v>
      </c>
      <c r="C378" s="53">
        <v>1064985246</v>
      </c>
      <c r="D378" s="16">
        <v>59790486</v>
      </c>
      <c r="E378" s="16" t="s">
        <v>51</v>
      </c>
      <c r="F378" s="16">
        <v>3106623045</v>
      </c>
      <c r="G378" s="17">
        <v>3</v>
      </c>
      <c r="H378" s="18" t="s">
        <v>1590</v>
      </c>
      <c r="I378" s="19" t="s">
        <v>53</v>
      </c>
      <c r="J378" s="20" t="s">
        <v>54</v>
      </c>
      <c r="K378" s="21">
        <v>376</v>
      </c>
      <c r="L378" s="21">
        <v>409</v>
      </c>
      <c r="M378" s="22">
        <v>1250</v>
      </c>
      <c r="N378" s="23">
        <f>IF(G378&lt;=1,'CARGO FIJO'!$B$5,IF(G378&lt;=2,'CARGO FIJO'!$B$8,IF(G378&lt;=3,'CARGO FIJO'!$B$11,IF(G378&lt;=4,'CARGO FIJO'!$B$14,IF(G378&lt;=5,'CARGO FIJO'!$B$17)))))</f>
        <v>1250</v>
      </c>
      <c r="O378" s="23">
        <f>IF(G378&lt;=1,'CARGO FIJO'!$C$5,IF(G378&lt;=2,'CARGO FIJO'!$C$8,IF(G378&lt;=3,'CARGO FIJO'!$C$11,IF(G378&lt;=4,'CARGO FIJO'!$C$14,IF(G378&lt;=5,'CARGO FIJO'!$C$17)))))</f>
        <v>1250</v>
      </c>
      <c r="P378" s="21">
        <f t="shared" si="67"/>
        <v>33</v>
      </c>
      <c r="Q378" s="21">
        <f t="shared" si="68"/>
        <v>17</v>
      </c>
      <c r="R378" s="21">
        <f t="shared" si="69"/>
        <v>16</v>
      </c>
      <c r="S378" s="21">
        <f t="shared" si="70"/>
        <v>0</v>
      </c>
      <c r="T378" s="24">
        <f t="shared" si="71"/>
        <v>21250</v>
      </c>
      <c r="U378" s="24">
        <f t="shared" si="115"/>
        <v>20000</v>
      </c>
      <c r="V378" s="25">
        <f t="shared" si="116"/>
        <v>0</v>
      </c>
      <c r="W378" s="24">
        <f>IF(G378&lt;=1,'CARGO FIJO'!$A$2,IF(G378&lt;=2,'CARGO FIJO'!$B$2,IF(G378&lt;=3,'CARGO FIJO'!$C$2,IF(G378&lt;=4,'CARGO FIJO'!$D$2,IF(G378&lt;=5,'CARGO FIJO'!$E$2)))))</f>
        <v>11800</v>
      </c>
      <c r="X378" s="26">
        <v>0</v>
      </c>
      <c r="Y378" s="24">
        <v>4300</v>
      </c>
      <c r="Z378" s="27">
        <v>0</v>
      </c>
      <c r="AA378" s="24">
        <f t="shared" si="134"/>
        <v>0</v>
      </c>
      <c r="AB378" s="24">
        <v>0</v>
      </c>
      <c r="AC378" s="24"/>
      <c r="AD378" s="24">
        <v>5750</v>
      </c>
      <c r="AE378" s="24">
        <v>0</v>
      </c>
      <c r="AF378" s="21">
        <v>0</v>
      </c>
      <c r="AG378" s="24">
        <v>0</v>
      </c>
      <c r="AH378" s="24">
        <f t="shared" si="126"/>
        <v>0</v>
      </c>
      <c r="AI378" s="24">
        <v>0</v>
      </c>
      <c r="AJ378" s="33" t="s">
        <v>55</v>
      </c>
      <c r="AK378" s="24">
        <v>0</v>
      </c>
      <c r="AL378" s="24">
        <f t="shared" si="94"/>
        <v>51600</v>
      </c>
      <c r="AM378" s="24">
        <f t="shared" si="10"/>
        <v>51600</v>
      </c>
      <c r="AN378" s="29"/>
      <c r="AO378" s="30"/>
      <c r="AP378" s="30"/>
      <c r="AQ378" s="29"/>
      <c r="AR378" s="29"/>
      <c r="AS378" s="29"/>
      <c r="AT378" s="29"/>
      <c r="AU378" s="29"/>
      <c r="AV378" s="29"/>
      <c r="AW378" s="29"/>
    </row>
    <row r="379" spans="1:49" ht="15.75" customHeight="1" x14ac:dyDescent="0.3">
      <c r="A379" s="17" t="s">
        <v>1591</v>
      </c>
      <c r="B379" s="14" t="s">
        <v>1592</v>
      </c>
      <c r="C379" s="53">
        <v>98517302</v>
      </c>
      <c r="D379" s="16">
        <v>65082531</v>
      </c>
      <c r="E379" s="16" t="s">
        <v>51</v>
      </c>
      <c r="F379" s="16" t="s">
        <v>1593</v>
      </c>
      <c r="G379" s="17">
        <v>3</v>
      </c>
      <c r="H379" s="18" t="s">
        <v>1594</v>
      </c>
      <c r="I379" s="19" t="s">
        <v>53</v>
      </c>
      <c r="J379" s="20" t="s">
        <v>1595</v>
      </c>
      <c r="K379" s="21"/>
      <c r="L379" s="21"/>
      <c r="M379" s="22"/>
      <c r="N379" s="17"/>
      <c r="O379" s="17"/>
      <c r="P379" s="21"/>
      <c r="Q379" s="21"/>
      <c r="R379" s="21"/>
      <c r="S379" s="21"/>
      <c r="T379" s="24"/>
      <c r="U379" s="24"/>
      <c r="V379" s="25"/>
      <c r="W379" s="24"/>
      <c r="X379" s="26"/>
      <c r="Y379" s="24"/>
      <c r="Z379" s="27"/>
      <c r="AA379" s="24"/>
      <c r="AB379" s="24"/>
      <c r="AC379" s="24"/>
      <c r="AD379" s="24"/>
      <c r="AE379" s="24"/>
      <c r="AF379" s="21"/>
      <c r="AG379" s="24"/>
      <c r="AH379" s="24"/>
      <c r="AI379" s="24">
        <v>1000000</v>
      </c>
      <c r="AJ379" s="33" t="s">
        <v>1596</v>
      </c>
      <c r="AK379" s="24">
        <v>0</v>
      </c>
      <c r="AL379" s="24">
        <f t="shared" si="94"/>
        <v>1000000</v>
      </c>
      <c r="AM379" s="24">
        <f t="shared" si="10"/>
        <v>1000000</v>
      </c>
      <c r="AN379" s="29"/>
      <c r="AO379" s="30"/>
      <c r="AP379" s="30"/>
      <c r="AQ379" s="29"/>
      <c r="AR379" s="29"/>
      <c r="AS379" s="29"/>
      <c r="AT379" s="29"/>
      <c r="AU379" s="29"/>
      <c r="AV379" s="29"/>
      <c r="AW379" s="29"/>
    </row>
    <row r="380" spans="1:49" ht="15.75" customHeight="1" x14ac:dyDescent="0.3">
      <c r="A380" s="17" t="s">
        <v>1597</v>
      </c>
      <c r="B380" s="14" t="s">
        <v>1598</v>
      </c>
      <c r="C380" s="53">
        <v>24363669</v>
      </c>
      <c r="D380" s="16">
        <v>1210006568</v>
      </c>
      <c r="E380" s="16" t="s">
        <v>51</v>
      </c>
      <c r="F380" s="16" t="s">
        <v>1599</v>
      </c>
      <c r="G380" s="17">
        <v>3</v>
      </c>
      <c r="H380" s="18" t="s">
        <v>1600</v>
      </c>
      <c r="I380" s="19" t="s">
        <v>53</v>
      </c>
      <c r="J380" s="20" t="s">
        <v>54</v>
      </c>
      <c r="K380" s="21">
        <v>1283</v>
      </c>
      <c r="L380" s="21">
        <v>1302</v>
      </c>
      <c r="M380" s="22">
        <v>1250</v>
      </c>
      <c r="N380" s="23">
        <f>IF(G380&lt;=1,'CARGO FIJO'!$B$5,IF(G380&lt;=2,'CARGO FIJO'!$B$8,IF(G380&lt;=3,'CARGO FIJO'!$B$11,IF(G380&lt;=4,'CARGO FIJO'!$B$14,IF(G380&lt;=5,'CARGO FIJO'!$B$17)))))</f>
        <v>1250</v>
      </c>
      <c r="O380" s="23">
        <f>IF(G380&lt;=1,'CARGO FIJO'!$C$5,IF(G380&lt;=2,'CARGO FIJO'!$C$8,IF(G380&lt;=3,'CARGO FIJO'!$C$11,IF(G380&lt;=4,'CARGO FIJO'!$C$14,IF(G380&lt;=5,'CARGO FIJO'!$C$17)))))</f>
        <v>1250</v>
      </c>
      <c r="P380" s="21">
        <f t="shared" ref="P380:P411" si="136">L380-K380</f>
        <v>19</v>
      </c>
      <c r="Q380" s="21">
        <f t="shared" ref="Q380:Q411" si="137">IF(17&lt;P380,(P380)-(R380+S380),P380)</f>
        <v>17</v>
      </c>
      <c r="R380" s="21">
        <f t="shared" ref="R380:R411" si="138">IF(P380&gt;17,P380-17-S380,0)</f>
        <v>2</v>
      </c>
      <c r="S380" s="21">
        <f t="shared" ref="S380:S411" si="139">IF(P380&gt;35,P380-35,0)</f>
        <v>0</v>
      </c>
      <c r="T380" s="24">
        <f t="shared" ref="T380:T406" si="140">IF(G380&lt;=1,M380*Q380,IF(G380&lt;=2,M380*Q380,IF(G380&lt;=3,M380*Q380,IF(G380&lt;=4,M380*Q380,IF(G380&lt;=5,M380*Q380)))))</f>
        <v>21250</v>
      </c>
      <c r="U380" s="24">
        <f t="shared" ref="U380:U411" si="141">IF(G380&lt;=1,N380*R380,IF(G380&lt;=2,N380*R380,IF(G380&lt;=3,N380*R380,IF(G380&lt;=4,N380*R380,IF(G380&lt;=5,N380*R380)))))</f>
        <v>2500</v>
      </c>
      <c r="V380" s="25">
        <f t="shared" ref="V380:V411" si="142">IF(G380&lt;=1,O380*S380,IF(G380&lt;=2,O380*S380,IF(G380&lt;=3,O380*S380,IF(G380&lt;=4,O380*S380,IF(G380&lt;=5,O380*S380,)))))</f>
        <v>0</v>
      </c>
      <c r="W380" s="24">
        <f>IF(G380&lt;=1,'CARGO FIJO'!$A$2,IF(G380&lt;=2,'CARGO FIJO'!$B$2,IF(G380&lt;=3,'CARGO FIJO'!$C$2,IF(G380&lt;=4,'CARGO FIJO'!$D$2,IF(G380&lt;=5,'CARGO FIJO'!$E$2)))))</f>
        <v>11800</v>
      </c>
      <c r="X380" s="26">
        <v>0</v>
      </c>
      <c r="Y380" s="24">
        <v>0</v>
      </c>
      <c r="Z380" s="27">
        <v>0</v>
      </c>
      <c r="AA380" s="24">
        <v>0</v>
      </c>
      <c r="AB380" s="24">
        <v>0</v>
      </c>
      <c r="AC380" s="24">
        <v>0</v>
      </c>
      <c r="AD380" s="24">
        <v>3500</v>
      </c>
      <c r="AE380" s="24">
        <v>0</v>
      </c>
      <c r="AF380" s="21">
        <v>0</v>
      </c>
      <c r="AG380" s="24">
        <v>0</v>
      </c>
      <c r="AH380" s="24">
        <f t="shared" ref="AH380:AH411" si="143">AE380-AG380</f>
        <v>0</v>
      </c>
      <c r="AI380" s="24">
        <v>0</v>
      </c>
      <c r="AJ380" s="33" t="s">
        <v>1601</v>
      </c>
      <c r="AK380" s="24">
        <v>0</v>
      </c>
      <c r="AL380" s="24">
        <f t="shared" si="94"/>
        <v>32050</v>
      </c>
      <c r="AM380" s="24">
        <f t="shared" si="10"/>
        <v>32050</v>
      </c>
      <c r="AN380" s="29"/>
      <c r="AO380" s="30">
        <f t="shared" ref="AO380:AO383" si="144">AH380</f>
        <v>0</v>
      </c>
      <c r="AP380" s="30">
        <f t="shared" ref="AP380:AP383" si="145">AL380-AM380</f>
        <v>0</v>
      </c>
      <c r="AQ380" s="29"/>
      <c r="AR380" s="29"/>
      <c r="AS380" s="29"/>
      <c r="AT380" s="29"/>
      <c r="AU380" s="29"/>
      <c r="AV380" s="29"/>
      <c r="AW380" s="29"/>
    </row>
    <row r="381" spans="1:49" ht="15.75" customHeight="1" x14ac:dyDescent="0.3">
      <c r="A381" s="17" t="s">
        <v>1602</v>
      </c>
      <c r="B381" s="14" t="s">
        <v>1603</v>
      </c>
      <c r="C381" s="53">
        <v>42013421</v>
      </c>
      <c r="D381" s="16">
        <v>1402002261</v>
      </c>
      <c r="E381" s="16" t="s">
        <v>51</v>
      </c>
      <c r="F381" s="16" t="s">
        <v>1604</v>
      </c>
      <c r="G381" s="17">
        <v>3</v>
      </c>
      <c r="H381" s="18" t="s">
        <v>1605</v>
      </c>
      <c r="I381" s="19" t="s">
        <v>53</v>
      </c>
      <c r="J381" s="20" t="s">
        <v>54</v>
      </c>
      <c r="K381" s="21">
        <v>611</v>
      </c>
      <c r="L381" s="21">
        <v>617</v>
      </c>
      <c r="M381" s="22">
        <v>1250</v>
      </c>
      <c r="N381" s="23">
        <f>IF(G381&lt;=1,'CARGO FIJO'!$B$5,IF(G381&lt;=2,'CARGO FIJO'!$B$8,IF(G381&lt;=3,'CARGO FIJO'!$B$11,IF(G381&lt;=4,'CARGO FIJO'!$B$14,IF(G381&lt;=5,'CARGO FIJO'!$B$17)))))</f>
        <v>1250</v>
      </c>
      <c r="O381" s="23">
        <f>IF(G381&lt;=1,'CARGO FIJO'!$C$5,IF(G381&lt;=2,'CARGO FIJO'!$C$8,IF(G381&lt;=3,'CARGO FIJO'!$C$11,IF(G381&lt;=4,'CARGO FIJO'!$C$14,IF(G381&lt;=5,'CARGO FIJO'!$C$17)))))</f>
        <v>1250</v>
      </c>
      <c r="P381" s="21">
        <f t="shared" si="136"/>
        <v>6</v>
      </c>
      <c r="Q381" s="21">
        <f t="shared" si="137"/>
        <v>6</v>
      </c>
      <c r="R381" s="21">
        <f t="shared" si="138"/>
        <v>0</v>
      </c>
      <c r="S381" s="21">
        <f t="shared" si="139"/>
        <v>0</v>
      </c>
      <c r="T381" s="24">
        <f t="shared" si="140"/>
        <v>7500</v>
      </c>
      <c r="U381" s="24">
        <f t="shared" si="141"/>
        <v>0</v>
      </c>
      <c r="V381" s="25">
        <f t="shared" si="142"/>
        <v>0</v>
      </c>
      <c r="W381" s="24">
        <f>IF(G381&lt;=1,'CARGO FIJO'!$A$2,IF(G381&lt;=2,'CARGO FIJO'!$B$2,IF(G381&lt;=3,'CARGO FIJO'!$C$2,IF(G381&lt;=4,'CARGO FIJO'!$D$2,IF(G381&lt;=5,'CARGO FIJO'!$E$2)))))</f>
        <v>11800</v>
      </c>
      <c r="X381" s="26">
        <v>0</v>
      </c>
      <c r="Y381" s="24">
        <v>0</v>
      </c>
      <c r="Z381" s="27">
        <v>0</v>
      </c>
      <c r="AA381" s="24">
        <f t="shared" ref="AA381:AA391" si="146">(Z381*500)</f>
        <v>0</v>
      </c>
      <c r="AB381" s="24">
        <v>0</v>
      </c>
      <c r="AC381" s="24">
        <v>0</v>
      </c>
      <c r="AD381" s="24">
        <v>1900</v>
      </c>
      <c r="AE381" s="24">
        <v>0</v>
      </c>
      <c r="AF381" s="21">
        <v>0</v>
      </c>
      <c r="AG381" s="24">
        <v>0</v>
      </c>
      <c r="AH381" s="24">
        <f t="shared" si="143"/>
        <v>0</v>
      </c>
      <c r="AI381" s="24">
        <v>0</v>
      </c>
      <c r="AJ381" s="33" t="s">
        <v>55</v>
      </c>
      <c r="AK381" s="24">
        <v>0</v>
      </c>
      <c r="AL381" s="24">
        <f t="shared" si="94"/>
        <v>17400</v>
      </c>
      <c r="AM381" s="24">
        <f t="shared" si="10"/>
        <v>17400</v>
      </c>
      <c r="AN381" s="29"/>
      <c r="AO381" s="30">
        <f t="shared" si="144"/>
        <v>0</v>
      </c>
      <c r="AP381" s="30">
        <f t="shared" si="145"/>
        <v>0</v>
      </c>
      <c r="AQ381" s="29"/>
      <c r="AR381" s="29"/>
      <c r="AS381" s="29"/>
      <c r="AT381" s="29"/>
      <c r="AU381" s="29"/>
      <c r="AV381" s="29"/>
      <c r="AW381" s="29"/>
    </row>
    <row r="382" spans="1:49" ht="15.75" customHeight="1" x14ac:dyDescent="0.3">
      <c r="A382" s="123" t="s">
        <v>1606</v>
      </c>
      <c r="B382" s="57" t="s">
        <v>1607</v>
      </c>
      <c r="C382" s="53">
        <v>43681961</v>
      </c>
      <c r="D382" s="54" t="s">
        <v>1608</v>
      </c>
      <c r="E382" s="16" t="s">
        <v>51</v>
      </c>
      <c r="F382" s="16" t="s">
        <v>1609</v>
      </c>
      <c r="G382" s="17">
        <v>3</v>
      </c>
      <c r="H382" s="18" t="s">
        <v>1610</v>
      </c>
      <c r="I382" s="19" t="s">
        <v>53</v>
      </c>
      <c r="J382" s="20" t="s">
        <v>54</v>
      </c>
      <c r="K382" s="21">
        <v>56</v>
      </c>
      <c r="L382" s="21">
        <v>71</v>
      </c>
      <c r="M382" s="22">
        <v>1250</v>
      </c>
      <c r="N382" s="23">
        <f>IF(G382&lt;=1,'CARGO FIJO'!$B$5,IF(G382&lt;=2,'CARGO FIJO'!$B$8,IF(G382&lt;=3,'CARGO FIJO'!$B$11,IF(G382&lt;=4,'CARGO FIJO'!$B$14,IF(G382&lt;=5,'CARGO FIJO'!$B$17)))))</f>
        <v>1250</v>
      </c>
      <c r="O382" s="23">
        <f>IF(G382&lt;=1,'CARGO FIJO'!$C$5,IF(G382&lt;=2,'CARGO FIJO'!$C$8,IF(G382&lt;=3,'CARGO FIJO'!$C$11,IF(G382&lt;=4,'CARGO FIJO'!$C$14,IF(G382&lt;=5,'CARGO FIJO'!$C$17)))))</f>
        <v>1250</v>
      </c>
      <c r="P382" s="21">
        <f t="shared" si="136"/>
        <v>15</v>
      </c>
      <c r="Q382" s="21">
        <f t="shared" si="137"/>
        <v>15</v>
      </c>
      <c r="R382" s="21">
        <f t="shared" si="138"/>
        <v>0</v>
      </c>
      <c r="S382" s="21">
        <f t="shared" si="139"/>
        <v>0</v>
      </c>
      <c r="T382" s="24">
        <f t="shared" si="140"/>
        <v>18750</v>
      </c>
      <c r="U382" s="24">
        <f t="shared" si="141"/>
        <v>0</v>
      </c>
      <c r="V382" s="25">
        <f t="shared" si="142"/>
        <v>0</v>
      </c>
      <c r="W382" s="24">
        <f>IF(G382&lt;=1,'CARGO FIJO'!$A$2,IF(G382&lt;=2,'CARGO FIJO'!$B$2,IF(G382&lt;=3,'CARGO FIJO'!$C$2,IF(G382&lt;=4,'CARGO FIJO'!$D$2,IF(G382&lt;=5,'CARGO FIJO'!$E$2)))))</f>
        <v>11800</v>
      </c>
      <c r="X382" s="26">
        <v>0</v>
      </c>
      <c r="Y382" s="24">
        <v>0</v>
      </c>
      <c r="Z382" s="27">
        <v>0</v>
      </c>
      <c r="AA382" s="24">
        <f t="shared" si="146"/>
        <v>0</v>
      </c>
      <c r="AB382" s="24">
        <v>0</v>
      </c>
      <c r="AC382" s="24">
        <v>0</v>
      </c>
      <c r="AD382" s="24">
        <v>3050</v>
      </c>
      <c r="AE382" s="24">
        <v>0</v>
      </c>
      <c r="AF382" s="21">
        <v>0</v>
      </c>
      <c r="AG382" s="24">
        <v>0</v>
      </c>
      <c r="AH382" s="24">
        <f t="shared" si="143"/>
        <v>0</v>
      </c>
      <c r="AI382" s="24">
        <v>0</v>
      </c>
      <c r="AJ382" s="33" t="s">
        <v>1611</v>
      </c>
      <c r="AK382" s="24">
        <v>0</v>
      </c>
      <c r="AL382" s="24">
        <f t="shared" si="94"/>
        <v>27500</v>
      </c>
      <c r="AM382" s="24">
        <f t="shared" si="10"/>
        <v>27500</v>
      </c>
      <c r="AN382" s="29"/>
      <c r="AO382" s="30">
        <f t="shared" si="144"/>
        <v>0</v>
      </c>
      <c r="AP382" s="30">
        <f t="shared" si="145"/>
        <v>0</v>
      </c>
      <c r="AQ382" s="29"/>
      <c r="AR382" s="29"/>
      <c r="AS382" s="29"/>
      <c r="AT382" s="29"/>
      <c r="AU382" s="29"/>
      <c r="AV382" s="29"/>
      <c r="AW382" s="29"/>
    </row>
    <row r="383" spans="1:49" ht="15.75" customHeight="1" x14ac:dyDescent="0.3">
      <c r="A383" s="123" t="s">
        <v>1612</v>
      </c>
      <c r="B383" s="57" t="s">
        <v>1613</v>
      </c>
      <c r="C383" s="53">
        <v>43681961</v>
      </c>
      <c r="D383" s="54" t="s">
        <v>1614</v>
      </c>
      <c r="E383" s="16" t="s">
        <v>51</v>
      </c>
      <c r="F383" s="16" t="s">
        <v>1615</v>
      </c>
      <c r="G383" s="17">
        <v>3</v>
      </c>
      <c r="H383" s="18" t="s">
        <v>1616</v>
      </c>
      <c r="I383" s="19" t="s">
        <v>53</v>
      </c>
      <c r="J383" s="20" t="s">
        <v>54</v>
      </c>
      <c r="K383" s="21">
        <v>8</v>
      </c>
      <c r="L383" s="21">
        <v>11</v>
      </c>
      <c r="M383" s="22">
        <v>1250</v>
      </c>
      <c r="N383" s="23">
        <f>IF(G383&lt;=1,'CARGO FIJO'!$B$5,IF(G383&lt;=2,'CARGO FIJO'!$B$8,IF(G383&lt;=3,'CARGO FIJO'!$B$11,IF(G383&lt;=4,'CARGO FIJO'!$B$14,IF(G383&lt;=5,'CARGO FIJO'!$B$17)))))</f>
        <v>1250</v>
      </c>
      <c r="O383" s="23">
        <f>IF(G383&lt;=1,'CARGO FIJO'!$C$5,IF(G383&lt;=2,'CARGO FIJO'!$C$8,IF(G383&lt;=3,'CARGO FIJO'!$C$11,IF(G383&lt;=4,'CARGO FIJO'!$C$14,IF(G383&lt;=5,'CARGO FIJO'!$C$17)))))</f>
        <v>1250</v>
      </c>
      <c r="P383" s="21">
        <f t="shared" si="136"/>
        <v>3</v>
      </c>
      <c r="Q383" s="21">
        <f t="shared" si="137"/>
        <v>3</v>
      </c>
      <c r="R383" s="21">
        <f t="shared" si="138"/>
        <v>0</v>
      </c>
      <c r="S383" s="21">
        <f t="shared" si="139"/>
        <v>0</v>
      </c>
      <c r="T383" s="24">
        <f t="shared" si="140"/>
        <v>3750</v>
      </c>
      <c r="U383" s="24">
        <f t="shared" si="141"/>
        <v>0</v>
      </c>
      <c r="V383" s="25">
        <f t="shared" si="142"/>
        <v>0</v>
      </c>
      <c r="W383" s="24">
        <f>IF(G383&lt;=1,'CARGO FIJO'!$A$2,IF(G383&lt;=2,'CARGO FIJO'!$B$2,IF(G383&lt;=3,'CARGO FIJO'!$C$2,IF(G383&lt;=4,'CARGO FIJO'!$D$2,IF(G383&lt;=5,'CARGO FIJO'!$E$2)))))</f>
        <v>11800</v>
      </c>
      <c r="X383" s="26">
        <v>0</v>
      </c>
      <c r="Y383" s="24">
        <v>0</v>
      </c>
      <c r="Z383" s="27">
        <v>0</v>
      </c>
      <c r="AA383" s="24">
        <f t="shared" si="146"/>
        <v>0</v>
      </c>
      <c r="AB383" s="24">
        <v>0</v>
      </c>
      <c r="AC383" s="24">
        <v>0</v>
      </c>
      <c r="AD383" s="24">
        <v>1550</v>
      </c>
      <c r="AE383" s="24">
        <v>0</v>
      </c>
      <c r="AF383" s="21">
        <v>0</v>
      </c>
      <c r="AG383" s="24">
        <v>0</v>
      </c>
      <c r="AH383" s="24">
        <f t="shared" si="143"/>
        <v>0</v>
      </c>
      <c r="AI383" s="24">
        <v>0</v>
      </c>
      <c r="AJ383" s="33" t="s">
        <v>1617</v>
      </c>
      <c r="AK383" s="24">
        <v>0</v>
      </c>
      <c r="AL383" s="24">
        <f t="shared" si="94"/>
        <v>14000</v>
      </c>
      <c r="AM383" s="24">
        <f t="shared" si="10"/>
        <v>14000</v>
      </c>
      <c r="AN383" s="29"/>
      <c r="AO383" s="30">
        <f t="shared" si="144"/>
        <v>0</v>
      </c>
      <c r="AP383" s="30">
        <f t="shared" si="145"/>
        <v>0</v>
      </c>
      <c r="AQ383" s="29"/>
      <c r="AR383" s="29"/>
      <c r="AS383" s="29"/>
      <c r="AT383" s="29"/>
      <c r="AU383" s="29"/>
      <c r="AV383" s="29"/>
      <c r="AW383" s="29"/>
    </row>
    <row r="384" spans="1:49" ht="16.5" customHeight="1" x14ac:dyDescent="0.3">
      <c r="A384" s="123" t="s">
        <v>1618</v>
      </c>
      <c r="B384" s="57" t="s">
        <v>1619</v>
      </c>
      <c r="C384" s="53">
        <v>70519981</v>
      </c>
      <c r="D384" s="54">
        <v>62873037</v>
      </c>
      <c r="E384" s="16" t="s">
        <v>51</v>
      </c>
      <c r="F384" s="16" t="s">
        <v>1620</v>
      </c>
      <c r="G384" s="17">
        <v>3</v>
      </c>
      <c r="H384" s="18" t="s">
        <v>1621</v>
      </c>
      <c r="I384" s="19" t="s">
        <v>53</v>
      </c>
      <c r="J384" s="20" t="s">
        <v>54</v>
      </c>
      <c r="K384" s="21">
        <v>92</v>
      </c>
      <c r="L384" s="21">
        <v>105</v>
      </c>
      <c r="M384" s="22">
        <v>1250</v>
      </c>
      <c r="N384" s="23">
        <f>IF(G384&lt;=1,'CARGO FIJO'!$B$5,IF(G384&lt;=2,'CARGO FIJO'!$B$8,IF(G384&lt;=3,'CARGO FIJO'!$B$11,IF(G384&lt;=4,'CARGO FIJO'!$B$14,IF(G384&lt;=5,'CARGO FIJO'!$B$17)))))</f>
        <v>1250</v>
      </c>
      <c r="O384" s="23">
        <f>IF(G384&lt;=1,'CARGO FIJO'!$C$5,IF(G384&lt;=2,'CARGO FIJO'!$C$8,IF(G384&lt;=3,'CARGO FIJO'!$C$11,IF(G384&lt;=4,'CARGO FIJO'!$C$14,IF(G384&lt;=5,'CARGO FIJO'!$C$17)))))</f>
        <v>1250</v>
      </c>
      <c r="P384" s="21">
        <f t="shared" si="136"/>
        <v>13</v>
      </c>
      <c r="Q384" s="21">
        <f t="shared" si="137"/>
        <v>13</v>
      </c>
      <c r="R384" s="21">
        <f t="shared" si="138"/>
        <v>0</v>
      </c>
      <c r="S384" s="21">
        <f t="shared" si="139"/>
        <v>0</v>
      </c>
      <c r="T384" s="24">
        <f t="shared" si="140"/>
        <v>16250</v>
      </c>
      <c r="U384" s="24">
        <f t="shared" si="141"/>
        <v>0</v>
      </c>
      <c r="V384" s="25">
        <f t="shared" si="142"/>
        <v>0</v>
      </c>
      <c r="W384" s="24">
        <f>IF(G384&lt;=1,'CARGO FIJO'!$A$2,IF(G384&lt;=2,'CARGO FIJO'!$B$2,IF(G384&lt;=3,'CARGO FIJO'!$C$2,IF(G384&lt;=4,'CARGO FIJO'!$D$2,IF(G384&lt;=5,'CARGO FIJO'!$E$2)))))</f>
        <v>11800</v>
      </c>
      <c r="X384" s="26">
        <v>0</v>
      </c>
      <c r="Y384" s="24">
        <v>0</v>
      </c>
      <c r="Z384" s="27">
        <v>0</v>
      </c>
      <c r="AA384" s="24">
        <f t="shared" si="146"/>
        <v>0</v>
      </c>
      <c r="AB384" s="24">
        <v>0</v>
      </c>
      <c r="AC384" s="24">
        <v>0</v>
      </c>
      <c r="AD384" s="24">
        <v>7750</v>
      </c>
      <c r="AE384" s="24">
        <v>888300</v>
      </c>
      <c r="AF384" s="21">
        <v>15</v>
      </c>
      <c r="AG384" s="24">
        <v>49350</v>
      </c>
      <c r="AH384" s="24">
        <f t="shared" si="143"/>
        <v>838950</v>
      </c>
      <c r="AI384" s="24">
        <v>0</v>
      </c>
      <c r="AJ384" s="67" t="s">
        <v>1622</v>
      </c>
      <c r="AK384" s="24">
        <v>0</v>
      </c>
      <c r="AL384" s="24">
        <f t="shared" si="94"/>
        <v>69650</v>
      </c>
      <c r="AM384" s="24">
        <f t="shared" si="10"/>
        <v>69650</v>
      </c>
      <c r="AN384" s="29"/>
      <c r="AO384" s="30"/>
      <c r="AP384" s="30"/>
      <c r="AQ384" s="29"/>
      <c r="AR384" s="29"/>
      <c r="AS384" s="29"/>
      <c r="AT384" s="29"/>
      <c r="AU384" s="29"/>
      <c r="AV384" s="29"/>
      <c r="AW384" s="29"/>
    </row>
    <row r="385" spans="1:49" ht="16.5" customHeight="1" x14ac:dyDescent="0.3">
      <c r="A385" s="123" t="s">
        <v>1623</v>
      </c>
      <c r="B385" s="57" t="s">
        <v>1624</v>
      </c>
      <c r="C385" s="53">
        <v>70519981</v>
      </c>
      <c r="D385" s="54" t="s">
        <v>1625</v>
      </c>
      <c r="E385" s="16" t="s">
        <v>51</v>
      </c>
      <c r="F385" s="16" t="s">
        <v>1620</v>
      </c>
      <c r="G385" s="17">
        <v>3</v>
      </c>
      <c r="H385" s="18" t="s">
        <v>1626</v>
      </c>
      <c r="I385" s="19" t="s">
        <v>53</v>
      </c>
      <c r="J385" s="20" t="s">
        <v>54</v>
      </c>
      <c r="K385" s="21">
        <v>22</v>
      </c>
      <c r="L385" s="21">
        <v>24</v>
      </c>
      <c r="M385" s="22">
        <v>1250</v>
      </c>
      <c r="N385" s="23">
        <f>IF(G385&lt;=1,'CARGO FIJO'!$B$5,IF(G385&lt;=2,'CARGO FIJO'!$B$8,IF(G385&lt;=3,'CARGO FIJO'!$B$11,IF(G385&lt;=4,'CARGO FIJO'!$B$14,IF(G385&lt;=5,'CARGO FIJO'!$B$17)))))</f>
        <v>1250</v>
      </c>
      <c r="O385" s="23">
        <f>IF(G385&lt;=1,'CARGO FIJO'!$C$5,IF(G385&lt;=2,'CARGO FIJO'!$C$8,IF(G385&lt;=3,'CARGO FIJO'!$C$11,IF(G385&lt;=4,'CARGO FIJO'!$C$14,IF(G385&lt;=5,'CARGO FIJO'!$C$17)))))</f>
        <v>1250</v>
      </c>
      <c r="P385" s="21">
        <f t="shared" si="136"/>
        <v>2</v>
      </c>
      <c r="Q385" s="21">
        <f t="shared" si="137"/>
        <v>2</v>
      </c>
      <c r="R385" s="21">
        <f t="shared" si="138"/>
        <v>0</v>
      </c>
      <c r="S385" s="21">
        <f t="shared" si="139"/>
        <v>0</v>
      </c>
      <c r="T385" s="24">
        <f t="shared" si="140"/>
        <v>2500</v>
      </c>
      <c r="U385" s="24">
        <f t="shared" si="141"/>
        <v>0</v>
      </c>
      <c r="V385" s="25">
        <f t="shared" si="142"/>
        <v>0</v>
      </c>
      <c r="W385" s="24">
        <f>IF(G385&lt;=1,'CARGO FIJO'!$A$2,IF(G385&lt;=2,'CARGO FIJO'!$B$2,IF(G385&lt;=3,'CARGO FIJO'!$C$2,IF(G385&lt;=4,'CARGO FIJO'!$D$2,IF(G385&lt;=5,'CARGO FIJO'!$E$2)))))</f>
        <v>11800</v>
      </c>
      <c r="X385" s="26">
        <v>0</v>
      </c>
      <c r="Y385" s="24">
        <v>0</v>
      </c>
      <c r="Z385" s="27">
        <v>0</v>
      </c>
      <c r="AA385" s="24">
        <f t="shared" si="146"/>
        <v>0</v>
      </c>
      <c r="AB385" s="24">
        <v>0</v>
      </c>
      <c r="AC385" s="24">
        <v>0</v>
      </c>
      <c r="AD385" s="24">
        <v>6200</v>
      </c>
      <c r="AE385" s="24">
        <v>1294650</v>
      </c>
      <c r="AF385" s="21">
        <v>6</v>
      </c>
      <c r="AG385" s="24">
        <v>47950</v>
      </c>
      <c r="AH385" s="24">
        <f t="shared" si="143"/>
        <v>1246700</v>
      </c>
      <c r="AI385" s="24">
        <v>0</v>
      </c>
      <c r="AJ385" s="67" t="s">
        <v>1627</v>
      </c>
      <c r="AK385" s="24">
        <v>0</v>
      </c>
      <c r="AL385" s="24">
        <f t="shared" si="94"/>
        <v>56050</v>
      </c>
      <c r="AM385" s="24">
        <f t="shared" si="10"/>
        <v>56050</v>
      </c>
      <c r="AN385" s="29"/>
      <c r="AO385" s="30"/>
      <c r="AP385" s="30"/>
      <c r="AQ385" s="29"/>
      <c r="AR385" s="29"/>
      <c r="AS385" s="29"/>
      <c r="AT385" s="29"/>
      <c r="AU385" s="29"/>
      <c r="AV385" s="29"/>
      <c r="AW385" s="29"/>
    </row>
    <row r="386" spans="1:49" ht="15.75" customHeight="1" x14ac:dyDescent="0.3">
      <c r="A386" s="17" t="s">
        <v>1628</v>
      </c>
      <c r="B386" s="14" t="s">
        <v>1629</v>
      </c>
      <c r="C386" s="15">
        <v>39160788</v>
      </c>
      <c r="D386" s="16">
        <v>1008008983</v>
      </c>
      <c r="E386" s="16" t="s">
        <v>51</v>
      </c>
      <c r="F386" s="16">
        <v>3122494025</v>
      </c>
      <c r="G386" s="17">
        <v>3</v>
      </c>
      <c r="H386" s="18" t="s">
        <v>1630</v>
      </c>
      <c r="I386" s="19" t="s">
        <v>53</v>
      </c>
      <c r="J386" s="20" t="s">
        <v>54</v>
      </c>
      <c r="K386" s="21">
        <v>1238</v>
      </c>
      <c r="L386" s="21">
        <v>1251</v>
      </c>
      <c r="M386" s="22">
        <v>1250</v>
      </c>
      <c r="N386" s="23">
        <f>IF(G386&lt;=1,'CARGO FIJO'!$B$5,IF(G386&lt;=2,'CARGO FIJO'!$B$8,IF(G386&lt;=3,'CARGO FIJO'!$B$11,IF(G386&lt;=4,'CARGO FIJO'!$B$14,IF(G386&lt;=5,'CARGO FIJO'!$B$17)))))</f>
        <v>1250</v>
      </c>
      <c r="O386" s="23">
        <f>IF(G386&lt;=1,'CARGO FIJO'!$C$5,IF(G386&lt;=2,'CARGO FIJO'!$C$8,IF(G386&lt;=3,'CARGO FIJO'!$C$11,IF(G386&lt;=4,'CARGO FIJO'!$C$14,IF(G386&lt;=5,'CARGO FIJO'!$C$17)))))</f>
        <v>1250</v>
      </c>
      <c r="P386" s="21">
        <f t="shared" si="136"/>
        <v>13</v>
      </c>
      <c r="Q386" s="21">
        <f t="shared" si="137"/>
        <v>13</v>
      </c>
      <c r="R386" s="21">
        <f t="shared" si="138"/>
        <v>0</v>
      </c>
      <c r="S386" s="21">
        <f t="shared" si="139"/>
        <v>0</v>
      </c>
      <c r="T386" s="24">
        <f t="shared" si="140"/>
        <v>16250</v>
      </c>
      <c r="U386" s="24">
        <f t="shared" si="141"/>
        <v>0</v>
      </c>
      <c r="V386" s="25">
        <f t="shared" si="142"/>
        <v>0</v>
      </c>
      <c r="W386" s="24">
        <f>IF(G386&lt;=1,'CARGO FIJO'!$A$2,IF(G386&lt;=2,'CARGO FIJO'!$B$2,IF(G386&lt;=3,'CARGO FIJO'!$C$2,IF(G386&lt;=4,'CARGO FIJO'!$D$2,IF(G386&lt;=5,'CARGO FIJO'!$E$2)))))</f>
        <v>11800</v>
      </c>
      <c r="X386" s="26">
        <v>0</v>
      </c>
      <c r="Y386" s="24">
        <v>0</v>
      </c>
      <c r="Z386" s="27">
        <v>0</v>
      </c>
      <c r="AA386" s="24">
        <f t="shared" si="146"/>
        <v>0</v>
      </c>
      <c r="AB386" s="24">
        <v>0</v>
      </c>
      <c r="AC386" s="24">
        <v>0</v>
      </c>
      <c r="AD386" s="24">
        <v>2800</v>
      </c>
      <c r="AE386" s="24">
        <v>0</v>
      </c>
      <c r="AF386" s="21">
        <v>0</v>
      </c>
      <c r="AG386" s="24">
        <v>0</v>
      </c>
      <c r="AH386" s="24">
        <f t="shared" si="143"/>
        <v>0</v>
      </c>
      <c r="AI386" s="24">
        <v>0</v>
      </c>
      <c r="AJ386" s="33" t="s">
        <v>55</v>
      </c>
      <c r="AK386" s="24">
        <v>0</v>
      </c>
      <c r="AL386" s="24">
        <f t="shared" si="94"/>
        <v>25250</v>
      </c>
      <c r="AM386" s="24">
        <f t="shared" si="10"/>
        <v>25250</v>
      </c>
      <c r="AN386" s="29"/>
      <c r="AO386" s="30">
        <f>AH386</f>
        <v>0</v>
      </c>
      <c r="AP386" s="30">
        <f>AL386-AM386</f>
        <v>0</v>
      </c>
      <c r="AQ386" s="29"/>
      <c r="AR386" s="29"/>
      <c r="AS386" s="29"/>
      <c r="AT386" s="29"/>
      <c r="AU386" s="29"/>
      <c r="AV386" s="29"/>
      <c r="AW386" s="29"/>
    </row>
    <row r="387" spans="1:49" ht="15.75" customHeight="1" x14ac:dyDescent="0.3">
      <c r="A387" s="17" t="s">
        <v>1631</v>
      </c>
      <c r="B387" s="14" t="s">
        <v>1632</v>
      </c>
      <c r="C387" s="15">
        <v>43683985</v>
      </c>
      <c r="D387" s="16">
        <v>191143184</v>
      </c>
      <c r="E387" s="16" t="s">
        <v>51</v>
      </c>
      <c r="F387" s="16" t="s">
        <v>1633</v>
      </c>
      <c r="G387" s="17">
        <v>3</v>
      </c>
      <c r="H387" s="18" t="s">
        <v>1634</v>
      </c>
      <c r="I387" s="19" t="s">
        <v>53</v>
      </c>
      <c r="J387" s="20" t="s">
        <v>54</v>
      </c>
      <c r="K387" s="21">
        <v>30</v>
      </c>
      <c r="L387" s="21">
        <v>34</v>
      </c>
      <c r="M387" s="22">
        <v>1250</v>
      </c>
      <c r="N387" s="23">
        <f>IF(G387&lt;=1,'CARGO FIJO'!$B$5,IF(G387&lt;=2,'CARGO FIJO'!$B$8,IF(G387&lt;=3,'CARGO FIJO'!$B$11,IF(G387&lt;=4,'CARGO FIJO'!$B$14,IF(G387&lt;=5,'CARGO FIJO'!$B$17)))))</f>
        <v>1250</v>
      </c>
      <c r="O387" s="23">
        <f>IF(G387&lt;=1,'CARGO FIJO'!$C$5,IF(G387&lt;=2,'CARGO FIJO'!$C$8,IF(G387&lt;=3,'CARGO FIJO'!$C$11,IF(G387&lt;=4,'CARGO FIJO'!$C$14,IF(G387&lt;=5,'CARGO FIJO'!$C$17)))))</f>
        <v>1250</v>
      </c>
      <c r="P387" s="21">
        <f t="shared" si="136"/>
        <v>4</v>
      </c>
      <c r="Q387" s="21">
        <f t="shared" si="137"/>
        <v>4</v>
      </c>
      <c r="R387" s="21">
        <f t="shared" si="138"/>
        <v>0</v>
      </c>
      <c r="S387" s="21">
        <f t="shared" si="139"/>
        <v>0</v>
      </c>
      <c r="T387" s="24">
        <f t="shared" si="140"/>
        <v>5000</v>
      </c>
      <c r="U387" s="24">
        <f t="shared" si="141"/>
        <v>0</v>
      </c>
      <c r="V387" s="25">
        <f t="shared" si="142"/>
        <v>0</v>
      </c>
      <c r="W387" s="24">
        <f>IF(G387&lt;=1,'CARGO FIJO'!$A$2,IF(G387&lt;=2,'CARGO FIJO'!$B$2,IF(G387&lt;=3,'CARGO FIJO'!$C$2,IF(G387&lt;=4,'CARGO FIJO'!$D$2,IF(G387&lt;=5,'CARGO FIJO'!$E$2)))))</f>
        <v>11800</v>
      </c>
      <c r="X387" s="26">
        <v>0</v>
      </c>
      <c r="Y387" s="24">
        <v>0</v>
      </c>
      <c r="Z387" s="27">
        <v>0</v>
      </c>
      <c r="AA387" s="24">
        <f t="shared" si="146"/>
        <v>0</v>
      </c>
      <c r="AB387" s="24">
        <v>0</v>
      </c>
      <c r="AC387" s="24">
        <v>0</v>
      </c>
      <c r="AD387" s="24">
        <v>7950</v>
      </c>
      <c r="AE387" s="24">
        <v>1192250</v>
      </c>
      <c r="AF387" s="21">
        <v>6</v>
      </c>
      <c r="AG387" s="24">
        <v>62750</v>
      </c>
      <c r="AH387" s="24">
        <f t="shared" si="143"/>
        <v>1129500</v>
      </c>
      <c r="AI387" s="24">
        <v>0</v>
      </c>
      <c r="AJ387" s="33" t="s">
        <v>1635</v>
      </c>
      <c r="AK387" s="24">
        <v>0</v>
      </c>
      <c r="AL387" s="24">
        <f t="shared" si="94"/>
        <v>71600</v>
      </c>
      <c r="AM387" s="24">
        <f t="shared" si="10"/>
        <v>71600</v>
      </c>
      <c r="AN387" s="29"/>
      <c r="AO387" s="30"/>
      <c r="AP387" s="30"/>
      <c r="AQ387" s="29"/>
      <c r="AR387" s="29"/>
      <c r="AS387" s="29"/>
      <c r="AT387" s="29"/>
      <c r="AU387" s="29"/>
      <c r="AV387" s="29"/>
      <c r="AW387" s="29"/>
    </row>
    <row r="388" spans="1:49" ht="15" customHeight="1" x14ac:dyDescent="0.3">
      <c r="A388" s="17" t="s">
        <v>1636</v>
      </c>
      <c r="B388" s="14" t="s">
        <v>1637</v>
      </c>
      <c r="C388" s="15">
        <v>21844287</v>
      </c>
      <c r="D388" s="16">
        <v>20075260</v>
      </c>
      <c r="E388" s="16" t="s">
        <v>51</v>
      </c>
      <c r="F388" s="16">
        <v>2789991</v>
      </c>
      <c r="G388" s="17">
        <v>3</v>
      </c>
      <c r="H388" s="18" t="s">
        <v>1638</v>
      </c>
      <c r="I388" s="19" t="s">
        <v>53</v>
      </c>
      <c r="J388" s="20" t="s">
        <v>54</v>
      </c>
      <c r="K388" s="21">
        <v>1129</v>
      </c>
      <c r="L388" s="21">
        <v>1148</v>
      </c>
      <c r="M388" s="22">
        <v>1250</v>
      </c>
      <c r="N388" s="23">
        <f>IF(G388&lt;=1,'CARGO FIJO'!$B$5,IF(G388&lt;=2,'CARGO FIJO'!$B$8,IF(G388&lt;=3,'CARGO FIJO'!$B$11,IF(G388&lt;=4,'CARGO FIJO'!$B$14,IF(G388&lt;=5,'CARGO FIJO'!$B$17)))))</f>
        <v>1250</v>
      </c>
      <c r="O388" s="23">
        <f>IF(G388&lt;=1,'CARGO FIJO'!$C$5,IF(G388&lt;=2,'CARGO FIJO'!$C$8,IF(G388&lt;=3,'CARGO FIJO'!$C$11,IF(G388&lt;=4,'CARGO FIJO'!$C$14,IF(G388&lt;=5,'CARGO FIJO'!$C$17)))))</f>
        <v>1250</v>
      </c>
      <c r="P388" s="21">
        <f t="shared" si="136"/>
        <v>19</v>
      </c>
      <c r="Q388" s="21">
        <f t="shared" si="137"/>
        <v>17</v>
      </c>
      <c r="R388" s="21">
        <f t="shared" si="138"/>
        <v>2</v>
      </c>
      <c r="S388" s="21">
        <f t="shared" si="139"/>
        <v>0</v>
      </c>
      <c r="T388" s="24">
        <f t="shared" si="140"/>
        <v>21250</v>
      </c>
      <c r="U388" s="24">
        <f t="shared" si="141"/>
        <v>2500</v>
      </c>
      <c r="V388" s="25">
        <f t="shared" si="142"/>
        <v>0</v>
      </c>
      <c r="W388" s="24">
        <f>IF(G388&lt;=1,'CARGO FIJO'!$A$2,IF(G388&lt;=2,'CARGO FIJO'!$B$2,IF(G388&lt;=3,'CARGO FIJO'!$C$2,IF(G388&lt;=4,'CARGO FIJO'!$D$2,IF(G388&lt;=5,'CARGO FIJO'!$E$2)))))</f>
        <v>11800</v>
      </c>
      <c r="X388" s="26">
        <v>0</v>
      </c>
      <c r="Y388" s="24">
        <v>0</v>
      </c>
      <c r="Z388" s="27">
        <v>0</v>
      </c>
      <c r="AA388" s="24">
        <f t="shared" si="146"/>
        <v>0</v>
      </c>
      <c r="AB388" s="24">
        <v>0</v>
      </c>
      <c r="AC388" s="24">
        <v>0</v>
      </c>
      <c r="AD388" s="24">
        <v>3550</v>
      </c>
      <c r="AE388" s="24">
        <v>0</v>
      </c>
      <c r="AF388" s="21">
        <v>0</v>
      </c>
      <c r="AG388" s="24">
        <v>0</v>
      </c>
      <c r="AH388" s="24">
        <f t="shared" si="143"/>
        <v>0</v>
      </c>
      <c r="AI388" s="24">
        <v>0</v>
      </c>
      <c r="AJ388" s="33" t="s">
        <v>55</v>
      </c>
      <c r="AK388" s="24">
        <v>0</v>
      </c>
      <c r="AL388" s="24">
        <f t="shared" si="94"/>
        <v>32000</v>
      </c>
      <c r="AM388" s="24">
        <f t="shared" si="10"/>
        <v>32000</v>
      </c>
      <c r="AN388" s="29"/>
      <c r="AO388" s="30">
        <f t="shared" ref="AO388:AO389" si="147">AH388</f>
        <v>0</v>
      </c>
      <c r="AP388" s="30">
        <f>AL388-AM388</f>
        <v>0</v>
      </c>
      <c r="AQ388" s="29"/>
      <c r="AR388" s="29"/>
      <c r="AS388" s="29"/>
      <c r="AT388" s="29"/>
      <c r="AU388" s="29"/>
      <c r="AV388" s="29"/>
      <c r="AW388" s="29"/>
    </row>
    <row r="389" spans="1:49" ht="15.75" customHeight="1" x14ac:dyDescent="0.3">
      <c r="A389" s="17" t="s">
        <v>1639</v>
      </c>
      <c r="B389" s="14" t="s">
        <v>1640</v>
      </c>
      <c r="C389" s="53">
        <v>21533966</v>
      </c>
      <c r="D389" s="16">
        <v>1610014317</v>
      </c>
      <c r="E389" s="16" t="s">
        <v>51</v>
      </c>
      <c r="F389" s="16" t="s">
        <v>1641</v>
      </c>
      <c r="G389" s="17">
        <v>3</v>
      </c>
      <c r="H389" s="18" t="s">
        <v>1642</v>
      </c>
      <c r="I389" s="19" t="s">
        <v>53</v>
      </c>
      <c r="J389" s="20" t="s">
        <v>54</v>
      </c>
      <c r="K389" s="21">
        <v>511</v>
      </c>
      <c r="L389" s="21">
        <v>522</v>
      </c>
      <c r="M389" s="22">
        <v>1250</v>
      </c>
      <c r="N389" s="23">
        <f>IF(G389&lt;=1,'CARGO FIJO'!$B$5,IF(G389&lt;=2,'CARGO FIJO'!$B$8,IF(G389&lt;=3,'CARGO FIJO'!$B$11,IF(G389&lt;=4,'CARGO FIJO'!$B$14,IF(G389&lt;=5,'CARGO FIJO'!$B$17)))))</f>
        <v>1250</v>
      </c>
      <c r="O389" s="23">
        <f>IF(G389&lt;=1,'CARGO FIJO'!$C$5,IF(G389&lt;=2,'CARGO FIJO'!$C$8,IF(G389&lt;=3,'CARGO FIJO'!$C$11,IF(G389&lt;=4,'CARGO FIJO'!$C$14,IF(G389&lt;=5,'CARGO FIJO'!$C$17)))))</f>
        <v>1250</v>
      </c>
      <c r="P389" s="21">
        <f t="shared" si="136"/>
        <v>11</v>
      </c>
      <c r="Q389" s="21">
        <f t="shared" si="137"/>
        <v>11</v>
      </c>
      <c r="R389" s="21">
        <f t="shared" si="138"/>
        <v>0</v>
      </c>
      <c r="S389" s="21">
        <f t="shared" si="139"/>
        <v>0</v>
      </c>
      <c r="T389" s="24">
        <f t="shared" si="140"/>
        <v>13750</v>
      </c>
      <c r="U389" s="24">
        <f t="shared" si="141"/>
        <v>0</v>
      </c>
      <c r="V389" s="25">
        <f t="shared" si="142"/>
        <v>0</v>
      </c>
      <c r="W389" s="24">
        <f>IF(G389&lt;=1,'CARGO FIJO'!$A$2,IF(G389&lt;=2,'CARGO FIJO'!$B$2,IF(G389&lt;=3,'CARGO FIJO'!$C$2,IF(G389&lt;=4,'CARGO FIJO'!$D$2,IF(G389&lt;=5,'CARGO FIJO'!$E$2)))))</f>
        <v>11800</v>
      </c>
      <c r="X389" s="26">
        <v>0</v>
      </c>
      <c r="Y389" s="24">
        <v>0</v>
      </c>
      <c r="Z389" s="27">
        <v>0</v>
      </c>
      <c r="AA389" s="24">
        <f t="shared" si="146"/>
        <v>0</v>
      </c>
      <c r="AB389" s="24">
        <v>0</v>
      </c>
      <c r="AC389" s="24">
        <v>0</v>
      </c>
      <c r="AD389" s="24">
        <v>2550</v>
      </c>
      <c r="AE389" s="24">
        <v>0</v>
      </c>
      <c r="AF389" s="21">
        <v>0</v>
      </c>
      <c r="AG389" s="24">
        <v>0</v>
      </c>
      <c r="AH389" s="24">
        <f t="shared" si="143"/>
        <v>0</v>
      </c>
      <c r="AI389" s="24">
        <v>0</v>
      </c>
      <c r="AJ389" s="33" t="s">
        <v>1643</v>
      </c>
      <c r="AK389" s="24">
        <v>0</v>
      </c>
      <c r="AL389" s="24">
        <f t="shared" si="94"/>
        <v>23000</v>
      </c>
      <c r="AM389" s="24">
        <f t="shared" si="10"/>
        <v>23000</v>
      </c>
      <c r="AN389" s="29"/>
      <c r="AO389" s="30">
        <f t="shared" si="147"/>
        <v>0</v>
      </c>
      <c r="AP389" s="30"/>
      <c r="AQ389" s="29"/>
      <c r="AR389" s="29"/>
      <c r="AS389" s="29"/>
      <c r="AT389" s="29"/>
      <c r="AU389" s="29"/>
      <c r="AV389" s="29"/>
      <c r="AW389" s="29"/>
    </row>
    <row r="390" spans="1:49" ht="15" customHeight="1" x14ac:dyDescent="0.3">
      <c r="A390" s="17" t="s">
        <v>1644</v>
      </c>
      <c r="B390" s="14" t="s">
        <v>1645</v>
      </c>
      <c r="C390" s="15">
        <v>98565013</v>
      </c>
      <c r="D390" s="16">
        <v>1701006666</v>
      </c>
      <c r="E390" s="16" t="s">
        <v>51</v>
      </c>
      <c r="F390" s="16">
        <v>3104253428</v>
      </c>
      <c r="G390" s="17">
        <v>3</v>
      </c>
      <c r="H390" s="18" t="s">
        <v>1646</v>
      </c>
      <c r="I390" s="19" t="s">
        <v>53</v>
      </c>
      <c r="J390" s="20" t="s">
        <v>54</v>
      </c>
      <c r="K390" s="21">
        <v>170</v>
      </c>
      <c r="L390" s="21">
        <v>172</v>
      </c>
      <c r="M390" s="22">
        <v>1250</v>
      </c>
      <c r="N390" s="23">
        <f>IF(G390&lt;=1,'CARGO FIJO'!$B$5,IF(G390&lt;=2,'CARGO FIJO'!$B$8,IF(G390&lt;=3,'CARGO FIJO'!$B$11,IF(G390&lt;=4,'CARGO FIJO'!$B$14,IF(G390&lt;=5,'CARGO FIJO'!$B$17)))))</f>
        <v>1250</v>
      </c>
      <c r="O390" s="23">
        <f>IF(G390&lt;=1,'CARGO FIJO'!$C$5,IF(G390&lt;=2,'CARGO FIJO'!$C$8,IF(G390&lt;=3,'CARGO FIJO'!$C$11,IF(G390&lt;=4,'CARGO FIJO'!$C$14,IF(G390&lt;=5,'CARGO FIJO'!$C$17)))))</f>
        <v>1250</v>
      </c>
      <c r="P390" s="21">
        <f t="shared" si="136"/>
        <v>2</v>
      </c>
      <c r="Q390" s="21">
        <f t="shared" si="137"/>
        <v>2</v>
      </c>
      <c r="R390" s="21">
        <f t="shared" si="138"/>
        <v>0</v>
      </c>
      <c r="S390" s="21">
        <f t="shared" si="139"/>
        <v>0</v>
      </c>
      <c r="T390" s="24">
        <f t="shared" si="140"/>
        <v>2500</v>
      </c>
      <c r="U390" s="24">
        <f t="shared" si="141"/>
        <v>0</v>
      </c>
      <c r="V390" s="25">
        <f t="shared" si="142"/>
        <v>0</v>
      </c>
      <c r="W390" s="24">
        <f>IF(G390&lt;=1,'CARGO FIJO'!$A$2,IF(G390&lt;=2,'CARGO FIJO'!$B$2,IF(G390&lt;=3,'CARGO FIJO'!$C$2,IF(G390&lt;=4,'CARGO FIJO'!$D$2,IF(G390&lt;=5,'CARGO FIJO'!$E$2)))))</f>
        <v>11800</v>
      </c>
      <c r="X390" s="26">
        <v>0</v>
      </c>
      <c r="Y390" s="24">
        <v>0</v>
      </c>
      <c r="Z390" s="27">
        <v>0</v>
      </c>
      <c r="AA390" s="24">
        <f t="shared" si="146"/>
        <v>0</v>
      </c>
      <c r="AB390" s="24">
        <v>0</v>
      </c>
      <c r="AC390" s="24">
        <v>0</v>
      </c>
      <c r="AD390" s="24">
        <v>1450</v>
      </c>
      <c r="AE390" s="24">
        <v>0</v>
      </c>
      <c r="AF390" s="21">
        <v>0</v>
      </c>
      <c r="AG390" s="24">
        <v>0</v>
      </c>
      <c r="AH390" s="24">
        <f t="shared" si="143"/>
        <v>0</v>
      </c>
      <c r="AI390" s="24">
        <v>0</v>
      </c>
      <c r="AJ390" s="33" t="s">
        <v>1647</v>
      </c>
      <c r="AK390" s="24">
        <v>0</v>
      </c>
      <c r="AL390" s="24">
        <f t="shared" si="94"/>
        <v>12850</v>
      </c>
      <c r="AM390" s="24">
        <f t="shared" si="10"/>
        <v>12850</v>
      </c>
      <c r="AN390" s="29"/>
      <c r="AO390" s="30"/>
      <c r="AP390" s="30"/>
      <c r="AQ390" s="29"/>
      <c r="AR390" s="29"/>
      <c r="AS390" s="29"/>
      <c r="AT390" s="29"/>
      <c r="AU390" s="29"/>
      <c r="AV390" s="29"/>
      <c r="AW390" s="29"/>
    </row>
    <row r="391" spans="1:49" ht="15.75" customHeight="1" x14ac:dyDescent="0.3">
      <c r="A391" s="17" t="s">
        <v>1648</v>
      </c>
      <c r="B391" s="14" t="s">
        <v>1649</v>
      </c>
      <c r="C391" s="53">
        <v>98629767</v>
      </c>
      <c r="D391" s="16">
        <v>1004000530</v>
      </c>
      <c r="E391" s="16" t="s">
        <v>51</v>
      </c>
      <c r="F391" s="16" t="s">
        <v>1650</v>
      </c>
      <c r="G391" s="17">
        <v>3</v>
      </c>
      <c r="H391" s="18" t="s">
        <v>1651</v>
      </c>
      <c r="I391" s="19" t="s">
        <v>53</v>
      </c>
      <c r="J391" s="20" t="s">
        <v>54</v>
      </c>
      <c r="K391" s="21">
        <v>1017</v>
      </c>
      <c r="L391" s="21">
        <v>1046</v>
      </c>
      <c r="M391" s="22">
        <v>1250</v>
      </c>
      <c r="N391" s="23">
        <f>IF(G391&lt;=1,'CARGO FIJO'!$B$5,IF(G391&lt;=2,'CARGO FIJO'!$B$8,IF(G391&lt;=3,'CARGO FIJO'!$B$11,IF(G391&lt;=4,'CARGO FIJO'!$B$14,IF(G391&lt;=5,'CARGO FIJO'!$B$17)))))</f>
        <v>1250</v>
      </c>
      <c r="O391" s="23">
        <f>IF(G391&lt;=1,'CARGO FIJO'!$C$5,IF(G391&lt;=2,'CARGO FIJO'!$C$8,IF(G391&lt;=3,'CARGO FIJO'!$C$11,IF(G391&lt;=4,'CARGO FIJO'!$C$14,IF(G391&lt;=5,'CARGO FIJO'!$C$17)))))</f>
        <v>1250</v>
      </c>
      <c r="P391" s="21">
        <f t="shared" si="136"/>
        <v>29</v>
      </c>
      <c r="Q391" s="21">
        <f t="shared" si="137"/>
        <v>17</v>
      </c>
      <c r="R391" s="21">
        <f t="shared" si="138"/>
        <v>12</v>
      </c>
      <c r="S391" s="21">
        <f t="shared" si="139"/>
        <v>0</v>
      </c>
      <c r="T391" s="24">
        <f t="shared" si="140"/>
        <v>21250</v>
      </c>
      <c r="U391" s="24">
        <f t="shared" si="141"/>
        <v>15000</v>
      </c>
      <c r="V391" s="25">
        <f t="shared" si="142"/>
        <v>0</v>
      </c>
      <c r="W391" s="24">
        <f>IF(G391&lt;=1,'CARGO FIJO'!$A$2,IF(G391&lt;=2,'CARGO FIJO'!$B$2,IF(G391&lt;=3,'CARGO FIJO'!$C$2,IF(G391&lt;=4,'CARGO FIJO'!$D$2,IF(G391&lt;=5,'CARGO FIJO'!$E$2)))))</f>
        <v>11800</v>
      </c>
      <c r="X391" s="26">
        <v>0</v>
      </c>
      <c r="Y391" s="24">
        <v>0</v>
      </c>
      <c r="Z391" s="27">
        <v>0</v>
      </c>
      <c r="AA391" s="24">
        <f t="shared" si="146"/>
        <v>0</v>
      </c>
      <c r="AB391" s="24">
        <v>0</v>
      </c>
      <c r="AC391" s="24">
        <v>0</v>
      </c>
      <c r="AD391" s="24">
        <v>11500</v>
      </c>
      <c r="AE391" s="24">
        <v>0</v>
      </c>
      <c r="AF391" s="21">
        <v>0</v>
      </c>
      <c r="AG391" s="24">
        <v>0</v>
      </c>
      <c r="AH391" s="24">
        <f t="shared" si="143"/>
        <v>0</v>
      </c>
      <c r="AI391" s="24">
        <v>0</v>
      </c>
      <c r="AJ391" s="127" t="s">
        <v>1652</v>
      </c>
      <c r="AK391" s="24">
        <v>0</v>
      </c>
      <c r="AL391" s="24">
        <f t="shared" si="94"/>
        <v>36550</v>
      </c>
      <c r="AM391" s="24">
        <f t="shared" si="10"/>
        <v>36550</v>
      </c>
      <c r="AN391" s="29"/>
      <c r="AO391" s="30">
        <f t="shared" ref="AO391:AO394" si="148">AH391</f>
        <v>0</v>
      </c>
      <c r="AP391" s="30">
        <f t="shared" ref="AP391:AP393" si="149">AL391-AM391</f>
        <v>0</v>
      </c>
      <c r="AQ391" s="29"/>
      <c r="AR391" s="29"/>
      <c r="AS391" s="29"/>
      <c r="AT391" s="29"/>
      <c r="AU391" s="29"/>
      <c r="AV391" s="29"/>
      <c r="AW391" s="29"/>
    </row>
    <row r="392" spans="1:49" ht="15.75" customHeight="1" x14ac:dyDescent="0.3">
      <c r="A392" s="17" t="s">
        <v>1653</v>
      </c>
      <c r="B392" s="14" t="s">
        <v>1654</v>
      </c>
      <c r="C392" s="15">
        <v>3402477</v>
      </c>
      <c r="D392" s="16"/>
      <c r="E392" s="16" t="s">
        <v>51</v>
      </c>
      <c r="F392" s="16" t="s">
        <v>1655</v>
      </c>
      <c r="G392" s="17">
        <v>0</v>
      </c>
      <c r="H392" s="18" t="s">
        <v>1656</v>
      </c>
      <c r="I392" s="19" t="s">
        <v>53</v>
      </c>
      <c r="J392" s="20" t="s">
        <v>54</v>
      </c>
      <c r="K392" s="21">
        <v>0</v>
      </c>
      <c r="L392" s="21">
        <v>0</v>
      </c>
      <c r="M392" s="22">
        <v>750</v>
      </c>
      <c r="N392" s="23">
        <f>IF(G392&lt;=1,'CARGO FIJO'!$B$5,IF(G392&lt;=2,'CARGO FIJO'!$B$8,IF(G392&lt;=3,'CARGO FIJO'!$B$11,IF(G392&lt;=4,'CARGO FIJO'!$B$14,IF(G392&lt;=5,'CARGO FIJO'!$B$17)))))</f>
        <v>750</v>
      </c>
      <c r="O392" s="23">
        <f>IF(G392&lt;=1,'CARGO FIJO'!$C$5,IF(G392&lt;=2,'CARGO FIJO'!$C$8,IF(G392&lt;=3,'CARGO FIJO'!$C$11,IF(G392&lt;=4,'CARGO FIJO'!$C$14,IF(G392&lt;=5,'CARGO FIJO'!$C$17)))))</f>
        <v>750</v>
      </c>
      <c r="P392" s="21">
        <f t="shared" si="136"/>
        <v>0</v>
      </c>
      <c r="Q392" s="21">
        <f t="shared" si="137"/>
        <v>0</v>
      </c>
      <c r="R392" s="21">
        <f t="shared" si="138"/>
        <v>0</v>
      </c>
      <c r="S392" s="21">
        <f t="shared" si="139"/>
        <v>0</v>
      </c>
      <c r="T392" s="24">
        <f t="shared" si="140"/>
        <v>0</v>
      </c>
      <c r="U392" s="24">
        <f t="shared" si="141"/>
        <v>0</v>
      </c>
      <c r="V392" s="25">
        <f t="shared" si="142"/>
        <v>0</v>
      </c>
      <c r="W392" s="24">
        <v>0</v>
      </c>
      <c r="X392" s="26">
        <v>0</v>
      </c>
      <c r="Y392" s="24">
        <v>0</v>
      </c>
      <c r="Z392" s="27">
        <v>0</v>
      </c>
      <c r="AA392" s="24">
        <v>0</v>
      </c>
      <c r="AB392" s="24">
        <v>0</v>
      </c>
      <c r="AC392" s="24">
        <v>0</v>
      </c>
      <c r="AD392" s="24">
        <v>0</v>
      </c>
      <c r="AE392" s="24">
        <v>0</v>
      </c>
      <c r="AF392" s="21">
        <v>0</v>
      </c>
      <c r="AG392" s="24">
        <v>0</v>
      </c>
      <c r="AH392" s="24">
        <f t="shared" si="143"/>
        <v>0</v>
      </c>
      <c r="AI392" s="24">
        <v>0</v>
      </c>
      <c r="AJ392" s="33" t="s">
        <v>1657</v>
      </c>
      <c r="AK392" s="24">
        <v>0</v>
      </c>
      <c r="AL392" s="24">
        <f t="shared" si="94"/>
        <v>0</v>
      </c>
      <c r="AM392" s="24">
        <f t="shared" si="10"/>
        <v>0</v>
      </c>
      <c r="AN392" s="29"/>
      <c r="AO392" s="30">
        <f t="shared" si="148"/>
        <v>0</v>
      </c>
      <c r="AP392" s="30">
        <f t="shared" si="149"/>
        <v>0</v>
      </c>
      <c r="AQ392" s="29"/>
      <c r="AR392" s="29"/>
      <c r="AS392" s="29"/>
      <c r="AT392" s="29"/>
      <c r="AU392" s="29"/>
      <c r="AV392" s="29"/>
      <c r="AW392" s="29"/>
    </row>
    <row r="393" spans="1:49" ht="15.75" customHeight="1" x14ac:dyDescent="0.3">
      <c r="A393" s="17" t="s">
        <v>1658</v>
      </c>
      <c r="B393" s="14" t="s">
        <v>1659</v>
      </c>
      <c r="C393" s="15">
        <v>15259070</v>
      </c>
      <c r="D393" s="16">
        <v>803003515</v>
      </c>
      <c r="E393" s="16" t="s">
        <v>51</v>
      </c>
      <c r="F393" s="16">
        <v>3064443</v>
      </c>
      <c r="G393" s="17">
        <v>3</v>
      </c>
      <c r="H393" s="18" t="s">
        <v>1660</v>
      </c>
      <c r="I393" s="19" t="s">
        <v>53</v>
      </c>
      <c r="J393" s="20" t="s">
        <v>54</v>
      </c>
      <c r="K393" s="21">
        <v>3168</v>
      </c>
      <c r="L393" s="21">
        <v>3195</v>
      </c>
      <c r="M393" s="22">
        <v>1250</v>
      </c>
      <c r="N393" s="23">
        <f>IF(G393&lt;=1,'CARGO FIJO'!$B$5,IF(G393&lt;=2,'CARGO FIJO'!$B$8,IF(G393&lt;=3,'CARGO FIJO'!$B$11,IF(G393&lt;=4,'CARGO FIJO'!$B$14,IF(G393&lt;=5,'CARGO FIJO'!$B$17)))))</f>
        <v>1250</v>
      </c>
      <c r="O393" s="23">
        <f>IF(G393&lt;=1,'CARGO FIJO'!$C$5,IF(G393&lt;=2,'CARGO FIJO'!$C$8,IF(G393&lt;=3,'CARGO FIJO'!$C$11,IF(G393&lt;=4,'CARGO FIJO'!$C$14,IF(G393&lt;=5,'CARGO FIJO'!$C$17)))))</f>
        <v>1250</v>
      </c>
      <c r="P393" s="21">
        <f t="shared" si="136"/>
        <v>27</v>
      </c>
      <c r="Q393" s="21">
        <f t="shared" si="137"/>
        <v>17</v>
      </c>
      <c r="R393" s="21">
        <f t="shared" si="138"/>
        <v>10</v>
      </c>
      <c r="S393" s="21">
        <f t="shared" si="139"/>
        <v>0</v>
      </c>
      <c r="T393" s="24">
        <f t="shared" si="140"/>
        <v>21250</v>
      </c>
      <c r="U393" s="24">
        <f t="shared" si="141"/>
        <v>12500</v>
      </c>
      <c r="V393" s="25">
        <f t="shared" si="142"/>
        <v>0</v>
      </c>
      <c r="W393" s="24">
        <f>IF(G393&lt;=1,'CARGO FIJO'!$A$2,IF(G393&lt;=2,'CARGO FIJO'!$B$2,IF(G393&lt;=3,'CARGO FIJO'!$C$2,IF(G393&lt;=4,'CARGO FIJO'!$D$2,IF(G393&lt;=5,'CARGO FIJO'!$E$2)))))</f>
        <v>11800</v>
      </c>
      <c r="X393" s="26">
        <v>0</v>
      </c>
      <c r="Y393" s="24">
        <v>0</v>
      </c>
      <c r="Z393" s="27">
        <v>0</v>
      </c>
      <c r="AA393" s="24">
        <v>0</v>
      </c>
      <c r="AB393" s="24">
        <v>0</v>
      </c>
      <c r="AC393" s="24">
        <v>0</v>
      </c>
      <c r="AD393" s="24">
        <v>4550</v>
      </c>
      <c r="AE393" s="24">
        <v>0</v>
      </c>
      <c r="AF393" s="21">
        <v>0</v>
      </c>
      <c r="AG393" s="24">
        <v>0</v>
      </c>
      <c r="AH393" s="24">
        <f t="shared" si="143"/>
        <v>0</v>
      </c>
      <c r="AI393" s="24">
        <v>0</v>
      </c>
      <c r="AJ393" s="33" t="s">
        <v>960</v>
      </c>
      <c r="AK393" s="24">
        <v>0</v>
      </c>
      <c r="AL393" s="24">
        <f t="shared" si="94"/>
        <v>41000</v>
      </c>
      <c r="AM393" s="24">
        <f t="shared" si="10"/>
        <v>41000</v>
      </c>
      <c r="AN393" s="29"/>
      <c r="AO393" s="30">
        <f t="shared" si="148"/>
        <v>0</v>
      </c>
      <c r="AP393" s="30">
        <f t="shared" si="149"/>
        <v>0</v>
      </c>
      <c r="AQ393" s="29"/>
      <c r="AR393" s="29"/>
      <c r="AS393" s="29"/>
      <c r="AT393" s="29"/>
      <c r="AU393" s="29"/>
      <c r="AV393" s="29"/>
      <c r="AW393" s="29"/>
    </row>
    <row r="394" spans="1:49" ht="15.75" customHeight="1" x14ac:dyDescent="0.3">
      <c r="A394" s="17" t="s">
        <v>1661</v>
      </c>
      <c r="B394" s="14" t="s">
        <v>1662</v>
      </c>
      <c r="C394" s="15">
        <v>98572916</v>
      </c>
      <c r="D394" s="16">
        <v>1402002263</v>
      </c>
      <c r="E394" s="16" t="s">
        <v>51</v>
      </c>
      <c r="F394" s="16">
        <v>3104748598</v>
      </c>
      <c r="G394" s="17">
        <v>3</v>
      </c>
      <c r="H394" s="18" t="s">
        <v>1663</v>
      </c>
      <c r="I394" s="19" t="s">
        <v>53</v>
      </c>
      <c r="J394" s="20" t="s">
        <v>54</v>
      </c>
      <c r="K394" s="21">
        <v>1002</v>
      </c>
      <c r="L394" s="21">
        <v>1025</v>
      </c>
      <c r="M394" s="22">
        <v>1250</v>
      </c>
      <c r="N394" s="23">
        <f>IF(G394&lt;=1,'CARGO FIJO'!$B$5,IF(G394&lt;=2,'CARGO FIJO'!$B$8,IF(G394&lt;=3,'CARGO FIJO'!$B$11,IF(G394&lt;=4,'CARGO FIJO'!$B$14,IF(G394&lt;=5,'CARGO FIJO'!$B$17)))))</f>
        <v>1250</v>
      </c>
      <c r="O394" s="23">
        <f>IF(G394&lt;=1,'CARGO FIJO'!$C$5,IF(G394&lt;=2,'CARGO FIJO'!$C$8,IF(G394&lt;=3,'CARGO FIJO'!$C$11,IF(G394&lt;=4,'CARGO FIJO'!$C$14,IF(G394&lt;=5,'CARGO FIJO'!$C$17)))))</f>
        <v>1250</v>
      </c>
      <c r="P394" s="21">
        <f t="shared" si="136"/>
        <v>23</v>
      </c>
      <c r="Q394" s="21">
        <f t="shared" si="137"/>
        <v>17</v>
      </c>
      <c r="R394" s="21">
        <f t="shared" si="138"/>
        <v>6</v>
      </c>
      <c r="S394" s="21">
        <f t="shared" si="139"/>
        <v>0</v>
      </c>
      <c r="T394" s="24">
        <f t="shared" si="140"/>
        <v>21250</v>
      </c>
      <c r="U394" s="24">
        <f t="shared" si="141"/>
        <v>7500</v>
      </c>
      <c r="V394" s="25">
        <f t="shared" si="142"/>
        <v>0</v>
      </c>
      <c r="W394" s="24">
        <f>IF(G394&lt;=1,'CARGO FIJO'!$A$2,IF(G394&lt;=2,'CARGO FIJO'!$B$2,IF(G394&lt;=3,'CARGO FIJO'!$C$2,IF(G394&lt;=4,'CARGO FIJO'!$D$2,IF(G394&lt;=5,'CARGO FIJO'!$E$2)))))</f>
        <v>11800</v>
      </c>
      <c r="X394" s="26">
        <v>0</v>
      </c>
      <c r="Y394" s="24">
        <v>0</v>
      </c>
      <c r="Z394" s="27">
        <v>0</v>
      </c>
      <c r="AA394" s="24">
        <f t="shared" ref="AA394:AA398" si="150">(Z394*500)</f>
        <v>0</v>
      </c>
      <c r="AB394" s="24">
        <v>0</v>
      </c>
      <c r="AC394" s="24">
        <v>0</v>
      </c>
      <c r="AD394" s="24">
        <v>4050</v>
      </c>
      <c r="AE394" s="24">
        <v>0</v>
      </c>
      <c r="AF394" s="21">
        <v>0</v>
      </c>
      <c r="AG394" s="24">
        <v>0</v>
      </c>
      <c r="AH394" s="24">
        <f t="shared" si="143"/>
        <v>0</v>
      </c>
      <c r="AI394" s="24">
        <v>0</v>
      </c>
      <c r="AJ394" s="33" t="s">
        <v>960</v>
      </c>
      <c r="AK394" s="24">
        <v>0</v>
      </c>
      <c r="AL394" s="24">
        <f t="shared" si="94"/>
        <v>36500</v>
      </c>
      <c r="AM394" s="24">
        <f t="shared" si="10"/>
        <v>36500</v>
      </c>
      <c r="AN394" s="29"/>
      <c r="AO394" s="30">
        <f t="shared" si="148"/>
        <v>0</v>
      </c>
      <c r="AP394" s="30">
        <f>AI394</f>
        <v>0</v>
      </c>
      <c r="AQ394" s="29"/>
      <c r="AR394" s="29"/>
      <c r="AS394" s="29"/>
      <c r="AT394" s="29"/>
      <c r="AU394" s="29"/>
      <c r="AV394" s="29"/>
      <c r="AW394" s="29"/>
    </row>
    <row r="395" spans="1:49" ht="15.75" customHeight="1" x14ac:dyDescent="0.3">
      <c r="A395" s="17" t="s">
        <v>1664</v>
      </c>
      <c r="B395" s="14" t="s">
        <v>1665</v>
      </c>
      <c r="C395" s="15">
        <v>3438521</v>
      </c>
      <c r="D395" s="54">
        <v>19138427</v>
      </c>
      <c r="E395" s="16" t="s">
        <v>51</v>
      </c>
      <c r="F395" s="16" t="s">
        <v>1666</v>
      </c>
      <c r="G395" s="17">
        <v>3</v>
      </c>
      <c r="H395" s="18" t="s">
        <v>1667</v>
      </c>
      <c r="I395" s="19" t="s">
        <v>53</v>
      </c>
      <c r="J395" s="20" t="s">
        <v>54</v>
      </c>
      <c r="K395" s="21">
        <v>5</v>
      </c>
      <c r="L395" s="21">
        <v>22</v>
      </c>
      <c r="M395" s="22">
        <v>1250</v>
      </c>
      <c r="N395" s="23">
        <f>IF(G395&lt;=1,'CARGO FIJO'!$B$5,IF(G395&lt;=2,'CARGO FIJO'!$B$8,IF(G395&lt;=3,'CARGO FIJO'!$B$11,IF(G395&lt;=4,'CARGO FIJO'!$B$14,IF(G395&lt;=5,'CARGO FIJO'!$B$17)))))</f>
        <v>1250</v>
      </c>
      <c r="O395" s="23">
        <f>IF(G395&lt;=1,'CARGO FIJO'!$C$5,IF(G395&lt;=2,'CARGO FIJO'!$C$8,IF(G395&lt;=3,'CARGO FIJO'!$C$11,IF(G395&lt;=4,'CARGO FIJO'!$C$14,IF(G395&lt;=5,'CARGO FIJO'!$C$17)))))</f>
        <v>1250</v>
      </c>
      <c r="P395" s="21">
        <f t="shared" si="136"/>
        <v>17</v>
      </c>
      <c r="Q395" s="21">
        <f t="shared" si="137"/>
        <v>17</v>
      </c>
      <c r="R395" s="21">
        <f t="shared" si="138"/>
        <v>0</v>
      </c>
      <c r="S395" s="21">
        <f t="shared" si="139"/>
        <v>0</v>
      </c>
      <c r="T395" s="24">
        <f t="shared" si="140"/>
        <v>21250</v>
      </c>
      <c r="U395" s="24">
        <f t="shared" si="141"/>
        <v>0</v>
      </c>
      <c r="V395" s="25">
        <f t="shared" si="142"/>
        <v>0</v>
      </c>
      <c r="W395" s="24">
        <f>IF(G395&lt;=1,'CARGO FIJO'!$A$2,IF(G395&lt;=2,'CARGO FIJO'!$B$2,IF(G395&lt;=3,'CARGO FIJO'!$C$2,IF(G395&lt;=4,'CARGO FIJO'!$D$2,IF(G395&lt;=5,'CARGO FIJO'!$E$2)))))</f>
        <v>11800</v>
      </c>
      <c r="X395" s="26">
        <v>0</v>
      </c>
      <c r="Y395" s="24">
        <v>0</v>
      </c>
      <c r="Z395" s="27">
        <v>1</v>
      </c>
      <c r="AA395" s="24">
        <f t="shared" si="150"/>
        <v>500</v>
      </c>
      <c r="AB395" s="24">
        <v>3050</v>
      </c>
      <c r="AC395" s="24">
        <v>0</v>
      </c>
      <c r="AD395" s="24">
        <v>3350</v>
      </c>
      <c r="AE395" s="24">
        <v>0</v>
      </c>
      <c r="AF395" s="21">
        <v>0</v>
      </c>
      <c r="AG395" s="24">
        <v>0</v>
      </c>
      <c r="AH395" s="24">
        <f t="shared" si="143"/>
        <v>0</v>
      </c>
      <c r="AI395" s="24">
        <v>0</v>
      </c>
      <c r="AJ395" s="33" t="s">
        <v>1668</v>
      </c>
      <c r="AK395" s="24">
        <v>0</v>
      </c>
      <c r="AL395" s="24">
        <f t="shared" si="94"/>
        <v>33250</v>
      </c>
      <c r="AM395" s="24">
        <f t="shared" si="10"/>
        <v>33250</v>
      </c>
      <c r="AN395" s="29"/>
      <c r="AO395" s="30"/>
      <c r="AP395" s="30"/>
      <c r="AQ395" s="29"/>
      <c r="AR395" s="29"/>
      <c r="AS395" s="29"/>
      <c r="AT395" s="29"/>
      <c r="AU395" s="29"/>
      <c r="AV395" s="29"/>
      <c r="AW395" s="29"/>
    </row>
    <row r="396" spans="1:49" ht="15.75" customHeight="1" x14ac:dyDescent="0.3">
      <c r="A396" s="17" t="s">
        <v>1669</v>
      </c>
      <c r="B396" s="14" t="s">
        <v>1670</v>
      </c>
      <c r="C396" s="15">
        <v>39160888</v>
      </c>
      <c r="D396" s="54">
        <v>1007002439</v>
      </c>
      <c r="E396" s="16" t="s">
        <v>51</v>
      </c>
      <c r="F396" s="16">
        <v>2785275</v>
      </c>
      <c r="G396" s="17">
        <v>2</v>
      </c>
      <c r="H396" s="18" t="s">
        <v>1671</v>
      </c>
      <c r="I396" s="19" t="s">
        <v>53</v>
      </c>
      <c r="J396" s="20" t="s">
        <v>54</v>
      </c>
      <c r="K396" s="21">
        <v>1626</v>
      </c>
      <c r="L396" s="21">
        <v>1640</v>
      </c>
      <c r="M396" s="22">
        <v>900</v>
      </c>
      <c r="N396" s="23">
        <f>IF(G396&lt;=1,'CARGO FIJO'!$B$5,IF(G396&lt;=2,'CARGO FIJO'!$B$8,IF(G396&lt;=3,'CARGO FIJO'!$B$11,IF(G396&lt;=4,'CARGO FIJO'!$B$14,IF(G396&lt;=5,'CARGO FIJO'!$B$17)))))</f>
        <v>900</v>
      </c>
      <c r="O396" s="23">
        <f>IF(G396&lt;=1,'CARGO FIJO'!$C$5,IF(G396&lt;=2,'CARGO FIJO'!$C$8,IF(G396&lt;=3,'CARGO FIJO'!$C$11,IF(G396&lt;=4,'CARGO FIJO'!$C$14,IF(G396&lt;=5,'CARGO FIJO'!$C$17)))))</f>
        <v>900</v>
      </c>
      <c r="P396" s="21">
        <f t="shared" si="136"/>
        <v>14</v>
      </c>
      <c r="Q396" s="21">
        <f t="shared" si="137"/>
        <v>14</v>
      </c>
      <c r="R396" s="21">
        <f t="shared" si="138"/>
        <v>0</v>
      </c>
      <c r="S396" s="21">
        <f t="shared" si="139"/>
        <v>0</v>
      </c>
      <c r="T396" s="24">
        <f t="shared" si="140"/>
        <v>12600</v>
      </c>
      <c r="U396" s="24">
        <f t="shared" si="141"/>
        <v>0</v>
      </c>
      <c r="V396" s="25">
        <f t="shared" si="142"/>
        <v>0</v>
      </c>
      <c r="W396" s="24">
        <f>IF(G396&lt;=1,'CARGO FIJO'!$A$2,IF(G396&lt;=2,'CARGO FIJO'!$B$2,IF(G396&lt;=3,'CARGO FIJO'!$C$2,IF(G396&lt;=4,'CARGO FIJO'!$D$2,IF(G396&lt;=5,'CARGO FIJO'!$E$2)))))</f>
        <v>10000</v>
      </c>
      <c r="X396" s="26">
        <v>0</v>
      </c>
      <c r="Y396" s="24">
        <v>0</v>
      </c>
      <c r="Z396" s="27">
        <v>0</v>
      </c>
      <c r="AA396" s="24">
        <f t="shared" si="150"/>
        <v>0</v>
      </c>
      <c r="AB396" s="24">
        <v>0</v>
      </c>
      <c r="AC396" s="24">
        <v>0</v>
      </c>
      <c r="AD396" s="24">
        <v>2250</v>
      </c>
      <c r="AE396" s="24">
        <v>0</v>
      </c>
      <c r="AF396" s="21">
        <v>0</v>
      </c>
      <c r="AG396" s="24">
        <v>0</v>
      </c>
      <c r="AH396" s="24">
        <f t="shared" si="143"/>
        <v>0</v>
      </c>
      <c r="AI396" s="24">
        <v>0</v>
      </c>
      <c r="AJ396" s="33" t="s">
        <v>55</v>
      </c>
      <c r="AK396" s="24">
        <v>0</v>
      </c>
      <c r="AL396" s="24">
        <f t="shared" si="94"/>
        <v>20350</v>
      </c>
      <c r="AM396" s="24">
        <f t="shared" si="10"/>
        <v>20350</v>
      </c>
      <c r="AN396" s="29"/>
      <c r="AO396" s="30">
        <f t="shared" ref="AO396:AO404" si="151">AH396</f>
        <v>0</v>
      </c>
      <c r="AP396" s="30">
        <f t="shared" ref="AP396:AP404" si="152">AL396-AM396</f>
        <v>0</v>
      </c>
      <c r="AQ396" s="29"/>
      <c r="AR396" s="29"/>
      <c r="AS396" s="29"/>
      <c r="AT396" s="29"/>
      <c r="AU396" s="29"/>
      <c r="AV396" s="29"/>
      <c r="AW396" s="29"/>
    </row>
    <row r="397" spans="1:49" ht="15.75" customHeight="1" x14ac:dyDescent="0.3">
      <c r="A397" s="17" t="s">
        <v>1672</v>
      </c>
      <c r="B397" s="60" t="s">
        <v>1673</v>
      </c>
      <c r="C397" s="15">
        <v>39160460</v>
      </c>
      <c r="D397" s="16">
        <v>1505003996</v>
      </c>
      <c r="E397" s="16" t="s">
        <v>51</v>
      </c>
      <c r="F397" s="16" t="s">
        <v>1674</v>
      </c>
      <c r="G397" s="17">
        <v>2</v>
      </c>
      <c r="H397" s="18" t="s">
        <v>1675</v>
      </c>
      <c r="I397" s="19" t="s">
        <v>53</v>
      </c>
      <c r="J397" s="20" t="s">
        <v>54</v>
      </c>
      <c r="K397" s="21">
        <v>826</v>
      </c>
      <c r="L397" s="21">
        <v>838</v>
      </c>
      <c r="M397" s="22">
        <v>900</v>
      </c>
      <c r="N397" s="23">
        <f>IF(G397&lt;=1,'CARGO FIJO'!$B$5,IF(G397&lt;=2,'CARGO FIJO'!$B$8,IF(G397&lt;=3,'CARGO FIJO'!$B$11,IF(G397&lt;=4,'CARGO FIJO'!$B$14,IF(G397&lt;=5,'CARGO FIJO'!$B$17)))))</f>
        <v>900</v>
      </c>
      <c r="O397" s="23">
        <f>IF(G397&lt;=1,'CARGO FIJO'!$C$5,IF(G397&lt;=2,'CARGO FIJO'!$C$8,IF(G397&lt;=3,'CARGO FIJO'!$C$11,IF(G397&lt;=4,'CARGO FIJO'!$C$14,IF(G397&lt;=5,'CARGO FIJO'!$C$17)))))</f>
        <v>900</v>
      </c>
      <c r="P397" s="21">
        <f t="shared" si="136"/>
        <v>12</v>
      </c>
      <c r="Q397" s="21">
        <f t="shared" si="137"/>
        <v>12</v>
      </c>
      <c r="R397" s="21">
        <f t="shared" si="138"/>
        <v>0</v>
      </c>
      <c r="S397" s="21">
        <f t="shared" si="139"/>
        <v>0</v>
      </c>
      <c r="T397" s="24">
        <f t="shared" si="140"/>
        <v>10800</v>
      </c>
      <c r="U397" s="24">
        <f t="shared" si="141"/>
        <v>0</v>
      </c>
      <c r="V397" s="25">
        <f t="shared" si="142"/>
        <v>0</v>
      </c>
      <c r="W397" s="24">
        <f>IF(G397&lt;=1,'CARGO FIJO'!$A$2,IF(G397&lt;=2,'CARGO FIJO'!$B$2,IF(G397&lt;=3,'CARGO FIJO'!$C$2,IF(G397&lt;=4,'CARGO FIJO'!$D$2,IF(G397&lt;=5,'CARGO FIJO'!$E$2)))))</f>
        <v>10000</v>
      </c>
      <c r="X397" s="26">
        <v>0</v>
      </c>
      <c r="Y397" s="24">
        <v>0</v>
      </c>
      <c r="Z397" s="27">
        <v>3</v>
      </c>
      <c r="AA397" s="24">
        <f t="shared" si="150"/>
        <v>1500</v>
      </c>
      <c r="AB397" s="24">
        <v>86400</v>
      </c>
      <c r="AC397" s="24">
        <v>0</v>
      </c>
      <c r="AD397" s="24">
        <v>0</v>
      </c>
      <c r="AE397" s="24">
        <v>0</v>
      </c>
      <c r="AF397" s="21">
        <v>0</v>
      </c>
      <c r="AG397" s="24">
        <v>0</v>
      </c>
      <c r="AH397" s="24">
        <f t="shared" si="143"/>
        <v>0</v>
      </c>
      <c r="AI397" s="24">
        <v>0</v>
      </c>
      <c r="AJ397" s="33" t="s">
        <v>1676</v>
      </c>
      <c r="AK397" s="24">
        <v>0</v>
      </c>
      <c r="AL397" s="24">
        <f t="shared" si="94"/>
        <v>108700</v>
      </c>
      <c r="AM397" s="24">
        <f t="shared" si="10"/>
        <v>108700</v>
      </c>
      <c r="AN397" s="29"/>
      <c r="AO397" s="30">
        <f t="shared" si="151"/>
        <v>0</v>
      </c>
      <c r="AP397" s="30">
        <f t="shared" si="152"/>
        <v>0</v>
      </c>
      <c r="AQ397" s="29"/>
      <c r="AR397" s="29"/>
      <c r="AS397" s="29"/>
      <c r="AT397" s="29"/>
      <c r="AU397" s="29"/>
      <c r="AV397" s="29"/>
      <c r="AW397" s="29"/>
    </row>
    <row r="398" spans="1:49" ht="15.75" customHeight="1" x14ac:dyDescent="0.3">
      <c r="A398" s="47" t="s">
        <v>1677</v>
      </c>
      <c r="B398" s="60" t="s">
        <v>1678</v>
      </c>
      <c r="C398" s="128">
        <v>39160460</v>
      </c>
      <c r="D398" s="37">
        <v>1301002106</v>
      </c>
      <c r="E398" s="16" t="s">
        <v>51</v>
      </c>
      <c r="F398" s="16">
        <v>2785275</v>
      </c>
      <c r="G398" s="17">
        <v>2</v>
      </c>
      <c r="H398" s="18" t="s">
        <v>1679</v>
      </c>
      <c r="I398" s="19" t="s">
        <v>53</v>
      </c>
      <c r="J398" s="20" t="s">
        <v>54</v>
      </c>
      <c r="K398" s="21">
        <v>341</v>
      </c>
      <c r="L398" s="21">
        <v>350</v>
      </c>
      <c r="M398" s="22">
        <v>900</v>
      </c>
      <c r="N398" s="23">
        <f>IF(G398&lt;=1,'CARGO FIJO'!$B$5,IF(G398&lt;=2,'CARGO FIJO'!$B$8,IF(G398&lt;=3,'CARGO FIJO'!$B$11,IF(G398&lt;=4,'CARGO FIJO'!$B$14,IF(G398&lt;=5,'CARGO FIJO'!$B$17)))))</f>
        <v>900</v>
      </c>
      <c r="O398" s="23">
        <f>IF(G398&lt;=1,'CARGO FIJO'!$C$5,IF(G398&lt;=2,'CARGO FIJO'!$C$8,IF(G398&lt;=3,'CARGO FIJO'!$C$11,IF(G398&lt;=4,'CARGO FIJO'!$C$14,IF(G398&lt;=5,'CARGO FIJO'!$C$17)))))</f>
        <v>900</v>
      </c>
      <c r="P398" s="21">
        <f t="shared" si="136"/>
        <v>9</v>
      </c>
      <c r="Q398" s="21">
        <f t="shared" si="137"/>
        <v>9</v>
      </c>
      <c r="R398" s="21">
        <f t="shared" si="138"/>
        <v>0</v>
      </c>
      <c r="S398" s="21">
        <f t="shared" si="139"/>
        <v>0</v>
      </c>
      <c r="T398" s="24">
        <f t="shared" si="140"/>
        <v>8100</v>
      </c>
      <c r="U398" s="24">
        <f t="shared" si="141"/>
        <v>0</v>
      </c>
      <c r="V398" s="25">
        <f t="shared" si="142"/>
        <v>0</v>
      </c>
      <c r="W398" s="24">
        <f>IF(G398&lt;=1,'CARGO FIJO'!$A$2,IF(G398&lt;=2,'CARGO FIJO'!$B$2,IF(G398&lt;=3,'CARGO FIJO'!$C$2,IF(G398&lt;=4,'CARGO FIJO'!$D$2,IF(G398&lt;=5,'CARGO FIJO'!$E$2)))))</f>
        <v>10000</v>
      </c>
      <c r="X398" s="26">
        <v>0</v>
      </c>
      <c r="Y398" s="24">
        <v>0</v>
      </c>
      <c r="Z398" s="27">
        <v>2</v>
      </c>
      <c r="AA398" s="24">
        <f t="shared" si="150"/>
        <v>1000</v>
      </c>
      <c r="AB398" s="24">
        <v>31400</v>
      </c>
      <c r="AC398" s="24">
        <v>0</v>
      </c>
      <c r="AD398" s="24">
        <v>0</v>
      </c>
      <c r="AE398" s="24">
        <v>0</v>
      </c>
      <c r="AF398" s="21">
        <v>0</v>
      </c>
      <c r="AG398" s="24">
        <v>0</v>
      </c>
      <c r="AH398" s="24">
        <f t="shared" si="143"/>
        <v>0</v>
      </c>
      <c r="AI398" s="24">
        <v>0</v>
      </c>
      <c r="AJ398" s="33" t="s">
        <v>1680</v>
      </c>
      <c r="AK398" s="24">
        <v>0</v>
      </c>
      <c r="AL398" s="24">
        <f t="shared" si="94"/>
        <v>50500</v>
      </c>
      <c r="AM398" s="24">
        <f t="shared" si="10"/>
        <v>50500</v>
      </c>
      <c r="AN398" s="29"/>
      <c r="AO398" s="30">
        <f t="shared" si="151"/>
        <v>0</v>
      </c>
      <c r="AP398" s="30">
        <f t="shared" si="152"/>
        <v>0</v>
      </c>
      <c r="AQ398" s="29"/>
      <c r="AR398" s="29"/>
      <c r="AS398" s="29"/>
      <c r="AT398" s="29"/>
      <c r="AU398" s="29"/>
      <c r="AV398" s="29"/>
      <c r="AW398" s="29"/>
    </row>
    <row r="399" spans="1:49" ht="15.75" customHeight="1" x14ac:dyDescent="0.3">
      <c r="A399" s="17" t="s">
        <v>1681</v>
      </c>
      <c r="B399" s="14" t="s">
        <v>1682</v>
      </c>
      <c r="C399" s="15">
        <v>39160460</v>
      </c>
      <c r="D399" s="16">
        <v>712004332</v>
      </c>
      <c r="E399" s="16" t="s">
        <v>51</v>
      </c>
      <c r="F399" s="16">
        <v>2785275</v>
      </c>
      <c r="G399" s="17">
        <v>2</v>
      </c>
      <c r="H399" s="18" t="s">
        <v>1683</v>
      </c>
      <c r="I399" s="19" t="s">
        <v>53</v>
      </c>
      <c r="J399" s="20" t="s">
        <v>54</v>
      </c>
      <c r="K399" s="21">
        <v>1530</v>
      </c>
      <c r="L399" s="21">
        <v>1542</v>
      </c>
      <c r="M399" s="22">
        <v>900</v>
      </c>
      <c r="N399" s="23">
        <f>IF(G399&lt;=1,'CARGO FIJO'!$B$5,IF(G399&lt;=2,'CARGO FIJO'!$B$8,IF(G399&lt;=3,'CARGO FIJO'!$B$11,IF(G399&lt;=4,'CARGO FIJO'!$B$14,IF(G399&lt;=5,'CARGO FIJO'!$B$17)))))</f>
        <v>900</v>
      </c>
      <c r="O399" s="23">
        <f>IF(G399&lt;=1,'CARGO FIJO'!$C$5,IF(G399&lt;=2,'CARGO FIJO'!$C$8,IF(G399&lt;=3,'CARGO FIJO'!$C$11,IF(G399&lt;=4,'CARGO FIJO'!$C$14,IF(G399&lt;=5,'CARGO FIJO'!$C$17)))))</f>
        <v>900</v>
      </c>
      <c r="P399" s="21">
        <f t="shared" si="136"/>
        <v>12</v>
      </c>
      <c r="Q399" s="21">
        <f t="shared" si="137"/>
        <v>12</v>
      </c>
      <c r="R399" s="21">
        <f t="shared" si="138"/>
        <v>0</v>
      </c>
      <c r="S399" s="21">
        <f t="shared" si="139"/>
        <v>0</v>
      </c>
      <c r="T399" s="24">
        <f t="shared" si="140"/>
        <v>10800</v>
      </c>
      <c r="U399" s="24">
        <f t="shared" si="141"/>
        <v>0</v>
      </c>
      <c r="V399" s="25">
        <f t="shared" si="142"/>
        <v>0</v>
      </c>
      <c r="W399" s="24">
        <f>IF(G399&lt;=1,'CARGO FIJO'!$A$2,IF(G399&lt;=2,'CARGO FIJO'!$B$2,IF(G399&lt;=3,'CARGO FIJO'!$C$2,IF(G399&lt;=4,'CARGO FIJO'!$D$2,IF(G399&lt;=5,'CARGO FIJO'!$E$2)))))</f>
        <v>10000</v>
      </c>
      <c r="X399" s="26">
        <v>0</v>
      </c>
      <c r="Y399" s="24">
        <v>0</v>
      </c>
      <c r="Z399" s="27">
        <v>1</v>
      </c>
      <c r="AA399" s="24">
        <v>0</v>
      </c>
      <c r="AB399" s="24">
        <v>13850</v>
      </c>
      <c r="AC399" s="24">
        <v>0</v>
      </c>
      <c r="AD399" s="24">
        <v>3450</v>
      </c>
      <c r="AE399" s="24">
        <v>0</v>
      </c>
      <c r="AF399" s="21">
        <v>0</v>
      </c>
      <c r="AG399" s="24">
        <v>0</v>
      </c>
      <c r="AH399" s="24">
        <f t="shared" si="143"/>
        <v>0</v>
      </c>
      <c r="AI399" s="24">
        <v>0</v>
      </c>
      <c r="AJ399" s="33" t="s">
        <v>1684</v>
      </c>
      <c r="AK399" s="24">
        <v>0</v>
      </c>
      <c r="AL399" s="24">
        <f t="shared" si="94"/>
        <v>31200</v>
      </c>
      <c r="AM399" s="24">
        <f t="shared" si="10"/>
        <v>31200</v>
      </c>
      <c r="AN399" s="29"/>
      <c r="AO399" s="30">
        <f t="shared" si="151"/>
        <v>0</v>
      </c>
      <c r="AP399" s="30">
        <f t="shared" si="152"/>
        <v>0</v>
      </c>
      <c r="AQ399" s="29"/>
      <c r="AR399" s="29"/>
      <c r="AS399" s="29"/>
      <c r="AT399" s="29"/>
      <c r="AU399" s="29"/>
      <c r="AV399" s="29"/>
      <c r="AW399" s="29"/>
    </row>
    <row r="400" spans="1:49" ht="15.75" customHeight="1" x14ac:dyDescent="0.3">
      <c r="A400" s="47" t="s">
        <v>1685</v>
      </c>
      <c r="B400" s="60" t="s">
        <v>1686</v>
      </c>
      <c r="C400" s="15">
        <v>39162082</v>
      </c>
      <c r="D400" s="37">
        <v>1505003995</v>
      </c>
      <c r="E400" s="16" t="s">
        <v>51</v>
      </c>
      <c r="F400" s="16" t="s">
        <v>1687</v>
      </c>
      <c r="G400" s="17">
        <v>2</v>
      </c>
      <c r="H400" s="18" t="s">
        <v>1688</v>
      </c>
      <c r="I400" s="19" t="s">
        <v>53</v>
      </c>
      <c r="J400" s="20" t="s">
        <v>54</v>
      </c>
      <c r="K400" s="21">
        <v>620</v>
      </c>
      <c r="L400" s="21">
        <v>637</v>
      </c>
      <c r="M400" s="22">
        <v>900</v>
      </c>
      <c r="N400" s="23">
        <f>IF(G400&lt;=1,'CARGO FIJO'!$B$5,IF(G400&lt;=2,'CARGO FIJO'!$B$8,IF(G400&lt;=3,'CARGO FIJO'!$B$11,IF(G400&lt;=4,'CARGO FIJO'!$B$14,IF(G400&lt;=5,'CARGO FIJO'!$B$17)))))</f>
        <v>900</v>
      </c>
      <c r="O400" s="23">
        <f>IF(G400&lt;=1,'CARGO FIJO'!$C$5,IF(G400&lt;=2,'CARGO FIJO'!$C$8,IF(G400&lt;=3,'CARGO FIJO'!$C$11,IF(G400&lt;=4,'CARGO FIJO'!$C$14,IF(G400&lt;=5,'CARGO FIJO'!$C$17)))))</f>
        <v>900</v>
      </c>
      <c r="P400" s="21">
        <f t="shared" si="136"/>
        <v>17</v>
      </c>
      <c r="Q400" s="21">
        <f t="shared" si="137"/>
        <v>17</v>
      </c>
      <c r="R400" s="21">
        <f t="shared" si="138"/>
        <v>0</v>
      </c>
      <c r="S400" s="21">
        <f t="shared" si="139"/>
        <v>0</v>
      </c>
      <c r="T400" s="24">
        <f t="shared" si="140"/>
        <v>15300</v>
      </c>
      <c r="U400" s="24">
        <f t="shared" si="141"/>
        <v>0</v>
      </c>
      <c r="V400" s="25">
        <f t="shared" si="142"/>
        <v>0</v>
      </c>
      <c r="W400" s="24">
        <f>IF(G400&lt;=1,'CARGO FIJO'!$A$2,IF(G400&lt;=2,'CARGO FIJO'!$B$2,IF(G400&lt;=3,'CARGO FIJO'!$C$2,IF(G400&lt;=4,'CARGO FIJO'!$D$2,IF(G400&lt;=5,'CARGO FIJO'!$E$2)))))</f>
        <v>10000</v>
      </c>
      <c r="X400" s="26">
        <v>0</v>
      </c>
      <c r="Y400" s="24">
        <v>0</v>
      </c>
      <c r="Z400" s="27">
        <v>2</v>
      </c>
      <c r="AA400" s="24">
        <f t="shared" ref="AA400:AA401" si="153">(Z400*500)</f>
        <v>1000</v>
      </c>
      <c r="AB400" s="24">
        <v>49250</v>
      </c>
      <c r="AC400" s="24">
        <v>0</v>
      </c>
      <c r="AD400" s="24">
        <v>0</v>
      </c>
      <c r="AE400" s="24">
        <v>0</v>
      </c>
      <c r="AF400" s="21">
        <v>0</v>
      </c>
      <c r="AG400" s="24">
        <v>0</v>
      </c>
      <c r="AH400" s="24">
        <f t="shared" si="143"/>
        <v>0</v>
      </c>
      <c r="AI400" s="24">
        <v>0</v>
      </c>
      <c r="AJ400" s="33" t="s">
        <v>1689</v>
      </c>
      <c r="AK400" s="24">
        <v>0</v>
      </c>
      <c r="AL400" s="24">
        <f t="shared" si="94"/>
        <v>75550</v>
      </c>
      <c r="AM400" s="24">
        <f t="shared" si="10"/>
        <v>75550</v>
      </c>
      <c r="AN400" s="29"/>
      <c r="AO400" s="30">
        <f t="shared" si="151"/>
        <v>0</v>
      </c>
      <c r="AP400" s="30">
        <f t="shared" si="152"/>
        <v>0</v>
      </c>
      <c r="AQ400" s="29"/>
      <c r="AR400" s="29"/>
      <c r="AS400" s="29"/>
      <c r="AT400" s="29"/>
      <c r="AU400" s="29"/>
      <c r="AV400" s="29"/>
      <c r="AW400" s="29"/>
    </row>
    <row r="401" spans="1:49" ht="15.75" customHeight="1" x14ac:dyDescent="0.3">
      <c r="A401" s="17" t="s">
        <v>1690</v>
      </c>
      <c r="B401" s="60" t="s">
        <v>1691</v>
      </c>
      <c r="C401" s="128">
        <v>39160460</v>
      </c>
      <c r="D401" s="37">
        <v>911008402</v>
      </c>
      <c r="E401" s="16" t="s">
        <v>51</v>
      </c>
      <c r="F401" s="16">
        <v>2785275</v>
      </c>
      <c r="G401" s="17">
        <v>2</v>
      </c>
      <c r="H401" s="18" t="s">
        <v>1692</v>
      </c>
      <c r="I401" s="19" t="s">
        <v>53</v>
      </c>
      <c r="J401" s="20" t="s">
        <v>54</v>
      </c>
      <c r="K401" s="21">
        <v>826</v>
      </c>
      <c r="L401" s="21">
        <v>826</v>
      </c>
      <c r="M401" s="22">
        <v>900</v>
      </c>
      <c r="N401" s="23">
        <f>IF(G401&lt;=1,'CARGO FIJO'!$B$5,IF(G401&lt;=2,'CARGO FIJO'!$B$8,IF(G401&lt;=3,'CARGO FIJO'!$B$11,IF(G401&lt;=4,'CARGO FIJO'!$B$14,IF(G401&lt;=5,'CARGO FIJO'!$B$17)))))</f>
        <v>900</v>
      </c>
      <c r="O401" s="23">
        <f>IF(G401&lt;=1,'CARGO FIJO'!$C$5,IF(G401&lt;=2,'CARGO FIJO'!$C$8,IF(G401&lt;=3,'CARGO FIJO'!$C$11,IF(G401&lt;=4,'CARGO FIJO'!$C$14,IF(G401&lt;=5,'CARGO FIJO'!$C$17)))))</f>
        <v>900</v>
      </c>
      <c r="P401" s="21">
        <f t="shared" si="136"/>
        <v>0</v>
      </c>
      <c r="Q401" s="21">
        <f t="shared" si="137"/>
        <v>0</v>
      </c>
      <c r="R401" s="21">
        <f t="shared" si="138"/>
        <v>0</v>
      </c>
      <c r="S401" s="21">
        <f t="shared" si="139"/>
        <v>0</v>
      </c>
      <c r="T401" s="24">
        <f t="shared" si="140"/>
        <v>0</v>
      </c>
      <c r="U401" s="24">
        <f t="shared" si="141"/>
        <v>0</v>
      </c>
      <c r="V401" s="25">
        <f t="shared" si="142"/>
        <v>0</v>
      </c>
      <c r="W401" s="24">
        <f>IF(G401&lt;=1,'CARGO FIJO'!$A$2,IF(G401&lt;=2,'CARGO FIJO'!$B$2,IF(G401&lt;=3,'CARGO FIJO'!$C$2,IF(G401&lt;=4,'CARGO FIJO'!$D$2,IF(G401&lt;=5,'CARGO FIJO'!$E$2)))))</f>
        <v>10000</v>
      </c>
      <c r="X401" s="26">
        <v>0</v>
      </c>
      <c r="Y401" s="24">
        <v>0</v>
      </c>
      <c r="Z401" s="27">
        <v>2</v>
      </c>
      <c r="AA401" s="24">
        <f t="shared" si="153"/>
        <v>1000</v>
      </c>
      <c r="AB401" s="24">
        <v>32200</v>
      </c>
      <c r="AC401" s="24">
        <v>0</v>
      </c>
      <c r="AD401" s="24">
        <v>0</v>
      </c>
      <c r="AE401" s="24">
        <v>0</v>
      </c>
      <c r="AF401" s="21">
        <v>0</v>
      </c>
      <c r="AG401" s="24">
        <v>0</v>
      </c>
      <c r="AH401" s="24">
        <f t="shared" si="143"/>
        <v>0</v>
      </c>
      <c r="AI401" s="24">
        <v>0</v>
      </c>
      <c r="AJ401" s="33" t="s">
        <v>1693</v>
      </c>
      <c r="AK401" s="24">
        <v>0</v>
      </c>
      <c r="AL401" s="24">
        <f t="shared" si="94"/>
        <v>43200</v>
      </c>
      <c r="AM401" s="24">
        <f t="shared" si="10"/>
        <v>43200</v>
      </c>
      <c r="AN401" s="29"/>
      <c r="AO401" s="30">
        <f t="shared" si="151"/>
        <v>0</v>
      </c>
      <c r="AP401" s="30">
        <f t="shared" si="152"/>
        <v>0</v>
      </c>
      <c r="AQ401" s="29"/>
      <c r="AR401" s="29"/>
      <c r="AS401" s="29"/>
      <c r="AT401" s="29"/>
      <c r="AU401" s="29"/>
      <c r="AV401" s="29"/>
      <c r="AW401" s="29"/>
    </row>
    <row r="402" spans="1:49" ht="15.75" customHeight="1" x14ac:dyDescent="0.3">
      <c r="A402" s="17" t="s">
        <v>1694</v>
      </c>
      <c r="B402" s="14" t="s">
        <v>1695</v>
      </c>
      <c r="C402" s="15">
        <v>39164334</v>
      </c>
      <c r="D402" s="16">
        <v>405106</v>
      </c>
      <c r="E402" s="16" t="s">
        <v>51</v>
      </c>
      <c r="F402" s="16" t="s">
        <v>1696</v>
      </c>
      <c r="G402" s="17">
        <v>2</v>
      </c>
      <c r="H402" s="18" t="s">
        <v>1697</v>
      </c>
      <c r="I402" s="19" t="s">
        <v>53</v>
      </c>
      <c r="J402" s="20" t="s">
        <v>54</v>
      </c>
      <c r="K402" s="21">
        <v>3038</v>
      </c>
      <c r="L402" s="21">
        <v>3046</v>
      </c>
      <c r="M402" s="22">
        <v>900</v>
      </c>
      <c r="N402" s="23">
        <f>IF(G402&lt;=1,'CARGO FIJO'!$B$5,IF(G402&lt;=2,'CARGO FIJO'!$B$8,IF(G402&lt;=3,'CARGO FIJO'!$B$11,IF(G402&lt;=4,'CARGO FIJO'!$B$14,IF(G402&lt;=5,'CARGO FIJO'!$B$17)))))</f>
        <v>900</v>
      </c>
      <c r="O402" s="23">
        <f>IF(G402&lt;=1,'CARGO FIJO'!$C$5,IF(G402&lt;=2,'CARGO FIJO'!$C$8,IF(G402&lt;=3,'CARGO FIJO'!$C$11,IF(G402&lt;=4,'CARGO FIJO'!$C$14,IF(G402&lt;=5,'CARGO FIJO'!$C$17)))))</f>
        <v>900</v>
      </c>
      <c r="P402" s="21">
        <f t="shared" si="136"/>
        <v>8</v>
      </c>
      <c r="Q402" s="21">
        <f t="shared" si="137"/>
        <v>8</v>
      </c>
      <c r="R402" s="21">
        <f t="shared" si="138"/>
        <v>0</v>
      </c>
      <c r="S402" s="21">
        <f t="shared" si="139"/>
        <v>0</v>
      </c>
      <c r="T402" s="24">
        <f t="shared" si="140"/>
        <v>7200</v>
      </c>
      <c r="U402" s="24">
        <f t="shared" si="141"/>
        <v>0</v>
      </c>
      <c r="V402" s="25">
        <f t="shared" si="142"/>
        <v>0</v>
      </c>
      <c r="W402" s="24">
        <f>IF(G402&lt;=1,'CARGO FIJO'!$A$2,IF(G402&lt;=2,'CARGO FIJO'!$B$2,IF(G402&lt;=3,'CARGO FIJO'!$C$2,IF(G402&lt;=4,'CARGO FIJO'!$D$2,IF(G402&lt;=5,'CARGO FIJO'!$E$2)))))</f>
        <v>10000</v>
      </c>
      <c r="X402" s="26">
        <v>0</v>
      </c>
      <c r="Y402" s="24">
        <v>0</v>
      </c>
      <c r="Z402" s="27">
        <v>0</v>
      </c>
      <c r="AA402" s="24">
        <v>0</v>
      </c>
      <c r="AB402" s="24">
        <v>0</v>
      </c>
      <c r="AC402" s="24">
        <v>0</v>
      </c>
      <c r="AD402" s="24">
        <v>1700</v>
      </c>
      <c r="AE402" s="24">
        <v>0</v>
      </c>
      <c r="AF402" s="21">
        <v>0</v>
      </c>
      <c r="AG402" s="24">
        <v>0</v>
      </c>
      <c r="AH402" s="24">
        <f t="shared" si="143"/>
        <v>0</v>
      </c>
      <c r="AI402" s="24">
        <v>0</v>
      </c>
      <c r="AJ402" s="33" t="s">
        <v>1698</v>
      </c>
      <c r="AK402" s="24">
        <v>0</v>
      </c>
      <c r="AL402" s="24">
        <f t="shared" si="94"/>
        <v>15500</v>
      </c>
      <c r="AM402" s="24">
        <f t="shared" si="10"/>
        <v>15500</v>
      </c>
      <c r="AN402" s="29"/>
      <c r="AO402" s="30">
        <f t="shared" si="151"/>
        <v>0</v>
      </c>
      <c r="AP402" s="30">
        <f t="shared" si="152"/>
        <v>0</v>
      </c>
      <c r="AQ402" s="29"/>
      <c r="AR402" s="29"/>
      <c r="AS402" s="29"/>
      <c r="AT402" s="29"/>
      <c r="AU402" s="29"/>
      <c r="AV402" s="29"/>
      <c r="AW402" s="29"/>
    </row>
    <row r="403" spans="1:49" ht="15.75" customHeight="1" x14ac:dyDescent="0.3">
      <c r="A403" s="17" t="s">
        <v>1699</v>
      </c>
      <c r="B403" s="14" t="s">
        <v>1700</v>
      </c>
      <c r="C403" s="15">
        <v>39165020</v>
      </c>
      <c r="D403" s="16">
        <v>1210007262</v>
      </c>
      <c r="E403" s="16" t="s">
        <v>51</v>
      </c>
      <c r="F403" s="16" t="s">
        <v>1701</v>
      </c>
      <c r="G403" s="17">
        <v>2</v>
      </c>
      <c r="H403" s="18" t="s">
        <v>1702</v>
      </c>
      <c r="I403" s="19" t="s">
        <v>53</v>
      </c>
      <c r="J403" s="20" t="s">
        <v>54</v>
      </c>
      <c r="K403" s="21">
        <v>547</v>
      </c>
      <c r="L403" s="21">
        <v>552</v>
      </c>
      <c r="M403" s="22">
        <v>900</v>
      </c>
      <c r="N403" s="23">
        <f>IF(G403&lt;=1,'CARGO FIJO'!$B$5,IF(G403&lt;=2,'CARGO FIJO'!$B$8,IF(G403&lt;=3,'CARGO FIJO'!$B$11,IF(G403&lt;=4,'CARGO FIJO'!$B$14,IF(G403&lt;=5,'CARGO FIJO'!$B$17)))))</f>
        <v>900</v>
      </c>
      <c r="O403" s="23">
        <f>IF(G403&lt;=1,'CARGO FIJO'!$C$5,IF(G403&lt;=2,'CARGO FIJO'!$C$8,IF(G403&lt;=3,'CARGO FIJO'!$C$11,IF(G403&lt;=4,'CARGO FIJO'!$C$14,IF(G403&lt;=5,'CARGO FIJO'!$C$17)))))</f>
        <v>900</v>
      </c>
      <c r="P403" s="21">
        <f t="shared" si="136"/>
        <v>5</v>
      </c>
      <c r="Q403" s="21">
        <f t="shared" si="137"/>
        <v>5</v>
      </c>
      <c r="R403" s="21">
        <f t="shared" si="138"/>
        <v>0</v>
      </c>
      <c r="S403" s="21">
        <f t="shared" si="139"/>
        <v>0</v>
      </c>
      <c r="T403" s="24">
        <f t="shared" si="140"/>
        <v>4500</v>
      </c>
      <c r="U403" s="24">
        <f t="shared" si="141"/>
        <v>0</v>
      </c>
      <c r="V403" s="25">
        <f t="shared" si="142"/>
        <v>0</v>
      </c>
      <c r="W403" s="24">
        <f>IF(G403&lt;=1,'CARGO FIJO'!$A$2,IF(G403&lt;=2,'CARGO FIJO'!$B$2,IF(G403&lt;=3,'CARGO FIJO'!$C$2,IF(G403&lt;=4,'CARGO FIJO'!$D$2,IF(G403&lt;=5,'CARGO FIJO'!$E$2)))))</f>
        <v>10000</v>
      </c>
      <c r="X403" s="26">
        <v>0</v>
      </c>
      <c r="Y403" s="24">
        <v>0</v>
      </c>
      <c r="Z403" s="27">
        <v>1</v>
      </c>
      <c r="AA403" s="24">
        <f t="shared" ref="AA403:AA408" si="154">(Z403*500)</f>
        <v>500</v>
      </c>
      <c r="AB403" s="24">
        <v>41400</v>
      </c>
      <c r="AC403" s="24">
        <v>0</v>
      </c>
      <c r="AD403" s="24">
        <v>1500</v>
      </c>
      <c r="AE403" s="24">
        <v>0</v>
      </c>
      <c r="AF403" s="21">
        <v>0</v>
      </c>
      <c r="AG403" s="24">
        <v>0</v>
      </c>
      <c r="AH403" s="24">
        <f t="shared" si="143"/>
        <v>0</v>
      </c>
      <c r="AI403" s="24">
        <v>0</v>
      </c>
      <c r="AJ403" s="33" t="s">
        <v>1703</v>
      </c>
      <c r="AK403" s="24">
        <v>0</v>
      </c>
      <c r="AL403" s="24">
        <f t="shared" si="94"/>
        <v>54900</v>
      </c>
      <c r="AM403" s="24">
        <f t="shared" si="10"/>
        <v>54900</v>
      </c>
      <c r="AN403" s="29"/>
      <c r="AO403" s="30">
        <f t="shared" si="151"/>
        <v>0</v>
      </c>
      <c r="AP403" s="30">
        <f t="shared" si="152"/>
        <v>0</v>
      </c>
      <c r="AQ403" s="29"/>
      <c r="AR403" s="29"/>
      <c r="AS403" s="29"/>
      <c r="AT403" s="29"/>
      <c r="AU403" s="29"/>
      <c r="AV403" s="29"/>
      <c r="AW403" s="29"/>
    </row>
    <row r="404" spans="1:49" ht="15.75" customHeight="1" x14ac:dyDescent="0.3">
      <c r="A404" s="17" t="s">
        <v>1704</v>
      </c>
      <c r="B404" s="14" t="s">
        <v>1705</v>
      </c>
      <c r="C404" s="15">
        <v>39165205</v>
      </c>
      <c r="D404" s="16">
        <v>803003159</v>
      </c>
      <c r="E404" s="16" t="s">
        <v>51</v>
      </c>
      <c r="F404" s="16">
        <v>3031637</v>
      </c>
      <c r="G404" s="17">
        <v>2</v>
      </c>
      <c r="H404" s="18" t="s">
        <v>1706</v>
      </c>
      <c r="I404" s="19" t="s">
        <v>53</v>
      </c>
      <c r="J404" s="20" t="s">
        <v>54</v>
      </c>
      <c r="K404" s="21">
        <v>2768</v>
      </c>
      <c r="L404" s="21">
        <v>2778</v>
      </c>
      <c r="M404" s="22">
        <v>900</v>
      </c>
      <c r="N404" s="23">
        <f>IF(G404&lt;=1,'CARGO FIJO'!$B$5,IF(G404&lt;=2,'CARGO FIJO'!$B$8,IF(G404&lt;=3,'CARGO FIJO'!$B$11,IF(G404&lt;=4,'CARGO FIJO'!$B$14,IF(G404&lt;=5,'CARGO FIJO'!$B$17)))))</f>
        <v>900</v>
      </c>
      <c r="O404" s="23">
        <f>IF(G404&lt;=1,'CARGO FIJO'!$C$5,IF(G404&lt;=2,'CARGO FIJO'!$C$8,IF(G404&lt;=3,'CARGO FIJO'!$C$11,IF(G404&lt;=4,'CARGO FIJO'!$C$14,IF(G404&lt;=5,'CARGO FIJO'!$C$17)))))</f>
        <v>900</v>
      </c>
      <c r="P404" s="21">
        <f t="shared" si="136"/>
        <v>10</v>
      </c>
      <c r="Q404" s="21">
        <f t="shared" si="137"/>
        <v>10</v>
      </c>
      <c r="R404" s="21">
        <f t="shared" si="138"/>
        <v>0</v>
      </c>
      <c r="S404" s="21">
        <f t="shared" si="139"/>
        <v>0</v>
      </c>
      <c r="T404" s="24">
        <f t="shared" si="140"/>
        <v>9000</v>
      </c>
      <c r="U404" s="24">
        <f t="shared" si="141"/>
        <v>0</v>
      </c>
      <c r="V404" s="25">
        <f t="shared" si="142"/>
        <v>0</v>
      </c>
      <c r="W404" s="24">
        <f>IF(G404&lt;=1,'CARGO FIJO'!$A$2,IF(G404&lt;=2,'CARGO FIJO'!$B$2,IF(G404&lt;=3,'CARGO FIJO'!$C$2,IF(G404&lt;=4,'CARGO FIJO'!$D$2,IF(G404&lt;=5,'CARGO FIJO'!$E$2)))))</f>
        <v>10000</v>
      </c>
      <c r="X404" s="26">
        <v>0</v>
      </c>
      <c r="Y404" s="24">
        <v>0</v>
      </c>
      <c r="Z404" s="27">
        <v>0</v>
      </c>
      <c r="AA404" s="24">
        <f t="shared" si="154"/>
        <v>0</v>
      </c>
      <c r="AB404" s="24">
        <v>0</v>
      </c>
      <c r="AC404" s="24">
        <v>0</v>
      </c>
      <c r="AD404" s="24">
        <v>1900</v>
      </c>
      <c r="AE404" s="24">
        <v>0</v>
      </c>
      <c r="AF404" s="21">
        <v>0</v>
      </c>
      <c r="AG404" s="24">
        <v>0</v>
      </c>
      <c r="AH404" s="24">
        <f t="shared" si="143"/>
        <v>0</v>
      </c>
      <c r="AI404" s="24">
        <v>0</v>
      </c>
      <c r="AJ404" s="33" t="s">
        <v>55</v>
      </c>
      <c r="AK404" s="24">
        <v>0</v>
      </c>
      <c r="AL404" s="24">
        <f t="shared" si="94"/>
        <v>17100</v>
      </c>
      <c r="AM404" s="24">
        <f t="shared" si="10"/>
        <v>17100</v>
      </c>
      <c r="AN404" s="29"/>
      <c r="AO404" s="30">
        <f t="shared" si="151"/>
        <v>0</v>
      </c>
      <c r="AP404" s="30">
        <f t="shared" si="152"/>
        <v>0</v>
      </c>
      <c r="AQ404" s="29"/>
      <c r="AR404" s="29"/>
      <c r="AS404" s="29"/>
      <c r="AT404" s="29"/>
      <c r="AU404" s="29"/>
      <c r="AV404" s="29"/>
      <c r="AW404" s="29"/>
    </row>
    <row r="405" spans="1:49" ht="15.75" customHeight="1" x14ac:dyDescent="0.3">
      <c r="A405" s="17" t="s">
        <v>1707</v>
      </c>
      <c r="B405" s="14" t="s">
        <v>1708</v>
      </c>
      <c r="C405" s="15">
        <v>39165484</v>
      </c>
      <c r="D405" s="16">
        <v>19138853</v>
      </c>
      <c r="E405" s="16" t="s">
        <v>51</v>
      </c>
      <c r="F405" s="16" t="s">
        <v>1709</v>
      </c>
      <c r="G405" s="17">
        <v>1</v>
      </c>
      <c r="H405" s="18" t="s">
        <v>1710</v>
      </c>
      <c r="I405" s="19" t="s">
        <v>53</v>
      </c>
      <c r="J405" s="20" t="s">
        <v>54</v>
      </c>
      <c r="K405" s="21">
        <v>66</v>
      </c>
      <c r="L405" s="21">
        <v>78</v>
      </c>
      <c r="M405" s="22">
        <v>750</v>
      </c>
      <c r="N405" s="23">
        <f>IF(G405&lt;=1,'CARGO FIJO'!$B$5,IF(G405&lt;=2,'CARGO FIJO'!$B$8,IF(G405&lt;=3,'CARGO FIJO'!$B$11,IF(G405&lt;=4,'CARGO FIJO'!$B$14,IF(G405&lt;=5,'CARGO FIJO'!$B$17)))))</f>
        <v>750</v>
      </c>
      <c r="O405" s="23">
        <f>IF(G405&lt;=1,'CARGO FIJO'!$C$5,IF(G405&lt;=2,'CARGO FIJO'!$C$8,IF(G405&lt;=3,'CARGO FIJO'!$C$11,IF(G405&lt;=4,'CARGO FIJO'!$C$14,IF(G405&lt;=5,'CARGO FIJO'!$C$17)))))</f>
        <v>750</v>
      </c>
      <c r="P405" s="21">
        <f t="shared" si="136"/>
        <v>12</v>
      </c>
      <c r="Q405" s="21">
        <f t="shared" si="137"/>
        <v>12</v>
      </c>
      <c r="R405" s="21">
        <f t="shared" si="138"/>
        <v>0</v>
      </c>
      <c r="S405" s="21">
        <f t="shared" si="139"/>
        <v>0</v>
      </c>
      <c r="T405" s="24">
        <f t="shared" si="140"/>
        <v>9000</v>
      </c>
      <c r="U405" s="24">
        <f t="shared" si="141"/>
        <v>0</v>
      </c>
      <c r="V405" s="25">
        <f t="shared" si="142"/>
        <v>0</v>
      </c>
      <c r="W405" s="24">
        <f>IF(G405&lt;=1,'CARGO FIJO'!$A$2,IF(G405&lt;=2,'CARGO FIJO'!$B$2,IF(G405&lt;=3,'CARGO FIJO'!$C$2,IF(G405&lt;=4,'CARGO FIJO'!$D$2,IF(G405&lt;=5,'CARGO FIJO'!$E$2)))))</f>
        <v>6400</v>
      </c>
      <c r="X405" s="26">
        <v>0</v>
      </c>
      <c r="Y405" s="24">
        <v>0</v>
      </c>
      <c r="Z405" s="27">
        <v>0</v>
      </c>
      <c r="AA405" s="24">
        <f t="shared" si="154"/>
        <v>0</v>
      </c>
      <c r="AB405" s="24">
        <v>0</v>
      </c>
      <c r="AC405" s="24"/>
      <c r="AD405" s="24">
        <v>4600</v>
      </c>
      <c r="AE405" s="24">
        <v>462100</v>
      </c>
      <c r="AF405" s="21">
        <v>10</v>
      </c>
      <c r="AG405" s="24">
        <v>30750</v>
      </c>
      <c r="AH405" s="24">
        <f t="shared" si="143"/>
        <v>431350</v>
      </c>
      <c r="AI405" s="24">
        <v>0</v>
      </c>
      <c r="AJ405" s="55" t="s">
        <v>1711</v>
      </c>
      <c r="AK405" s="24">
        <v>0</v>
      </c>
      <c r="AL405" s="24">
        <f t="shared" si="94"/>
        <v>41550</v>
      </c>
      <c r="AM405" s="24">
        <f t="shared" si="10"/>
        <v>41550</v>
      </c>
      <c r="AN405" s="29"/>
      <c r="AO405" s="36"/>
      <c r="AP405" s="36"/>
      <c r="AQ405" s="29"/>
      <c r="AR405" s="29"/>
      <c r="AS405" s="29"/>
      <c r="AT405" s="29"/>
      <c r="AU405" s="29"/>
      <c r="AV405" s="29"/>
      <c r="AW405" s="29"/>
    </row>
    <row r="406" spans="1:49" ht="15.75" customHeight="1" x14ac:dyDescent="0.3">
      <c r="A406" s="17" t="s">
        <v>1712</v>
      </c>
      <c r="B406" s="14" t="s">
        <v>1713</v>
      </c>
      <c r="C406" s="15">
        <v>43685461</v>
      </c>
      <c r="D406" s="16">
        <v>1701009224</v>
      </c>
      <c r="E406" s="16" t="s">
        <v>51</v>
      </c>
      <c r="F406" s="16">
        <v>3035043</v>
      </c>
      <c r="G406" s="17">
        <v>2</v>
      </c>
      <c r="H406" s="18" t="s">
        <v>1714</v>
      </c>
      <c r="I406" s="19" t="s">
        <v>53</v>
      </c>
      <c r="J406" s="20" t="s">
        <v>54</v>
      </c>
      <c r="K406" s="21">
        <v>88</v>
      </c>
      <c r="L406" s="21">
        <v>93</v>
      </c>
      <c r="M406" s="22">
        <v>900</v>
      </c>
      <c r="N406" s="23">
        <f>IF(G406&lt;=1,'CARGO FIJO'!$B$5,IF(G406&lt;=2,'CARGO FIJO'!$B$8,IF(G406&lt;=3,'CARGO FIJO'!$B$11,IF(G406&lt;=4,'CARGO FIJO'!$B$14,IF(G406&lt;=5,'CARGO FIJO'!$B$17)))))</f>
        <v>900</v>
      </c>
      <c r="O406" s="23">
        <f>IF(G406&lt;=1,'CARGO FIJO'!$C$5,IF(G406&lt;=2,'CARGO FIJO'!$C$8,IF(G406&lt;=3,'CARGO FIJO'!$C$11,IF(G406&lt;=4,'CARGO FIJO'!$C$14,IF(G406&lt;=5,'CARGO FIJO'!$C$17)))))</f>
        <v>900</v>
      </c>
      <c r="P406" s="21">
        <f t="shared" si="136"/>
        <v>5</v>
      </c>
      <c r="Q406" s="21">
        <f t="shared" si="137"/>
        <v>5</v>
      </c>
      <c r="R406" s="21">
        <f t="shared" si="138"/>
        <v>0</v>
      </c>
      <c r="S406" s="21">
        <f t="shared" si="139"/>
        <v>0</v>
      </c>
      <c r="T406" s="24">
        <f t="shared" si="140"/>
        <v>4500</v>
      </c>
      <c r="U406" s="24">
        <f t="shared" si="141"/>
        <v>0</v>
      </c>
      <c r="V406" s="25">
        <f t="shared" si="142"/>
        <v>0</v>
      </c>
      <c r="W406" s="24">
        <f>IF(G406&lt;=1,'CARGO FIJO'!$A$2,IF(G406&lt;=2,'CARGO FIJO'!$B$2,IF(G406&lt;=3,'CARGO FIJO'!$C$2,IF(G406&lt;=4,'CARGO FIJO'!$D$2,IF(G406&lt;=5,'CARGO FIJO'!$E$2)))))</f>
        <v>10000</v>
      </c>
      <c r="X406" s="26">
        <v>0</v>
      </c>
      <c r="Y406" s="24">
        <v>0</v>
      </c>
      <c r="Z406" s="27">
        <v>0</v>
      </c>
      <c r="AA406" s="24">
        <f t="shared" si="154"/>
        <v>0</v>
      </c>
      <c r="AB406" s="24">
        <v>0</v>
      </c>
      <c r="AC406" s="24">
        <v>0</v>
      </c>
      <c r="AD406" s="24">
        <v>3600</v>
      </c>
      <c r="AE406" s="24">
        <v>891750</v>
      </c>
      <c r="AF406" s="21">
        <v>20</v>
      </c>
      <c r="AG406" s="24">
        <v>21750</v>
      </c>
      <c r="AH406" s="24">
        <f t="shared" si="143"/>
        <v>870000</v>
      </c>
      <c r="AI406" s="24">
        <v>0</v>
      </c>
      <c r="AJ406" s="129" t="s">
        <v>1715</v>
      </c>
      <c r="AK406" s="24">
        <v>0</v>
      </c>
      <c r="AL406" s="24">
        <f t="shared" si="94"/>
        <v>32650</v>
      </c>
      <c r="AM406" s="24">
        <f t="shared" si="10"/>
        <v>32650</v>
      </c>
      <c r="AN406" s="29"/>
      <c r="AO406" s="36"/>
      <c r="AP406" s="36"/>
      <c r="AQ406" s="29"/>
      <c r="AR406" s="29"/>
      <c r="AS406" s="29"/>
      <c r="AT406" s="29"/>
      <c r="AU406" s="29"/>
      <c r="AV406" s="29"/>
      <c r="AW406" s="29"/>
    </row>
    <row r="407" spans="1:49" ht="15.75" customHeight="1" x14ac:dyDescent="0.3">
      <c r="A407" s="17" t="s">
        <v>1716</v>
      </c>
      <c r="B407" s="14" t="s">
        <v>1717</v>
      </c>
      <c r="C407" s="15">
        <v>71393517</v>
      </c>
      <c r="D407" s="16">
        <v>1701009225</v>
      </c>
      <c r="E407" s="16" t="s">
        <v>51</v>
      </c>
      <c r="F407" s="16">
        <v>3035043</v>
      </c>
      <c r="G407" s="17">
        <v>2</v>
      </c>
      <c r="H407" s="18" t="s">
        <v>1718</v>
      </c>
      <c r="I407" s="19" t="s">
        <v>53</v>
      </c>
      <c r="J407" s="20" t="s">
        <v>54</v>
      </c>
      <c r="K407" s="21">
        <v>253</v>
      </c>
      <c r="L407" s="21">
        <v>270</v>
      </c>
      <c r="M407" s="22">
        <v>900</v>
      </c>
      <c r="N407" s="23">
        <f>IF(G407&lt;=1,'CARGO FIJO'!$B$5,IF(G407&lt;=2,'CARGO FIJO'!$B$8,IF(G407&lt;=3,'CARGO FIJO'!$B$11,IF(G407&lt;=4,'CARGO FIJO'!$B$14,IF(G407&lt;=5,'CARGO FIJO'!$B$17)))))</f>
        <v>900</v>
      </c>
      <c r="O407" s="23">
        <f>IF(G407&lt;=1,'CARGO FIJO'!$C$5,IF(G407&lt;=2,'CARGO FIJO'!$C$8,IF(G407&lt;=3,'CARGO FIJO'!$C$11,IF(G407&lt;=4,'CARGO FIJO'!$C$14,IF(G407&lt;=5,'CARGO FIJO'!$C$17)))))</f>
        <v>900</v>
      </c>
      <c r="P407" s="21">
        <f t="shared" si="136"/>
        <v>17</v>
      </c>
      <c r="Q407" s="21">
        <f t="shared" si="137"/>
        <v>17</v>
      </c>
      <c r="R407" s="21">
        <f t="shared" si="138"/>
        <v>0</v>
      </c>
      <c r="S407" s="21">
        <f t="shared" si="139"/>
        <v>0</v>
      </c>
      <c r="T407" s="24">
        <v>0</v>
      </c>
      <c r="U407" s="24">
        <f t="shared" si="141"/>
        <v>0</v>
      </c>
      <c r="V407" s="25">
        <f t="shared" si="142"/>
        <v>0</v>
      </c>
      <c r="W407" s="24">
        <f>IF(G407&lt;=1,'CARGO FIJO'!$A$2,IF(G407&lt;=2,'CARGO FIJO'!$B$2,IF(G407&lt;=3,'CARGO FIJO'!$C$2,IF(G407&lt;=4,'CARGO FIJO'!$D$2,IF(G407&lt;=5,'CARGO FIJO'!$E$2)))))</f>
        <v>10000</v>
      </c>
      <c r="X407" s="26">
        <v>0</v>
      </c>
      <c r="Y407" s="24">
        <v>0</v>
      </c>
      <c r="Z407" s="27">
        <v>0</v>
      </c>
      <c r="AA407" s="24">
        <f t="shared" si="154"/>
        <v>0</v>
      </c>
      <c r="AB407" s="24">
        <v>0</v>
      </c>
      <c r="AC407" s="24">
        <v>0</v>
      </c>
      <c r="AD407" s="24">
        <v>3150</v>
      </c>
      <c r="AE407" s="24">
        <v>891750</v>
      </c>
      <c r="AF407" s="21">
        <v>20</v>
      </c>
      <c r="AG407" s="24">
        <v>21750</v>
      </c>
      <c r="AH407" s="24">
        <f t="shared" si="143"/>
        <v>870000</v>
      </c>
      <c r="AI407" s="24">
        <v>0</v>
      </c>
      <c r="AJ407" s="129" t="s">
        <v>1719</v>
      </c>
      <c r="AK407" s="24">
        <v>0</v>
      </c>
      <c r="AL407" s="24">
        <f t="shared" si="94"/>
        <v>28600</v>
      </c>
      <c r="AM407" s="24">
        <f t="shared" si="10"/>
        <v>28600</v>
      </c>
      <c r="AN407" s="29"/>
      <c r="AO407" s="36"/>
      <c r="AP407" s="36"/>
      <c r="AQ407" s="29"/>
      <c r="AR407" s="29"/>
      <c r="AS407" s="29"/>
      <c r="AT407" s="29"/>
      <c r="AU407" s="29"/>
      <c r="AV407" s="29"/>
      <c r="AW407" s="29"/>
    </row>
    <row r="408" spans="1:49" ht="15.75" customHeight="1" x14ac:dyDescent="0.3">
      <c r="A408" s="17" t="s">
        <v>1720</v>
      </c>
      <c r="B408" s="14" t="s">
        <v>1721</v>
      </c>
      <c r="C408" s="15">
        <v>39161260</v>
      </c>
      <c r="D408" s="16">
        <v>1505004000</v>
      </c>
      <c r="E408" s="16" t="s">
        <v>51</v>
      </c>
      <c r="F408" s="16">
        <v>3383620</v>
      </c>
      <c r="G408" s="17">
        <v>2</v>
      </c>
      <c r="H408" s="18" t="s">
        <v>1722</v>
      </c>
      <c r="I408" s="19" t="s">
        <v>53</v>
      </c>
      <c r="J408" s="20" t="s">
        <v>54</v>
      </c>
      <c r="K408" s="21">
        <v>202</v>
      </c>
      <c r="L408" s="21">
        <v>206</v>
      </c>
      <c r="M408" s="22">
        <v>900</v>
      </c>
      <c r="N408" s="23">
        <f>IF(G408&lt;=1,'CARGO FIJO'!$B$5,IF(G408&lt;=2,'CARGO FIJO'!$B$8,IF(G408&lt;=3,'CARGO FIJO'!$B$11,IF(G408&lt;=4,'CARGO FIJO'!$B$14,IF(G408&lt;=5,'CARGO FIJO'!$B$17)))))</f>
        <v>900</v>
      </c>
      <c r="O408" s="23">
        <f>IF(G408&lt;=1,'CARGO FIJO'!$C$5,IF(G408&lt;=2,'CARGO FIJO'!$C$8,IF(G408&lt;=3,'CARGO FIJO'!$C$11,IF(G408&lt;=4,'CARGO FIJO'!$C$14,IF(G408&lt;=5,'CARGO FIJO'!$C$17)))))</f>
        <v>900</v>
      </c>
      <c r="P408" s="21">
        <f t="shared" si="136"/>
        <v>4</v>
      </c>
      <c r="Q408" s="21">
        <f t="shared" si="137"/>
        <v>4</v>
      </c>
      <c r="R408" s="21">
        <f t="shared" si="138"/>
        <v>0</v>
      </c>
      <c r="S408" s="21">
        <f t="shared" si="139"/>
        <v>0</v>
      </c>
      <c r="T408" s="24">
        <f t="shared" ref="T408:T411" si="155">IF(G408&lt;=1,M408*Q408,IF(G408&lt;=2,M408*Q408,IF(G408&lt;=3,M408*Q408,IF(G408&lt;=4,M408*Q408,IF(G408&lt;=5,M408*Q408)))))</f>
        <v>3600</v>
      </c>
      <c r="U408" s="24">
        <f t="shared" si="141"/>
        <v>0</v>
      </c>
      <c r="V408" s="25">
        <f t="shared" si="142"/>
        <v>0</v>
      </c>
      <c r="W408" s="24">
        <f>IF(G408&lt;=1,'CARGO FIJO'!$A$2,IF(G408&lt;=2,'CARGO FIJO'!$B$2,IF(G408&lt;=3,'CARGO FIJO'!$C$2,IF(G408&lt;=4,'CARGO FIJO'!$D$2,IF(G408&lt;=5,'CARGO FIJO'!$E$2)))))</f>
        <v>10000</v>
      </c>
      <c r="X408" s="26">
        <v>0</v>
      </c>
      <c r="Y408" s="24">
        <v>0</v>
      </c>
      <c r="Z408" s="27">
        <v>0</v>
      </c>
      <c r="AA408" s="24">
        <f t="shared" si="154"/>
        <v>0</v>
      </c>
      <c r="AB408" s="24">
        <v>0</v>
      </c>
      <c r="AC408" s="24">
        <v>0</v>
      </c>
      <c r="AD408" s="24">
        <v>1350</v>
      </c>
      <c r="AE408" s="24">
        <v>0</v>
      </c>
      <c r="AF408" s="21">
        <v>0</v>
      </c>
      <c r="AG408" s="24">
        <v>0</v>
      </c>
      <c r="AH408" s="24">
        <f t="shared" si="143"/>
        <v>0</v>
      </c>
      <c r="AI408" s="24">
        <v>0</v>
      </c>
      <c r="AJ408" s="33" t="s">
        <v>960</v>
      </c>
      <c r="AK408" s="24">
        <v>0</v>
      </c>
      <c r="AL408" s="24">
        <f t="shared" si="94"/>
        <v>12250</v>
      </c>
      <c r="AM408" s="24">
        <f t="shared" si="10"/>
        <v>12250</v>
      </c>
      <c r="AN408" s="29"/>
      <c r="AO408" s="30">
        <f>AH408</f>
        <v>0</v>
      </c>
      <c r="AP408" s="30">
        <f>AL408-AM408</f>
        <v>0</v>
      </c>
      <c r="AQ408" s="29"/>
      <c r="AR408" s="29"/>
      <c r="AS408" s="29"/>
      <c r="AT408" s="29"/>
      <c r="AU408" s="29"/>
      <c r="AV408" s="29"/>
      <c r="AW408" s="29"/>
    </row>
    <row r="409" spans="1:49" ht="15.75" customHeight="1" x14ac:dyDescent="0.3">
      <c r="A409" s="17" t="s">
        <v>1723</v>
      </c>
      <c r="B409" s="14" t="s">
        <v>1724</v>
      </c>
      <c r="C409" s="15">
        <v>43280460</v>
      </c>
      <c r="D409" s="16">
        <v>18132891</v>
      </c>
      <c r="E409" s="16" t="s">
        <v>1725</v>
      </c>
      <c r="F409" s="16" t="s">
        <v>1726</v>
      </c>
      <c r="G409" s="17">
        <v>2</v>
      </c>
      <c r="H409" s="18" t="s">
        <v>1727</v>
      </c>
      <c r="I409" s="19" t="s">
        <v>53</v>
      </c>
      <c r="J409" s="20" t="s">
        <v>54</v>
      </c>
      <c r="K409" s="21">
        <v>168</v>
      </c>
      <c r="L409" s="21">
        <v>183</v>
      </c>
      <c r="M409" s="22">
        <v>900</v>
      </c>
      <c r="N409" s="23">
        <f>IF(G409&lt;=1,'CARGO FIJO'!$B$5,IF(G409&lt;=2,'CARGO FIJO'!$B$8,IF(G409&lt;=3,'CARGO FIJO'!$B$11,IF(G409&lt;=4,'CARGO FIJO'!$B$14,IF(G409&lt;=5,'CARGO FIJO'!$B$17)))))</f>
        <v>900</v>
      </c>
      <c r="O409" s="23">
        <f>IF(G409&lt;=1,'CARGO FIJO'!$C$5,IF(G409&lt;=2,'CARGO FIJO'!$C$8,IF(G409&lt;=3,'CARGO FIJO'!$C$11,IF(G409&lt;=4,'CARGO FIJO'!$C$14,IF(G409&lt;=5,'CARGO FIJO'!$C$17)))))</f>
        <v>900</v>
      </c>
      <c r="P409" s="21">
        <f t="shared" si="136"/>
        <v>15</v>
      </c>
      <c r="Q409" s="21">
        <f t="shared" si="137"/>
        <v>15</v>
      </c>
      <c r="R409" s="21">
        <f t="shared" si="138"/>
        <v>0</v>
      </c>
      <c r="S409" s="21">
        <f t="shared" si="139"/>
        <v>0</v>
      </c>
      <c r="T409" s="24">
        <f t="shared" si="155"/>
        <v>13500</v>
      </c>
      <c r="U409" s="24">
        <f t="shared" si="141"/>
        <v>0</v>
      </c>
      <c r="V409" s="25">
        <f t="shared" si="142"/>
        <v>0</v>
      </c>
      <c r="W409" s="24">
        <f>IF(G409&lt;=1,'CARGO FIJO'!$A$2,IF(G409&lt;=2,'CARGO FIJO'!$B$2,IF(G409&lt;=3,'CARGO FIJO'!$C$2,IF(G409&lt;=4,'CARGO FIJO'!$D$2,IF(G409&lt;=5,'CARGO FIJO'!$E$2)))))</f>
        <v>10000</v>
      </c>
      <c r="X409" s="26">
        <v>0</v>
      </c>
      <c r="Y409" s="24">
        <v>0</v>
      </c>
      <c r="Z409" s="27">
        <v>0</v>
      </c>
      <c r="AA409" s="24">
        <v>0</v>
      </c>
      <c r="AB409" s="24">
        <v>0</v>
      </c>
      <c r="AC409" s="24">
        <v>0</v>
      </c>
      <c r="AD409" s="24">
        <v>2350</v>
      </c>
      <c r="AE409" s="24">
        <v>0</v>
      </c>
      <c r="AF409" s="21">
        <v>0</v>
      </c>
      <c r="AG409" s="24">
        <v>0</v>
      </c>
      <c r="AH409" s="24">
        <f t="shared" si="143"/>
        <v>0</v>
      </c>
      <c r="AI409" s="24">
        <v>0</v>
      </c>
      <c r="AJ409" s="55" t="s">
        <v>1728</v>
      </c>
      <c r="AK409" s="24">
        <v>0</v>
      </c>
      <c r="AL409" s="24">
        <f t="shared" si="94"/>
        <v>21150</v>
      </c>
      <c r="AM409" s="24">
        <f t="shared" si="10"/>
        <v>21150</v>
      </c>
      <c r="AN409" s="29"/>
      <c r="AO409" s="30"/>
      <c r="AP409" s="30"/>
      <c r="AQ409" s="29"/>
      <c r="AR409" s="29"/>
      <c r="AS409" s="29"/>
      <c r="AT409" s="29"/>
      <c r="AU409" s="29"/>
      <c r="AV409" s="29"/>
      <c r="AW409" s="29"/>
    </row>
    <row r="410" spans="1:49" ht="15.75" customHeight="1" x14ac:dyDescent="0.3">
      <c r="A410" s="17" t="s">
        <v>1729</v>
      </c>
      <c r="B410" s="14" t="s">
        <v>1730</v>
      </c>
      <c r="C410" s="15">
        <v>42872824</v>
      </c>
      <c r="D410" s="16">
        <v>1709027695</v>
      </c>
      <c r="E410" s="16" t="s">
        <v>51</v>
      </c>
      <c r="F410" s="16" t="s">
        <v>1731</v>
      </c>
      <c r="G410" s="17">
        <v>2</v>
      </c>
      <c r="H410" s="18" t="s">
        <v>1732</v>
      </c>
      <c r="I410" s="19" t="s">
        <v>53</v>
      </c>
      <c r="J410" s="20" t="s">
        <v>54</v>
      </c>
      <c r="K410" s="21">
        <v>260</v>
      </c>
      <c r="L410" s="21">
        <v>311</v>
      </c>
      <c r="M410" s="22">
        <v>900</v>
      </c>
      <c r="N410" s="23">
        <f>IF(G410&lt;=1,'CARGO FIJO'!$B$5,IF(G410&lt;=2,'CARGO FIJO'!$B$8,IF(G410&lt;=3,'CARGO FIJO'!$B$11,IF(G410&lt;=4,'CARGO FIJO'!$B$14,IF(G410&lt;=5,'CARGO FIJO'!$B$17)))))</f>
        <v>900</v>
      </c>
      <c r="O410" s="23">
        <f>IF(G410&lt;=1,'CARGO FIJO'!$C$5,IF(G410&lt;=2,'CARGO FIJO'!$C$8,IF(G410&lt;=3,'CARGO FIJO'!$C$11,IF(G410&lt;=4,'CARGO FIJO'!$C$14,IF(G410&lt;=5,'CARGO FIJO'!$C$17)))))</f>
        <v>900</v>
      </c>
      <c r="P410" s="21">
        <f t="shared" si="136"/>
        <v>51</v>
      </c>
      <c r="Q410" s="21">
        <f t="shared" si="137"/>
        <v>17</v>
      </c>
      <c r="R410" s="21">
        <f t="shared" si="138"/>
        <v>18</v>
      </c>
      <c r="S410" s="21">
        <f t="shared" si="139"/>
        <v>16</v>
      </c>
      <c r="T410" s="24">
        <f t="shared" si="155"/>
        <v>15300</v>
      </c>
      <c r="U410" s="24">
        <f t="shared" si="141"/>
        <v>16200</v>
      </c>
      <c r="V410" s="25">
        <f t="shared" si="142"/>
        <v>14400</v>
      </c>
      <c r="W410" s="24">
        <f>IF(G410&lt;=1,'CARGO FIJO'!$A$2,IF(G410&lt;=2,'CARGO FIJO'!$B$2,IF(G410&lt;=3,'CARGO FIJO'!$C$2,IF(G410&lt;=4,'CARGO FIJO'!$D$2,IF(G410&lt;=5,'CARGO FIJO'!$E$2)))))</f>
        <v>10000</v>
      </c>
      <c r="X410" s="26">
        <v>0</v>
      </c>
      <c r="Y410" s="24">
        <v>0</v>
      </c>
      <c r="Z410" s="27">
        <v>2</v>
      </c>
      <c r="AA410" s="24">
        <f t="shared" ref="AA410:AA411" si="156">(Z410*500)</f>
        <v>1000</v>
      </c>
      <c r="AB410" s="24">
        <v>192400</v>
      </c>
      <c r="AC410" s="24">
        <v>0</v>
      </c>
      <c r="AD410" s="24">
        <v>0</v>
      </c>
      <c r="AE410" s="24">
        <v>0</v>
      </c>
      <c r="AF410" s="21">
        <v>0</v>
      </c>
      <c r="AG410" s="24">
        <v>0</v>
      </c>
      <c r="AH410" s="24">
        <f t="shared" si="143"/>
        <v>0</v>
      </c>
      <c r="AI410" s="24">
        <v>0</v>
      </c>
      <c r="AJ410" s="33" t="s">
        <v>1733</v>
      </c>
      <c r="AK410" s="24">
        <v>0</v>
      </c>
      <c r="AL410" s="24">
        <f t="shared" si="94"/>
        <v>249300</v>
      </c>
      <c r="AM410" s="24">
        <f t="shared" si="10"/>
        <v>249300</v>
      </c>
      <c r="AN410" s="29"/>
      <c r="AO410" s="30"/>
      <c r="AP410" s="30"/>
      <c r="AQ410" s="29"/>
      <c r="AR410" s="29"/>
      <c r="AS410" s="29"/>
      <c r="AT410" s="29"/>
      <c r="AU410" s="29"/>
      <c r="AV410" s="29"/>
      <c r="AW410" s="29"/>
    </row>
    <row r="411" spans="1:49" ht="15.75" customHeight="1" x14ac:dyDescent="0.3">
      <c r="A411" s="17" t="s">
        <v>1734</v>
      </c>
      <c r="B411" s="14" t="s">
        <v>1735</v>
      </c>
      <c r="C411" s="15">
        <v>43022865</v>
      </c>
      <c r="D411" s="16">
        <v>1505003993</v>
      </c>
      <c r="E411" s="16" t="s">
        <v>51</v>
      </c>
      <c r="F411" s="16" t="s">
        <v>1736</v>
      </c>
      <c r="G411" s="17">
        <v>3</v>
      </c>
      <c r="H411" s="18" t="s">
        <v>1737</v>
      </c>
      <c r="I411" s="19" t="s">
        <v>53</v>
      </c>
      <c r="J411" s="20" t="s">
        <v>54</v>
      </c>
      <c r="K411" s="21">
        <v>607</v>
      </c>
      <c r="L411" s="21">
        <v>609</v>
      </c>
      <c r="M411" s="22">
        <v>1250</v>
      </c>
      <c r="N411" s="23">
        <f>IF(G411&lt;=1,'CARGO FIJO'!$B$5,IF(G411&lt;=2,'CARGO FIJO'!$B$8,IF(G411&lt;=3,'CARGO FIJO'!$B$11,IF(G411&lt;=4,'CARGO FIJO'!$B$14,IF(G411&lt;=5,'CARGO FIJO'!$B$17)))))</f>
        <v>1250</v>
      </c>
      <c r="O411" s="23">
        <f>IF(G411&lt;=1,'CARGO FIJO'!$C$5,IF(G411&lt;=2,'CARGO FIJO'!$C$8,IF(G411&lt;=3,'CARGO FIJO'!$C$11,IF(G411&lt;=4,'CARGO FIJO'!$C$14,IF(G411&lt;=5,'CARGO FIJO'!$C$17)))))</f>
        <v>1250</v>
      </c>
      <c r="P411" s="21">
        <f t="shared" si="136"/>
        <v>2</v>
      </c>
      <c r="Q411" s="21">
        <f t="shared" si="137"/>
        <v>2</v>
      </c>
      <c r="R411" s="21">
        <f t="shared" si="138"/>
        <v>0</v>
      </c>
      <c r="S411" s="21">
        <f t="shared" si="139"/>
        <v>0</v>
      </c>
      <c r="T411" s="24">
        <f t="shared" si="155"/>
        <v>2500</v>
      </c>
      <c r="U411" s="24">
        <f t="shared" si="141"/>
        <v>0</v>
      </c>
      <c r="V411" s="25">
        <f t="shared" si="142"/>
        <v>0</v>
      </c>
      <c r="W411" s="24">
        <f>IF(G411&lt;=1,'CARGO FIJO'!$A$2,IF(G411&lt;=2,'CARGO FIJO'!$B$2,IF(G411&lt;=3,'CARGO FIJO'!$C$2,IF(G411&lt;=4,'CARGO FIJO'!$D$2,IF(G411&lt;=5,'CARGO FIJO'!$E$2)))))</f>
        <v>11800</v>
      </c>
      <c r="X411" s="26">
        <v>0</v>
      </c>
      <c r="Y411" s="24">
        <v>0</v>
      </c>
      <c r="Z411" s="27">
        <v>0</v>
      </c>
      <c r="AA411" s="24">
        <f t="shared" si="156"/>
        <v>0</v>
      </c>
      <c r="AB411" s="24">
        <v>0</v>
      </c>
      <c r="AC411" s="24">
        <v>0</v>
      </c>
      <c r="AD411" s="24">
        <v>1450</v>
      </c>
      <c r="AE411" s="24">
        <v>0</v>
      </c>
      <c r="AF411" s="21">
        <v>0</v>
      </c>
      <c r="AG411" s="24">
        <v>0</v>
      </c>
      <c r="AH411" s="24">
        <f t="shared" si="143"/>
        <v>0</v>
      </c>
      <c r="AI411" s="24">
        <v>0</v>
      </c>
      <c r="AJ411" s="33" t="s">
        <v>55</v>
      </c>
      <c r="AK411" s="24">
        <v>0</v>
      </c>
      <c r="AL411" s="24">
        <f t="shared" si="94"/>
        <v>12850</v>
      </c>
      <c r="AM411" s="24">
        <f t="shared" si="10"/>
        <v>12850</v>
      </c>
      <c r="AN411" s="29"/>
      <c r="AO411" s="30">
        <f>AH411</f>
        <v>0</v>
      </c>
      <c r="AP411" s="30">
        <f>AL411-AM411</f>
        <v>0</v>
      </c>
      <c r="AQ411" s="29"/>
      <c r="AR411" s="29"/>
      <c r="AS411" s="29"/>
      <c r="AT411" s="29"/>
      <c r="AU411" s="29"/>
      <c r="AV411" s="29"/>
      <c r="AW411" s="29"/>
    </row>
    <row r="412" spans="1:49" ht="15.75" customHeight="1" x14ac:dyDescent="0.3">
      <c r="A412" s="17" t="s">
        <v>1738</v>
      </c>
      <c r="B412" s="14" t="s">
        <v>1739</v>
      </c>
      <c r="C412" s="15">
        <v>43022865</v>
      </c>
      <c r="D412" s="16">
        <v>65082539</v>
      </c>
      <c r="E412" s="16" t="s">
        <v>51</v>
      </c>
      <c r="F412" s="16" t="s">
        <v>1740</v>
      </c>
      <c r="G412" s="17">
        <v>3</v>
      </c>
      <c r="H412" s="18" t="s">
        <v>1741</v>
      </c>
      <c r="I412" s="19" t="s">
        <v>53</v>
      </c>
      <c r="J412" s="20" t="s">
        <v>54</v>
      </c>
      <c r="K412" s="21"/>
      <c r="L412" s="21"/>
      <c r="M412" s="22"/>
      <c r="N412" s="17"/>
      <c r="O412" s="17"/>
      <c r="P412" s="21"/>
      <c r="Q412" s="21"/>
      <c r="R412" s="21"/>
      <c r="S412" s="21"/>
      <c r="T412" s="24"/>
      <c r="U412" s="24"/>
      <c r="V412" s="25"/>
      <c r="W412" s="24"/>
      <c r="X412" s="26"/>
      <c r="Y412" s="24"/>
      <c r="Z412" s="27"/>
      <c r="AA412" s="24"/>
      <c r="AB412" s="24"/>
      <c r="AC412" s="24"/>
      <c r="AD412" s="24"/>
      <c r="AE412" s="24"/>
      <c r="AF412" s="21"/>
      <c r="AG412" s="24"/>
      <c r="AH412" s="24"/>
      <c r="AI412" s="24">
        <v>339200</v>
      </c>
      <c r="AJ412" s="33" t="s">
        <v>1742</v>
      </c>
      <c r="AK412" s="24">
        <v>0</v>
      </c>
      <c r="AL412" s="24">
        <f t="shared" si="94"/>
        <v>339200</v>
      </c>
      <c r="AM412" s="24">
        <f t="shared" si="10"/>
        <v>339200</v>
      </c>
      <c r="AN412" s="29"/>
      <c r="AO412" s="30"/>
      <c r="AP412" s="30"/>
      <c r="AQ412" s="29"/>
      <c r="AR412" s="29"/>
      <c r="AS412" s="29"/>
      <c r="AT412" s="29"/>
      <c r="AU412" s="29"/>
      <c r="AV412" s="29"/>
      <c r="AW412" s="29"/>
    </row>
    <row r="413" spans="1:49" ht="15.75" customHeight="1" x14ac:dyDescent="0.3">
      <c r="A413" s="17" t="s">
        <v>1743</v>
      </c>
      <c r="B413" s="14" t="s">
        <v>1744</v>
      </c>
      <c r="C413" s="15">
        <v>98660591</v>
      </c>
      <c r="D413" s="16">
        <v>712004335</v>
      </c>
      <c r="E413" s="16" t="s">
        <v>51</v>
      </c>
      <c r="F413" s="16" t="s">
        <v>1745</v>
      </c>
      <c r="G413" s="17">
        <v>3</v>
      </c>
      <c r="H413" s="18" t="s">
        <v>1746</v>
      </c>
      <c r="I413" s="19" t="s">
        <v>53</v>
      </c>
      <c r="J413" s="20" t="s">
        <v>54</v>
      </c>
      <c r="K413" s="21">
        <v>1495</v>
      </c>
      <c r="L413" s="21">
        <v>1495</v>
      </c>
      <c r="M413" s="22">
        <v>1250</v>
      </c>
      <c r="N413" s="23">
        <f>IF(G413&lt;=1,'CARGO FIJO'!$B$5,IF(G413&lt;=2,'CARGO FIJO'!$B$8,IF(G413&lt;=3,'CARGO FIJO'!$B$11,IF(G413&lt;=4,'CARGO FIJO'!$B$14,IF(G413&lt;=5,'CARGO FIJO'!$B$17)))))</f>
        <v>1250</v>
      </c>
      <c r="O413" s="23">
        <f>IF(G413&lt;=1,'CARGO FIJO'!$C$5,IF(G413&lt;=2,'CARGO FIJO'!$C$8,IF(G413&lt;=3,'CARGO FIJO'!$C$11,IF(G413&lt;=4,'CARGO FIJO'!$C$14,IF(G413&lt;=5,'CARGO FIJO'!$C$17)))))</f>
        <v>1250</v>
      </c>
      <c r="P413" s="21">
        <f t="shared" ref="P413:P440" si="157">L413-K413</f>
        <v>0</v>
      </c>
      <c r="Q413" s="21">
        <f t="shared" ref="Q413:Q440" si="158">IF(17&lt;P413,(P413)-(R413+S413),P413)</f>
        <v>0</v>
      </c>
      <c r="R413" s="21">
        <f t="shared" ref="R413:R440" si="159">IF(P413&gt;17,P413-17-S413,0)</f>
        <v>0</v>
      </c>
      <c r="S413" s="21">
        <f t="shared" ref="S413:S440" si="160">IF(P413&gt;35,P413-35,0)</f>
        <v>0</v>
      </c>
      <c r="T413" s="24">
        <f t="shared" ref="T413:T440" si="161">IF(G413&lt;=1,M413*Q413,IF(G413&lt;=2,M413*Q413,IF(G413&lt;=3,M413*Q413,IF(G413&lt;=4,M413*Q413,IF(G413&lt;=5,M413*Q413)))))</f>
        <v>0</v>
      </c>
      <c r="U413" s="24">
        <f t="shared" ref="U413:U420" si="162">IF(G413&lt;=1,N413*R413,IF(G413&lt;=2,N413*R413,IF(G413&lt;=3,N413*R413,IF(G413&lt;=4,N413*R413,IF(G413&lt;=5,N413*R413)))))</f>
        <v>0</v>
      </c>
      <c r="V413" s="25">
        <f t="shared" ref="V413:V420" si="163">IF(G413&lt;=1,O413*S413,IF(G413&lt;=2,O413*S413,IF(G413&lt;=3,O413*S413,IF(G413&lt;=4,O413*S413,IF(G413&lt;=5,O413*S413,)))))</f>
        <v>0</v>
      </c>
      <c r="W413" s="24">
        <f>IF(G413&lt;=1,'CARGO FIJO'!$A$2,IF(G413&lt;=2,'CARGO FIJO'!$B$2,IF(G413&lt;=3,'CARGO FIJO'!$C$2,IF(G413&lt;=4,'CARGO FIJO'!$D$2,IF(G413&lt;=5,'CARGO FIJO'!$E$2)))))</f>
        <v>11800</v>
      </c>
      <c r="X413" s="26">
        <v>0</v>
      </c>
      <c r="Y413" s="24">
        <v>0</v>
      </c>
      <c r="Z413" s="27">
        <v>1</v>
      </c>
      <c r="AA413" s="24">
        <f t="shared" ref="AA413:AA440" si="164">(Z413*500)</f>
        <v>500</v>
      </c>
      <c r="AB413" s="24">
        <v>10000</v>
      </c>
      <c r="AC413" s="24">
        <v>0</v>
      </c>
      <c r="AD413" s="24">
        <v>1250</v>
      </c>
      <c r="AE413" s="24">
        <v>0</v>
      </c>
      <c r="AF413" s="21">
        <v>0</v>
      </c>
      <c r="AG413" s="24">
        <v>0</v>
      </c>
      <c r="AH413" s="24">
        <f t="shared" ref="AH413:AH420" si="165">AE413-AG413</f>
        <v>0</v>
      </c>
      <c r="AI413" s="24">
        <v>0</v>
      </c>
      <c r="AJ413" s="33" t="s">
        <v>1747</v>
      </c>
      <c r="AK413" s="24">
        <v>0</v>
      </c>
      <c r="AL413" s="24">
        <f t="shared" si="94"/>
        <v>21050</v>
      </c>
      <c r="AM413" s="24">
        <f t="shared" si="10"/>
        <v>21050</v>
      </c>
      <c r="AN413" s="29"/>
      <c r="AO413" s="30">
        <f t="shared" ref="AO413:AO416" si="166">AH413</f>
        <v>0</v>
      </c>
      <c r="AP413" s="30">
        <f t="shared" ref="AP413:AP416" si="167">AL413-AM413</f>
        <v>0</v>
      </c>
      <c r="AQ413" s="29"/>
      <c r="AR413" s="29"/>
      <c r="AS413" s="29"/>
      <c r="AT413" s="29"/>
      <c r="AU413" s="29"/>
      <c r="AV413" s="29"/>
      <c r="AW413" s="29"/>
    </row>
    <row r="414" spans="1:49" ht="15.75" customHeight="1" x14ac:dyDescent="0.3">
      <c r="A414" s="17" t="s">
        <v>1748</v>
      </c>
      <c r="B414" s="14" t="s">
        <v>1749</v>
      </c>
      <c r="C414" s="15">
        <v>2280451</v>
      </c>
      <c r="D414" s="16">
        <v>1212006460</v>
      </c>
      <c r="E414" s="16" t="s">
        <v>51</v>
      </c>
      <c r="F414" s="16" t="s">
        <v>1750</v>
      </c>
      <c r="G414" s="17">
        <v>3</v>
      </c>
      <c r="H414" s="18" t="s">
        <v>1751</v>
      </c>
      <c r="I414" s="19" t="s">
        <v>53</v>
      </c>
      <c r="J414" s="20" t="s">
        <v>54</v>
      </c>
      <c r="K414" s="21">
        <v>530</v>
      </c>
      <c r="L414" s="21">
        <v>555</v>
      </c>
      <c r="M414" s="22">
        <v>1250</v>
      </c>
      <c r="N414" s="23">
        <f>IF(G414&lt;=1,'CARGO FIJO'!$B$5,IF(G414&lt;=2,'CARGO FIJO'!$B$8,IF(G414&lt;=3,'CARGO FIJO'!$B$11,IF(G414&lt;=4,'CARGO FIJO'!$B$14,IF(G414&lt;=5,'CARGO FIJO'!$B$17)))))</f>
        <v>1250</v>
      </c>
      <c r="O414" s="23">
        <f>IF(G414&lt;=1,'CARGO FIJO'!$C$5,IF(G414&lt;=2,'CARGO FIJO'!$C$8,IF(G414&lt;=3,'CARGO FIJO'!$C$11,IF(G414&lt;=4,'CARGO FIJO'!$C$14,IF(G414&lt;=5,'CARGO FIJO'!$C$17)))))</f>
        <v>1250</v>
      </c>
      <c r="P414" s="21">
        <f t="shared" si="157"/>
        <v>25</v>
      </c>
      <c r="Q414" s="21">
        <f t="shared" si="158"/>
        <v>17</v>
      </c>
      <c r="R414" s="21">
        <f t="shared" si="159"/>
        <v>8</v>
      </c>
      <c r="S414" s="21">
        <f t="shared" si="160"/>
        <v>0</v>
      </c>
      <c r="T414" s="24">
        <f t="shared" si="161"/>
        <v>21250</v>
      </c>
      <c r="U414" s="24">
        <f t="shared" si="162"/>
        <v>10000</v>
      </c>
      <c r="V414" s="25">
        <f t="shared" si="163"/>
        <v>0</v>
      </c>
      <c r="W414" s="24">
        <f>IF(G414&lt;=1,'CARGO FIJO'!$A$2,IF(G414&lt;=2,'CARGO FIJO'!$B$2,IF(G414&lt;=3,'CARGO FIJO'!$C$2,IF(G414&lt;=4,'CARGO FIJO'!$D$2,IF(G414&lt;=5,'CARGO FIJO'!$E$2)))))</f>
        <v>11800</v>
      </c>
      <c r="X414" s="26">
        <v>0</v>
      </c>
      <c r="Y414" s="24">
        <v>0</v>
      </c>
      <c r="Z414" s="27">
        <v>0</v>
      </c>
      <c r="AA414" s="24">
        <f t="shared" si="164"/>
        <v>0</v>
      </c>
      <c r="AB414" s="24">
        <v>0</v>
      </c>
      <c r="AC414" s="24">
        <v>0</v>
      </c>
      <c r="AD414" s="24">
        <v>4300</v>
      </c>
      <c r="AE414" s="24">
        <v>0</v>
      </c>
      <c r="AF414" s="21">
        <v>0</v>
      </c>
      <c r="AG414" s="24">
        <v>0</v>
      </c>
      <c r="AH414" s="24">
        <f t="shared" si="165"/>
        <v>0</v>
      </c>
      <c r="AI414" s="24">
        <v>0</v>
      </c>
      <c r="AJ414" s="33" t="s">
        <v>55</v>
      </c>
      <c r="AK414" s="24">
        <v>0</v>
      </c>
      <c r="AL414" s="24">
        <f t="shared" si="94"/>
        <v>38750</v>
      </c>
      <c r="AM414" s="24">
        <f t="shared" si="10"/>
        <v>38750</v>
      </c>
      <c r="AN414" s="29"/>
      <c r="AO414" s="30">
        <f t="shared" si="166"/>
        <v>0</v>
      </c>
      <c r="AP414" s="30">
        <f t="shared" si="167"/>
        <v>0</v>
      </c>
      <c r="AQ414" s="29"/>
      <c r="AR414" s="29"/>
      <c r="AS414" s="29"/>
      <c r="AT414" s="29"/>
      <c r="AU414" s="29"/>
      <c r="AV414" s="29"/>
      <c r="AW414" s="29"/>
    </row>
    <row r="415" spans="1:49" ht="15.75" customHeight="1" x14ac:dyDescent="0.3">
      <c r="A415" s="17" t="s">
        <v>1752</v>
      </c>
      <c r="B415" s="14" t="s">
        <v>1753</v>
      </c>
      <c r="C415" s="15">
        <v>71635675</v>
      </c>
      <c r="D415" s="16">
        <v>19143180</v>
      </c>
      <c r="E415" s="16" t="s">
        <v>51</v>
      </c>
      <c r="F415" s="16" t="s">
        <v>1754</v>
      </c>
      <c r="G415" s="17">
        <v>2</v>
      </c>
      <c r="H415" s="18" t="s">
        <v>1755</v>
      </c>
      <c r="I415" s="19" t="s">
        <v>53</v>
      </c>
      <c r="J415" s="20" t="s">
        <v>54</v>
      </c>
      <c r="K415" s="21">
        <v>143</v>
      </c>
      <c r="L415" s="21">
        <v>160</v>
      </c>
      <c r="M415" s="22">
        <v>900</v>
      </c>
      <c r="N415" s="23">
        <f>IF(G415&lt;=1,'CARGO FIJO'!$B$5,IF(G415&lt;=2,'CARGO FIJO'!$B$8,IF(G415&lt;=3,'CARGO FIJO'!$B$11,IF(G415&lt;=4,'CARGO FIJO'!$B$14,IF(G415&lt;=5,'CARGO FIJO'!$B$17)))))</f>
        <v>900</v>
      </c>
      <c r="O415" s="23">
        <f>IF(G415&lt;=1,'CARGO FIJO'!$C$5,IF(G415&lt;=2,'CARGO FIJO'!$C$8,IF(G415&lt;=3,'CARGO FIJO'!$C$11,IF(G415&lt;=4,'CARGO FIJO'!$C$14,IF(G415&lt;=5,'CARGO FIJO'!$C$17)))))</f>
        <v>900</v>
      </c>
      <c r="P415" s="21">
        <f t="shared" si="157"/>
        <v>17</v>
      </c>
      <c r="Q415" s="21">
        <f t="shared" si="158"/>
        <v>17</v>
      </c>
      <c r="R415" s="21">
        <f t="shared" si="159"/>
        <v>0</v>
      </c>
      <c r="S415" s="21">
        <f t="shared" si="160"/>
        <v>0</v>
      </c>
      <c r="T415" s="24">
        <f t="shared" si="161"/>
        <v>15300</v>
      </c>
      <c r="U415" s="24">
        <f t="shared" si="162"/>
        <v>0</v>
      </c>
      <c r="V415" s="25">
        <f t="shared" si="163"/>
        <v>0</v>
      </c>
      <c r="W415" s="24">
        <v>20000</v>
      </c>
      <c r="X415" s="26">
        <v>0</v>
      </c>
      <c r="Y415" s="24">
        <v>0</v>
      </c>
      <c r="Z415" s="27">
        <v>0</v>
      </c>
      <c r="AA415" s="24">
        <f t="shared" si="164"/>
        <v>0</v>
      </c>
      <c r="AB415" s="24">
        <v>0</v>
      </c>
      <c r="AC415" s="24">
        <v>0</v>
      </c>
      <c r="AD415" s="24">
        <v>3550</v>
      </c>
      <c r="AE415" s="24">
        <v>0</v>
      </c>
      <c r="AF415" s="21">
        <v>0</v>
      </c>
      <c r="AG415" s="24">
        <v>0</v>
      </c>
      <c r="AH415" s="24">
        <f t="shared" si="165"/>
        <v>0</v>
      </c>
      <c r="AI415" s="24">
        <v>0</v>
      </c>
      <c r="AJ415" s="33" t="s">
        <v>1756</v>
      </c>
      <c r="AK415" s="24">
        <v>0</v>
      </c>
      <c r="AL415" s="24">
        <f t="shared" si="94"/>
        <v>31750</v>
      </c>
      <c r="AM415" s="24">
        <f t="shared" si="10"/>
        <v>31750</v>
      </c>
      <c r="AN415" s="29"/>
      <c r="AO415" s="30">
        <f t="shared" si="166"/>
        <v>0</v>
      </c>
      <c r="AP415" s="30">
        <f t="shared" si="167"/>
        <v>0</v>
      </c>
      <c r="AQ415" s="29"/>
      <c r="AR415" s="29"/>
      <c r="AS415" s="29"/>
      <c r="AT415" s="29"/>
      <c r="AU415" s="29"/>
      <c r="AV415" s="29"/>
      <c r="AW415" s="29"/>
    </row>
    <row r="416" spans="1:49" ht="15.75" customHeight="1" x14ac:dyDescent="0.3">
      <c r="A416" s="17" t="s">
        <v>1757</v>
      </c>
      <c r="B416" s="14" t="s">
        <v>1758</v>
      </c>
      <c r="C416" s="15">
        <v>71635675</v>
      </c>
      <c r="D416" s="16">
        <v>712004011</v>
      </c>
      <c r="E416" s="16" t="s">
        <v>51</v>
      </c>
      <c r="F416" s="16" t="s">
        <v>1754</v>
      </c>
      <c r="G416" s="17">
        <v>2</v>
      </c>
      <c r="H416" s="18" t="s">
        <v>1759</v>
      </c>
      <c r="I416" s="19" t="s">
        <v>53</v>
      </c>
      <c r="J416" s="20" t="s">
        <v>54</v>
      </c>
      <c r="K416" s="21">
        <v>2120</v>
      </c>
      <c r="L416" s="21">
        <v>2120</v>
      </c>
      <c r="M416" s="22">
        <v>900</v>
      </c>
      <c r="N416" s="23">
        <f>IF(G416&lt;=1,'CARGO FIJO'!$B$5,IF(G416&lt;=2,'CARGO FIJO'!$B$8,IF(G416&lt;=3,'CARGO FIJO'!$B$11,IF(G416&lt;=4,'CARGO FIJO'!$B$14,IF(G416&lt;=5,'CARGO FIJO'!$B$17)))))</f>
        <v>900</v>
      </c>
      <c r="O416" s="23">
        <f>IF(G416&lt;=1,'CARGO FIJO'!$C$5,IF(G416&lt;=2,'CARGO FIJO'!$C$8,IF(G416&lt;=3,'CARGO FIJO'!$C$11,IF(G416&lt;=4,'CARGO FIJO'!$C$14,IF(G416&lt;=5,'CARGO FIJO'!$C$17)))))</f>
        <v>900</v>
      </c>
      <c r="P416" s="21">
        <f t="shared" si="157"/>
        <v>0</v>
      </c>
      <c r="Q416" s="21">
        <f t="shared" si="158"/>
        <v>0</v>
      </c>
      <c r="R416" s="21">
        <f t="shared" si="159"/>
        <v>0</v>
      </c>
      <c r="S416" s="21">
        <f t="shared" si="160"/>
        <v>0</v>
      </c>
      <c r="T416" s="24">
        <f t="shared" si="161"/>
        <v>0</v>
      </c>
      <c r="U416" s="24">
        <f t="shared" si="162"/>
        <v>0</v>
      </c>
      <c r="V416" s="25">
        <f t="shared" si="163"/>
        <v>0</v>
      </c>
      <c r="W416" s="24">
        <v>0</v>
      </c>
      <c r="X416" s="26">
        <v>0</v>
      </c>
      <c r="Y416" s="24">
        <v>0</v>
      </c>
      <c r="Z416" s="27">
        <v>0</v>
      </c>
      <c r="AA416" s="24">
        <f t="shared" si="164"/>
        <v>0</v>
      </c>
      <c r="AB416" s="24">
        <v>0</v>
      </c>
      <c r="AC416" s="24">
        <v>0</v>
      </c>
      <c r="AD416" s="24">
        <v>0</v>
      </c>
      <c r="AE416" s="24">
        <v>0</v>
      </c>
      <c r="AF416" s="21">
        <v>0</v>
      </c>
      <c r="AG416" s="24">
        <v>0</v>
      </c>
      <c r="AH416" s="24">
        <f t="shared" si="165"/>
        <v>0</v>
      </c>
      <c r="AI416" s="24">
        <v>0</v>
      </c>
      <c r="AJ416" s="33" t="s">
        <v>1760</v>
      </c>
      <c r="AK416" s="24">
        <v>0</v>
      </c>
      <c r="AL416" s="24">
        <f t="shared" si="94"/>
        <v>0</v>
      </c>
      <c r="AM416" s="24">
        <f t="shared" si="10"/>
        <v>0</v>
      </c>
      <c r="AN416" s="29"/>
      <c r="AO416" s="30">
        <f t="shared" si="166"/>
        <v>0</v>
      </c>
      <c r="AP416" s="30">
        <f t="shared" si="167"/>
        <v>0</v>
      </c>
      <c r="AQ416" s="29"/>
      <c r="AR416" s="29"/>
      <c r="AS416" s="29"/>
      <c r="AT416" s="29"/>
      <c r="AU416" s="29"/>
      <c r="AV416" s="29"/>
      <c r="AW416" s="29"/>
    </row>
    <row r="417" spans="1:49" ht="15.75" customHeight="1" x14ac:dyDescent="0.3">
      <c r="A417" s="17" t="s">
        <v>1761</v>
      </c>
      <c r="B417" s="14" t="s">
        <v>1744</v>
      </c>
      <c r="C417" s="15">
        <v>98660591</v>
      </c>
      <c r="D417" s="16">
        <v>1610014936</v>
      </c>
      <c r="E417" s="16" t="s">
        <v>51</v>
      </c>
      <c r="F417" s="16" t="s">
        <v>1745</v>
      </c>
      <c r="G417" s="17">
        <v>3</v>
      </c>
      <c r="H417" s="18" t="s">
        <v>1762</v>
      </c>
      <c r="I417" s="19" t="s">
        <v>53</v>
      </c>
      <c r="J417" s="20" t="s">
        <v>54</v>
      </c>
      <c r="K417" s="21">
        <v>13</v>
      </c>
      <c r="L417" s="21">
        <v>16</v>
      </c>
      <c r="M417" s="22">
        <v>1250</v>
      </c>
      <c r="N417" s="23">
        <f>IF(G417&lt;=1,'CARGO FIJO'!$B$5,IF(G417&lt;=2,'CARGO FIJO'!$B$8,IF(G417&lt;=3,'CARGO FIJO'!$B$11,IF(G417&lt;=4,'CARGO FIJO'!$B$14,IF(G417&lt;=5,'CARGO FIJO'!$B$17)))))</f>
        <v>1250</v>
      </c>
      <c r="O417" s="23">
        <f>IF(G417&lt;=1,'CARGO FIJO'!$C$5,IF(G417&lt;=2,'CARGO FIJO'!$C$8,IF(G417&lt;=3,'CARGO FIJO'!$C$11,IF(G417&lt;=4,'CARGO FIJO'!$C$14,IF(G417&lt;=5,'CARGO FIJO'!$C$17)))))</f>
        <v>1250</v>
      </c>
      <c r="P417" s="21">
        <f t="shared" si="157"/>
        <v>3</v>
      </c>
      <c r="Q417" s="21">
        <f t="shared" si="158"/>
        <v>3</v>
      </c>
      <c r="R417" s="21">
        <f t="shared" si="159"/>
        <v>0</v>
      </c>
      <c r="S417" s="21">
        <f t="shared" si="160"/>
        <v>0</v>
      </c>
      <c r="T417" s="24">
        <f t="shared" si="161"/>
        <v>3750</v>
      </c>
      <c r="U417" s="24">
        <f t="shared" si="162"/>
        <v>0</v>
      </c>
      <c r="V417" s="25">
        <f t="shared" si="163"/>
        <v>0</v>
      </c>
      <c r="W417" s="24">
        <f>IF(G417&lt;=1,'CARGO FIJO'!$A$2,IF(G417&lt;=2,'CARGO FIJO'!$B$2,IF(G417&lt;=3,'CARGO FIJO'!$C$2,IF(G417&lt;=4,'CARGO FIJO'!$D$2,IF(G417&lt;=5,'CARGO FIJO'!$E$2)))))</f>
        <v>11800</v>
      </c>
      <c r="X417" s="26">
        <v>0</v>
      </c>
      <c r="Y417" s="24">
        <v>0</v>
      </c>
      <c r="Z417" s="27">
        <v>0</v>
      </c>
      <c r="AA417" s="24">
        <f t="shared" si="164"/>
        <v>0</v>
      </c>
      <c r="AB417" s="24">
        <v>0</v>
      </c>
      <c r="AC417" s="24">
        <v>0</v>
      </c>
      <c r="AD417" s="24">
        <v>3850</v>
      </c>
      <c r="AE417" s="24">
        <v>875900</v>
      </c>
      <c r="AF417" s="21">
        <v>35</v>
      </c>
      <c r="AG417" s="24">
        <v>23050</v>
      </c>
      <c r="AH417" s="24">
        <f t="shared" si="165"/>
        <v>852850</v>
      </c>
      <c r="AI417" s="24">
        <v>0</v>
      </c>
      <c r="AJ417" s="129" t="s">
        <v>1763</v>
      </c>
      <c r="AK417" s="24">
        <v>0</v>
      </c>
      <c r="AL417" s="24">
        <f t="shared" si="94"/>
        <v>34750</v>
      </c>
      <c r="AM417" s="24">
        <f t="shared" si="10"/>
        <v>34750</v>
      </c>
      <c r="AN417" s="29"/>
      <c r="AO417" s="30"/>
      <c r="AP417" s="30"/>
      <c r="AQ417" s="29"/>
      <c r="AR417" s="29"/>
      <c r="AS417" s="29"/>
      <c r="AT417" s="29"/>
      <c r="AU417" s="29"/>
      <c r="AV417" s="29"/>
      <c r="AW417" s="29"/>
    </row>
    <row r="418" spans="1:49" ht="15.75" customHeight="1" x14ac:dyDescent="0.3">
      <c r="A418" s="17" t="s">
        <v>1764</v>
      </c>
      <c r="B418" s="14" t="s">
        <v>1749</v>
      </c>
      <c r="C418" s="15">
        <v>2280451</v>
      </c>
      <c r="D418" s="16">
        <v>1610014937</v>
      </c>
      <c r="E418" s="16" t="s">
        <v>51</v>
      </c>
      <c r="F418" s="16" t="s">
        <v>1750</v>
      </c>
      <c r="G418" s="17">
        <v>3</v>
      </c>
      <c r="H418" s="18" t="s">
        <v>1765</v>
      </c>
      <c r="I418" s="19" t="s">
        <v>53</v>
      </c>
      <c r="J418" s="20" t="s">
        <v>54</v>
      </c>
      <c r="K418" s="21">
        <v>396</v>
      </c>
      <c r="L418" s="21">
        <v>398</v>
      </c>
      <c r="M418" s="22">
        <v>1250</v>
      </c>
      <c r="N418" s="23">
        <f>IF(G418&lt;=1,'CARGO FIJO'!$B$5,IF(G418&lt;=2,'CARGO FIJO'!$B$8,IF(G418&lt;=3,'CARGO FIJO'!$B$11,IF(G418&lt;=4,'CARGO FIJO'!$B$14,IF(G418&lt;=5,'CARGO FIJO'!$B$17)))))</f>
        <v>1250</v>
      </c>
      <c r="O418" s="23">
        <f>IF(G418&lt;=1,'CARGO FIJO'!$C$5,IF(G418&lt;=2,'CARGO FIJO'!$C$8,IF(G418&lt;=3,'CARGO FIJO'!$C$11,IF(G418&lt;=4,'CARGO FIJO'!$C$14,IF(G418&lt;=5,'CARGO FIJO'!$C$17)))))</f>
        <v>1250</v>
      </c>
      <c r="P418" s="21">
        <f t="shared" si="157"/>
        <v>2</v>
      </c>
      <c r="Q418" s="21">
        <f t="shared" si="158"/>
        <v>2</v>
      </c>
      <c r="R418" s="21">
        <f t="shared" si="159"/>
        <v>0</v>
      </c>
      <c r="S418" s="21">
        <f t="shared" si="160"/>
        <v>0</v>
      </c>
      <c r="T418" s="24">
        <f t="shared" si="161"/>
        <v>2500</v>
      </c>
      <c r="U418" s="24">
        <f t="shared" si="162"/>
        <v>0</v>
      </c>
      <c r="V418" s="25">
        <f t="shared" si="163"/>
        <v>0</v>
      </c>
      <c r="W418" s="24">
        <f>IF(G418&lt;=1,'CARGO FIJO'!$A$2,IF(G418&lt;=2,'CARGO FIJO'!$B$2,IF(G418&lt;=3,'CARGO FIJO'!$C$2,IF(G418&lt;=4,'CARGO FIJO'!$D$2,IF(G418&lt;=5,'CARGO FIJO'!$E$2)))))</f>
        <v>11800</v>
      </c>
      <c r="X418" s="26">
        <v>0</v>
      </c>
      <c r="Y418" s="24">
        <v>0</v>
      </c>
      <c r="Z418" s="27">
        <v>0</v>
      </c>
      <c r="AA418" s="24">
        <f t="shared" si="164"/>
        <v>0</v>
      </c>
      <c r="AB418" s="24">
        <v>0</v>
      </c>
      <c r="AC418" s="24">
        <v>0</v>
      </c>
      <c r="AD418" s="24">
        <v>3700</v>
      </c>
      <c r="AE418" s="24">
        <v>898950</v>
      </c>
      <c r="AF418" s="21">
        <v>34</v>
      </c>
      <c r="AG418" s="24">
        <v>23050</v>
      </c>
      <c r="AH418" s="24">
        <f t="shared" si="165"/>
        <v>875900</v>
      </c>
      <c r="AI418" s="24">
        <v>0</v>
      </c>
      <c r="AJ418" s="33" t="s">
        <v>1766</v>
      </c>
      <c r="AK418" s="24">
        <v>0</v>
      </c>
      <c r="AL418" s="24">
        <f t="shared" si="94"/>
        <v>33650</v>
      </c>
      <c r="AM418" s="24">
        <f t="shared" si="10"/>
        <v>33650</v>
      </c>
      <c r="AN418" s="29"/>
      <c r="AO418" s="30"/>
      <c r="AP418" s="30"/>
      <c r="AQ418" s="29"/>
      <c r="AR418" s="29"/>
      <c r="AS418" s="29"/>
      <c r="AT418" s="29"/>
      <c r="AU418" s="29"/>
      <c r="AV418" s="29"/>
      <c r="AW418" s="29"/>
    </row>
    <row r="419" spans="1:49" ht="15.75" customHeight="1" x14ac:dyDescent="0.3">
      <c r="A419" s="17" t="s">
        <v>1767</v>
      </c>
      <c r="B419" s="14" t="s">
        <v>1768</v>
      </c>
      <c r="C419" s="15">
        <v>42823082</v>
      </c>
      <c r="D419" s="16">
        <v>712007439</v>
      </c>
      <c r="E419" s="16" t="s">
        <v>51</v>
      </c>
      <c r="F419" s="16" t="s">
        <v>1769</v>
      </c>
      <c r="G419" s="17">
        <v>2</v>
      </c>
      <c r="H419" s="18" t="s">
        <v>1770</v>
      </c>
      <c r="I419" s="19" t="s">
        <v>53</v>
      </c>
      <c r="J419" s="20" t="s">
        <v>54</v>
      </c>
      <c r="K419" s="21">
        <v>5465</v>
      </c>
      <c r="L419" s="21">
        <v>5511</v>
      </c>
      <c r="M419" s="22">
        <v>900</v>
      </c>
      <c r="N419" s="23">
        <f>IF(G419&lt;=1,'CARGO FIJO'!$B$5,IF(G419&lt;=2,'CARGO FIJO'!$B$8,IF(G419&lt;=3,'CARGO FIJO'!$B$11,IF(G419&lt;=4,'CARGO FIJO'!$B$14,IF(G419&lt;=5,'CARGO FIJO'!$B$17)))))</f>
        <v>900</v>
      </c>
      <c r="O419" s="23">
        <f>IF(G419&lt;=1,'CARGO FIJO'!$C$5,IF(G419&lt;=2,'CARGO FIJO'!$C$8,IF(G419&lt;=3,'CARGO FIJO'!$C$11,IF(G419&lt;=4,'CARGO FIJO'!$C$14,IF(G419&lt;=5,'CARGO FIJO'!$C$17)))))</f>
        <v>900</v>
      </c>
      <c r="P419" s="21">
        <f t="shared" si="157"/>
        <v>46</v>
      </c>
      <c r="Q419" s="21">
        <f t="shared" si="158"/>
        <v>17</v>
      </c>
      <c r="R419" s="21">
        <f t="shared" si="159"/>
        <v>18</v>
      </c>
      <c r="S419" s="21">
        <f t="shared" si="160"/>
        <v>11</v>
      </c>
      <c r="T419" s="24">
        <f t="shared" si="161"/>
        <v>15300</v>
      </c>
      <c r="U419" s="24">
        <f t="shared" si="162"/>
        <v>16200</v>
      </c>
      <c r="V419" s="25">
        <f t="shared" si="163"/>
        <v>9900</v>
      </c>
      <c r="W419" s="24">
        <f>IF(G419&lt;=1,'CARGO FIJO'!$A$2,IF(G419&lt;=2,'CARGO FIJO'!$B$2,IF(G419&lt;=3,'CARGO FIJO'!$C$2,IF(G419&lt;=4,'CARGO FIJO'!$D$2,IF(G419&lt;=5,'CARGO FIJO'!$E$2)))))</f>
        <v>10000</v>
      </c>
      <c r="X419" s="26">
        <v>0</v>
      </c>
      <c r="Y419" s="24">
        <v>0</v>
      </c>
      <c r="Z419" s="27">
        <v>0</v>
      </c>
      <c r="AA419" s="24">
        <f t="shared" si="164"/>
        <v>0</v>
      </c>
      <c r="AB419" s="24">
        <v>0</v>
      </c>
      <c r="AC419" s="24">
        <v>0</v>
      </c>
      <c r="AD419" s="24">
        <v>5150</v>
      </c>
      <c r="AE419" s="24">
        <v>0</v>
      </c>
      <c r="AF419" s="21">
        <v>0</v>
      </c>
      <c r="AG419" s="24">
        <v>0</v>
      </c>
      <c r="AH419" s="24">
        <f t="shared" si="165"/>
        <v>0</v>
      </c>
      <c r="AI419" s="24">
        <v>0</v>
      </c>
      <c r="AJ419" s="130" t="s">
        <v>1771</v>
      </c>
      <c r="AK419" s="24">
        <v>0</v>
      </c>
      <c r="AL419" s="24">
        <f t="shared" si="94"/>
        <v>46250</v>
      </c>
      <c r="AM419" s="24">
        <f t="shared" si="10"/>
        <v>46250</v>
      </c>
      <c r="AN419" s="29"/>
      <c r="AO419" s="30">
        <f t="shared" ref="AO419:AO420" si="168">AH419</f>
        <v>0</v>
      </c>
      <c r="AP419" s="30">
        <f t="shared" ref="AP419:AP420" si="169">AL419-AM419</f>
        <v>0</v>
      </c>
      <c r="AQ419" s="29"/>
      <c r="AR419" s="29"/>
      <c r="AS419" s="29"/>
      <c r="AT419" s="29"/>
      <c r="AU419" s="29"/>
      <c r="AV419" s="29"/>
      <c r="AW419" s="29"/>
    </row>
    <row r="420" spans="1:49" ht="15.75" customHeight="1" x14ac:dyDescent="0.3">
      <c r="A420" s="17" t="s">
        <v>1772</v>
      </c>
      <c r="B420" s="14" t="s">
        <v>1773</v>
      </c>
      <c r="C420" s="15">
        <v>32339787</v>
      </c>
      <c r="D420" s="16">
        <v>1608009579</v>
      </c>
      <c r="E420" s="16" t="s">
        <v>51</v>
      </c>
      <c r="F420" s="16" t="s">
        <v>1774</v>
      </c>
      <c r="G420" s="17">
        <v>2</v>
      </c>
      <c r="H420" s="18" t="s">
        <v>1775</v>
      </c>
      <c r="I420" s="19" t="s">
        <v>53</v>
      </c>
      <c r="J420" s="20" t="s">
        <v>54</v>
      </c>
      <c r="K420" s="21">
        <v>423</v>
      </c>
      <c r="L420" s="21">
        <v>437</v>
      </c>
      <c r="M420" s="22">
        <v>900</v>
      </c>
      <c r="N420" s="23">
        <f>IF(G420&lt;=1,'CARGO FIJO'!$B$5,IF(G420&lt;=2,'CARGO FIJO'!$B$8,IF(G420&lt;=3,'CARGO FIJO'!$B$11,IF(G420&lt;=4,'CARGO FIJO'!$B$14,IF(G420&lt;=5,'CARGO FIJO'!$B$17)))))</f>
        <v>900</v>
      </c>
      <c r="O420" s="23">
        <f>IF(G420&lt;=1,'CARGO FIJO'!$C$5,IF(G420&lt;=2,'CARGO FIJO'!$C$8,IF(G420&lt;=3,'CARGO FIJO'!$C$11,IF(G420&lt;=4,'CARGO FIJO'!$C$14,IF(G420&lt;=5,'CARGO FIJO'!$C$17)))))</f>
        <v>900</v>
      </c>
      <c r="P420" s="21">
        <f t="shared" si="157"/>
        <v>14</v>
      </c>
      <c r="Q420" s="21">
        <f t="shared" si="158"/>
        <v>14</v>
      </c>
      <c r="R420" s="21">
        <f t="shared" si="159"/>
        <v>0</v>
      </c>
      <c r="S420" s="21">
        <f t="shared" si="160"/>
        <v>0</v>
      </c>
      <c r="T420" s="24">
        <f t="shared" si="161"/>
        <v>12600</v>
      </c>
      <c r="U420" s="24">
        <f t="shared" si="162"/>
        <v>0</v>
      </c>
      <c r="V420" s="25">
        <f t="shared" si="163"/>
        <v>0</v>
      </c>
      <c r="W420" s="24">
        <f>IF(G420&lt;=1,'CARGO FIJO'!$A$2,IF(G420&lt;=2,'CARGO FIJO'!$B$2,IF(G420&lt;=3,'CARGO FIJO'!$C$2,IF(G420&lt;=4,'CARGO FIJO'!$D$2,IF(G420&lt;=5,'CARGO FIJO'!$E$2)))))</f>
        <v>10000</v>
      </c>
      <c r="X420" s="26">
        <v>0</v>
      </c>
      <c r="Y420" s="24">
        <v>0</v>
      </c>
      <c r="Z420" s="27">
        <v>0</v>
      </c>
      <c r="AA420" s="24">
        <f t="shared" si="164"/>
        <v>0</v>
      </c>
      <c r="AB420" s="24">
        <v>0</v>
      </c>
      <c r="AC420" s="24">
        <v>0</v>
      </c>
      <c r="AD420" s="24">
        <v>2250</v>
      </c>
      <c r="AE420" s="24">
        <v>0</v>
      </c>
      <c r="AF420" s="21">
        <v>0</v>
      </c>
      <c r="AG420" s="24">
        <v>0</v>
      </c>
      <c r="AH420" s="24">
        <f t="shared" si="165"/>
        <v>0</v>
      </c>
      <c r="AI420" s="24">
        <v>0</v>
      </c>
      <c r="AJ420" s="33" t="s">
        <v>55</v>
      </c>
      <c r="AK420" s="24">
        <v>0</v>
      </c>
      <c r="AL420" s="24">
        <f t="shared" si="94"/>
        <v>20350</v>
      </c>
      <c r="AM420" s="24">
        <f t="shared" si="10"/>
        <v>20350</v>
      </c>
      <c r="AN420" s="29"/>
      <c r="AO420" s="30">
        <f t="shared" si="168"/>
        <v>0</v>
      </c>
      <c r="AP420" s="30">
        <f t="shared" si="169"/>
        <v>0</v>
      </c>
      <c r="AQ420" s="29"/>
      <c r="AR420" s="29"/>
      <c r="AS420" s="29"/>
      <c r="AT420" s="29"/>
      <c r="AU420" s="29"/>
      <c r="AV420" s="29"/>
      <c r="AW420" s="29"/>
    </row>
    <row r="421" spans="1:49" ht="15.75" customHeight="1" x14ac:dyDescent="0.3">
      <c r="A421" s="17" t="s">
        <v>1776</v>
      </c>
      <c r="B421" s="14" t="s">
        <v>1777</v>
      </c>
      <c r="C421" s="128"/>
      <c r="D421" s="16">
        <v>20243980</v>
      </c>
      <c r="E421" s="16" t="s">
        <v>51</v>
      </c>
      <c r="F421" s="16" t="s">
        <v>1778</v>
      </c>
      <c r="G421" s="17">
        <v>2</v>
      </c>
      <c r="H421" s="18" t="s">
        <v>1779</v>
      </c>
      <c r="I421" s="19" t="s">
        <v>53</v>
      </c>
      <c r="J421" s="20" t="s">
        <v>54</v>
      </c>
      <c r="K421" s="21">
        <v>8</v>
      </c>
      <c r="L421" s="21">
        <v>19</v>
      </c>
      <c r="M421" s="22">
        <v>900</v>
      </c>
      <c r="N421" s="23">
        <f>IF(G421&lt;=1,'CARGO FIJO'!$B$5,IF(G421&lt;=2,'CARGO FIJO'!$B$8,IF(G421&lt;=3,'CARGO FIJO'!$B$11,IF(G421&lt;=4,'CARGO FIJO'!$B$14,IF(G421&lt;=5,'CARGO FIJO'!$B$17)))))</f>
        <v>900</v>
      </c>
      <c r="O421" s="23">
        <f>IF(G421&lt;=1,'CARGO FIJO'!$C$5,IF(G421&lt;=2,'CARGO FIJO'!$C$8,IF(G421&lt;=3,'CARGO FIJO'!$C$11,IF(G421&lt;=4,'CARGO FIJO'!$C$14,IF(G421&lt;=5,'CARGO FIJO'!$C$17)))))</f>
        <v>900</v>
      </c>
      <c r="P421" s="21">
        <f t="shared" si="157"/>
        <v>11</v>
      </c>
      <c r="Q421" s="21">
        <f t="shared" si="158"/>
        <v>11</v>
      </c>
      <c r="R421" s="21">
        <f t="shared" si="159"/>
        <v>0</v>
      </c>
      <c r="S421" s="21">
        <f t="shared" si="160"/>
        <v>0</v>
      </c>
      <c r="T421" s="24">
        <f t="shared" si="161"/>
        <v>9900</v>
      </c>
      <c r="U421" s="24">
        <v>0</v>
      </c>
      <c r="V421" s="25">
        <v>0</v>
      </c>
      <c r="W421" s="24">
        <f>IF(G421&lt;=1,'CARGO FIJO'!$A$2,IF(G421&lt;=2,'CARGO FIJO'!$B$2,IF(G421&lt;=3,'CARGO FIJO'!$C$2,IF(G421&lt;=4,'CARGO FIJO'!$D$2,IF(G421&lt;=5,'CARGO FIJO'!$E$2)))))</f>
        <v>10000</v>
      </c>
      <c r="X421" s="26">
        <v>0</v>
      </c>
      <c r="Y421" s="24">
        <v>0</v>
      </c>
      <c r="Z421" s="27">
        <v>1</v>
      </c>
      <c r="AA421" s="24">
        <f t="shared" si="164"/>
        <v>500</v>
      </c>
      <c r="AB421" s="24">
        <v>67200</v>
      </c>
      <c r="AC421" s="24">
        <v>0</v>
      </c>
      <c r="AD421" s="24">
        <v>1000</v>
      </c>
      <c r="AE421" s="24">
        <v>50000</v>
      </c>
      <c r="AF421" s="21">
        <v>2</v>
      </c>
      <c r="AG421" s="24">
        <v>50000</v>
      </c>
      <c r="AH421" s="24">
        <v>0</v>
      </c>
      <c r="AI421" s="24">
        <v>0</v>
      </c>
      <c r="AJ421" s="33" t="s">
        <v>1780</v>
      </c>
      <c r="AK421" s="24">
        <v>0</v>
      </c>
      <c r="AL421" s="24">
        <f t="shared" si="94"/>
        <v>136600</v>
      </c>
      <c r="AM421" s="24">
        <f t="shared" si="10"/>
        <v>136600</v>
      </c>
      <c r="AN421" s="29"/>
      <c r="AO421" s="30"/>
      <c r="AP421" s="30"/>
      <c r="AQ421" s="29"/>
      <c r="AR421" s="29"/>
      <c r="AS421" s="29"/>
      <c r="AT421" s="29"/>
      <c r="AU421" s="29"/>
      <c r="AV421" s="29"/>
      <c r="AW421" s="29"/>
    </row>
    <row r="422" spans="1:49" ht="15.75" customHeight="1" x14ac:dyDescent="0.3">
      <c r="A422" s="17" t="s">
        <v>1781</v>
      </c>
      <c r="B422" s="14" t="s">
        <v>1782</v>
      </c>
      <c r="C422" s="128">
        <v>98553059</v>
      </c>
      <c r="D422" s="16">
        <v>712004422</v>
      </c>
      <c r="E422" s="16" t="s">
        <v>51</v>
      </c>
      <c r="F422" s="16">
        <v>3122875029</v>
      </c>
      <c r="G422" s="17">
        <v>2</v>
      </c>
      <c r="H422" s="18" t="s">
        <v>1783</v>
      </c>
      <c r="I422" s="19" t="s">
        <v>53</v>
      </c>
      <c r="J422" s="20" t="s">
        <v>54</v>
      </c>
      <c r="K422" s="21">
        <v>2514</v>
      </c>
      <c r="L422" s="21">
        <v>2544</v>
      </c>
      <c r="M422" s="22">
        <v>900</v>
      </c>
      <c r="N422" s="23">
        <f>IF(G422&lt;=1,'CARGO FIJO'!$B$5,IF(G422&lt;=2,'CARGO FIJO'!$B$8,IF(G422&lt;=3,'CARGO FIJO'!$B$11,IF(G422&lt;=4,'CARGO FIJO'!$B$14,IF(G422&lt;=5,'CARGO FIJO'!$B$17)))))</f>
        <v>900</v>
      </c>
      <c r="O422" s="23">
        <f>IF(G422&lt;=1,'CARGO FIJO'!$C$5,IF(G422&lt;=2,'CARGO FIJO'!$C$8,IF(G422&lt;=3,'CARGO FIJO'!$C$11,IF(G422&lt;=4,'CARGO FIJO'!$C$14,IF(G422&lt;=5,'CARGO FIJO'!$C$17)))))</f>
        <v>900</v>
      </c>
      <c r="P422" s="21">
        <f t="shared" si="157"/>
        <v>30</v>
      </c>
      <c r="Q422" s="21">
        <f t="shared" si="158"/>
        <v>17</v>
      </c>
      <c r="R422" s="21">
        <f t="shared" si="159"/>
        <v>13</v>
      </c>
      <c r="S422" s="21">
        <f t="shared" si="160"/>
        <v>0</v>
      </c>
      <c r="T422" s="24">
        <f t="shared" si="161"/>
        <v>15300</v>
      </c>
      <c r="U422" s="24">
        <f t="shared" ref="U422:U440" si="170">IF(G422&lt;=1,N422*R422,IF(G422&lt;=2,N422*R422,IF(G422&lt;=3,N422*R422,IF(G422&lt;=4,N422*R422,IF(G422&lt;=5,N422*R422)))))</f>
        <v>11700</v>
      </c>
      <c r="V422" s="25">
        <f t="shared" ref="V422:V440" si="171">IF(G422&lt;=1,O422*S422,IF(G422&lt;=2,O422*S422,IF(G422&lt;=3,O422*S422,IF(G422&lt;=4,O422*S422,IF(G422&lt;=5,O422*S422,)))))</f>
        <v>0</v>
      </c>
      <c r="W422" s="24">
        <f>IF(G422&lt;=1,'CARGO FIJO'!$A$2,IF(G422&lt;=2,'CARGO FIJO'!$B$2,IF(G422&lt;=3,'CARGO FIJO'!$C$2,IF(G422&lt;=4,'CARGO FIJO'!$D$2,IF(G422&lt;=5,'CARGO FIJO'!$E$2)))))</f>
        <v>10000</v>
      </c>
      <c r="X422" s="26">
        <v>0</v>
      </c>
      <c r="Y422" s="24">
        <v>0</v>
      </c>
      <c r="Z422" s="27">
        <v>0</v>
      </c>
      <c r="AA422" s="24">
        <f t="shared" si="164"/>
        <v>0</v>
      </c>
      <c r="AB422" s="24">
        <v>0</v>
      </c>
      <c r="AC422" s="24">
        <v>0</v>
      </c>
      <c r="AD422" s="24">
        <v>3700</v>
      </c>
      <c r="AE422" s="24">
        <v>0</v>
      </c>
      <c r="AF422" s="21">
        <v>0</v>
      </c>
      <c r="AG422" s="24">
        <v>0</v>
      </c>
      <c r="AH422" s="24">
        <f t="shared" ref="AH422:AH435" si="172">AE422-AG422</f>
        <v>0</v>
      </c>
      <c r="AI422" s="24">
        <v>0</v>
      </c>
      <c r="AJ422" s="33" t="s">
        <v>968</v>
      </c>
      <c r="AK422" s="24">
        <v>0</v>
      </c>
      <c r="AL422" s="24">
        <f t="shared" si="94"/>
        <v>33300</v>
      </c>
      <c r="AM422" s="24">
        <f t="shared" si="10"/>
        <v>33300</v>
      </c>
      <c r="AN422" s="29"/>
      <c r="AO422" s="30">
        <f t="shared" ref="AO422:AO440" si="173">AH422</f>
        <v>0</v>
      </c>
      <c r="AP422" s="30">
        <f t="shared" ref="AP422:AP428" si="174">AL422-AM422</f>
        <v>0</v>
      </c>
      <c r="AQ422" s="29"/>
      <c r="AR422" s="29"/>
      <c r="AS422" s="29"/>
      <c r="AT422" s="29"/>
      <c r="AU422" s="29"/>
      <c r="AV422" s="29"/>
      <c r="AW422" s="29"/>
    </row>
    <row r="423" spans="1:49" ht="15.75" customHeight="1" x14ac:dyDescent="0.3">
      <c r="A423" s="17" t="s">
        <v>1784</v>
      </c>
      <c r="B423" s="14" t="s">
        <v>1785</v>
      </c>
      <c r="C423" s="15">
        <v>15253787</v>
      </c>
      <c r="D423" s="16">
        <v>712005850</v>
      </c>
      <c r="E423" s="16" t="s">
        <v>51</v>
      </c>
      <c r="F423" s="16" t="s">
        <v>1786</v>
      </c>
      <c r="G423" s="17">
        <v>2</v>
      </c>
      <c r="H423" s="18" t="s">
        <v>1787</v>
      </c>
      <c r="I423" s="19" t="s">
        <v>53</v>
      </c>
      <c r="J423" s="20" t="s">
        <v>54</v>
      </c>
      <c r="K423" s="21">
        <v>969</v>
      </c>
      <c r="L423" s="21">
        <v>979</v>
      </c>
      <c r="M423" s="22">
        <v>900</v>
      </c>
      <c r="N423" s="23">
        <f>IF(G423&lt;=1,'CARGO FIJO'!$B$5,IF(G423&lt;=2,'CARGO FIJO'!$B$8,IF(G423&lt;=3,'CARGO FIJO'!$B$11,IF(G423&lt;=4,'CARGO FIJO'!$B$14,IF(G423&lt;=5,'CARGO FIJO'!$B$17)))))</f>
        <v>900</v>
      </c>
      <c r="O423" s="23">
        <f>IF(G423&lt;=1,'CARGO FIJO'!$C$5,IF(G423&lt;=2,'CARGO FIJO'!$C$8,IF(G423&lt;=3,'CARGO FIJO'!$C$11,IF(G423&lt;=4,'CARGO FIJO'!$C$14,IF(G423&lt;=5,'CARGO FIJO'!$C$17)))))</f>
        <v>900</v>
      </c>
      <c r="P423" s="21">
        <f t="shared" si="157"/>
        <v>10</v>
      </c>
      <c r="Q423" s="21">
        <f t="shared" si="158"/>
        <v>10</v>
      </c>
      <c r="R423" s="21">
        <f t="shared" si="159"/>
        <v>0</v>
      </c>
      <c r="S423" s="21">
        <f t="shared" si="160"/>
        <v>0</v>
      </c>
      <c r="T423" s="24">
        <f t="shared" si="161"/>
        <v>9000</v>
      </c>
      <c r="U423" s="24">
        <f t="shared" si="170"/>
        <v>0</v>
      </c>
      <c r="V423" s="25">
        <f t="shared" si="171"/>
        <v>0</v>
      </c>
      <c r="W423" s="24">
        <f>IF(G423&lt;=1,'CARGO FIJO'!$A$2,IF(G423&lt;=2,'CARGO FIJO'!$B$2,IF(G423&lt;=3,'CARGO FIJO'!$C$2,IF(G423&lt;=4,'CARGO FIJO'!$D$2,IF(G423&lt;=5,'CARGO FIJO'!$E$2)))))</f>
        <v>10000</v>
      </c>
      <c r="X423" s="26">
        <v>0</v>
      </c>
      <c r="Y423" s="24">
        <v>0</v>
      </c>
      <c r="Z423" s="27">
        <v>4</v>
      </c>
      <c r="AA423" s="24">
        <f t="shared" si="164"/>
        <v>2000</v>
      </c>
      <c r="AB423" s="24">
        <v>82600</v>
      </c>
      <c r="AC423" s="24">
        <v>0</v>
      </c>
      <c r="AD423" s="24">
        <v>0</v>
      </c>
      <c r="AE423" s="24">
        <v>0</v>
      </c>
      <c r="AF423" s="21">
        <v>0</v>
      </c>
      <c r="AG423" s="24">
        <v>0</v>
      </c>
      <c r="AH423" s="24">
        <f t="shared" si="172"/>
        <v>0</v>
      </c>
      <c r="AI423" s="24">
        <v>0</v>
      </c>
      <c r="AJ423" s="33" t="s">
        <v>1788</v>
      </c>
      <c r="AK423" s="24">
        <v>0</v>
      </c>
      <c r="AL423" s="24">
        <f t="shared" si="94"/>
        <v>103600</v>
      </c>
      <c r="AM423" s="24">
        <f t="shared" si="10"/>
        <v>103600</v>
      </c>
      <c r="AN423" s="29"/>
      <c r="AO423" s="30">
        <f t="shared" si="173"/>
        <v>0</v>
      </c>
      <c r="AP423" s="30">
        <f t="shared" si="174"/>
        <v>0</v>
      </c>
      <c r="AQ423" s="29"/>
      <c r="AR423" s="29"/>
      <c r="AS423" s="29"/>
      <c r="AT423" s="29"/>
      <c r="AU423" s="29"/>
      <c r="AV423" s="29"/>
      <c r="AW423" s="29"/>
    </row>
    <row r="424" spans="1:49" ht="15.75" customHeight="1" x14ac:dyDescent="0.3">
      <c r="A424" s="17" t="s">
        <v>1789</v>
      </c>
      <c r="B424" s="14" t="s">
        <v>1790</v>
      </c>
      <c r="C424" s="15">
        <v>15253787</v>
      </c>
      <c r="D424" s="16" t="s">
        <v>1791</v>
      </c>
      <c r="E424" s="16" t="s">
        <v>51</v>
      </c>
      <c r="F424" s="16" t="s">
        <v>1792</v>
      </c>
      <c r="G424" s="17">
        <v>2</v>
      </c>
      <c r="H424" s="18" t="s">
        <v>1793</v>
      </c>
      <c r="I424" s="19" t="s">
        <v>53</v>
      </c>
      <c r="J424" s="20" t="s">
        <v>54</v>
      </c>
      <c r="K424" s="21">
        <v>53</v>
      </c>
      <c r="L424" s="21">
        <v>58</v>
      </c>
      <c r="M424" s="22">
        <v>900</v>
      </c>
      <c r="N424" s="23">
        <f>IF(G424&lt;=1,'CARGO FIJO'!$B$5,IF(G424&lt;=2,'CARGO FIJO'!$B$8,IF(G424&lt;=3,'CARGO FIJO'!$B$11,IF(G424&lt;=4,'CARGO FIJO'!$B$14,IF(G424&lt;=5,'CARGO FIJO'!$B$17)))))</f>
        <v>900</v>
      </c>
      <c r="O424" s="23">
        <f>IF(G424&lt;=1,'CARGO FIJO'!$C$5,IF(G424&lt;=2,'CARGO FIJO'!$C$8,IF(G424&lt;=3,'CARGO FIJO'!$C$11,IF(G424&lt;=4,'CARGO FIJO'!$C$14,IF(G424&lt;=5,'CARGO FIJO'!$C$17)))))</f>
        <v>900</v>
      </c>
      <c r="P424" s="21">
        <f t="shared" si="157"/>
        <v>5</v>
      </c>
      <c r="Q424" s="21">
        <f t="shared" si="158"/>
        <v>5</v>
      </c>
      <c r="R424" s="21">
        <f t="shared" si="159"/>
        <v>0</v>
      </c>
      <c r="S424" s="21">
        <f t="shared" si="160"/>
        <v>0</v>
      </c>
      <c r="T424" s="24">
        <f t="shared" si="161"/>
        <v>4500</v>
      </c>
      <c r="U424" s="24">
        <f t="shared" si="170"/>
        <v>0</v>
      </c>
      <c r="V424" s="25">
        <f t="shared" si="171"/>
        <v>0</v>
      </c>
      <c r="W424" s="24">
        <f>IF(G424&lt;=1,'CARGO FIJO'!$A$2,IF(G424&lt;=2,'CARGO FIJO'!$B$2,IF(G424&lt;=3,'CARGO FIJO'!$C$2,IF(G424&lt;=4,'CARGO FIJO'!$D$2,IF(G424&lt;=5,'CARGO FIJO'!$E$2)))))</f>
        <v>10000</v>
      </c>
      <c r="X424" s="26">
        <v>0</v>
      </c>
      <c r="Y424" s="24">
        <v>0</v>
      </c>
      <c r="Z424" s="27">
        <v>1</v>
      </c>
      <c r="AA424" s="24">
        <f t="shared" si="164"/>
        <v>500</v>
      </c>
      <c r="AB424" s="24">
        <v>56000</v>
      </c>
      <c r="AC424" s="24">
        <v>0</v>
      </c>
      <c r="AD424" s="24">
        <v>8550</v>
      </c>
      <c r="AE424" s="24">
        <v>116100</v>
      </c>
      <c r="AF424" s="21">
        <v>5</v>
      </c>
      <c r="AG424" s="24">
        <v>14500</v>
      </c>
      <c r="AH424" s="24">
        <f t="shared" si="172"/>
        <v>101600</v>
      </c>
      <c r="AI424" s="24">
        <v>0</v>
      </c>
      <c r="AJ424" s="33" t="s">
        <v>1794</v>
      </c>
      <c r="AK424" s="24">
        <v>0</v>
      </c>
      <c r="AL424" s="24">
        <f t="shared" si="94"/>
        <v>76950</v>
      </c>
      <c r="AM424" s="24">
        <f t="shared" si="10"/>
        <v>76950</v>
      </c>
      <c r="AN424" s="29"/>
      <c r="AO424" s="30">
        <f t="shared" si="173"/>
        <v>101600</v>
      </c>
      <c r="AP424" s="30">
        <f t="shared" si="174"/>
        <v>0</v>
      </c>
      <c r="AQ424" s="29"/>
      <c r="AR424" s="29"/>
      <c r="AS424" s="29"/>
      <c r="AT424" s="29"/>
      <c r="AU424" s="29"/>
      <c r="AV424" s="29"/>
      <c r="AW424" s="29"/>
    </row>
    <row r="425" spans="1:49" ht="15.75" customHeight="1" x14ac:dyDescent="0.3">
      <c r="A425" s="17" t="s">
        <v>1795</v>
      </c>
      <c r="B425" s="14" t="s">
        <v>1796</v>
      </c>
      <c r="C425" s="15">
        <v>71399291</v>
      </c>
      <c r="D425" s="16">
        <v>1112003296</v>
      </c>
      <c r="E425" s="16" t="s">
        <v>51</v>
      </c>
      <c r="F425" s="16">
        <v>3108404586</v>
      </c>
      <c r="G425" s="17">
        <v>2</v>
      </c>
      <c r="H425" s="18" t="s">
        <v>1797</v>
      </c>
      <c r="I425" s="19" t="s">
        <v>53</v>
      </c>
      <c r="J425" s="20" t="s">
        <v>54</v>
      </c>
      <c r="K425" s="21">
        <v>1601</v>
      </c>
      <c r="L425" s="21">
        <v>1601</v>
      </c>
      <c r="M425" s="49">
        <v>900</v>
      </c>
      <c r="N425" s="71">
        <f>IF(G425&lt;=1,'CARGO FIJO'!$B$5,IF(G425&lt;=2,'CARGO FIJO'!$B$8,IF(G425&lt;=3,'CARGO FIJO'!$B$11,IF(G425&lt;=4,'CARGO FIJO'!$B$14,IF(G425&lt;=5,'CARGO FIJO'!$B$17)))))</f>
        <v>900</v>
      </c>
      <c r="O425" s="71">
        <f>IF(G425&lt;=1,'CARGO FIJO'!$C$5,IF(G425&lt;=2,'CARGO FIJO'!$C$8,IF(G425&lt;=3,'CARGO FIJO'!$C$11,IF(G425&lt;=4,'CARGO FIJO'!$C$14,IF(G425&lt;=5,'CARGO FIJO'!$C$17)))))</f>
        <v>900</v>
      </c>
      <c r="P425" s="21">
        <f t="shared" si="157"/>
        <v>0</v>
      </c>
      <c r="Q425" s="21">
        <f t="shared" si="158"/>
        <v>0</v>
      </c>
      <c r="R425" s="21">
        <f t="shared" si="159"/>
        <v>0</v>
      </c>
      <c r="S425" s="21">
        <f t="shared" si="160"/>
        <v>0</v>
      </c>
      <c r="T425" s="24">
        <f t="shared" si="161"/>
        <v>0</v>
      </c>
      <c r="U425" s="24">
        <f t="shared" si="170"/>
        <v>0</v>
      </c>
      <c r="V425" s="25">
        <f t="shared" si="171"/>
        <v>0</v>
      </c>
      <c r="W425" s="24">
        <f>IF(G425&lt;=1,'CARGO FIJO'!$A$2,IF(G425&lt;=2,'CARGO FIJO'!$B$2,IF(G425&lt;=3,'CARGO FIJO'!$C$2,IF(G425&lt;=4,'CARGO FIJO'!$D$2,IF(G425&lt;=5,'CARGO FIJO'!$E$2)))))</f>
        <v>10000</v>
      </c>
      <c r="X425" s="26">
        <v>0</v>
      </c>
      <c r="Y425" s="24">
        <v>0</v>
      </c>
      <c r="Z425" s="27">
        <v>0</v>
      </c>
      <c r="AA425" s="24">
        <f t="shared" si="164"/>
        <v>0</v>
      </c>
      <c r="AB425" s="24">
        <v>0</v>
      </c>
      <c r="AC425" s="24">
        <v>0</v>
      </c>
      <c r="AD425" s="24">
        <v>1000</v>
      </c>
      <c r="AE425" s="24">
        <v>0</v>
      </c>
      <c r="AF425" s="21">
        <v>0</v>
      </c>
      <c r="AG425" s="24">
        <v>0</v>
      </c>
      <c r="AH425" s="24">
        <f t="shared" si="172"/>
        <v>0</v>
      </c>
      <c r="AI425" s="24">
        <v>0</v>
      </c>
      <c r="AJ425" s="130" t="s">
        <v>1798</v>
      </c>
      <c r="AK425" s="24">
        <v>0</v>
      </c>
      <c r="AL425" s="24">
        <f t="shared" si="94"/>
        <v>9000</v>
      </c>
      <c r="AM425" s="24">
        <f t="shared" si="10"/>
        <v>9000</v>
      </c>
      <c r="AN425" s="29"/>
      <c r="AO425" s="30">
        <f t="shared" si="173"/>
        <v>0</v>
      </c>
      <c r="AP425" s="30">
        <f t="shared" si="174"/>
        <v>0</v>
      </c>
      <c r="AQ425" s="29"/>
      <c r="AR425" s="29"/>
      <c r="AS425" s="29"/>
      <c r="AT425" s="29"/>
      <c r="AU425" s="29"/>
      <c r="AV425" s="29"/>
      <c r="AW425" s="29"/>
    </row>
    <row r="426" spans="1:49" ht="15.75" customHeight="1" x14ac:dyDescent="0.3">
      <c r="A426" s="17" t="s">
        <v>1799</v>
      </c>
      <c r="B426" s="14" t="s">
        <v>1800</v>
      </c>
      <c r="C426" s="15">
        <v>21597837</v>
      </c>
      <c r="D426" s="16"/>
      <c r="E426" s="16" t="s">
        <v>51</v>
      </c>
      <c r="F426" s="16" t="s">
        <v>1801</v>
      </c>
      <c r="G426" s="17">
        <v>0</v>
      </c>
      <c r="H426" s="18" t="s">
        <v>1802</v>
      </c>
      <c r="I426" s="19" t="s">
        <v>53</v>
      </c>
      <c r="J426" s="20" t="s">
        <v>54</v>
      </c>
      <c r="K426" s="21">
        <v>0</v>
      </c>
      <c r="L426" s="21">
        <v>0</v>
      </c>
      <c r="M426" s="49">
        <v>900</v>
      </c>
      <c r="N426" s="23">
        <f>IF(G426&lt;=1,'CARGO FIJO'!$B$5,IF(G426&lt;=2,'CARGO FIJO'!$B$8,IF(G426&lt;=3,'CARGO FIJO'!$B$11,IF(G426&lt;=4,'CARGO FIJO'!$B$14,IF(G426&lt;=5,'CARGO FIJO'!$B$17)))))</f>
        <v>750</v>
      </c>
      <c r="O426" s="23">
        <f>IF(G426&lt;=1,'CARGO FIJO'!$C$5,IF(G426&lt;=2,'CARGO FIJO'!$C$8,IF(G426&lt;=3,'CARGO FIJO'!$C$11,IF(G426&lt;=4,'CARGO FIJO'!$C$14,IF(G426&lt;=5,'CARGO FIJO'!$C$17)))))</f>
        <v>750</v>
      </c>
      <c r="P426" s="21">
        <f t="shared" si="157"/>
        <v>0</v>
      </c>
      <c r="Q426" s="21">
        <f t="shared" si="158"/>
        <v>0</v>
      </c>
      <c r="R426" s="21">
        <f t="shared" si="159"/>
        <v>0</v>
      </c>
      <c r="S426" s="21">
        <f t="shared" si="160"/>
        <v>0</v>
      </c>
      <c r="T426" s="24">
        <f t="shared" si="161"/>
        <v>0</v>
      </c>
      <c r="U426" s="24">
        <f t="shared" si="170"/>
        <v>0</v>
      </c>
      <c r="V426" s="25">
        <f t="shared" si="171"/>
        <v>0</v>
      </c>
      <c r="W426" s="24">
        <v>30000</v>
      </c>
      <c r="X426" s="26">
        <v>0</v>
      </c>
      <c r="Y426" s="24">
        <v>0</v>
      </c>
      <c r="Z426" s="27">
        <v>3</v>
      </c>
      <c r="AA426" s="24">
        <f t="shared" si="164"/>
        <v>1500</v>
      </c>
      <c r="AB426" s="24">
        <v>91500</v>
      </c>
      <c r="AC426" s="24">
        <v>0</v>
      </c>
      <c r="AD426" s="24">
        <v>0</v>
      </c>
      <c r="AE426" s="24">
        <v>0</v>
      </c>
      <c r="AF426" s="21">
        <v>0</v>
      </c>
      <c r="AG426" s="24">
        <v>0</v>
      </c>
      <c r="AH426" s="24">
        <f t="shared" si="172"/>
        <v>0</v>
      </c>
      <c r="AI426" s="24">
        <v>0</v>
      </c>
      <c r="AJ426" s="33" t="s">
        <v>1803</v>
      </c>
      <c r="AK426" s="24">
        <v>0</v>
      </c>
      <c r="AL426" s="24">
        <f t="shared" si="94"/>
        <v>123000</v>
      </c>
      <c r="AM426" s="24">
        <f t="shared" si="10"/>
        <v>123000</v>
      </c>
      <c r="AN426" s="29"/>
      <c r="AO426" s="30">
        <f t="shared" si="173"/>
        <v>0</v>
      </c>
      <c r="AP426" s="30">
        <f t="shared" si="174"/>
        <v>0</v>
      </c>
      <c r="AQ426" s="29"/>
      <c r="AR426" s="29"/>
      <c r="AS426" s="29"/>
      <c r="AT426" s="29"/>
      <c r="AU426" s="29"/>
      <c r="AV426" s="29"/>
      <c r="AW426" s="29"/>
    </row>
    <row r="427" spans="1:49" ht="15.75" customHeight="1" x14ac:dyDescent="0.3">
      <c r="A427" s="17" t="s">
        <v>1804</v>
      </c>
      <c r="B427" s="14" t="s">
        <v>1805</v>
      </c>
      <c r="C427" s="15">
        <v>71601874</v>
      </c>
      <c r="D427" s="16">
        <v>803003512</v>
      </c>
      <c r="E427" s="16" t="s">
        <v>51</v>
      </c>
      <c r="F427" s="16" t="s">
        <v>1806</v>
      </c>
      <c r="G427" s="17">
        <v>5</v>
      </c>
      <c r="H427" s="18" t="s">
        <v>1807</v>
      </c>
      <c r="I427" s="19" t="s">
        <v>53</v>
      </c>
      <c r="J427" s="20" t="s">
        <v>54</v>
      </c>
      <c r="K427" s="21">
        <v>2465</v>
      </c>
      <c r="L427" s="21">
        <v>2465</v>
      </c>
      <c r="M427" s="22">
        <v>1850</v>
      </c>
      <c r="N427" s="23">
        <f>IF(G427&lt;=1,'CARGO FIJO'!$B$5,IF(G427&lt;=2,'CARGO FIJO'!$B$8,IF(G427&lt;=3,'CARGO FIJO'!$B$11,IF(G427&lt;=4,'CARGO FIJO'!$B$14,IF(G427&lt;=5,'CARGO FIJO'!$B$17)))))</f>
        <v>1850</v>
      </c>
      <c r="O427" s="23">
        <f>IF(G427&lt;=1,'CARGO FIJO'!$C$5,IF(G427&lt;=2,'CARGO FIJO'!$C$8,IF(G427&lt;=3,'CARGO FIJO'!$C$11,IF(G427&lt;=4,'CARGO FIJO'!$C$14,IF(G427&lt;=5,'CARGO FIJO'!$C$17)))))</f>
        <v>1850</v>
      </c>
      <c r="P427" s="21">
        <f t="shared" si="157"/>
        <v>0</v>
      </c>
      <c r="Q427" s="21">
        <f t="shared" si="158"/>
        <v>0</v>
      </c>
      <c r="R427" s="21">
        <f t="shared" si="159"/>
        <v>0</v>
      </c>
      <c r="S427" s="21">
        <f t="shared" si="160"/>
        <v>0</v>
      </c>
      <c r="T427" s="24">
        <f t="shared" si="161"/>
        <v>0</v>
      </c>
      <c r="U427" s="24">
        <f t="shared" si="170"/>
        <v>0</v>
      </c>
      <c r="V427" s="25">
        <f t="shared" si="171"/>
        <v>0</v>
      </c>
      <c r="W427" s="24">
        <f>IF(G427&lt;=1,'CARGO FIJO'!$A$2,IF(G427&lt;=2,'CARGO FIJO'!$B$2,IF(G427&lt;=3,'CARGO FIJO'!$C$2,IF(G427&lt;=4,'CARGO FIJO'!$D$2,IF(G427&lt;=5,'CARGO FIJO'!$E$2)))))</f>
        <v>18900</v>
      </c>
      <c r="X427" s="26">
        <v>0</v>
      </c>
      <c r="Y427" s="24">
        <v>0</v>
      </c>
      <c r="Z427" s="27">
        <v>0</v>
      </c>
      <c r="AA427" s="24">
        <f t="shared" si="164"/>
        <v>0</v>
      </c>
      <c r="AB427" s="24">
        <v>0</v>
      </c>
      <c r="AC427" s="24">
        <v>0</v>
      </c>
      <c r="AD427" s="24">
        <v>1900</v>
      </c>
      <c r="AE427" s="24">
        <v>0</v>
      </c>
      <c r="AF427" s="21">
        <v>0</v>
      </c>
      <c r="AG427" s="24">
        <v>0</v>
      </c>
      <c r="AH427" s="24">
        <f t="shared" si="172"/>
        <v>0</v>
      </c>
      <c r="AI427" s="24">
        <v>0</v>
      </c>
      <c r="AJ427" s="33" t="s">
        <v>1808</v>
      </c>
      <c r="AK427" s="24">
        <v>0</v>
      </c>
      <c r="AL427" s="24">
        <f t="shared" si="94"/>
        <v>17000</v>
      </c>
      <c r="AM427" s="24">
        <f t="shared" si="10"/>
        <v>17000</v>
      </c>
      <c r="AN427" s="29"/>
      <c r="AO427" s="30">
        <f t="shared" si="173"/>
        <v>0</v>
      </c>
      <c r="AP427" s="30">
        <f t="shared" si="174"/>
        <v>0</v>
      </c>
      <c r="AQ427" s="29"/>
      <c r="AR427" s="29"/>
      <c r="AS427" s="29"/>
      <c r="AT427" s="29"/>
      <c r="AU427" s="29"/>
      <c r="AV427" s="29"/>
      <c r="AW427" s="29"/>
    </row>
    <row r="428" spans="1:49" ht="15.75" customHeight="1" x14ac:dyDescent="0.3">
      <c r="A428" s="17" t="s">
        <v>1809</v>
      </c>
      <c r="B428" s="14" t="s">
        <v>1810</v>
      </c>
      <c r="C428" s="15">
        <v>98543009</v>
      </c>
      <c r="D428" s="16">
        <v>803003762</v>
      </c>
      <c r="E428" s="16" t="s">
        <v>51</v>
      </c>
      <c r="F428" s="16" t="s">
        <v>1811</v>
      </c>
      <c r="G428" s="17">
        <v>3</v>
      </c>
      <c r="H428" s="18" t="s">
        <v>1812</v>
      </c>
      <c r="I428" s="19" t="s">
        <v>53</v>
      </c>
      <c r="J428" s="20" t="s">
        <v>54</v>
      </c>
      <c r="K428" s="21">
        <v>1472</v>
      </c>
      <c r="L428" s="21">
        <v>1509</v>
      </c>
      <c r="M428" s="22">
        <v>1250</v>
      </c>
      <c r="N428" s="23">
        <f>IF(G428&lt;=1,'CARGO FIJO'!$B$5,IF(G428&lt;=2,'CARGO FIJO'!$B$8,IF(G428&lt;=3,'CARGO FIJO'!$B$11,IF(G428&lt;=4,'CARGO FIJO'!$B$14,IF(G428&lt;=5,'CARGO FIJO'!$B$17)))))</f>
        <v>1250</v>
      </c>
      <c r="O428" s="23">
        <f>IF(G428&lt;=1,'CARGO FIJO'!$C$5,IF(G428&lt;=2,'CARGO FIJO'!$C$8,IF(G428&lt;=3,'CARGO FIJO'!$C$11,IF(G428&lt;=4,'CARGO FIJO'!$C$14,IF(G428&lt;=5,'CARGO FIJO'!$C$17)))))</f>
        <v>1250</v>
      </c>
      <c r="P428" s="21">
        <f t="shared" si="157"/>
        <v>37</v>
      </c>
      <c r="Q428" s="21">
        <f t="shared" si="158"/>
        <v>17</v>
      </c>
      <c r="R428" s="21">
        <f t="shared" si="159"/>
        <v>18</v>
      </c>
      <c r="S428" s="21">
        <f t="shared" si="160"/>
        <v>2</v>
      </c>
      <c r="T428" s="24">
        <f t="shared" si="161"/>
        <v>21250</v>
      </c>
      <c r="U428" s="24">
        <f t="shared" si="170"/>
        <v>22500</v>
      </c>
      <c r="V428" s="25">
        <f t="shared" si="171"/>
        <v>2500</v>
      </c>
      <c r="W428" s="24">
        <f>IF(G428&lt;=1,'CARGO FIJO'!$A$2,IF(G428&lt;=2,'CARGO FIJO'!$B$2,IF(G428&lt;=3,'CARGO FIJO'!$C$2,IF(G428&lt;=4,'CARGO FIJO'!$D$2,IF(G428&lt;=5,'CARGO FIJO'!$E$2)))))</f>
        <v>11800</v>
      </c>
      <c r="X428" s="26">
        <v>0</v>
      </c>
      <c r="Y428" s="24">
        <v>0</v>
      </c>
      <c r="Z428" s="27">
        <v>0</v>
      </c>
      <c r="AA428" s="24">
        <f t="shared" si="164"/>
        <v>0</v>
      </c>
      <c r="AB428" s="24">
        <v>0</v>
      </c>
      <c r="AC428" s="24">
        <v>0</v>
      </c>
      <c r="AD428" s="24">
        <v>5800</v>
      </c>
      <c r="AE428" s="24">
        <v>0</v>
      </c>
      <c r="AF428" s="21">
        <v>0</v>
      </c>
      <c r="AG428" s="24">
        <v>0</v>
      </c>
      <c r="AH428" s="24">
        <f t="shared" si="172"/>
        <v>0</v>
      </c>
      <c r="AI428" s="24">
        <v>0</v>
      </c>
      <c r="AJ428" s="33" t="s">
        <v>1813</v>
      </c>
      <c r="AK428" s="24">
        <v>0</v>
      </c>
      <c r="AL428" s="24">
        <f t="shared" si="94"/>
        <v>52250</v>
      </c>
      <c r="AM428" s="24">
        <f t="shared" si="10"/>
        <v>52250</v>
      </c>
      <c r="AN428" s="29"/>
      <c r="AO428" s="30">
        <f t="shared" si="173"/>
        <v>0</v>
      </c>
      <c r="AP428" s="30">
        <f t="shared" si="174"/>
        <v>0</v>
      </c>
      <c r="AQ428" s="29"/>
      <c r="AR428" s="29"/>
      <c r="AS428" s="29"/>
      <c r="AT428" s="29"/>
      <c r="AU428" s="29"/>
      <c r="AV428" s="29"/>
      <c r="AW428" s="29"/>
    </row>
    <row r="429" spans="1:49" ht="15.75" customHeight="1" x14ac:dyDescent="0.3">
      <c r="A429" s="17" t="s">
        <v>1814</v>
      </c>
      <c r="B429" s="14" t="s">
        <v>1815</v>
      </c>
      <c r="C429" s="15">
        <v>2511507</v>
      </c>
      <c r="D429" s="16">
        <v>1408022930</v>
      </c>
      <c r="E429" s="16" t="s">
        <v>51</v>
      </c>
      <c r="F429" s="16" t="s">
        <v>1816</v>
      </c>
      <c r="G429" s="17">
        <v>3</v>
      </c>
      <c r="H429" s="18" t="s">
        <v>1817</v>
      </c>
      <c r="I429" s="19" t="s">
        <v>53</v>
      </c>
      <c r="J429" s="20" t="s">
        <v>54</v>
      </c>
      <c r="K429" s="21">
        <v>51</v>
      </c>
      <c r="L429" s="21">
        <v>51</v>
      </c>
      <c r="M429" s="22">
        <v>1250</v>
      </c>
      <c r="N429" s="23">
        <f>IF(G429&lt;=1,'CARGO FIJO'!$B$5,IF(G429&lt;=2,'CARGO FIJO'!$B$8,IF(G429&lt;=3,'CARGO FIJO'!$B$11,IF(G429&lt;=4,'CARGO FIJO'!$B$14,IF(G429&lt;=5,'CARGO FIJO'!$B$17)))))</f>
        <v>1250</v>
      </c>
      <c r="O429" s="23">
        <f>IF(G429&lt;=1,'CARGO FIJO'!$C$5,IF(G429&lt;=2,'CARGO FIJO'!$C$8,IF(G429&lt;=3,'CARGO FIJO'!$C$11,IF(G429&lt;=4,'CARGO FIJO'!$C$14,IF(G429&lt;=5,'CARGO FIJO'!$C$17)))))</f>
        <v>1250</v>
      </c>
      <c r="P429" s="21">
        <f t="shared" si="157"/>
        <v>0</v>
      </c>
      <c r="Q429" s="21">
        <f t="shared" si="158"/>
        <v>0</v>
      </c>
      <c r="R429" s="21">
        <f t="shared" si="159"/>
        <v>0</v>
      </c>
      <c r="S429" s="21">
        <f t="shared" si="160"/>
        <v>0</v>
      </c>
      <c r="T429" s="24">
        <f t="shared" si="161"/>
        <v>0</v>
      </c>
      <c r="U429" s="24">
        <f t="shared" si="170"/>
        <v>0</v>
      </c>
      <c r="V429" s="25">
        <f t="shared" si="171"/>
        <v>0</v>
      </c>
      <c r="W429" s="24">
        <f>IF(G429&lt;=1,'CARGO FIJO'!$A$2,IF(G429&lt;=2,'CARGO FIJO'!$B$2,IF(G429&lt;=3,'CARGO FIJO'!$C$2,IF(G429&lt;=4,'CARGO FIJO'!$D$2,IF(G429&lt;=5,'CARGO FIJO'!$E$2)))))</f>
        <v>11800</v>
      </c>
      <c r="X429" s="26">
        <v>0</v>
      </c>
      <c r="Y429" s="24">
        <v>0</v>
      </c>
      <c r="Z429" s="27">
        <v>1</v>
      </c>
      <c r="AA429" s="24">
        <f t="shared" si="164"/>
        <v>500</v>
      </c>
      <c r="AB429" s="24">
        <v>11750</v>
      </c>
      <c r="AC429" s="24">
        <v>0</v>
      </c>
      <c r="AD429" s="24">
        <v>1250</v>
      </c>
      <c r="AE429" s="24">
        <v>0</v>
      </c>
      <c r="AF429" s="21">
        <v>0</v>
      </c>
      <c r="AG429" s="24">
        <v>0</v>
      </c>
      <c r="AH429" s="24">
        <f t="shared" si="172"/>
        <v>0</v>
      </c>
      <c r="AI429" s="24">
        <v>0</v>
      </c>
      <c r="AJ429" s="33" t="s">
        <v>1818</v>
      </c>
      <c r="AK429" s="24">
        <v>0</v>
      </c>
      <c r="AL429" s="24">
        <f t="shared" si="94"/>
        <v>22800</v>
      </c>
      <c r="AM429" s="24">
        <f t="shared" si="10"/>
        <v>22800</v>
      </c>
      <c r="AN429" s="29"/>
      <c r="AO429" s="30">
        <f t="shared" si="173"/>
        <v>0</v>
      </c>
      <c r="AP429" s="30"/>
      <c r="AQ429" s="29"/>
      <c r="AR429" s="29"/>
      <c r="AS429" s="29"/>
      <c r="AT429" s="29"/>
      <c r="AU429" s="29"/>
      <c r="AV429" s="29"/>
      <c r="AW429" s="29"/>
    </row>
    <row r="430" spans="1:49" ht="15.75" customHeight="1" x14ac:dyDescent="0.3">
      <c r="A430" s="17" t="s">
        <v>1819</v>
      </c>
      <c r="B430" s="14" t="s">
        <v>1820</v>
      </c>
      <c r="C430" s="15">
        <v>32445878</v>
      </c>
      <c r="D430" s="16">
        <v>1208004965</v>
      </c>
      <c r="E430" s="16" t="s">
        <v>51</v>
      </c>
      <c r="F430" s="16">
        <v>3031831</v>
      </c>
      <c r="G430" s="17">
        <v>3</v>
      </c>
      <c r="H430" s="18" t="s">
        <v>1821</v>
      </c>
      <c r="I430" s="19" t="s">
        <v>53</v>
      </c>
      <c r="J430" s="20" t="s">
        <v>54</v>
      </c>
      <c r="K430" s="21">
        <v>1342</v>
      </c>
      <c r="L430" s="21">
        <v>1355</v>
      </c>
      <c r="M430" s="22">
        <v>1250</v>
      </c>
      <c r="N430" s="23">
        <f>IF(G430&lt;=1,'CARGO FIJO'!$B$5,IF(G430&lt;=2,'CARGO FIJO'!$B$8,IF(G430&lt;=3,'CARGO FIJO'!$B$11,IF(G430&lt;=4,'CARGO FIJO'!$B$14,IF(G430&lt;=5,'CARGO FIJO'!$B$17)))))</f>
        <v>1250</v>
      </c>
      <c r="O430" s="23">
        <f>IF(G430&lt;=1,'CARGO FIJO'!$C$5,IF(G430&lt;=2,'CARGO FIJO'!$C$8,IF(G430&lt;=3,'CARGO FIJO'!$C$11,IF(G430&lt;=4,'CARGO FIJO'!$C$14,IF(G430&lt;=5,'CARGO FIJO'!$C$17)))))</f>
        <v>1250</v>
      </c>
      <c r="P430" s="21">
        <f t="shared" si="157"/>
        <v>13</v>
      </c>
      <c r="Q430" s="21">
        <f t="shared" si="158"/>
        <v>13</v>
      </c>
      <c r="R430" s="21">
        <f t="shared" si="159"/>
        <v>0</v>
      </c>
      <c r="S430" s="21">
        <f t="shared" si="160"/>
        <v>0</v>
      </c>
      <c r="T430" s="24">
        <f t="shared" si="161"/>
        <v>16250</v>
      </c>
      <c r="U430" s="24">
        <f t="shared" si="170"/>
        <v>0</v>
      </c>
      <c r="V430" s="25">
        <f t="shared" si="171"/>
        <v>0</v>
      </c>
      <c r="W430" s="24">
        <f>IF(G430&lt;=1,'CARGO FIJO'!$A$2,IF(G430&lt;=2,'CARGO FIJO'!$B$2,IF(G430&lt;=3,'CARGO FIJO'!$C$2,IF(G430&lt;=4,'CARGO FIJO'!$D$2,IF(G430&lt;=5,'CARGO FIJO'!$E$2)))))</f>
        <v>11800</v>
      </c>
      <c r="X430" s="26">
        <v>0</v>
      </c>
      <c r="Y430" s="24">
        <v>0</v>
      </c>
      <c r="Z430" s="27">
        <v>0</v>
      </c>
      <c r="AA430" s="24">
        <f t="shared" si="164"/>
        <v>0</v>
      </c>
      <c r="AB430" s="24">
        <v>0</v>
      </c>
      <c r="AC430" s="24">
        <v>0</v>
      </c>
      <c r="AD430" s="24">
        <v>2800</v>
      </c>
      <c r="AE430" s="24">
        <v>0</v>
      </c>
      <c r="AF430" s="21">
        <v>0</v>
      </c>
      <c r="AG430" s="24">
        <v>0</v>
      </c>
      <c r="AH430" s="24">
        <f t="shared" si="172"/>
        <v>0</v>
      </c>
      <c r="AI430" s="24">
        <v>0</v>
      </c>
      <c r="AJ430" s="33" t="s">
        <v>55</v>
      </c>
      <c r="AK430" s="24">
        <v>0</v>
      </c>
      <c r="AL430" s="24">
        <f t="shared" si="94"/>
        <v>25250</v>
      </c>
      <c r="AM430" s="24">
        <f t="shared" si="10"/>
        <v>25250</v>
      </c>
      <c r="AN430" s="29"/>
      <c r="AO430" s="30">
        <f t="shared" si="173"/>
        <v>0</v>
      </c>
      <c r="AP430" s="30">
        <f t="shared" ref="AP430:AP434" si="175">AL430-AM430</f>
        <v>0</v>
      </c>
      <c r="AQ430" s="29"/>
      <c r="AR430" s="29"/>
      <c r="AS430" s="29"/>
      <c r="AT430" s="29"/>
      <c r="AU430" s="29"/>
      <c r="AV430" s="29"/>
      <c r="AW430" s="29"/>
    </row>
    <row r="431" spans="1:49" ht="15.75" customHeight="1" x14ac:dyDescent="0.3">
      <c r="A431" s="17" t="s">
        <v>1822</v>
      </c>
      <c r="B431" s="14" t="s">
        <v>1823</v>
      </c>
      <c r="C431" s="15">
        <v>15256307</v>
      </c>
      <c r="D431" s="16">
        <v>712004854</v>
      </c>
      <c r="E431" s="16" t="s">
        <v>51</v>
      </c>
      <c r="F431" s="16" t="s">
        <v>1824</v>
      </c>
      <c r="G431" s="17">
        <v>2</v>
      </c>
      <c r="H431" s="18" t="s">
        <v>1825</v>
      </c>
      <c r="I431" s="19" t="s">
        <v>53</v>
      </c>
      <c r="J431" s="20" t="s">
        <v>54</v>
      </c>
      <c r="K431" s="21">
        <v>1321</v>
      </c>
      <c r="L431" s="21">
        <v>1328</v>
      </c>
      <c r="M431" s="22">
        <v>900</v>
      </c>
      <c r="N431" s="23">
        <f>IF(G431&lt;=1,'CARGO FIJO'!$B$5,IF(G431&lt;=2,'CARGO FIJO'!$B$8,IF(G431&lt;=3,'CARGO FIJO'!$B$11,IF(G431&lt;=4,'CARGO FIJO'!$B$14,IF(G431&lt;=5,'CARGO FIJO'!$B$17)))))</f>
        <v>900</v>
      </c>
      <c r="O431" s="23">
        <f>IF(G431&lt;=1,'CARGO FIJO'!$C$5,IF(G431&lt;=2,'CARGO FIJO'!$C$8,IF(G431&lt;=3,'CARGO FIJO'!$C$11,IF(G431&lt;=4,'CARGO FIJO'!$C$14,IF(G431&lt;=5,'CARGO FIJO'!$C$17)))))</f>
        <v>900</v>
      </c>
      <c r="P431" s="21">
        <f t="shared" si="157"/>
        <v>7</v>
      </c>
      <c r="Q431" s="21">
        <f t="shared" si="158"/>
        <v>7</v>
      </c>
      <c r="R431" s="21">
        <f t="shared" si="159"/>
        <v>0</v>
      </c>
      <c r="S431" s="21">
        <f t="shared" si="160"/>
        <v>0</v>
      </c>
      <c r="T431" s="24">
        <f t="shared" si="161"/>
        <v>6300</v>
      </c>
      <c r="U431" s="24">
        <f t="shared" si="170"/>
        <v>0</v>
      </c>
      <c r="V431" s="25">
        <f t="shared" si="171"/>
        <v>0</v>
      </c>
      <c r="W431" s="24">
        <f>IF(G431&lt;=1,'CARGO FIJO'!$A$2,IF(G431&lt;=2,'CARGO FIJO'!$B$2,IF(G431&lt;=3,'CARGO FIJO'!$C$2,IF(G431&lt;=4,'CARGO FIJO'!$D$2,IF(G431&lt;=5,'CARGO FIJO'!$E$2)))))</f>
        <v>10000</v>
      </c>
      <c r="X431" s="26">
        <v>0</v>
      </c>
      <c r="Y431" s="24">
        <v>0</v>
      </c>
      <c r="Z431" s="27">
        <v>0</v>
      </c>
      <c r="AA431" s="24">
        <f t="shared" si="164"/>
        <v>0</v>
      </c>
      <c r="AB431" s="24">
        <v>0</v>
      </c>
      <c r="AC431" s="24">
        <v>0</v>
      </c>
      <c r="AD431" s="24">
        <v>1600</v>
      </c>
      <c r="AE431" s="24">
        <v>0</v>
      </c>
      <c r="AF431" s="21">
        <v>0</v>
      </c>
      <c r="AG431" s="24">
        <v>0</v>
      </c>
      <c r="AH431" s="24">
        <f t="shared" si="172"/>
        <v>0</v>
      </c>
      <c r="AI431" s="24">
        <v>0</v>
      </c>
      <c r="AJ431" s="33" t="s">
        <v>1826</v>
      </c>
      <c r="AK431" s="24">
        <v>0</v>
      </c>
      <c r="AL431" s="24">
        <f t="shared" si="94"/>
        <v>14700</v>
      </c>
      <c r="AM431" s="24">
        <f t="shared" si="10"/>
        <v>14700</v>
      </c>
      <c r="AN431" s="29"/>
      <c r="AO431" s="30">
        <f t="shared" si="173"/>
        <v>0</v>
      </c>
      <c r="AP431" s="30">
        <f t="shared" si="175"/>
        <v>0</v>
      </c>
      <c r="AQ431" s="29"/>
      <c r="AR431" s="29"/>
      <c r="AS431" s="29"/>
      <c r="AT431" s="29"/>
      <c r="AU431" s="29"/>
      <c r="AV431" s="29"/>
      <c r="AW431" s="29"/>
    </row>
    <row r="432" spans="1:49" ht="15.75" customHeight="1" x14ac:dyDescent="0.3">
      <c r="A432" s="17" t="s">
        <v>1827</v>
      </c>
      <c r="B432" s="14" t="s">
        <v>1828</v>
      </c>
      <c r="C432" s="15">
        <v>39166381</v>
      </c>
      <c r="D432" s="16">
        <v>712004857</v>
      </c>
      <c r="E432" s="16" t="s">
        <v>51</v>
      </c>
      <c r="F432" s="16">
        <v>3035021</v>
      </c>
      <c r="G432" s="17">
        <v>1</v>
      </c>
      <c r="H432" s="18" t="s">
        <v>1829</v>
      </c>
      <c r="I432" s="19" t="s">
        <v>53</v>
      </c>
      <c r="J432" s="20" t="s">
        <v>54</v>
      </c>
      <c r="K432" s="21">
        <v>2324</v>
      </c>
      <c r="L432" s="21">
        <v>2339</v>
      </c>
      <c r="M432" s="22">
        <v>750</v>
      </c>
      <c r="N432" s="23">
        <f>IF(G432&lt;=1,'CARGO FIJO'!$B$5,IF(G432&lt;=2,'CARGO FIJO'!$B$8,IF(G432&lt;=3,'CARGO FIJO'!$B$11,IF(G432&lt;=4,'CARGO FIJO'!$B$14,IF(G432&lt;=5,'CARGO FIJO'!$B$17)))))</f>
        <v>750</v>
      </c>
      <c r="O432" s="23">
        <f>IF(G432&lt;=1,'CARGO FIJO'!$C$5,IF(G432&lt;=2,'CARGO FIJO'!$C$8,IF(G432&lt;=3,'CARGO FIJO'!$C$11,IF(G432&lt;=4,'CARGO FIJO'!$C$14,IF(G432&lt;=5,'CARGO FIJO'!$C$17)))))</f>
        <v>750</v>
      </c>
      <c r="P432" s="21">
        <f t="shared" si="157"/>
        <v>15</v>
      </c>
      <c r="Q432" s="21">
        <f t="shared" si="158"/>
        <v>15</v>
      </c>
      <c r="R432" s="21">
        <f t="shared" si="159"/>
        <v>0</v>
      </c>
      <c r="S432" s="21">
        <f t="shared" si="160"/>
        <v>0</v>
      </c>
      <c r="T432" s="24">
        <f t="shared" si="161"/>
        <v>11250</v>
      </c>
      <c r="U432" s="24">
        <f t="shared" si="170"/>
        <v>0</v>
      </c>
      <c r="V432" s="25">
        <f t="shared" si="171"/>
        <v>0</v>
      </c>
      <c r="W432" s="24">
        <f>IF(G432&lt;=1,'CARGO FIJO'!$A$2,IF(G432&lt;=2,'CARGO FIJO'!$B$2,IF(G432&lt;=3,'CARGO FIJO'!$C$2,IF(G432&lt;=4,'CARGO FIJO'!$D$2,IF(G432&lt;=5,'CARGO FIJO'!$E$2)))))</f>
        <v>6400</v>
      </c>
      <c r="X432" s="26">
        <v>0</v>
      </c>
      <c r="Y432" s="24">
        <v>0</v>
      </c>
      <c r="Z432" s="27">
        <v>0</v>
      </c>
      <c r="AA432" s="24">
        <f t="shared" si="164"/>
        <v>0</v>
      </c>
      <c r="AB432" s="24">
        <v>0</v>
      </c>
      <c r="AC432" s="24">
        <v>0</v>
      </c>
      <c r="AD432" s="24">
        <v>1750</v>
      </c>
      <c r="AE432" s="24">
        <v>0</v>
      </c>
      <c r="AF432" s="21">
        <v>0</v>
      </c>
      <c r="AG432" s="24">
        <v>0</v>
      </c>
      <c r="AH432" s="24">
        <f t="shared" si="172"/>
        <v>0</v>
      </c>
      <c r="AI432" s="24">
        <v>0</v>
      </c>
      <c r="AJ432" s="33" t="s">
        <v>960</v>
      </c>
      <c r="AK432" s="24">
        <v>0</v>
      </c>
      <c r="AL432" s="24">
        <f t="shared" si="94"/>
        <v>15900</v>
      </c>
      <c r="AM432" s="24">
        <f t="shared" si="10"/>
        <v>15900</v>
      </c>
      <c r="AN432" s="29"/>
      <c r="AO432" s="30">
        <f t="shared" si="173"/>
        <v>0</v>
      </c>
      <c r="AP432" s="30">
        <f t="shared" si="175"/>
        <v>0</v>
      </c>
      <c r="AQ432" s="29"/>
      <c r="AR432" s="29"/>
      <c r="AS432" s="29"/>
      <c r="AT432" s="29"/>
      <c r="AU432" s="29"/>
      <c r="AV432" s="29"/>
      <c r="AW432" s="29"/>
    </row>
    <row r="433" spans="1:49" ht="15.75" customHeight="1" x14ac:dyDescent="0.3">
      <c r="A433" s="17" t="s">
        <v>1830</v>
      </c>
      <c r="B433" s="14" t="s">
        <v>1831</v>
      </c>
      <c r="C433" s="16"/>
      <c r="D433" s="16">
        <v>911008391</v>
      </c>
      <c r="E433" s="16" t="s">
        <v>51</v>
      </c>
      <c r="F433" s="16">
        <v>3122529120</v>
      </c>
      <c r="G433" s="17">
        <v>1</v>
      </c>
      <c r="H433" s="18" t="s">
        <v>1832</v>
      </c>
      <c r="I433" s="19" t="s">
        <v>53</v>
      </c>
      <c r="J433" s="20" t="s">
        <v>54</v>
      </c>
      <c r="K433" s="21">
        <v>1207</v>
      </c>
      <c r="L433" s="21">
        <v>1208</v>
      </c>
      <c r="M433" s="22">
        <v>750</v>
      </c>
      <c r="N433" s="23">
        <f>IF(G433&lt;=1,'CARGO FIJO'!$B$5,IF(G433&lt;=2,'CARGO FIJO'!$B$8,IF(G433&lt;=3,'CARGO FIJO'!$B$11,IF(G433&lt;=4,'CARGO FIJO'!$B$14,IF(G433&lt;=5,'CARGO FIJO'!$B$17)))))</f>
        <v>750</v>
      </c>
      <c r="O433" s="23">
        <f>IF(G433&lt;=1,'CARGO FIJO'!$C$5,IF(G433&lt;=2,'CARGO FIJO'!$C$8,IF(G433&lt;=3,'CARGO FIJO'!$C$11,IF(G433&lt;=4,'CARGO FIJO'!$C$14,IF(G433&lt;=5,'CARGO FIJO'!$C$17)))))</f>
        <v>750</v>
      </c>
      <c r="P433" s="21">
        <f t="shared" si="157"/>
        <v>1</v>
      </c>
      <c r="Q433" s="21">
        <f t="shared" si="158"/>
        <v>1</v>
      </c>
      <c r="R433" s="21">
        <f t="shared" si="159"/>
        <v>0</v>
      </c>
      <c r="S433" s="21">
        <f t="shared" si="160"/>
        <v>0</v>
      </c>
      <c r="T433" s="24">
        <f t="shared" si="161"/>
        <v>750</v>
      </c>
      <c r="U433" s="24">
        <f t="shared" si="170"/>
        <v>0</v>
      </c>
      <c r="V433" s="25">
        <f t="shared" si="171"/>
        <v>0</v>
      </c>
      <c r="W433" s="24">
        <f>IF(G433&lt;=1,'CARGO FIJO'!$A$2,IF(G433&lt;=2,'CARGO FIJO'!$B$2,IF(G433&lt;=3,'CARGO FIJO'!$C$2,IF(G433&lt;=4,'CARGO FIJO'!$D$2,IF(G433&lt;=5,'CARGO FIJO'!$E$2)))))</f>
        <v>6400</v>
      </c>
      <c r="X433" s="26">
        <v>0</v>
      </c>
      <c r="Y433" s="24">
        <v>0</v>
      </c>
      <c r="Z433" s="27">
        <v>5</v>
      </c>
      <c r="AA433" s="24">
        <f t="shared" si="164"/>
        <v>2500</v>
      </c>
      <c r="AB433" s="24">
        <v>47050</v>
      </c>
      <c r="AC433" s="24">
        <v>0</v>
      </c>
      <c r="AD433" s="24">
        <v>0</v>
      </c>
      <c r="AE433" s="24">
        <v>0</v>
      </c>
      <c r="AF433" s="21">
        <v>0</v>
      </c>
      <c r="AG433" s="24">
        <v>0</v>
      </c>
      <c r="AH433" s="24">
        <f t="shared" si="172"/>
        <v>0</v>
      </c>
      <c r="AI433" s="24">
        <v>0</v>
      </c>
      <c r="AJ433" s="33" t="s">
        <v>1833</v>
      </c>
      <c r="AK433" s="24">
        <v>0</v>
      </c>
      <c r="AL433" s="24">
        <f t="shared" si="94"/>
        <v>56700</v>
      </c>
      <c r="AM433" s="24">
        <f t="shared" si="10"/>
        <v>56700</v>
      </c>
      <c r="AN433" s="29"/>
      <c r="AO433" s="30">
        <f t="shared" si="173"/>
        <v>0</v>
      </c>
      <c r="AP433" s="30">
        <f t="shared" si="175"/>
        <v>0</v>
      </c>
      <c r="AQ433" s="29"/>
      <c r="AR433" s="29"/>
      <c r="AS433" s="29"/>
      <c r="AT433" s="29"/>
      <c r="AU433" s="29"/>
      <c r="AV433" s="29"/>
      <c r="AW433" s="29"/>
    </row>
    <row r="434" spans="1:49" ht="15.75" customHeight="1" x14ac:dyDescent="0.3">
      <c r="A434" s="17" t="s">
        <v>1834</v>
      </c>
      <c r="B434" s="14" t="s">
        <v>1835</v>
      </c>
      <c r="C434" s="16"/>
      <c r="D434" s="16">
        <v>1012014002</v>
      </c>
      <c r="E434" s="16" t="s">
        <v>51</v>
      </c>
      <c r="F434" s="16" t="s">
        <v>1836</v>
      </c>
      <c r="G434" s="17">
        <v>2</v>
      </c>
      <c r="H434" s="18" t="s">
        <v>1837</v>
      </c>
      <c r="I434" s="19" t="s">
        <v>53</v>
      </c>
      <c r="J434" s="20" t="s">
        <v>54</v>
      </c>
      <c r="K434" s="21">
        <v>1461</v>
      </c>
      <c r="L434" s="21">
        <v>1462</v>
      </c>
      <c r="M434" s="22">
        <v>900</v>
      </c>
      <c r="N434" s="23">
        <f>IF(G434&lt;=1,'CARGO FIJO'!$B$5,IF(G434&lt;=2,'CARGO FIJO'!$B$8,IF(G434&lt;=3,'CARGO FIJO'!$B$11,IF(G434&lt;=4,'CARGO FIJO'!$B$14,IF(G434&lt;=5,'CARGO FIJO'!$B$17)))))</f>
        <v>900</v>
      </c>
      <c r="O434" s="23">
        <f>IF(G434&lt;=1,'CARGO FIJO'!$C$5,IF(G434&lt;=2,'CARGO FIJO'!$C$8,IF(G434&lt;=3,'CARGO FIJO'!$C$11,IF(G434&lt;=4,'CARGO FIJO'!$C$14,IF(G434&lt;=5,'CARGO FIJO'!$C$17)))))</f>
        <v>900</v>
      </c>
      <c r="P434" s="21">
        <f t="shared" si="157"/>
        <v>1</v>
      </c>
      <c r="Q434" s="21">
        <f t="shared" si="158"/>
        <v>1</v>
      </c>
      <c r="R434" s="21">
        <f t="shared" si="159"/>
        <v>0</v>
      </c>
      <c r="S434" s="21">
        <f t="shared" si="160"/>
        <v>0</v>
      </c>
      <c r="T434" s="24">
        <f t="shared" si="161"/>
        <v>900</v>
      </c>
      <c r="U434" s="24">
        <f t="shared" si="170"/>
        <v>0</v>
      </c>
      <c r="V434" s="25">
        <f t="shared" si="171"/>
        <v>0</v>
      </c>
      <c r="W434" s="24">
        <f>IF(G434&lt;=1,'CARGO FIJO'!$A$2,IF(G434&lt;=2,'CARGO FIJO'!$B$2,IF(G434&lt;=3,'CARGO FIJO'!$C$2,IF(G434&lt;=4,'CARGO FIJO'!$D$2,IF(G434&lt;=5,'CARGO FIJO'!$E$2)))))</f>
        <v>10000</v>
      </c>
      <c r="X434" s="26">
        <v>0</v>
      </c>
      <c r="Y434" s="24">
        <v>0</v>
      </c>
      <c r="Z434" s="27">
        <v>1</v>
      </c>
      <c r="AA434" s="24">
        <f t="shared" si="164"/>
        <v>500</v>
      </c>
      <c r="AB434" s="24">
        <v>10000</v>
      </c>
      <c r="AC434" s="24">
        <v>0</v>
      </c>
      <c r="AD434" s="24">
        <v>1150</v>
      </c>
      <c r="AE434" s="24">
        <v>0</v>
      </c>
      <c r="AF434" s="21">
        <v>0</v>
      </c>
      <c r="AG434" s="24">
        <v>0</v>
      </c>
      <c r="AH434" s="24">
        <f t="shared" si="172"/>
        <v>0</v>
      </c>
      <c r="AI434" s="24">
        <v>0</v>
      </c>
      <c r="AJ434" s="33" t="s">
        <v>1838</v>
      </c>
      <c r="AK434" s="24">
        <v>0</v>
      </c>
      <c r="AL434" s="24">
        <f t="shared" si="94"/>
        <v>20250</v>
      </c>
      <c r="AM434" s="24">
        <f t="shared" si="10"/>
        <v>20250</v>
      </c>
      <c r="AN434" s="29"/>
      <c r="AO434" s="30">
        <f t="shared" si="173"/>
        <v>0</v>
      </c>
      <c r="AP434" s="30">
        <f t="shared" si="175"/>
        <v>0</v>
      </c>
      <c r="AQ434" s="29"/>
      <c r="AR434" s="29"/>
      <c r="AS434" s="29"/>
      <c r="AT434" s="29"/>
      <c r="AU434" s="29"/>
      <c r="AV434" s="29"/>
      <c r="AW434" s="29"/>
    </row>
    <row r="435" spans="1:49" ht="15.75" customHeight="1" x14ac:dyDescent="0.3">
      <c r="A435" s="17" t="s">
        <v>1839</v>
      </c>
      <c r="B435" s="14" t="s">
        <v>1840</v>
      </c>
      <c r="C435" s="15">
        <v>4403107</v>
      </c>
      <c r="D435" s="16">
        <v>1601003603</v>
      </c>
      <c r="E435" s="16" t="s">
        <v>51</v>
      </c>
      <c r="F435" s="16" t="s">
        <v>1841</v>
      </c>
      <c r="G435" s="17">
        <v>2</v>
      </c>
      <c r="H435" s="18" t="s">
        <v>1842</v>
      </c>
      <c r="I435" s="19" t="s">
        <v>53</v>
      </c>
      <c r="J435" s="20" t="s">
        <v>54</v>
      </c>
      <c r="K435" s="21">
        <v>697</v>
      </c>
      <c r="L435" s="21">
        <v>703</v>
      </c>
      <c r="M435" s="22">
        <v>900</v>
      </c>
      <c r="N435" s="23">
        <f>IF(G435&lt;=1,'CARGO FIJO'!$B$5,IF(G435&lt;=2,'CARGO FIJO'!$B$8,IF(G435&lt;=3,'CARGO FIJO'!$B$11,IF(G435&lt;=4,'CARGO FIJO'!$B$14,IF(G435&lt;=5,'CARGO FIJO'!$B$17)))))</f>
        <v>900</v>
      </c>
      <c r="O435" s="23">
        <f>IF(G435&lt;=1,'CARGO FIJO'!$C$5,IF(G435&lt;=2,'CARGO FIJO'!$C$8,IF(G435&lt;=3,'CARGO FIJO'!$C$11,IF(G435&lt;=4,'CARGO FIJO'!$C$14,IF(G435&lt;=5,'CARGO FIJO'!$C$17)))))</f>
        <v>900</v>
      </c>
      <c r="P435" s="21">
        <f t="shared" si="157"/>
        <v>6</v>
      </c>
      <c r="Q435" s="21">
        <f t="shared" si="158"/>
        <v>6</v>
      </c>
      <c r="R435" s="21">
        <f t="shared" si="159"/>
        <v>0</v>
      </c>
      <c r="S435" s="21">
        <f t="shared" si="160"/>
        <v>0</v>
      </c>
      <c r="T435" s="24">
        <f t="shared" si="161"/>
        <v>5400</v>
      </c>
      <c r="U435" s="24">
        <f t="shared" si="170"/>
        <v>0</v>
      </c>
      <c r="V435" s="25">
        <f t="shared" si="171"/>
        <v>0</v>
      </c>
      <c r="W435" s="24">
        <f>IF(G435&lt;=1,'CARGO FIJO'!$A$2,IF(G435&lt;=2,'CARGO FIJO'!$B$2,IF(G435&lt;=3,'CARGO FIJO'!$C$2,IF(G435&lt;=4,'CARGO FIJO'!$D$2,IF(G435&lt;=5,'CARGO FIJO'!$E$2)))))</f>
        <v>10000</v>
      </c>
      <c r="X435" s="26">
        <v>0</v>
      </c>
      <c r="Y435" s="24">
        <v>0</v>
      </c>
      <c r="Z435" s="27">
        <v>0</v>
      </c>
      <c r="AA435" s="24">
        <f t="shared" si="164"/>
        <v>0</v>
      </c>
      <c r="AB435" s="24">
        <v>0</v>
      </c>
      <c r="AC435" s="24">
        <v>0</v>
      </c>
      <c r="AD435" s="24">
        <v>1550</v>
      </c>
      <c r="AE435" s="24">
        <v>0</v>
      </c>
      <c r="AF435" s="21">
        <v>0</v>
      </c>
      <c r="AG435" s="24">
        <v>0</v>
      </c>
      <c r="AH435" s="24">
        <f t="shared" si="172"/>
        <v>0</v>
      </c>
      <c r="AI435" s="24">
        <v>0</v>
      </c>
      <c r="AJ435" s="33" t="s">
        <v>960</v>
      </c>
      <c r="AK435" s="24">
        <v>0</v>
      </c>
      <c r="AL435" s="24">
        <f t="shared" si="94"/>
        <v>13850</v>
      </c>
      <c r="AM435" s="24">
        <f t="shared" si="10"/>
        <v>13850</v>
      </c>
      <c r="AN435" s="29"/>
      <c r="AO435" s="30">
        <f t="shared" si="173"/>
        <v>0</v>
      </c>
      <c r="AP435" s="30"/>
      <c r="AQ435" s="29"/>
      <c r="AR435" s="29"/>
      <c r="AS435" s="29"/>
      <c r="AT435" s="29"/>
      <c r="AU435" s="29"/>
      <c r="AV435" s="29"/>
      <c r="AW435" s="29"/>
    </row>
    <row r="436" spans="1:49" ht="15.75" customHeight="1" x14ac:dyDescent="0.3">
      <c r="A436" s="17" t="s">
        <v>1843</v>
      </c>
      <c r="B436" s="14" t="s">
        <v>1844</v>
      </c>
      <c r="C436" s="15">
        <v>43686130</v>
      </c>
      <c r="D436" s="16">
        <v>1510008047</v>
      </c>
      <c r="E436" s="16" t="s">
        <v>51</v>
      </c>
      <c r="F436" s="16" t="s">
        <v>1845</v>
      </c>
      <c r="G436" s="17">
        <v>2</v>
      </c>
      <c r="H436" s="18" t="s">
        <v>1846</v>
      </c>
      <c r="I436" s="19" t="s">
        <v>53</v>
      </c>
      <c r="J436" s="20" t="s">
        <v>54</v>
      </c>
      <c r="K436" s="21">
        <v>681</v>
      </c>
      <c r="L436" s="21">
        <v>722</v>
      </c>
      <c r="M436" s="22">
        <v>900</v>
      </c>
      <c r="N436" s="23">
        <f>IF(G436&lt;=1,'CARGO FIJO'!$B$5,IF(G436&lt;=2,'CARGO FIJO'!$B$8,IF(G436&lt;=3,'CARGO FIJO'!$B$11,IF(G436&lt;=4,'CARGO FIJO'!$B$14,IF(G436&lt;=5,'CARGO FIJO'!$B$17)))))</f>
        <v>900</v>
      </c>
      <c r="O436" s="23">
        <f>IF(G436&lt;=1,'CARGO FIJO'!$C$5,IF(G436&lt;=2,'CARGO FIJO'!$C$8,IF(G436&lt;=3,'CARGO FIJO'!$C$11,IF(G436&lt;=4,'CARGO FIJO'!$C$14,IF(G436&lt;=5,'CARGO FIJO'!$C$17)))))</f>
        <v>900</v>
      </c>
      <c r="P436" s="21">
        <f t="shared" si="157"/>
        <v>41</v>
      </c>
      <c r="Q436" s="21">
        <f t="shared" si="158"/>
        <v>17</v>
      </c>
      <c r="R436" s="21">
        <f t="shared" si="159"/>
        <v>18</v>
      </c>
      <c r="S436" s="21">
        <f t="shared" si="160"/>
        <v>6</v>
      </c>
      <c r="T436" s="24">
        <f t="shared" si="161"/>
        <v>15300</v>
      </c>
      <c r="U436" s="24">
        <f t="shared" si="170"/>
        <v>16200</v>
      </c>
      <c r="V436" s="25">
        <f t="shared" si="171"/>
        <v>5400</v>
      </c>
      <c r="W436" s="24">
        <f>IF(G436&lt;=1,'CARGO FIJO'!$A$2,IF(G436&lt;=2,'CARGO FIJO'!$B$2,IF(G436&lt;=3,'CARGO FIJO'!$C$2,IF(G436&lt;=4,'CARGO FIJO'!$D$2,IF(G436&lt;=5,'CARGO FIJO'!$E$2)))))</f>
        <v>10000</v>
      </c>
      <c r="X436" s="26">
        <v>0</v>
      </c>
      <c r="Y436" s="24">
        <v>0</v>
      </c>
      <c r="Z436" s="27">
        <v>0</v>
      </c>
      <c r="AA436" s="24">
        <f t="shared" si="164"/>
        <v>0</v>
      </c>
      <c r="AB436" s="24">
        <v>0</v>
      </c>
      <c r="AC436" s="24">
        <v>0</v>
      </c>
      <c r="AD436" s="24">
        <v>4700</v>
      </c>
      <c r="AE436" s="24">
        <v>0</v>
      </c>
      <c r="AF436" s="21">
        <v>0</v>
      </c>
      <c r="AG436" s="24">
        <v>0</v>
      </c>
      <c r="AH436" s="24">
        <v>0</v>
      </c>
      <c r="AI436" s="24">
        <v>0</v>
      </c>
      <c r="AJ436" s="33" t="s">
        <v>1847</v>
      </c>
      <c r="AK436" s="24">
        <v>0</v>
      </c>
      <c r="AL436" s="24">
        <f t="shared" si="94"/>
        <v>42200</v>
      </c>
      <c r="AM436" s="24">
        <f t="shared" si="10"/>
        <v>42200</v>
      </c>
      <c r="AN436" s="29"/>
      <c r="AO436" s="30">
        <f t="shared" si="173"/>
        <v>0</v>
      </c>
      <c r="AP436" s="30">
        <f t="shared" ref="AP436:AP440" si="176">AL436-AM436</f>
        <v>0</v>
      </c>
      <c r="AQ436" s="29"/>
      <c r="AR436" s="29"/>
      <c r="AS436" s="29"/>
      <c r="AT436" s="29"/>
      <c r="AU436" s="29"/>
      <c r="AV436" s="29"/>
      <c r="AW436" s="29"/>
    </row>
    <row r="437" spans="1:49" ht="15.75" customHeight="1" x14ac:dyDescent="0.3">
      <c r="A437" s="17" t="s">
        <v>1848</v>
      </c>
      <c r="B437" s="14" t="s">
        <v>1849</v>
      </c>
      <c r="C437" s="15">
        <v>15253109</v>
      </c>
      <c r="D437" s="16">
        <v>805009547</v>
      </c>
      <c r="E437" s="16" t="s">
        <v>1850</v>
      </c>
      <c r="F437" s="16">
        <v>3136777096</v>
      </c>
      <c r="G437" s="17">
        <v>3</v>
      </c>
      <c r="H437" s="18" t="s">
        <v>1851</v>
      </c>
      <c r="I437" s="19" t="s">
        <v>53</v>
      </c>
      <c r="J437" s="20" t="s">
        <v>54</v>
      </c>
      <c r="K437" s="21">
        <v>146</v>
      </c>
      <c r="L437" s="21">
        <v>167</v>
      </c>
      <c r="M437" s="22">
        <v>1250</v>
      </c>
      <c r="N437" s="23">
        <f>IF(G437&lt;=1,'CARGO FIJO'!$B$5,IF(G437&lt;=2,'CARGO FIJO'!$B$8,IF(G437&lt;=3,'CARGO FIJO'!$B$11,IF(G437&lt;=4,'CARGO FIJO'!$B$14,IF(G437&lt;=5,'CARGO FIJO'!$B$17)))))</f>
        <v>1250</v>
      </c>
      <c r="O437" s="23">
        <f>IF(G437&lt;=1,'CARGO FIJO'!$C$5,IF(G437&lt;=2,'CARGO FIJO'!$C$8,IF(G437&lt;=3,'CARGO FIJO'!$C$11,IF(G437&lt;=4,'CARGO FIJO'!$C$14,IF(G437&lt;=5,'CARGO FIJO'!$C$17)))))</f>
        <v>1250</v>
      </c>
      <c r="P437" s="21">
        <f t="shared" si="157"/>
        <v>21</v>
      </c>
      <c r="Q437" s="21">
        <f t="shared" si="158"/>
        <v>17</v>
      </c>
      <c r="R437" s="21">
        <f t="shared" si="159"/>
        <v>4</v>
      </c>
      <c r="S437" s="21">
        <f t="shared" si="160"/>
        <v>0</v>
      </c>
      <c r="T437" s="24">
        <f t="shared" si="161"/>
        <v>21250</v>
      </c>
      <c r="U437" s="24">
        <f t="shared" si="170"/>
        <v>5000</v>
      </c>
      <c r="V437" s="25">
        <f t="shared" si="171"/>
        <v>0</v>
      </c>
      <c r="W437" s="24">
        <f>IF(G437&lt;=1,'CARGO FIJO'!$A$2,IF(G437&lt;=2,'CARGO FIJO'!$B$2,IF(G437&lt;=3,'CARGO FIJO'!$C$2,IF(G437&lt;=4,'CARGO FIJO'!$D$2,IF(G437&lt;=5,'CARGO FIJO'!$E$2)))))</f>
        <v>11800</v>
      </c>
      <c r="X437" s="26">
        <v>0</v>
      </c>
      <c r="Y437" s="24">
        <v>0</v>
      </c>
      <c r="Z437" s="27">
        <v>2</v>
      </c>
      <c r="AA437" s="24">
        <f t="shared" si="164"/>
        <v>1000</v>
      </c>
      <c r="AB437" s="24">
        <v>37450</v>
      </c>
      <c r="AC437" s="24">
        <v>0</v>
      </c>
      <c r="AD437" s="24">
        <v>0</v>
      </c>
      <c r="AE437" s="24">
        <v>0</v>
      </c>
      <c r="AF437" s="21">
        <v>0</v>
      </c>
      <c r="AG437" s="24">
        <v>0</v>
      </c>
      <c r="AH437" s="24">
        <f>AE437-AG437</f>
        <v>0</v>
      </c>
      <c r="AI437" s="24">
        <v>0</v>
      </c>
      <c r="AJ437" s="33" t="s">
        <v>1852</v>
      </c>
      <c r="AK437" s="24">
        <v>0</v>
      </c>
      <c r="AL437" s="24">
        <f t="shared" si="94"/>
        <v>76500</v>
      </c>
      <c r="AM437" s="24">
        <f t="shared" si="10"/>
        <v>76500</v>
      </c>
      <c r="AN437" s="29"/>
      <c r="AO437" s="30">
        <f t="shared" si="173"/>
        <v>0</v>
      </c>
      <c r="AP437" s="30">
        <f t="shared" si="176"/>
        <v>0</v>
      </c>
      <c r="AQ437" s="29"/>
      <c r="AR437" s="29"/>
      <c r="AS437" s="29"/>
      <c r="AT437" s="29"/>
      <c r="AU437" s="29"/>
      <c r="AV437" s="29"/>
      <c r="AW437" s="29"/>
    </row>
    <row r="438" spans="1:49" ht="15.75" customHeight="1" x14ac:dyDescent="0.3">
      <c r="A438" s="17" t="s">
        <v>1853</v>
      </c>
      <c r="B438" s="14" t="s">
        <v>1854</v>
      </c>
      <c r="C438" s="131">
        <v>890937250</v>
      </c>
      <c r="D438" s="36"/>
      <c r="E438" s="29"/>
      <c r="F438" s="16" t="s">
        <v>1855</v>
      </c>
      <c r="G438" s="132">
        <v>2</v>
      </c>
      <c r="H438" s="133" t="s">
        <v>1856</v>
      </c>
      <c r="I438" s="134" t="s">
        <v>1857</v>
      </c>
      <c r="J438" s="20" t="s">
        <v>54</v>
      </c>
      <c r="K438" s="135">
        <v>0</v>
      </c>
      <c r="L438" s="135">
        <v>0</v>
      </c>
      <c r="M438" s="22">
        <v>900</v>
      </c>
      <c r="N438" s="23">
        <f>IF(G438&lt;=1,'CARGO FIJO'!$B$5,IF(G438&lt;=2,'CARGO FIJO'!$B$8,IF(G438&lt;=3,'CARGO FIJO'!$B$11,IF(G438&lt;=4,'CARGO FIJO'!$B$14,IF(G438&lt;=5,'CARGO FIJO'!$B$17)))))</f>
        <v>900</v>
      </c>
      <c r="O438" s="23">
        <f>IF(G438&lt;=1,'CARGO FIJO'!$C$5,IF(G438&lt;=2,'CARGO FIJO'!$C$8,IF(G438&lt;=3,'CARGO FIJO'!$C$11,IF(G438&lt;=4,'CARGO FIJO'!$C$14,IF(G438&lt;=5,'CARGO FIJO'!$C$17)))))</f>
        <v>900</v>
      </c>
      <c r="P438" s="135">
        <f t="shared" si="157"/>
        <v>0</v>
      </c>
      <c r="Q438" s="135">
        <f t="shared" si="158"/>
        <v>0</v>
      </c>
      <c r="R438" s="135">
        <f t="shared" si="159"/>
        <v>0</v>
      </c>
      <c r="S438" s="135">
        <f t="shared" si="160"/>
        <v>0</v>
      </c>
      <c r="T438" s="30">
        <f t="shared" si="161"/>
        <v>0</v>
      </c>
      <c r="U438" s="30">
        <f t="shared" si="170"/>
        <v>0</v>
      </c>
      <c r="V438" s="136">
        <f t="shared" si="171"/>
        <v>0</v>
      </c>
      <c r="W438" s="30">
        <v>0</v>
      </c>
      <c r="X438" s="137">
        <v>0</v>
      </c>
      <c r="Y438" s="30">
        <v>0</v>
      </c>
      <c r="Z438" s="138">
        <v>0</v>
      </c>
      <c r="AA438" s="30">
        <f t="shared" si="164"/>
        <v>0</v>
      </c>
      <c r="AB438" s="30">
        <v>0</v>
      </c>
      <c r="AC438" s="30">
        <v>0</v>
      </c>
      <c r="AD438" s="30">
        <v>0</v>
      </c>
      <c r="AE438" s="30">
        <v>0</v>
      </c>
      <c r="AF438" s="135">
        <v>0</v>
      </c>
      <c r="AG438" s="30">
        <v>0</v>
      </c>
      <c r="AH438" s="30">
        <v>0</v>
      </c>
      <c r="AI438" s="30">
        <v>4687200</v>
      </c>
      <c r="AJ438" s="139" t="s">
        <v>1858</v>
      </c>
      <c r="AK438" s="30">
        <v>0</v>
      </c>
      <c r="AL438" s="30">
        <f t="shared" si="94"/>
        <v>4687200</v>
      </c>
      <c r="AM438" s="30">
        <f t="shared" si="10"/>
        <v>4687200</v>
      </c>
      <c r="AN438" s="29"/>
      <c r="AO438" s="30">
        <f t="shared" si="173"/>
        <v>0</v>
      </c>
      <c r="AP438" s="30">
        <f t="shared" si="176"/>
        <v>0</v>
      </c>
      <c r="AQ438" s="29"/>
      <c r="AR438" s="29"/>
      <c r="AS438" s="29"/>
      <c r="AT438" s="29"/>
      <c r="AU438" s="29"/>
      <c r="AV438" s="29"/>
      <c r="AW438" s="29"/>
    </row>
    <row r="439" spans="1:49" ht="15.75" customHeight="1" x14ac:dyDescent="0.3">
      <c r="A439" s="17" t="s">
        <v>1859</v>
      </c>
      <c r="B439" s="14" t="s">
        <v>1860</v>
      </c>
      <c r="C439" s="131" t="s">
        <v>1861</v>
      </c>
      <c r="D439" s="16" t="s">
        <v>1862</v>
      </c>
      <c r="E439" s="16" t="s">
        <v>51</v>
      </c>
      <c r="F439" s="16" t="s">
        <v>1863</v>
      </c>
      <c r="G439" s="132">
        <v>2</v>
      </c>
      <c r="H439" s="133" t="s">
        <v>1864</v>
      </c>
      <c r="I439" s="134" t="s">
        <v>53</v>
      </c>
      <c r="J439" s="20" t="s">
        <v>54</v>
      </c>
      <c r="K439" s="135"/>
      <c r="L439" s="135"/>
      <c r="M439" s="22">
        <v>900</v>
      </c>
      <c r="N439" s="23">
        <f>IF(G439&lt;=1,'CARGO FIJO'!$B$5,IF(G439&lt;=2,'CARGO FIJO'!$B$8,IF(G439&lt;=3,'CARGO FIJO'!$B$11,IF(G439&lt;=4,'CARGO FIJO'!$B$14,IF(G439&lt;=5,'CARGO FIJO'!$B$17)))))</f>
        <v>900</v>
      </c>
      <c r="O439" s="23">
        <f>IF(G439&lt;=1,'CARGO FIJO'!$C$5,IF(G439&lt;=2,'CARGO FIJO'!$C$8,IF(G439&lt;=3,'CARGO FIJO'!$C$11,IF(G439&lt;=4,'CARGO FIJO'!$C$14,IF(G439&lt;=5,'CARGO FIJO'!$C$17)))))</f>
        <v>900</v>
      </c>
      <c r="P439" s="135">
        <f t="shared" si="157"/>
        <v>0</v>
      </c>
      <c r="Q439" s="135">
        <f t="shared" si="158"/>
        <v>0</v>
      </c>
      <c r="R439" s="135">
        <f t="shared" si="159"/>
        <v>0</v>
      </c>
      <c r="S439" s="135">
        <f t="shared" si="160"/>
        <v>0</v>
      </c>
      <c r="T439" s="30">
        <f t="shared" si="161"/>
        <v>0</v>
      </c>
      <c r="U439" s="30">
        <f t="shared" si="170"/>
        <v>0</v>
      </c>
      <c r="V439" s="136">
        <f t="shared" si="171"/>
        <v>0</v>
      </c>
      <c r="W439" s="30">
        <f>IF(G439&lt;=1,'CARGO FIJO'!$A$2,IF(G439&lt;=2,'CARGO FIJO'!$B$2,IF(G439&lt;=3,'CARGO FIJO'!$C$2,IF(G439&lt;=4,'CARGO FIJO'!$D$2,IF(G439&lt;=5,'CARGO FIJO'!$E$2)))))</f>
        <v>10000</v>
      </c>
      <c r="X439" s="137">
        <v>0</v>
      </c>
      <c r="Y439" s="30">
        <v>0</v>
      </c>
      <c r="Z439" s="138">
        <v>0</v>
      </c>
      <c r="AA439" s="30">
        <f t="shared" si="164"/>
        <v>0</v>
      </c>
      <c r="AB439" s="30">
        <v>0</v>
      </c>
      <c r="AC439" s="30">
        <v>0</v>
      </c>
      <c r="AD439" s="30">
        <v>0</v>
      </c>
      <c r="AE439" s="30">
        <v>0</v>
      </c>
      <c r="AF439" s="135">
        <v>0</v>
      </c>
      <c r="AG439" s="30">
        <v>0</v>
      </c>
      <c r="AH439" s="30">
        <f t="shared" ref="AH439:AH440" si="177">AE439-AG439</f>
        <v>0</v>
      </c>
      <c r="AI439" s="30">
        <v>300000</v>
      </c>
      <c r="AJ439" s="140" t="s">
        <v>1865</v>
      </c>
      <c r="AK439" s="30">
        <v>0</v>
      </c>
      <c r="AL439" s="30">
        <f t="shared" si="94"/>
        <v>310000</v>
      </c>
      <c r="AM439" s="30">
        <f t="shared" si="10"/>
        <v>310000</v>
      </c>
      <c r="AN439" s="29"/>
      <c r="AO439" s="30">
        <f t="shared" si="173"/>
        <v>0</v>
      </c>
      <c r="AP439" s="30">
        <f t="shared" si="176"/>
        <v>0</v>
      </c>
      <c r="AQ439" s="29"/>
      <c r="AR439" s="29"/>
      <c r="AS439" s="29"/>
      <c r="AT439" s="29"/>
      <c r="AU439" s="29"/>
      <c r="AV439" s="29"/>
      <c r="AW439" s="29"/>
    </row>
    <row r="440" spans="1:49" ht="15.75" customHeight="1" x14ac:dyDescent="0.3">
      <c r="A440" s="17" t="s">
        <v>1859</v>
      </c>
      <c r="B440" s="14" t="s">
        <v>1860</v>
      </c>
      <c r="C440" s="131" t="s">
        <v>1861</v>
      </c>
      <c r="D440" s="16" t="s">
        <v>1861</v>
      </c>
      <c r="E440" s="16" t="s">
        <v>51</v>
      </c>
      <c r="F440" s="16" t="s">
        <v>1861</v>
      </c>
      <c r="G440" s="132">
        <v>2</v>
      </c>
      <c r="H440" s="133" t="s">
        <v>1864</v>
      </c>
      <c r="I440" s="134" t="s">
        <v>53</v>
      </c>
      <c r="J440" s="20" t="s">
        <v>54</v>
      </c>
      <c r="K440" s="135">
        <v>0</v>
      </c>
      <c r="L440" s="135">
        <v>10</v>
      </c>
      <c r="M440" s="22">
        <v>900</v>
      </c>
      <c r="N440" s="23">
        <f>IF(G440&lt;=1,'CARGO FIJO'!$B$5,IF(G440&lt;=2,'CARGO FIJO'!$B$8,IF(G440&lt;=3,'CARGO FIJO'!$B$11,IF(G440&lt;=4,'CARGO FIJO'!$B$14,IF(G440&lt;=5,'CARGO FIJO'!$B$17)))))</f>
        <v>900</v>
      </c>
      <c r="O440" s="23">
        <f>IF(G440&lt;=1,'CARGO FIJO'!$C$5,IF(G440&lt;=2,'CARGO FIJO'!$C$8,IF(G440&lt;=3,'CARGO FIJO'!$C$11,IF(G440&lt;=4,'CARGO FIJO'!$C$14,IF(G440&lt;=5,'CARGO FIJO'!$C$17)))))</f>
        <v>900</v>
      </c>
      <c r="P440" s="135">
        <f t="shared" si="157"/>
        <v>10</v>
      </c>
      <c r="Q440" s="135">
        <f t="shared" si="158"/>
        <v>10</v>
      </c>
      <c r="R440" s="135">
        <f t="shared" si="159"/>
        <v>0</v>
      </c>
      <c r="S440" s="135">
        <f t="shared" si="160"/>
        <v>0</v>
      </c>
      <c r="T440" s="30">
        <f t="shared" si="161"/>
        <v>9000</v>
      </c>
      <c r="U440" s="30">
        <f t="shared" si="170"/>
        <v>0</v>
      </c>
      <c r="V440" s="136">
        <f t="shared" si="171"/>
        <v>0</v>
      </c>
      <c r="W440" s="30">
        <f>IF(G440&lt;=1,'CARGO FIJO'!$A$2,IF(G440&lt;=2,'CARGO FIJO'!$B$2,IF(G440&lt;=3,'CARGO FIJO'!$C$2,IF(G440&lt;=4,'CARGO FIJO'!$D$2,IF(G440&lt;=5,'CARGO FIJO'!$E$2)))))</f>
        <v>10000</v>
      </c>
      <c r="X440" s="137">
        <v>0</v>
      </c>
      <c r="Y440" s="30">
        <v>0</v>
      </c>
      <c r="Z440" s="138">
        <v>0</v>
      </c>
      <c r="AA440" s="30">
        <f t="shared" si="164"/>
        <v>0</v>
      </c>
      <c r="AB440" s="30">
        <v>0</v>
      </c>
      <c r="AC440" s="30">
        <v>0</v>
      </c>
      <c r="AD440" s="30">
        <v>0</v>
      </c>
      <c r="AE440" s="30">
        <v>600000</v>
      </c>
      <c r="AF440" s="135">
        <v>1</v>
      </c>
      <c r="AG440" s="30">
        <v>50000</v>
      </c>
      <c r="AH440" s="30">
        <f t="shared" si="177"/>
        <v>550000</v>
      </c>
      <c r="AI440" s="30">
        <v>0</v>
      </c>
      <c r="AJ440" s="140" t="s">
        <v>1866</v>
      </c>
      <c r="AK440" s="30">
        <v>0</v>
      </c>
      <c r="AL440" s="30">
        <f t="shared" si="94"/>
        <v>69000</v>
      </c>
      <c r="AM440" s="30">
        <f t="shared" si="10"/>
        <v>69000</v>
      </c>
      <c r="AN440" s="29"/>
      <c r="AO440" s="30">
        <f t="shared" si="173"/>
        <v>550000</v>
      </c>
      <c r="AP440" s="30">
        <f t="shared" si="176"/>
        <v>0</v>
      </c>
      <c r="AQ440" s="29"/>
      <c r="AR440" s="29"/>
      <c r="AS440" s="29"/>
      <c r="AT440" s="29"/>
      <c r="AU440" s="29"/>
      <c r="AV440" s="29"/>
      <c r="AW440" s="29"/>
    </row>
    <row r="441" spans="1:49" ht="15.75" customHeight="1" x14ac:dyDescent="0.6">
      <c r="A441" s="177" t="s">
        <v>1867</v>
      </c>
      <c r="B441" s="178"/>
      <c r="C441" s="29" t="s">
        <v>1868</v>
      </c>
      <c r="D441" s="29" t="s">
        <v>1869</v>
      </c>
      <c r="E441" s="29" t="s">
        <v>1868</v>
      </c>
      <c r="F441" s="29" t="s">
        <v>1868</v>
      </c>
      <c r="G441" s="29" t="s">
        <v>1868</v>
      </c>
      <c r="H441" s="29" t="s">
        <v>1870</v>
      </c>
      <c r="I441" s="64"/>
      <c r="J441" s="64" t="s">
        <v>1871</v>
      </c>
      <c r="K441" s="29" t="s">
        <v>1872</v>
      </c>
      <c r="L441" s="29" t="s">
        <v>1872</v>
      </c>
      <c r="M441" s="29" t="s">
        <v>1873</v>
      </c>
      <c r="N441" s="29" t="s">
        <v>1874</v>
      </c>
      <c r="O441" s="29" t="s">
        <v>1875</v>
      </c>
      <c r="P441" s="29" t="s">
        <v>1875</v>
      </c>
      <c r="Q441" s="29" t="s">
        <v>1875</v>
      </c>
      <c r="R441" s="29" t="s">
        <v>1876</v>
      </c>
      <c r="S441" s="29" t="s">
        <v>1876</v>
      </c>
      <c r="T441" s="29" t="s">
        <v>1875</v>
      </c>
      <c r="U441" s="29" t="s">
        <v>1877</v>
      </c>
      <c r="V441" s="29" t="s">
        <v>1877</v>
      </c>
      <c r="W441" s="29" t="s">
        <v>1875</v>
      </c>
      <c r="X441" s="29" t="s">
        <v>1878</v>
      </c>
      <c r="Y441" s="29" t="s">
        <v>1879</v>
      </c>
      <c r="Z441" s="68" t="s">
        <v>1880</v>
      </c>
      <c r="AA441" s="29"/>
      <c r="AB441" s="29"/>
      <c r="AC441" s="29" t="s">
        <v>1881</v>
      </c>
      <c r="AD441" s="29"/>
      <c r="AE441" s="29" t="s">
        <v>1882</v>
      </c>
      <c r="AF441" s="29" t="s">
        <v>1883</v>
      </c>
      <c r="AG441" s="29" t="s">
        <v>1884</v>
      </c>
      <c r="AH441" s="29" t="s">
        <v>1875</v>
      </c>
      <c r="AI441" s="29" t="s">
        <v>1885</v>
      </c>
      <c r="AJ441" s="141" t="s">
        <v>1886</v>
      </c>
      <c r="AK441" s="29" t="s">
        <v>1887</v>
      </c>
      <c r="AL441" s="29"/>
      <c r="AM441" s="29"/>
      <c r="AN441" s="29"/>
      <c r="AO441" s="29"/>
      <c r="AP441" s="29"/>
      <c r="AQ441" s="29"/>
      <c r="AR441" s="29"/>
      <c r="AS441" s="29"/>
      <c r="AT441" s="29"/>
      <c r="AU441" s="29"/>
      <c r="AV441" s="29"/>
      <c r="AW441" s="29"/>
    </row>
    <row r="442" spans="1:49" ht="15.75" customHeight="1" x14ac:dyDescent="0.3">
      <c r="A442" s="34"/>
      <c r="B442" s="142"/>
      <c r="C442" s="29"/>
      <c r="D442" s="29"/>
      <c r="E442" s="29"/>
      <c r="F442" s="29"/>
      <c r="G442" s="29"/>
      <c r="H442" s="29"/>
      <c r="I442" s="64"/>
      <c r="J442" s="64"/>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c r="AJ442" s="143"/>
      <c r="AK442" s="29"/>
      <c r="AL442" s="29"/>
      <c r="AM442" s="29"/>
      <c r="AN442" s="29"/>
      <c r="AO442" s="29"/>
      <c r="AP442" s="29"/>
      <c r="AQ442" s="29"/>
      <c r="AR442" s="29"/>
      <c r="AS442" s="29"/>
      <c r="AT442" s="29"/>
      <c r="AU442" s="29"/>
      <c r="AV442" s="29"/>
      <c r="AW442" s="29"/>
    </row>
    <row r="443" spans="1:49" ht="15.75" customHeight="1" x14ac:dyDescent="0.3">
      <c r="A443" s="34"/>
      <c r="B443" s="142"/>
      <c r="C443" s="29"/>
      <c r="D443" s="29"/>
      <c r="E443" s="29"/>
      <c r="F443" s="29"/>
      <c r="G443" s="29"/>
      <c r="H443" s="29"/>
      <c r="I443" s="64"/>
      <c r="J443" s="64"/>
      <c r="K443" s="29" t="s">
        <v>1888</v>
      </c>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c r="AJ443" s="143"/>
      <c r="AK443" s="29"/>
      <c r="AL443" s="29"/>
      <c r="AM443" s="29"/>
      <c r="AN443" s="29"/>
      <c r="AO443" s="29"/>
      <c r="AP443" s="29"/>
      <c r="AQ443" s="29"/>
      <c r="AR443" s="29"/>
      <c r="AS443" s="29"/>
      <c r="AT443" s="29"/>
      <c r="AU443" s="29"/>
      <c r="AV443" s="29"/>
      <c r="AW443" s="29"/>
    </row>
    <row r="444" spans="1:49" ht="15.75" customHeight="1" x14ac:dyDescent="0.3">
      <c r="A444" s="34"/>
      <c r="B444" s="142"/>
      <c r="C444" s="29"/>
      <c r="D444" s="29"/>
      <c r="E444" s="29"/>
      <c r="F444" s="29"/>
      <c r="G444" s="29"/>
      <c r="H444" s="29"/>
      <c r="I444" s="64"/>
      <c r="J444" s="64"/>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c r="AJ444" s="143"/>
      <c r="AK444" s="29"/>
      <c r="AL444" s="29"/>
      <c r="AM444" s="29"/>
      <c r="AN444" s="29"/>
      <c r="AO444" s="29"/>
      <c r="AP444" s="29"/>
      <c r="AQ444" s="29"/>
      <c r="AR444" s="29"/>
      <c r="AS444" s="29"/>
      <c r="AT444" s="29"/>
      <c r="AU444" s="29"/>
      <c r="AV444" s="29"/>
      <c r="AW444" s="29"/>
    </row>
    <row r="445" spans="1:49" ht="15.75" customHeight="1" x14ac:dyDescent="0.3">
      <c r="A445" s="34"/>
      <c r="B445" s="142"/>
      <c r="C445" s="29"/>
      <c r="D445" s="29"/>
      <c r="E445" s="29"/>
      <c r="F445" s="29"/>
      <c r="G445" s="29"/>
      <c r="H445" s="29"/>
      <c r="I445" s="64"/>
      <c r="J445" s="64"/>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c r="AJ445" s="143"/>
      <c r="AK445" s="29"/>
      <c r="AL445" s="29"/>
      <c r="AM445" s="29"/>
      <c r="AN445" s="29"/>
      <c r="AO445" s="29"/>
      <c r="AP445" s="29"/>
      <c r="AQ445" s="29"/>
      <c r="AR445" s="29"/>
      <c r="AS445" s="29"/>
      <c r="AT445" s="29"/>
      <c r="AU445" s="29"/>
      <c r="AV445" s="29"/>
      <c r="AW445" s="29"/>
    </row>
    <row r="446" spans="1:49" ht="15.75" customHeight="1" x14ac:dyDescent="0.3">
      <c r="A446" s="34"/>
      <c r="B446" s="142"/>
      <c r="C446" s="29"/>
      <c r="D446" s="29"/>
      <c r="E446" s="29"/>
      <c r="F446" s="29"/>
      <c r="G446" s="29"/>
      <c r="H446" s="29"/>
      <c r="I446" s="64"/>
      <c r="J446" s="64"/>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c r="AJ446" s="143"/>
      <c r="AK446" s="29"/>
      <c r="AL446" s="29"/>
      <c r="AM446" s="29"/>
      <c r="AN446" s="29"/>
      <c r="AO446" s="29"/>
      <c r="AP446" s="29"/>
      <c r="AQ446" s="29"/>
      <c r="AR446" s="29"/>
      <c r="AS446" s="29"/>
      <c r="AT446" s="29"/>
      <c r="AU446" s="29"/>
      <c r="AV446" s="29"/>
      <c r="AW446" s="29"/>
    </row>
    <row r="447" spans="1:49" ht="15.75" customHeight="1" x14ac:dyDescent="0.3">
      <c r="A447" s="34"/>
      <c r="B447" s="142"/>
      <c r="C447" s="29"/>
      <c r="D447" s="29"/>
      <c r="E447" s="29"/>
      <c r="F447" s="29"/>
      <c r="G447" s="29"/>
      <c r="H447" s="29"/>
      <c r="I447" s="64"/>
      <c r="J447" s="64"/>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c r="AJ447" s="143"/>
      <c r="AK447" s="29"/>
      <c r="AL447" s="29"/>
      <c r="AM447" s="29"/>
      <c r="AN447" s="29"/>
      <c r="AO447" s="29"/>
      <c r="AP447" s="29"/>
      <c r="AQ447" s="29"/>
      <c r="AR447" s="29"/>
      <c r="AS447" s="29"/>
      <c r="AT447" s="29"/>
      <c r="AU447" s="29"/>
      <c r="AV447" s="29"/>
      <c r="AW447" s="29"/>
    </row>
    <row r="448" spans="1:49" ht="15.75" customHeight="1" x14ac:dyDescent="0.3">
      <c r="A448" s="34"/>
      <c r="B448" s="142"/>
      <c r="C448" s="29"/>
      <c r="D448" s="29"/>
      <c r="E448" s="29"/>
      <c r="F448" s="29"/>
      <c r="G448" s="29"/>
      <c r="H448" s="29"/>
      <c r="I448" s="64"/>
      <c r="J448" s="64"/>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c r="AJ448" s="143"/>
      <c r="AK448" s="29"/>
      <c r="AL448" s="29"/>
      <c r="AM448" s="29"/>
      <c r="AN448" s="29"/>
      <c r="AO448" s="29"/>
      <c r="AP448" s="29"/>
      <c r="AQ448" s="29"/>
      <c r="AR448" s="29"/>
      <c r="AS448" s="29"/>
      <c r="AT448" s="29"/>
      <c r="AU448" s="29"/>
      <c r="AV448" s="29"/>
      <c r="AW448" s="29"/>
    </row>
    <row r="449" spans="1:49" ht="15.75" customHeight="1" x14ac:dyDescent="0.3">
      <c r="A449" s="34"/>
      <c r="B449" s="142"/>
      <c r="C449" s="29"/>
      <c r="D449" s="29"/>
      <c r="E449" s="29"/>
      <c r="F449" s="29"/>
      <c r="G449" s="29"/>
      <c r="H449" s="29"/>
      <c r="I449" s="64"/>
      <c r="J449" s="64"/>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c r="AJ449" s="143"/>
      <c r="AK449" s="29"/>
      <c r="AL449" s="29"/>
      <c r="AM449" s="29"/>
      <c r="AN449" s="29"/>
      <c r="AO449" s="29"/>
      <c r="AP449" s="29"/>
      <c r="AQ449" s="29"/>
      <c r="AR449" s="29"/>
      <c r="AS449" s="29"/>
      <c r="AT449" s="29"/>
      <c r="AU449" s="29"/>
      <c r="AV449" s="29"/>
      <c r="AW449" s="29"/>
    </row>
    <row r="450" spans="1:49" ht="15.75" customHeight="1" x14ac:dyDescent="0.3">
      <c r="A450" s="34"/>
      <c r="B450" s="142"/>
      <c r="C450" s="29"/>
      <c r="D450" s="29"/>
      <c r="E450" s="29"/>
      <c r="F450" s="29"/>
      <c r="G450" s="29"/>
      <c r="H450" s="29"/>
      <c r="I450" s="64"/>
      <c r="J450" s="64"/>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c r="AJ450" s="143"/>
      <c r="AK450" s="29"/>
      <c r="AL450" s="29"/>
      <c r="AM450" s="29"/>
      <c r="AN450" s="29"/>
      <c r="AO450" s="29"/>
      <c r="AP450" s="29"/>
      <c r="AQ450" s="29"/>
      <c r="AR450" s="29"/>
      <c r="AS450" s="29"/>
      <c r="AT450" s="29"/>
      <c r="AU450" s="29"/>
      <c r="AV450" s="29"/>
      <c r="AW450" s="29"/>
    </row>
    <row r="451" spans="1:49" ht="15.75" customHeight="1" x14ac:dyDescent="0.3">
      <c r="A451" s="34"/>
      <c r="B451" s="142"/>
      <c r="C451" s="29"/>
      <c r="D451" s="29"/>
      <c r="E451" s="29"/>
      <c r="F451" s="29"/>
      <c r="G451" s="29"/>
      <c r="H451" s="29"/>
      <c r="I451" s="64"/>
      <c r="J451" s="64"/>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c r="AJ451" s="143"/>
      <c r="AK451" s="29"/>
      <c r="AL451" s="29"/>
      <c r="AM451" s="29"/>
      <c r="AN451" s="29"/>
      <c r="AO451" s="29"/>
      <c r="AP451" s="29"/>
      <c r="AQ451" s="29"/>
      <c r="AR451" s="29"/>
      <c r="AS451" s="29"/>
      <c r="AT451" s="29"/>
      <c r="AU451" s="29"/>
      <c r="AV451" s="29"/>
      <c r="AW451" s="29"/>
    </row>
    <row r="452" spans="1:49" ht="15.75" customHeight="1" x14ac:dyDescent="0.3">
      <c r="A452" s="34"/>
      <c r="B452" s="142"/>
      <c r="C452" s="29"/>
      <c r="D452" s="29"/>
      <c r="E452" s="29"/>
      <c r="F452" s="29"/>
      <c r="G452" s="29"/>
      <c r="H452" s="29"/>
      <c r="I452" s="64"/>
      <c r="J452" s="64"/>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c r="AJ452" s="143"/>
      <c r="AK452" s="29"/>
      <c r="AL452" s="29"/>
      <c r="AM452" s="29"/>
      <c r="AN452" s="29"/>
      <c r="AO452" s="29"/>
      <c r="AP452" s="29"/>
      <c r="AQ452" s="29"/>
      <c r="AR452" s="29"/>
      <c r="AS452" s="29"/>
      <c r="AT452" s="29"/>
      <c r="AU452" s="29"/>
      <c r="AV452" s="29"/>
      <c r="AW452" s="29"/>
    </row>
    <row r="453" spans="1:49" ht="15.75" customHeight="1" x14ac:dyDescent="0.3">
      <c r="A453" s="34"/>
      <c r="B453" s="142"/>
      <c r="C453" s="29"/>
      <c r="D453" s="29"/>
      <c r="E453" s="29"/>
      <c r="F453" s="29"/>
      <c r="G453" s="29"/>
      <c r="H453" s="29"/>
      <c r="I453" s="64"/>
      <c r="J453" s="64"/>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c r="AJ453" s="143"/>
      <c r="AK453" s="29"/>
      <c r="AL453" s="29"/>
      <c r="AM453" s="29"/>
      <c r="AN453" s="29"/>
      <c r="AO453" s="29"/>
      <c r="AP453" s="29"/>
      <c r="AQ453" s="29"/>
      <c r="AR453" s="29"/>
      <c r="AS453" s="29"/>
      <c r="AT453" s="29"/>
      <c r="AU453" s="29"/>
      <c r="AV453" s="29"/>
      <c r="AW453" s="29"/>
    </row>
    <row r="454" spans="1:49" ht="15.75" customHeight="1" x14ac:dyDescent="0.3">
      <c r="A454" s="34"/>
      <c r="B454" s="142"/>
      <c r="C454" s="29"/>
      <c r="D454" s="29"/>
      <c r="E454" s="29"/>
      <c r="F454" s="29"/>
      <c r="G454" s="29"/>
      <c r="H454" s="29"/>
      <c r="I454" s="64"/>
      <c r="J454" s="64"/>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c r="AJ454" s="143"/>
      <c r="AK454" s="29"/>
      <c r="AL454" s="29"/>
      <c r="AM454" s="29"/>
      <c r="AN454" s="29"/>
      <c r="AO454" s="29"/>
      <c r="AP454" s="29"/>
      <c r="AQ454" s="29"/>
      <c r="AR454" s="29"/>
      <c r="AS454" s="29"/>
      <c r="AT454" s="29"/>
      <c r="AU454" s="29"/>
      <c r="AV454" s="29"/>
      <c r="AW454" s="29"/>
    </row>
    <row r="455" spans="1:49" ht="15.75" customHeight="1" x14ac:dyDescent="0.3">
      <c r="A455" s="34"/>
      <c r="B455" s="142"/>
      <c r="C455" s="29"/>
      <c r="D455" s="29"/>
      <c r="E455" s="29"/>
      <c r="F455" s="29"/>
      <c r="G455" s="29"/>
      <c r="H455" s="29"/>
      <c r="I455" s="64"/>
      <c r="J455" s="64"/>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c r="AJ455" s="143"/>
      <c r="AK455" s="29"/>
      <c r="AL455" s="29"/>
      <c r="AM455" s="29"/>
      <c r="AN455" s="29"/>
      <c r="AO455" s="29"/>
      <c r="AP455" s="29"/>
      <c r="AQ455" s="29"/>
      <c r="AR455" s="29"/>
      <c r="AS455" s="29"/>
      <c r="AT455" s="29"/>
      <c r="AU455" s="29"/>
      <c r="AV455" s="29"/>
      <c r="AW455" s="29"/>
    </row>
    <row r="456" spans="1:49" ht="15.75" customHeight="1" x14ac:dyDescent="0.3">
      <c r="A456" s="34"/>
      <c r="B456" s="142"/>
      <c r="C456" s="29"/>
      <c r="D456" s="29"/>
      <c r="E456" s="29"/>
      <c r="F456" s="29"/>
      <c r="G456" s="29"/>
      <c r="H456" s="29"/>
      <c r="I456" s="64"/>
      <c r="J456" s="64"/>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c r="AJ456" s="143"/>
      <c r="AK456" s="29"/>
      <c r="AL456" s="29"/>
      <c r="AM456" s="29"/>
      <c r="AN456" s="29"/>
      <c r="AO456" s="29"/>
      <c r="AP456" s="29"/>
      <c r="AQ456" s="29"/>
      <c r="AR456" s="29"/>
      <c r="AS456" s="29"/>
      <c r="AT456" s="29"/>
      <c r="AU456" s="29"/>
      <c r="AV456" s="29"/>
      <c r="AW456" s="29"/>
    </row>
    <row r="457" spans="1:49" ht="15.75" customHeight="1" x14ac:dyDescent="0.3">
      <c r="A457" s="34"/>
      <c r="B457" s="142"/>
      <c r="C457" s="29"/>
      <c r="D457" s="29"/>
      <c r="E457" s="29"/>
      <c r="F457" s="29"/>
      <c r="G457" s="29"/>
      <c r="H457" s="29"/>
      <c r="I457" s="64"/>
      <c r="J457" s="64"/>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c r="AJ457" s="143"/>
      <c r="AK457" s="29"/>
      <c r="AL457" s="29"/>
      <c r="AM457" s="29"/>
      <c r="AN457" s="29"/>
      <c r="AO457" s="29"/>
      <c r="AP457" s="29"/>
      <c r="AQ457" s="29"/>
      <c r="AR457" s="29"/>
      <c r="AS457" s="29"/>
      <c r="AT457" s="29"/>
      <c r="AU457" s="29"/>
      <c r="AV457" s="29"/>
      <c r="AW457" s="29"/>
    </row>
    <row r="458" spans="1:49" ht="15.75" customHeight="1" x14ac:dyDescent="0.3">
      <c r="A458" s="34"/>
      <c r="B458" s="142"/>
      <c r="C458" s="29"/>
      <c r="D458" s="29"/>
      <c r="E458" s="29"/>
      <c r="F458" s="29"/>
      <c r="G458" s="29"/>
      <c r="H458" s="29"/>
      <c r="I458" s="64"/>
      <c r="J458" s="64"/>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c r="AJ458" s="143"/>
      <c r="AK458" s="29"/>
      <c r="AL458" s="29"/>
      <c r="AM458" s="29"/>
      <c r="AN458" s="29"/>
      <c r="AO458" s="29"/>
      <c r="AP458" s="29"/>
      <c r="AQ458" s="29"/>
      <c r="AR458" s="29"/>
      <c r="AS458" s="29"/>
      <c r="AT458" s="29"/>
      <c r="AU458" s="29"/>
      <c r="AV458" s="29"/>
      <c r="AW458" s="29"/>
    </row>
    <row r="459" spans="1:49" ht="15.75" customHeight="1" x14ac:dyDescent="0.3">
      <c r="A459" s="34"/>
      <c r="B459" s="142"/>
      <c r="C459" s="29"/>
      <c r="D459" s="29"/>
      <c r="E459" s="29"/>
      <c r="F459" s="29"/>
      <c r="G459" s="29"/>
      <c r="H459" s="29"/>
      <c r="I459" s="64"/>
      <c r="J459" s="64"/>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c r="AJ459" s="143"/>
      <c r="AK459" s="29"/>
      <c r="AL459" s="29"/>
      <c r="AM459" s="29"/>
      <c r="AN459" s="29"/>
      <c r="AO459" s="29"/>
      <c r="AP459" s="29"/>
      <c r="AQ459" s="29"/>
      <c r="AR459" s="29"/>
      <c r="AS459" s="29"/>
      <c r="AT459" s="29"/>
      <c r="AU459" s="29"/>
      <c r="AV459" s="29"/>
      <c r="AW459" s="29"/>
    </row>
    <row r="460" spans="1:49" ht="15.75" customHeight="1" x14ac:dyDescent="0.3">
      <c r="A460" s="34"/>
      <c r="B460" s="142"/>
      <c r="C460" s="29"/>
      <c r="D460" s="29"/>
      <c r="E460" s="29"/>
      <c r="F460" s="29"/>
      <c r="G460" s="29"/>
      <c r="H460" s="29"/>
      <c r="I460" s="64"/>
      <c r="J460" s="64"/>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c r="AJ460" s="143"/>
      <c r="AK460" s="29"/>
      <c r="AL460" s="29"/>
      <c r="AM460" s="29"/>
      <c r="AN460" s="29"/>
      <c r="AO460" s="29"/>
      <c r="AP460" s="29"/>
      <c r="AQ460" s="29"/>
      <c r="AR460" s="29"/>
      <c r="AS460" s="29"/>
      <c r="AT460" s="29"/>
      <c r="AU460" s="29"/>
      <c r="AV460" s="29"/>
      <c r="AW460" s="29"/>
    </row>
    <row r="461" spans="1:49" ht="15.75" customHeight="1" x14ac:dyDescent="0.3">
      <c r="A461" s="34"/>
      <c r="B461" s="142"/>
      <c r="C461" s="29"/>
      <c r="D461" s="29"/>
      <c r="E461" s="29"/>
      <c r="F461" s="29"/>
      <c r="G461" s="29"/>
      <c r="H461" s="29"/>
      <c r="I461" s="64"/>
      <c r="J461" s="64"/>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c r="AJ461" s="143"/>
      <c r="AK461" s="29"/>
      <c r="AL461" s="29"/>
      <c r="AM461" s="29"/>
      <c r="AN461" s="29"/>
      <c r="AO461" s="29"/>
      <c r="AP461" s="29"/>
      <c r="AQ461" s="29"/>
      <c r="AR461" s="29"/>
      <c r="AS461" s="29"/>
      <c r="AT461" s="29"/>
      <c r="AU461" s="29"/>
      <c r="AV461" s="29"/>
      <c r="AW461" s="29"/>
    </row>
    <row r="462" spans="1:49" ht="15.75" customHeight="1" x14ac:dyDescent="0.3">
      <c r="A462" s="34"/>
      <c r="B462" s="142"/>
      <c r="C462" s="29"/>
      <c r="D462" s="29"/>
      <c r="E462" s="29"/>
      <c r="F462" s="29"/>
      <c r="G462" s="29"/>
      <c r="H462" s="29"/>
      <c r="I462" s="64"/>
      <c r="J462" s="64"/>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c r="AJ462" s="143"/>
      <c r="AK462" s="29"/>
      <c r="AL462" s="29"/>
      <c r="AM462" s="29"/>
      <c r="AN462" s="29"/>
      <c r="AO462" s="29"/>
      <c r="AP462" s="29"/>
      <c r="AQ462" s="29"/>
      <c r="AR462" s="29"/>
      <c r="AS462" s="29"/>
      <c r="AT462" s="29"/>
      <c r="AU462" s="29"/>
      <c r="AV462" s="29"/>
      <c r="AW462" s="29"/>
    </row>
    <row r="463" spans="1:49" ht="15.75" customHeight="1" x14ac:dyDescent="0.3">
      <c r="A463" s="34"/>
      <c r="B463" s="142"/>
      <c r="C463" s="29"/>
      <c r="D463" s="29"/>
      <c r="E463" s="29"/>
      <c r="F463" s="29"/>
      <c r="G463" s="29"/>
      <c r="H463" s="29"/>
      <c r="I463" s="64"/>
      <c r="J463" s="64"/>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c r="AJ463" s="143"/>
      <c r="AK463" s="29"/>
      <c r="AL463" s="29"/>
      <c r="AM463" s="29"/>
      <c r="AN463" s="29"/>
      <c r="AO463" s="29"/>
      <c r="AP463" s="29"/>
      <c r="AQ463" s="29"/>
      <c r="AR463" s="29"/>
      <c r="AS463" s="29"/>
      <c r="AT463" s="29"/>
      <c r="AU463" s="29"/>
      <c r="AV463" s="29"/>
      <c r="AW463" s="29"/>
    </row>
    <row r="464" spans="1:49" ht="15.75" customHeight="1" x14ac:dyDescent="0.3">
      <c r="A464" s="34"/>
      <c r="B464" s="142"/>
      <c r="C464" s="29"/>
      <c r="D464" s="29"/>
      <c r="E464" s="29"/>
      <c r="F464" s="29"/>
      <c r="G464" s="29"/>
      <c r="H464" s="29"/>
      <c r="I464" s="64"/>
      <c r="J464" s="64"/>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c r="AJ464" s="143"/>
      <c r="AK464" s="29"/>
      <c r="AL464" s="29"/>
      <c r="AM464" s="29"/>
      <c r="AN464" s="29"/>
      <c r="AO464" s="29"/>
      <c r="AP464" s="29"/>
      <c r="AQ464" s="29"/>
      <c r="AR464" s="29"/>
      <c r="AS464" s="29"/>
      <c r="AT464" s="29"/>
      <c r="AU464" s="29"/>
      <c r="AV464" s="29"/>
      <c r="AW464" s="29"/>
    </row>
    <row r="465" spans="1:49" ht="15.75" customHeight="1" x14ac:dyDescent="0.3">
      <c r="A465" s="34"/>
      <c r="B465" s="142"/>
      <c r="C465" s="29"/>
      <c r="D465" s="29"/>
      <c r="E465" s="29"/>
      <c r="F465" s="29"/>
      <c r="G465" s="29"/>
      <c r="H465" s="29"/>
      <c r="I465" s="64"/>
      <c r="J465" s="64"/>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c r="AJ465" s="143"/>
      <c r="AK465" s="29"/>
      <c r="AL465" s="29"/>
      <c r="AM465" s="29"/>
      <c r="AN465" s="29"/>
      <c r="AO465" s="29"/>
      <c r="AP465" s="29"/>
      <c r="AQ465" s="29"/>
      <c r="AR465" s="29"/>
      <c r="AS465" s="29"/>
      <c r="AT465" s="29"/>
      <c r="AU465" s="29"/>
      <c r="AV465" s="29"/>
      <c r="AW465" s="29"/>
    </row>
    <row r="466" spans="1:49" ht="15.75" customHeight="1" x14ac:dyDescent="0.3">
      <c r="A466" s="34"/>
      <c r="B466" s="142"/>
      <c r="C466" s="29"/>
      <c r="D466" s="29"/>
      <c r="E466" s="29"/>
      <c r="F466" s="29"/>
      <c r="G466" s="29"/>
      <c r="H466" s="29"/>
      <c r="I466" s="64"/>
      <c r="J466" s="64"/>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c r="AJ466" s="143"/>
      <c r="AK466" s="29"/>
      <c r="AL466" s="29"/>
      <c r="AM466" s="29"/>
      <c r="AN466" s="29"/>
      <c r="AO466" s="29"/>
      <c r="AP466" s="29"/>
      <c r="AQ466" s="29"/>
      <c r="AR466" s="29"/>
      <c r="AS466" s="29"/>
      <c r="AT466" s="29"/>
      <c r="AU466" s="29"/>
      <c r="AV466" s="29"/>
      <c r="AW466" s="29"/>
    </row>
    <row r="467" spans="1:49" ht="15.75" customHeight="1" x14ac:dyDescent="0.3">
      <c r="A467" s="34"/>
      <c r="B467" s="142"/>
      <c r="C467" s="29"/>
      <c r="D467" s="29"/>
      <c r="E467" s="29"/>
      <c r="F467" s="29"/>
      <c r="G467" s="29"/>
      <c r="H467" s="29"/>
      <c r="I467" s="64"/>
      <c r="J467" s="64"/>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c r="AJ467" s="143"/>
      <c r="AK467" s="29"/>
      <c r="AL467" s="29"/>
      <c r="AM467" s="29"/>
      <c r="AN467" s="29"/>
      <c r="AO467" s="29"/>
      <c r="AP467" s="29"/>
      <c r="AQ467" s="29"/>
      <c r="AR467" s="29"/>
      <c r="AS467" s="29"/>
      <c r="AT467" s="29"/>
      <c r="AU467" s="29"/>
      <c r="AV467" s="29"/>
      <c r="AW467" s="29"/>
    </row>
    <row r="468" spans="1:49" ht="15.75" customHeight="1" x14ac:dyDescent="0.3">
      <c r="A468" s="34"/>
      <c r="B468" s="142"/>
      <c r="C468" s="29"/>
      <c r="D468" s="29"/>
      <c r="E468" s="29"/>
      <c r="F468" s="29"/>
      <c r="G468" s="29"/>
      <c r="H468" s="29"/>
      <c r="I468" s="64"/>
      <c r="J468" s="64"/>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c r="AJ468" s="143"/>
      <c r="AK468" s="29"/>
      <c r="AL468" s="29"/>
      <c r="AM468" s="29"/>
      <c r="AN468" s="29"/>
      <c r="AO468" s="29"/>
      <c r="AP468" s="29"/>
      <c r="AQ468" s="29"/>
      <c r="AR468" s="29"/>
      <c r="AS468" s="29"/>
      <c r="AT468" s="29"/>
      <c r="AU468" s="29"/>
      <c r="AV468" s="29"/>
      <c r="AW468" s="29"/>
    </row>
    <row r="469" spans="1:49" ht="15.75" customHeight="1" x14ac:dyDescent="0.3">
      <c r="A469" s="34"/>
      <c r="B469" s="142"/>
      <c r="C469" s="29"/>
      <c r="D469" s="29"/>
      <c r="E469" s="29"/>
      <c r="F469" s="29"/>
      <c r="G469" s="29"/>
      <c r="H469" s="29"/>
      <c r="I469" s="64"/>
      <c r="J469" s="64"/>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c r="AJ469" s="143"/>
      <c r="AK469" s="29"/>
      <c r="AL469" s="29"/>
      <c r="AM469" s="29"/>
      <c r="AN469" s="29"/>
      <c r="AO469" s="29"/>
      <c r="AP469" s="29"/>
      <c r="AQ469" s="29"/>
      <c r="AR469" s="29"/>
      <c r="AS469" s="29"/>
      <c r="AT469" s="29"/>
      <c r="AU469" s="29"/>
      <c r="AV469" s="29"/>
      <c r="AW469" s="29"/>
    </row>
    <row r="470" spans="1:49" ht="15.75" customHeight="1" x14ac:dyDescent="0.3">
      <c r="A470" s="34"/>
      <c r="B470" s="142"/>
      <c r="C470" s="29"/>
      <c r="D470" s="29"/>
      <c r="E470" s="29"/>
      <c r="F470" s="29"/>
      <c r="G470" s="29"/>
      <c r="H470" s="29"/>
      <c r="I470" s="64"/>
      <c r="J470" s="64"/>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c r="AJ470" s="143"/>
      <c r="AK470" s="29"/>
      <c r="AL470" s="29"/>
      <c r="AM470" s="29"/>
      <c r="AN470" s="29"/>
      <c r="AO470" s="29"/>
      <c r="AP470" s="29"/>
      <c r="AQ470" s="29"/>
      <c r="AR470" s="29"/>
      <c r="AS470" s="29"/>
      <c r="AT470" s="29"/>
      <c r="AU470" s="29"/>
      <c r="AV470" s="29"/>
      <c r="AW470" s="29"/>
    </row>
    <row r="471" spans="1:49" ht="15.75" customHeight="1" x14ac:dyDescent="0.3">
      <c r="A471" s="34"/>
      <c r="B471" s="142"/>
      <c r="C471" s="29"/>
      <c r="D471" s="29"/>
      <c r="E471" s="29"/>
      <c r="F471" s="29"/>
      <c r="G471" s="29"/>
      <c r="H471" s="29"/>
      <c r="I471" s="64"/>
      <c r="J471" s="64"/>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c r="AJ471" s="143"/>
      <c r="AK471" s="29"/>
      <c r="AL471" s="29"/>
      <c r="AM471" s="29"/>
      <c r="AN471" s="29"/>
      <c r="AO471" s="29"/>
      <c r="AP471" s="29"/>
      <c r="AQ471" s="29"/>
      <c r="AR471" s="29"/>
      <c r="AS471" s="29"/>
      <c r="AT471" s="29"/>
      <c r="AU471" s="29"/>
      <c r="AV471" s="29"/>
      <c r="AW471" s="29"/>
    </row>
    <row r="472" spans="1:49" ht="15.75" customHeight="1" x14ac:dyDescent="0.3">
      <c r="A472" s="34"/>
      <c r="B472" s="142"/>
      <c r="C472" s="29"/>
      <c r="D472" s="29"/>
      <c r="E472" s="29"/>
      <c r="F472" s="29"/>
      <c r="G472" s="29"/>
      <c r="H472" s="29"/>
      <c r="I472" s="64"/>
      <c r="J472" s="64"/>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c r="AJ472" s="143"/>
      <c r="AK472" s="29"/>
      <c r="AL472" s="29"/>
      <c r="AM472" s="29"/>
      <c r="AN472" s="29"/>
      <c r="AO472" s="29"/>
      <c r="AP472" s="29"/>
      <c r="AQ472" s="29"/>
      <c r="AR472" s="29"/>
      <c r="AS472" s="29"/>
      <c r="AT472" s="29"/>
      <c r="AU472" s="29"/>
      <c r="AV472" s="29"/>
      <c r="AW472" s="29"/>
    </row>
    <row r="473" spans="1:49" ht="15.75" customHeight="1" x14ac:dyDescent="0.3">
      <c r="A473" s="34"/>
      <c r="B473" s="142"/>
      <c r="C473" s="29"/>
      <c r="D473" s="29"/>
      <c r="E473" s="29"/>
      <c r="F473" s="29"/>
      <c r="G473" s="29"/>
      <c r="H473" s="29"/>
      <c r="I473" s="64"/>
      <c r="J473" s="64"/>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c r="AJ473" s="143"/>
      <c r="AK473" s="29"/>
      <c r="AL473" s="29"/>
      <c r="AM473" s="29"/>
      <c r="AN473" s="29"/>
      <c r="AO473" s="29"/>
      <c r="AP473" s="29"/>
      <c r="AQ473" s="29"/>
      <c r="AR473" s="29"/>
      <c r="AS473" s="29"/>
      <c r="AT473" s="29"/>
      <c r="AU473" s="29"/>
      <c r="AV473" s="29"/>
      <c r="AW473" s="29"/>
    </row>
    <row r="474" spans="1:49" ht="15.75" customHeight="1" x14ac:dyDescent="0.3">
      <c r="A474" s="34"/>
      <c r="B474" s="142"/>
      <c r="C474" s="29"/>
      <c r="D474" s="29"/>
      <c r="E474" s="29"/>
      <c r="F474" s="29"/>
      <c r="G474" s="29"/>
      <c r="H474" s="29"/>
      <c r="I474" s="64"/>
      <c r="J474" s="64"/>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c r="AJ474" s="143"/>
      <c r="AK474" s="29"/>
      <c r="AL474" s="29"/>
      <c r="AM474" s="29"/>
      <c r="AN474" s="29"/>
      <c r="AO474" s="29"/>
      <c r="AP474" s="29"/>
      <c r="AQ474" s="29"/>
      <c r="AR474" s="29"/>
      <c r="AS474" s="29"/>
      <c r="AT474" s="29"/>
      <c r="AU474" s="29"/>
      <c r="AV474" s="29"/>
      <c r="AW474" s="29"/>
    </row>
    <row r="475" spans="1:49" ht="15.75" customHeight="1" x14ac:dyDescent="0.3">
      <c r="A475" s="34"/>
      <c r="B475" s="142"/>
      <c r="C475" s="29"/>
      <c r="D475" s="29"/>
      <c r="E475" s="29"/>
      <c r="F475" s="29"/>
      <c r="G475" s="29"/>
      <c r="H475" s="29"/>
      <c r="I475" s="64"/>
      <c r="J475" s="64"/>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c r="AJ475" s="143"/>
      <c r="AK475" s="29"/>
      <c r="AL475" s="29"/>
      <c r="AM475" s="29"/>
      <c r="AN475" s="29"/>
      <c r="AO475" s="29"/>
      <c r="AP475" s="29"/>
      <c r="AQ475" s="29"/>
      <c r="AR475" s="29"/>
      <c r="AS475" s="29"/>
      <c r="AT475" s="29"/>
      <c r="AU475" s="29"/>
      <c r="AV475" s="29"/>
      <c r="AW475" s="29"/>
    </row>
    <row r="476" spans="1:49" ht="15.75" customHeight="1" x14ac:dyDescent="0.3">
      <c r="A476" s="34"/>
      <c r="B476" s="142"/>
      <c r="C476" s="29"/>
      <c r="D476" s="29"/>
      <c r="E476" s="29"/>
      <c r="F476" s="29"/>
      <c r="G476" s="29"/>
      <c r="H476" s="29"/>
      <c r="I476" s="64"/>
      <c r="J476" s="64"/>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c r="AJ476" s="143"/>
      <c r="AK476" s="29"/>
      <c r="AL476" s="29"/>
      <c r="AM476" s="29"/>
      <c r="AN476" s="29"/>
      <c r="AO476" s="29"/>
      <c r="AP476" s="29"/>
      <c r="AQ476" s="29"/>
      <c r="AR476" s="29"/>
      <c r="AS476" s="29"/>
      <c r="AT476" s="29"/>
      <c r="AU476" s="29"/>
      <c r="AV476" s="29"/>
      <c r="AW476" s="29"/>
    </row>
    <row r="477" spans="1:49" ht="15.75" customHeight="1" x14ac:dyDescent="0.3">
      <c r="A477" s="34"/>
      <c r="B477" s="142"/>
      <c r="C477" s="29"/>
      <c r="D477" s="29"/>
      <c r="E477" s="29"/>
      <c r="F477" s="29"/>
      <c r="G477" s="29"/>
      <c r="H477" s="29"/>
      <c r="I477" s="64"/>
      <c r="J477" s="64"/>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c r="AJ477" s="143"/>
      <c r="AK477" s="29"/>
      <c r="AL477" s="29"/>
      <c r="AM477" s="29"/>
      <c r="AN477" s="29"/>
      <c r="AO477" s="29"/>
      <c r="AP477" s="29"/>
      <c r="AQ477" s="29"/>
      <c r="AR477" s="29"/>
      <c r="AS477" s="29"/>
      <c r="AT477" s="29"/>
      <c r="AU477" s="29"/>
      <c r="AV477" s="29"/>
      <c r="AW477" s="29"/>
    </row>
    <row r="478" spans="1:49" ht="15.75" customHeight="1" x14ac:dyDescent="0.3">
      <c r="A478" s="34"/>
      <c r="B478" s="142"/>
      <c r="C478" s="29"/>
      <c r="D478" s="29"/>
      <c r="E478" s="29"/>
      <c r="F478" s="29"/>
      <c r="G478" s="29"/>
      <c r="H478" s="29"/>
      <c r="I478" s="64"/>
      <c r="J478" s="64"/>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c r="AJ478" s="143"/>
      <c r="AK478" s="29"/>
      <c r="AL478" s="29"/>
      <c r="AM478" s="29"/>
      <c r="AN478" s="29"/>
      <c r="AO478" s="29"/>
      <c r="AP478" s="29"/>
      <c r="AQ478" s="29"/>
      <c r="AR478" s="29"/>
      <c r="AS478" s="29"/>
      <c r="AT478" s="29"/>
      <c r="AU478" s="29"/>
      <c r="AV478" s="29"/>
      <c r="AW478" s="29"/>
    </row>
    <row r="479" spans="1:49" ht="15.75" customHeight="1" x14ac:dyDescent="0.3">
      <c r="A479" s="34"/>
      <c r="B479" s="142"/>
      <c r="C479" s="29"/>
      <c r="D479" s="29"/>
      <c r="E479" s="29"/>
      <c r="F479" s="29"/>
      <c r="G479" s="29"/>
      <c r="H479" s="29"/>
      <c r="I479" s="64"/>
      <c r="J479" s="64"/>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c r="AJ479" s="143"/>
      <c r="AK479" s="29"/>
      <c r="AL479" s="29"/>
      <c r="AM479" s="29"/>
      <c r="AN479" s="29"/>
      <c r="AO479" s="29"/>
      <c r="AP479" s="29"/>
      <c r="AQ479" s="29"/>
      <c r="AR479" s="29"/>
      <c r="AS479" s="29"/>
      <c r="AT479" s="29"/>
      <c r="AU479" s="29"/>
      <c r="AV479" s="29"/>
      <c r="AW479" s="29"/>
    </row>
    <row r="480" spans="1:49" ht="15.75" customHeight="1" x14ac:dyDescent="0.3">
      <c r="A480" s="34"/>
      <c r="B480" s="142"/>
      <c r="C480" s="29"/>
      <c r="D480" s="29"/>
      <c r="E480" s="29"/>
      <c r="F480" s="29"/>
      <c r="G480" s="29"/>
      <c r="H480" s="29"/>
      <c r="I480" s="64"/>
      <c r="J480" s="64"/>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c r="AJ480" s="143"/>
      <c r="AK480" s="29"/>
      <c r="AL480" s="29"/>
      <c r="AM480" s="29"/>
      <c r="AN480" s="29"/>
      <c r="AO480" s="29"/>
      <c r="AP480" s="29"/>
      <c r="AQ480" s="29"/>
      <c r="AR480" s="29"/>
      <c r="AS480" s="29"/>
      <c r="AT480" s="29"/>
      <c r="AU480" s="29"/>
      <c r="AV480" s="29"/>
      <c r="AW480" s="29"/>
    </row>
    <row r="481" spans="1:49" ht="15.75" customHeight="1" x14ac:dyDescent="0.3">
      <c r="A481" s="34"/>
      <c r="B481" s="142"/>
      <c r="C481" s="29"/>
      <c r="D481" s="29"/>
      <c r="E481" s="29"/>
      <c r="F481" s="29"/>
      <c r="G481" s="29"/>
      <c r="H481" s="29"/>
      <c r="I481" s="64"/>
      <c r="J481" s="64"/>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c r="AJ481" s="143"/>
      <c r="AK481" s="29"/>
      <c r="AL481" s="29"/>
      <c r="AM481" s="29"/>
      <c r="AN481" s="29"/>
      <c r="AO481" s="29"/>
      <c r="AP481" s="29"/>
      <c r="AQ481" s="29"/>
      <c r="AR481" s="29"/>
      <c r="AS481" s="29"/>
      <c r="AT481" s="29"/>
      <c r="AU481" s="29"/>
      <c r="AV481" s="29"/>
      <c r="AW481" s="29"/>
    </row>
    <row r="482" spans="1:49" ht="15.75" customHeight="1" x14ac:dyDescent="0.3">
      <c r="A482" s="34"/>
      <c r="B482" s="142"/>
      <c r="C482" s="29"/>
      <c r="D482" s="29"/>
      <c r="E482" s="29"/>
      <c r="F482" s="29"/>
      <c r="G482" s="29"/>
      <c r="H482" s="29"/>
      <c r="I482" s="64"/>
      <c r="J482" s="64"/>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c r="AJ482" s="143"/>
      <c r="AK482" s="29"/>
      <c r="AL482" s="29"/>
      <c r="AM482" s="29"/>
      <c r="AN482" s="29"/>
      <c r="AO482" s="29"/>
      <c r="AP482" s="29"/>
      <c r="AQ482" s="29"/>
      <c r="AR482" s="29"/>
      <c r="AS482" s="29"/>
      <c r="AT482" s="29"/>
      <c r="AU482" s="29"/>
      <c r="AV482" s="29"/>
      <c r="AW482" s="29"/>
    </row>
    <row r="483" spans="1:49" ht="15.75" customHeight="1" x14ac:dyDescent="0.3">
      <c r="A483" s="34"/>
      <c r="B483" s="142"/>
      <c r="C483" s="29"/>
      <c r="D483" s="29"/>
      <c r="E483" s="29"/>
      <c r="F483" s="29"/>
      <c r="G483" s="29"/>
      <c r="H483" s="29"/>
      <c r="I483" s="64"/>
      <c r="J483" s="64"/>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c r="AJ483" s="143"/>
      <c r="AK483" s="29"/>
      <c r="AL483" s="29"/>
      <c r="AM483" s="29"/>
      <c r="AN483" s="29"/>
      <c r="AO483" s="29"/>
      <c r="AP483" s="29"/>
      <c r="AQ483" s="29"/>
      <c r="AR483" s="29"/>
      <c r="AS483" s="29"/>
      <c r="AT483" s="29"/>
      <c r="AU483" s="29"/>
      <c r="AV483" s="29"/>
      <c r="AW483" s="29"/>
    </row>
    <row r="484" spans="1:49" ht="15.75" customHeight="1" x14ac:dyDescent="0.3">
      <c r="A484" s="34"/>
      <c r="B484" s="142"/>
      <c r="C484" s="29"/>
      <c r="D484" s="29"/>
      <c r="E484" s="29"/>
      <c r="F484" s="29"/>
      <c r="G484" s="29"/>
      <c r="H484" s="29"/>
      <c r="I484" s="64"/>
      <c r="J484" s="64"/>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c r="AJ484" s="143"/>
      <c r="AK484" s="29"/>
      <c r="AL484" s="29"/>
      <c r="AM484" s="29"/>
      <c r="AN484" s="29"/>
      <c r="AO484" s="29"/>
      <c r="AP484" s="29"/>
      <c r="AQ484" s="29"/>
      <c r="AR484" s="29"/>
      <c r="AS484" s="29"/>
      <c r="AT484" s="29"/>
      <c r="AU484" s="29"/>
      <c r="AV484" s="29"/>
      <c r="AW484" s="29"/>
    </row>
    <row r="485" spans="1:49" ht="15.75" customHeight="1" x14ac:dyDescent="0.3">
      <c r="A485" s="34"/>
      <c r="B485" s="142"/>
      <c r="C485" s="29"/>
      <c r="D485" s="29"/>
      <c r="E485" s="29"/>
      <c r="F485" s="29"/>
      <c r="G485" s="29"/>
      <c r="H485" s="29"/>
      <c r="I485" s="64"/>
      <c r="J485" s="64"/>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c r="AJ485" s="143"/>
      <c r="AK485" s="29"/>
      <c r="AL485" s="29"/>
      <c r="AM485" s="29"/>
      <c r="AN485" s="29"/>
      <c r="AO485" s="29"/>
      <c r="AP485" s="29"/>
      <c r="AQ485" s="29"/>
      <c r="AR485" s="29"/>
      <c r="AS485" s="29"/>
      <c r="AT485" s="29"/>
      <c r="AU485" s="29"/>
      <c r="AV485" s="29"/>
      <c r="AW485" s="29"/>
    </row>
    <row r="486" spans="1:49" ht="15.75" customHeight="1" x14ac:dyDescent="0.3">
      <c r="A486" s="34"/>
      <c r="B486" s="142"/>
      <c r="C486" s="29"/>
      <c r="D486" s="29"/>
      <c r="E486" s="29"/>
      <c r="F486" s="29"/>
      <c r="G486" s="29"/>
      <c r="H486" s="29"/>
      <c r="I486" s="64"/>
      <c r="J486" s="64"/>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c r="AJ486" s="143"/>
      <c r="AK486" s="29"/>
      <c r="AL486" s="29"/>
      <c r="AM486" s="29"/>
      <c r="AN486" s="29"/>
      <c r="AO486" s="29"/>
      <c r="AP486" s="29"/>
      <c r="AQ486" s="29"/>
      <c r="AR486" s="29"/>
      <c r="AS486" s="29"/>
      <c r="AT486" s="29"/>
      <c r="AU486" s="29"/>
      <c r="AV486" s="29"/>
      <c r="AW486" s="29"/>
    </row>
    <row r="487" spans="1:49" ht="15.75" customHeight="1" x14ac:dyDescent="0.3">
      <c r="A487" s="34"/>
      <c r="B487" s="142"/>
      <c r="C487" s="29"/>
      <c r="D487" s="29"/>
      <c r="E487" s="29"/>
      <c r="F487" s="29"/>
      <c r="G487" s="29"/>
      <c r="H487" s="29"/>
      <c r="I487" s="64"/>
      <c r="J487" s="64"/>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c r="AJ487" s="143"/>
      <c r="AK487" s="29"/>
      <c r="AL487" s="29"/>
      <c r="AM487" s="29"/>
      <c r="AN487" s="29"/>
      <c r="AO487" s="29"/>
      <c r="AP487" s="29"/>
      <c r="AQ487" s="29"/>
      <c r="AR487" s="29"/>
      <c r="AS487" s="29"/>
      <c r="AT487" s="29"/>
      <c r="AU487" s="29"/>
      <c r="AV487" s="29"/>
      <c r="AW487" s="29"/>
    </row>
    <row r="488" spans="1:49" ht="15.75" customHeight="1" x14ac:dyDescent="0.3">
      <c r="A488" s="34"/>
      <c r="B488" s="142"/>
      <c r="C488" s="29"/>
      <c r="D488" s="29"/>
      <c r="E488" s="29"/>
      <c r="F488" s="29"/>
      <c r="G488" s="29"/>
      <c r="H488" s="29"/>
      <c r="I488" s="64"/>
      <c r="J488" s="64"/>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c r="AJ488" s="143"/>
      <c r="AK488" s="29"/>
      <c r="AL488" s="29"/>
      <c r="AM488" s="29"/>
      <c r="AN488" s="29"/>
      <c r="AO488" s="29"/>
      <c r="AP488" s="29"/>
      <c r="AQ488" s="29"/>
      <c r="AR488" s="29"/>
      <c r="AS488" s="29"/>
      <c r="AT488" s="29"/>
      <c r="AU488" s="29"/>
      <c r="AV488" s="29"/>
      <c r="AW488" s="29"/>
    </row>
    <row r="489" spans="1:49" ht="15.75" customHeight="1" x14ac:dyDescent="0.3">
      <c r="A489" s="34"/>
      <c r="B489" s="142"/>
      <c r="C489" s="29"/>
      <c r="D489" s="29"/>
      <c r="E489" s="29"/>
      <c r="F489" s="29"/>
      <c r="G489" s="29"/>
      <c r="H489" s="29"/>
      <c r="I489" s="64"/>
      <c r="J489" s="64"/>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c r="AJ489" s="143"/>
      <c r="AK489" s="29"/>
      <c r="AL489" s="29"/>
      <c r="AM489" s="29"/>
      <c r="AN489" s="29"/>
      <c r="AO489" s="29"/>
      <c r="AP489" s="29"/>
      <c r="AQ489" s="29"/>
      <c r="AR489" s="29"/>
      <c r="AS489" s="29"/>
      <c r="AT489" s="29"/>
      <c r="AU489" s="29"/>
      <c r="AV489" s="29"/>
      <c r="AW489" s="29"/>
    </row>
    <row r="490" spans="1:49" ht="15.75" customHeight="1" x14ac:dyDescent="0.3">
      <c r="A490" s="34"/>
      <c r="B490" s="142"/>
      <c r="C490" s="29"/>
      <c r="D490" s="29"/>
      <c r="E490" s="29"/>
      <c r="F490" s="29"/>
      <c r="G490" s="29"/>
      <c r="H490" s="29"/>
      <c r="I490" s="64"/>
      <c r="J490" s="64"/>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c r="AJ490" s="143"/>
      <c r="AK490" s="29"/>
      <c r="AL490" s="29"/>
      <c r="AM490" s="29"/>
      <c r="AN490" s="29"/>
      <c r="AO490" s="29"/>
      <c r="AP490" s="29"/>
      <c r="AQ490" s="29"/>
      <c r="AR490" s="29"/>
      <c r="AS490" s="29"/>
      <c r="AT490" s="29"/>
      <c r="AU490" s="29"/>
      <c r="AV490" s="29"/>
      <c r="AW490" s="29"/>
    </row>
    <row r="491" spans="1:49" ht="15.75" customHeight="1" x14ac:dyDescent="0.3">
      <c r="A491" s="34"/>
      <c r="B491" s="142"/>
      <c r="C491" s="29"/>
      <c r="D491" s="29"/>
      <c r="E491" s="29"/>
      <c r="F491" s="29"/>
      <c r="G491" s="29"/>
      <c r="H491" s="29"/>
      <c r="I491" s="64"/>
      <c r="J491" s="64"/>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c r="AJ491" s="143"/>
      <c r="AK491" s="29"/>
      <c r="AL491" s="29"/>
      <c r="AM491" s="29"/>
      <c r="AN491" s="29"/>
      <c r="AO491" s="29"/>
      <c r="AP491" s="29"/>
      <c r="AQ491" s="29"/>
      <c r="AR491" s="29"/>
      <c r="AS491" s="29"/>
      <c r="AT491" s="29"/>
      <c r="AU491" s="29"/>
      <c r="AV491" s="29"/>
      <c r="AW491" s="29"/>
    </row>
    <row r="492" spans="1:49" ht="15.75" customHeight="1" x14ac:dyDescent="0.3">
      <c r="A492" s="34"/>
      <c r="B492" s="142"/>
      <c r="C492" s="29"/>
      <c r="D492" s="29"/>
      <c r="E492" s="29"/>
      <c r="F492" s="29"/>
      <c r="G492" s="29"/>
      <c r="H492" s="29"/>
      <c r="I492" s="64"/>
      <c r="J492" s="64"/>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c r="AJ492" s="143"/>
      <c r="AK492" s="29"/>
      <c r="AL492" s="29"/>
      <c r="AM492" s="29"/>
      <c r="AN492" s="29"/>
      <c r="AO492" s="29"/>
      <c r="AP492" s="29"/>
      <c r="AQ492" s="29"/>
      <c r="AR492" s="29"/>
      <c r="AS492" s="29"/>
      <c r="AT492" s="29"/>
      <c r="AU492" s="29"/>
      <c r="AV492" s="29"/>
      <c r="AW492" s="29"/>
    </row>
    <row r="493" spans="1:49" ht="15.75" customHeight="1" x14ac:dyDescent="0.3">
      <c r="A493" s="34"/>
      <c r="B493" s="142"/>
      <c r="C493" s="29"/>
      <c r="D493" s="29"/>
      <c r="E493" s="29"/>
      <c r="F493" s="29"/>
      <c r="G493" s="29"/>
      <c r="H493" s="29"/>
      <c r="I493" s="64"/>
      <c r="J493" s="64"/>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c r="AJ493" s="143"/>
      <c r="AK493" s="29"/>
      <c r="AL493" s="29"/>
      <c r="AM493" s="29"/>
      <c r="AN493" s="29"/>
      <c r="AO493" s="29"/>
      <c r="AP493" s="29"/>
      <c r="AQ493" s="29"/>
      <c r="AR493" s="29"/>
      <c r="AS493" s="29"/>
      <c r="AT493" s="29"/>
      <c r="AU493" s="29"/>
      <c r="AV493" s="29"/>
      <c r="AW493" s="29"/>
    </row>
    <row r="494" spans="1:49" ht="15.75" customHeight="1" x14ac:dyDescent="0.3">
      <c r="A494" s="34"/>
      <c r="B494" s="142"/>
      <c r="C494" s="29"/>
      <c r="D494" s="29"/>
      <c r="E494" s="29"/>
      <c r="F494" s="29"/>
      <c r="G494" s="29"/>
      <c r="H494" s="29"/>
      <c r="I494" s="64"/>
      <c r="J494" s="64"/>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c r="AJ494" s="143"/>
      <c r="AK494" s="29"/>
      <c r="AL494" s="29"/>
      <c r="AM494" s="29"/>
      <c r="AN494" s="29"/>
      <c r="AO494" s="29"/>
      <c r="AP494" s="29"/>
      <c r="AQ494" s="29"/>
      <c r="AR494" s="29"/>
      <c r="AS494" s="29"/>
      <c r="AT494" s="29"/>
      <c r="AU494" s="29"/>
      <c r="AV494" s="29"/>
      <c r="AW494" s="29"/>
    </row>
    <row r="495" spans="1:49" ht="15.75" customHeight="1" x14ac:dyDescent="0.3">
      <c r="A495" s="34"/>
      <c r="B495" s="142"/>
      <c r="C495" s="29"/>
      <c r="D495" s="29"/>
      <c r="E495" s="29"/>
      <c r="F495" s="29"/>
      <c r="G495" s="29"/>
      <c r="H495" s="29"/>
      <c r="I495" s="64"/>
      <c r="J495" s="64"/>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c r="AJ495" s="143"/>
      <c r="AK495" s="29"/>
      <c r="AL495" s="29"/>
      <c r="AM495" s="29"/>
      <c r="AN495" s="29"/>
      <c r="AO495" s="29"/>
      <c r="AP495" s="29"/>
      <c r="AQ495" s="29"/>
      <c r="AR495" s="29"/>
      <c r="AS495" s="29"/>
      <c r="AT495" s="29"/>
      <c r="AU495" s="29"/>
      <c r="AV495" s="29"/>
      <c r="AW495" s="29"/>
    </row>
    <row r="496" spans="1:49" ht="15.75" customHeight="1" x14ac:dyDescent="0.3">
      <c r="A496" s="34"/>
      <c r="B496" s="142"/>
      <c r="C496" s="29"/>
      <c r="D496" s="29"/>
      <c r="E496" s="29"/>
      <c r="F496" s="29"/>
      <c r="G496" s="29"/>
      <c r="H496" s="29"/>
      <c r="I496" s="64"/>
      <c r="J496" s="64"/>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c r="AJ496" s="143"/>
      <c r="AK496" s="29"/>
      <c r="AL496" s="29"/>
      <c r="AM496" s="29"/>
      <c r="AN496" s="29"/>
      <c r="AO496" s="29"/>
      <c r="AP496" s="29"/>
      <c r="AQ496" s="29"/>
      <c r="AR496" s="29"/>
      <c r="AS496" s="29"/>
      <c r="AT496" s="29"/>
      <c r="AU496" s="29"/>
      <c r="AV496" s="29"/>
      <c r="AW496" s="29"/>
    </row>
    <row r="497" spans="1:49" ht="15.75" customHeight="1" x14ac:dyDescent="0.3">
      <c r="A497" s="34"/>
      <c r="B497" s="142"/>
      <c r="C497" s="29"/>
      <c r="D497" s="29"/>
      <c r="E497" s="29"/>
      <c r="F497" s="29"/>
      <c r="G497" s="29"/>
      <c r="H497" s="29"/>
      <c r="I497" s="64"/>
      <c r="J497" s="64"/>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c r="AJ497" s="143"/>
      <c r="AK497" s="29"/>
      <c r="AL497" s="29"/>
      <c r="AM497" s="29"/>
      <c r="AN497" s="29"/>
      <c r="AO497" s="29"/>
      <c r="AP497" s="29"/>
      <c r="AQ497" s="29"/>
      <c r="AR497" s="29"/>
      <c r="AS497" s="29"/>
      <c r="AT497" s="29"/>
      <c r="AU497" s="29"/>
      <c r="AV497" s="29"/>
      <c r="AW497" s="29"/>
    </row>
    <row r="498" spans="1:49" ht="15.75" customHeight="1" x14ac:dyDescent="0.3">
      <c r="A498" s="34"/>
      <c r="B498" s="142"/>
      <c r="C498" s="29"/>
      <c r="D498" s="29"/>
      <c r="E498" s="29"/>
      <c r="F498" s="29"/>
      <c r="G498" s="29"/>
      <c r="H498" s="29"/>
      <c r="I498" s="64"/>
      <c r="J498" s="64"/>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c r="AJ498" s="143"/>
      <c r="AK498" s="29"/>
      <c r="AL498" s="29"/>
      <c r="AM498" s="29"/>
      <c r="AN498" s="29"/>
      <c r="AO498" s="29"/>
      <c r="AP498" s="29"/>
      <c r="AQ498" s="29"/>
      <c r="AR498" s="29"/>
      <c r="AS498" s="29"/>
      <c r="AT498" s="29"/>
      <c r="AU498" s="29"/>
      <c r="AV498" s="29"/>
      <c r="AW498" s="29"/>
    </row>
    <row r="499" spans="1:49" ht="15.75" customHeight="1" x14ac:dyDescent="0.3">
      <c r="A499" s="34"/>
      <c r="B499" s="142"/>
      <c r="C499" s="29"/>
      <c r="D499" s="29"/>
      <c r="E499" s="29"/>
      <c r="F499" s="29"/>
      <c r="G499" s="29"/>
      <c r="H499" s="29"/>
      <c r="I499" s="64"/>
      <c r="J499" s="64"/>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c r="AJ499" s="143"/>
      <c r="AK499" s="29"/>
      <c r="AL499" s="29"/>
      <c r="AM499" s="29"/>
      <c r="AN499" s="29"/>
      <c r="AO499" s="29"/>
      <c r="AP499" s="29"/>
      <c r="AQ499" s="29"/>
      <c r="AR499" s="29"/>
      <c r="AS499" s="29"/>
      <c r="AT499" s="29"/>
      <c r="AU499" s="29"/>
      <c r="AV499" s="29"/>
      <c r="AW499" s="29"/>
    </row>
    <row r="500" spans="1:49" ht="15.75" customHeight="1" x14ac:dyDescent="0.3">
      <c r="A500" s="34"/>
      <c r="B500" s="142"/>
      <c r="C500" s="29"/>
      <c r="D500" s="29"/>
      <c r="E500" s="29"/>
      <c r="F500" s="29"/>
      <c r="G500" s="29"/>
      <c r="H500" s="29"/>
      <c r="I500" s="64"/>
      <c r="J500" s="64"/>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c r="AJ500" s="143"/>
      <c r="AK500" s="29"/>
      <c r="AL500" s="29"/>
      <c r="AM500" s="29"/>
      <c r="AN500" s="29"/>
      <c r="AO500" s="29"/>
      <c r="AP500" s="29"/>
      <c r="AQ500" s="29"/>
      <c r="AR500" s="29"/>
      <c r="AS500" s="29"/>
      <c r="AT500" s="29"/>
      <c r="AU500" s="29"/>
      <c r="AV500" s="29"/>
      <c r="AW500" s="29"/>
    </row>
    <row r="501" spans="1:49" ht="15.75" customHeight="1" x14ac:dyDescent="0.3">
      <c r="A501" s="34"/>
      <c r="B501" s="142"/>
      <c r="C501" s="29"/>
      <c r="D501" s="29"/>
      <c r="E501" s="29"/>
      <c r="F501" s="29"/>
      <c r="G501" s="29"/>
      <c r="H501" s="29"/>
      <c r="I501" s="64"/>
      <c r="J501" s="64"/>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c r="AJ501" s="143"/>
      <c r="AK501" s="29"/>
      <c r="AL501" s="29"/>
      <c r="AM501" s="29"/>
      <c r="AN501" s="29"/>
      <c r="AO501" s="29"/>
      <c r="AP501" s="29"/>
      <c r="AQ501" s="29"/>
      <c r="AR501" s="29"/>
      <c r="AS501" s="29"/>
      <c r="AT501" s="29"/>
      <c r="AU501" s="29"/>
      <c r="AV501" s="29"/>
      <c r="AW501" s="29"/>
    </row>
    <row r="502" spans="1:49" ht="15.75" customHeight="1" x14ac:dyDescent="0.3">
      <c r="A502" s="34"/>
      <c r="B502" s="142"/>
      <c r="C502" s="29"/>
      <c r="D502" s="29"/>
      <c r="E502" s="29"/>
      <c r="F502" s="29"/>
      <c r="G502" s="29"/>
      <c r="H502" s="29"/>
      <c r="I502" s="64"/>
      <c r="J502" s="64"/>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c r="AJ502" s="143"/>
      <c r="AK502" s="29"/>
      <c r="AL502" s="29"/>
      <c r="AM502" s="29"/>
      <c r="AN502" s="29"/>
      <c r="AO502" s="29"/>
      <c r="AP502" s="29"/>
      <c r="AQ502" s="29"/>
      <c r="AR502" s="29"/>
      <c r="AS502" s="29"/>
      <c r="AT502" s="29"/>
      <c r="AU502" s="29"/>
      <c r="AV502" s="29"/>
      <c r="AW502" s="29"/>
    </row>
    <row r="503" spans="1:49" ht="15.75" customHeight="1" x14ac:dyDescent="0.3">
      <c r="A503" s="34"/>
      <c r="B503" s="142"/>
      <c r="C503" s="29"/>
      <c r="D503" s="29"/>
      <c r="E503" s="29"/>
      <c r="F503" s="29"/>
      <c r="G503" s="29"/>
      <c r="H503" s="29"/>
      <c r="I503" s="64"/>
      <c r="J503" s="64"/>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c r="AJ503" s="143"/>
      <c r="AK503" s="29"/>
      <c r="AL503" s="29"/>
      <c r="AM503" s="29"/>
      <c r="AN503" s="29"/>
      <c r="AO503" s="29"/>
      <c r="AP503" s="29"/>
      <c r="AQ503" s="29"/>
      <c r="AR503" s="29"/>
      <c r="AS503" s="29"/>
      <c r="AT503" s="29"/>
      <c r="AU503" s="29"/>
      <c r="AV503" s="29"/>
      <c r="AW503" s="29"/>
    </row>
    <row r="504" spans="1:49" ht="15.75" customHeight="1" x14ac:dyDescent="0.3">
      <c r="A504" s="34"/>
      <c r="B504" s="142"/>
      <c r="C504" s="29"/>
      <c r="D504" s="29"/>
      <c r="E504" s="29"/>
      <c r="F504" s="29"/>
      <c r="G504" s="29"/>
      <c r="H504" s="29"/>
      <c r="I504" s="64"/>
      <c r="J504" s="64"/>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c r="AJ504" s="143"/>
      <c r="AK504" s="29"/>
      <c r="AL504" s="29"/>
      <c r="AM504" s="29"/>
      <c r="AN504" s="29"/>
      <c r="AO504" s="29"/>
      <c r="AP504" s="29"/>
      <c r="AQ504" s="29"/>
      <c r="AR504" s="29"/>
      <c r="AS504" s="29"/>
      <c r="AT504" s="29"/>
      <c r="AU504" s="29"/>
      <c r="AV504" s="29"/>
      <c r="AW504" s="29"/>
    </row>
    <row r="505" spans="1:49" ht="15.75" customHeight="1" x14ac:dyDescent="0.3">
      <c r="A505" s="34"/>
      <c r="B505" s="142"/>
      <c r="C505" s="29"/>
      <c r="D505" s="29"/>
      <c r="E505" s="29"/>
      <c r="F505" s="29"/>
      <c r="G505" s="29"/>
      <c r="H505" s="29"/>
      <c r="I505" s="64"/>
      <c r="J505" s="64"/>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c r="AJ505" s="143"/>
      <c r="AK505" s="29"/>
      <c r="AL505" s="29"/>
      <c r="AM505" s="29"/>
      <c r="AN505" s="29"/>
      <c r="AO505" s="29"/>
      <c r="AP505" s="29"/>
      <c r="AQ505" s="29"/>
      <c r="AR505" s="29"/>
      <c r="AS505" s="29"/>
      <c r="AT505" s="29"/>
      <c r="AU505" s="29"/>
      <c r="AV505" s="29"/>
      <c r="AW505" s="29"/>
    </row>
    <row r="506" spans="1:49" ht="15.75" customHeight="1" x14ac:dyDescent="0.3">
      <c r="A506" s="34"/>
      <c r="B506" s="142"/>
      <c r="C506" s="29"/>
      <c r="D506" s="29"/>
      <c r="E506" s="29"/>
      <c r="F506" s="29"/>
      <c r="G506" s="29"/>
      <c r="H506" s="29"/>
      <c r="I506" s="64"/>
      <c r="J506" s="64"/>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c r="AJ506" s="143"/>
      <c r="AK506" s="29"/>
      <c r="AL506" s="29"/>
      <c r="AM506" s="29"/>
      <c r="AN506" s="29"/>
      <c r="AO506" s="29"/>
      <c r="AP506" s="29"/>
      <c r="AQ506" s="29"/>
      <c r="AR506" s="29"/>
      <c r="AS506" s="29"/>
      <c r="AT506" s="29"/>
      <c r="AU506" s="29"/>
      <c r="AV506" s="29"/>
      <c r="AW506" s="29"/>
    </row>
    <row r="507" spans="1:49" ht="15.75" customHeight="1" x14ac:dyDescent="0.3">
      <c r="A507" s="34"/>
      <c r="B507" s="142"/>
      <c r="C507" s="29"/>
      <c r="D507" s="29"/>
      <c r="E507" s="29"/>
      <c r="F507" s="29"/>
      <c r="G507" s="29"/>
      <c r="H507" s="29"/>
      <c r="I507" s="64"/>
      <c r="J507" s="64"/>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c r="AJ507" s="143"/>
      <c r="AK507" s="29"/>
      <c r="AL507" s="29"/>
      <c r="AM507" s="29"/>
      <c r="AN507" s="29"/>
      <c r="AO507" s="29"/>
      <c r="AP507" s="29"/>
      <c r="AQ507" s="29"/>
      <c r="AR507" s="29"/>
      <c r="AS507" s="29"/>
      <c r="AT507" s="29"/>
      <c r="AU507" s="29"/>
      <c r="AV507" s="29"/>
      <c r="AW507" s="29"/>
    </row>
    <row r="508" spans="1:49" ht="15.75" customHeight="1" x14ac:dyDescent="0.3">
      <c r="A508" s="34"/>
      <c r="B508" s="142"/>
      <c r="C508" s="29"/>
      <c r="D508" s="29"/>
      <c r="E508" s="29"/>
      <c r="F508" s="29"/>
      <c r="G508" s="29"/>
      <c r="H508" s="29"/>
      <c r="I508" s="64"/>
      <c r="J508" s="64"/>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c r="AJ508" s="143"/>
      <c r="AK508" s="29"/>
      <c r="AL508" s="29"/>
      <c r="AM508" s="29"/>
      <c r="AN508" s="29"/>
      <c r="AO508" s="29"/>
      <c r="AP508" s="29"/>
      <c r="AQ508" s="29"/>
      <c r="AR508" s="29"/>
      <c r="AS508" s="29"/>
      <c r="AT508" s="29"/>
      <c r="AU508" s="29"/>
      <c r="AV508" s="29"/>
      <c r="AW508" s="29"/>
    </row>
    <row r="509" spans="1:49" ht="15.75" customHeight="1" x14ac:dyDescent="0.3">
      <c r="A509" s="34"/>
      <c r="B509" s="142"/>
      <c r="C509" s="29"/>
      <c r="D509" s="29"/>
      <c r="E509" s="29"/>
      <c r="F509" s="29"/>
      <c r="G509" s="29"/>
      <c r="H509" s="29"/>
      <c r="I509" s="64"/>
      <c r="J509" s="64"/>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c r="AJ509" s="143"/>
      <c r="AK509" s="29"/>
      <c r="AL509" s="29"/>
      <c r="AM509" s="29"/>
      <c r="AN509" s="29"/>
      <c r="AO509" s="29"/>
      <c r="AP509" s="29"/>
      <c r="AQ509" s="29"/>
      <c r="AR509" s="29"/>
      <c r="AS509" s="29"/>
      <c r="AT509" s="29"/>
      <c r="AU509" s="29"/>
      <c r="AV509" s="29"/>
      <c r="AW509" s="29"/>
    </row>
    <row r="510" spans="1:49" ht="15.75" customHeight="1" x14ac:dyDescent="0.3">
      <c r="A510" s="34"/>
      <c r="B510" s="142"/>
      <c r="C510" s="29"/>
      <c r="D510" s="29"/>
      <c r="E510" s="29"/>
      <c r="F510" s="29"/>
      <c r="G510" s="29"/>
      <c r="H510" s="29"/>
      <c r="I510" s="64"/>
      <c r="J510" s="64"/>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c r="AJ510" s="143"/>
      <c r="AK510" s="29"/>
      <c r="AL510" s="29"/>
      <c r="AM510" s="29"/>
      <c r="AN510" s="29"/>
      <c r="AO510" s="29"/>
      <c r="AP510" s="29"/>
      <c r="AQ510" s="29"/>
      <c r="AR510" s="29"/>
      <c r="AS510" s="29"/>
      <c r="AT510" s="29"/>
      <c r="AU510" s="29"/>
      <c r="AV510" s="29"/>
      <c r="AW510" s="29"/>
    </row>
    <row r="511" spans="1:49" ht="15.75" customHeight="1" x14ac:dyDescent="0.3">
      <c r="A511" s="34"/>
      <c r="B511" s="142"/>
      <c r="C511" s="29"/>
      <c r="D511" s="29"/>
      <c r="E511" s="29"/>
      <c r="F511" s="29"/>
      <c r="G511" s="29"/>
      <c r="H511" s="29"/>
      <c r="I511" s="64"/>
      <c r="J511" s="64"/>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c r="AJ511" s="143"/>
      <c r="AK511" s="29"/>
      <c r="AL511" s="29"/>
      <c r="AM511" s="29"/>
      <c r="AN511" s="29"/>
      <c r="AO511" s="29"/>
      <c r="AP511" s="29"/>
      <c r="AQ511" s="29"/>
      <c r="AR511" s="29"/>
      <c r="AS511" s="29"/>
      <c r="AT511" s="29"/>
      <c r="AU511" s="29"/>
      <c r="AV511" s="29"/>
      <c r="AW511" s="29"/>
    </row>
    <row r="512" spans="1:49" ht="15.75" customHeight="1" x14ac:dyDescent="0.3">
      <c r="A512" s="34"/>
      <c r="B512" s="142"/>
      <c r="C512" s="29"/>
      <c r="D512" s="29"/>
      <c r="E512" s="29"/>
      <c r="F512" s="29"/>
      <c r="G512" s="29"/>
      <c r="H512" s="29"/>
      <c r="I512" s="64"/>
      <c r="J512" s="64"/>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c r="AJ512" s="143"/>
      <c r="AK512" s="29"/>
      <c r="AL512" s="29"/>
      <c r="AM512" s="29"/>
      <c r="AN512" s="29"/>
      <c r="AO512" s="29"/>
      <c r="AP512" s="29"/>
      <c r="AQ512" s="29"/>
      <c r="AR512" s="29"/>
      <c r="AS512" s="29"/>
      <c r="AT512" s="29"/>
      <c r="AU512" s="29"/>
      <c r="AV512" s="29"/>
      <c r="AW512" s="29"/>
    </row>
    <row r="513" spans="1:49" ht="15.75" customHeight="1" x14ac:dyDescent="0.3">
      <c r="A513" s="34"/>
      <c r="B513" s="142"/>
      <c r="C513" s="29"/>
      <c r="D513" s="29"/>
      <c r="E513" s="29"/>
      <c r="F513" s="29"/>
      <c r="G513" s="29"/>
      <c r="H513" s="29"/>
      <c r="I513" s="64"/>
      <c r="J513" s="64"/>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c r="AJ513" s="143"/>
      <c r="AK513" s="29"/>
      <c r="AL513" s="29"/>
      <c r="AM513" s="29"/>
      <c r="AN513" s="29"/>
      <c r="AO513" s="29"/>
      <c r="AP513" s="29"/>
      <c r="AQ513" s="29"/>
      <c r="AR513" s="29"/>
      <c r="AS513" s="29"/>
      <c r="AT513" s="29"/>
      <c r="AU513" s="29"/>
      <c r="AV513" s="29"/>
      <c r="AW513" s="29"/>
    </row>
    <row r="514" spans="1:49" ht="15.75" customHeight="1" x14ac:dyDescent="0.3">
      <c r="A514" s="34"/>
      <c r="B514" s="142"/>
      <c r="C514" s="29"/>
      <c r="D514" s="29"/>
      <c r="E514" s="29"/>
      <c r="F514" s="29"/>
      <c r="G514" s="29"/>
      <c r="H514" s="29"/>
      <c r="I514" s="64"/>
      <c r="J514" s="64"/>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c r="AJ514" s="143"/>
      <c r="AK514" s="29"/>
      <c r="AL514" s="29"/>
      <c r="AM514" s="29"/>
      <c r="AN514" s="29"/>
      <c r="AO514" s="29"/>
      <c r="AP514" s="29"/>
      <c r="AQ514" s="29"/>
      <c r="AR514" s="29"/>
      <c r="AS514" s="29"/>
      <c r="AT514" s="29"/>
      <c r="AU514" s="29"/>
      <c r="AV514" s="29"/>
      <c r="AW514" s="29"/>
    </row>
    <row r="515" spans="1:49" ht="15.75" customHeight="1" x14ac:dyDescent="0.3">
      <c r="A515" s="34"/>
      <c r="B515" s="142"/>
      <c r="C515" s="29"/>
      <c r="D515" s="29"/>
      <c r="E515" s="29"/>
      <c r="F515" s="29"/>
      <c r="G515" s="29"/>
      <c r="H515" s="29"/>
      <c r="I515" s="64"/>
      <c r="J515" s="64"/>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c r="AJ515" s="143"/>
      <c r="AK515" s="29"/>
      <c r="AL515" s="29"/>
      <c r="AM515" s="29"/>
      <c r="AN515" s="29"/>
      <c r="AO515" s="29"/>
      <c r="AP515" s="29"/>
      <c r="AQ515" s="29"/>
      <c r="AR515" s="29"/>
      <c r="AS515" s="29"/>
      <c r="AT515" s="29"/>
      <c r="AU515" s="29"/>
      <c r="AV515" s="29"/>
      <c r="AW515" s="29"/>
    </row>
    <row r="516" spans="1:49" ht="15.75" customHeight="1" x14ac:dyDescent="0.3">
      <c r="A516" s="34"/>
      <c r="B516" s="142"/>
      <c r="C516" s="29"/>
      <c r="D516" s="29"/>
      <c r="E516" s="29"/>
      <c r="F516" s="29"/>
      <c r="G516" s="29"/>
      <c r="H516" s="29"/>
      <c r="I516" s="64"/>
      <c r="J516" s="64"/>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c r="AJ516" s="143"/>
      <c r="AK516" s="29"/>
      <c r="AL516" s="29"/>
      <c r="AM516" s="29"/>
      <c r="AN516" s="29"/>
      <c r="AO516" s="29"/>
      <c r="AP516" s="29"/>
      <c r="AQ516" s="29"/>
      <c r="AR516" s="29"/>
      <c r="AS516" s="29"/>
      <c r="AT516" s="29"/>
      <c r="AU516" s="29"/>
      <c r="AV516" s="29"/>
      <c r="AW516" s="29"/>
    </row>
    <row r="517" spans="1:49" ht="15.75" customHeight="1" x14ac:dyDescent="0.3">
      <c r="A517" s="34"/>
      <c r="B517" s="142"/>
      <c r="C517" s="29"/>
      <c r="D517" s="29"/>
      <c r="E517" s="29"/>
      <c r="F517" s="29"/>
      <c r="G517" s="29"/>
      <c r="H517" s="29"/>
      <c r="I517" s="64"/>
      <c r="J517" s="64"/>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c r="AJ517" s="143"/>
      <c r="AK517" s="29"/>
      <c r="AL517" s="29"/>
      <c r="AM517" s="29"/>
      <c r="AN517" s="29"/>
      <c r="AO517" s="29"/>
      <c r="AP517" s="29"/>
      <c r="AQ517" s="29"/>
      <c r="AR517" s="29"/>
      <c r="AS517" s="29"/>
      <c r="AT517" s="29"/>
      <c r="AU517" s="29"/>
      <c r="AV517" s="29"/>
      <c r="AW517" s="29"/>
    </row>
    <row r="518" spans="1:49" ht="15.75" customHeight="1" x14ac:dyDescent="0.3">
      <c r="A518" s="34"/>
      <c r="B518" s="142"/>
      <c r="C518" s="29"/>
      <c r="D518" s="29"/>
      <c r="E518" s="29"/>
      <c r="F518" s="29"/>
      <c r="G518" s="29"/>
      <c r="H518" s="29"/>
      <c r="I518" s="64"/>
      <c r="J518" s="64"/>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c r="AJ518" s="143"/>
      <c r="AK518" s="29"/>
      <c r="AL518" s="29"/>
      <c r="AM518" s="29"/>
      <c r="AN518" s="29"/>
      <c r="AO518" s="29"/>
      <c r="AP518" s="29"/>
      <c r="AQ518" s="29"/>
      <c r="AR518" s="29"/>
      <c r="AS518" s="29"/>
      <c r="AT518" s="29"/>
      <c r="AU518" s="29"/>
      <c r="AV518" s="29"/>
      <c r="AW518" s="29"/>
    </row>
    <row r="519" spans="1:49" ht="15.75" customHeight="1" x14ac:dyDescent="0.3">
      <c r="A519" s="34"/>
      <c r="B519" s="142"/>
      <c r="C519" s="29"/>
      <c r="D519" s="29"/>
      <c r="E519" s="29"/>
      <c r="F519" s="29"/>
      <c r="G519" s="29"/>
      <c r="H519" s="29"/>
      <c r="I519" s="64"/>
      <c r="J519" s="64"/>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c r="AJ519" s="143"/>
      <c r="AK519" s="29"/>
      <c r="AL519" s="29"/>
      <c r="AM519" s="29"/>
      <c r="AN519" s="29"/>
      <c r="AO519" s="29"/>
      <c r="AP519" s="29"/>
      <c r="AQ519" s="29"/>
      <c r="AR519" s="29"/>
      <c r="AS519" s="29"/>
      <c r="AT519" s="29"/>
      <c r="AU519" s="29"/>
      <c r="AV519" s="29"/>
      <c r="AW519" s="29"/>
    </row>
    <row r="520" spans="1:49" ht="15.75" customHeight="1" x14ac:dyDescent="0.3">
      <c r="A520" s="34"/>
      <c r="B520" s="142"/>
      <c r="C520" s="29"/>
      <c r="D520" s="29"/>
      <c r="E520" s="29"/>
      <c r="F520" s="29"/>
      <c r="G520" s="29"/>
      <c r="H520" s="29"/>
      <c r="I520" s="64"/>
      <c r="J520" s="64"/>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c r="AJ520" s="143"/>
      <c r="AK520" s="29"/>
      <c r="AL520" s="29"/>
      <c r="AM520" s="29"/>
      <c r="AN520" s="29"/>
      <c r="AO520" s="29"/>
      <c r="AP520" s="29"/>
      <c r="AQ520" s="29"/>
      <c r="AR520" s="29"/>
      <c r="AS520" s="29"/>
      <c r="AT520" s="29"/>
      <c r="AU520" s="29"/>
      <c r="AV520" s="29"/>
      <c r="AW520" s="29"/>
    </row>
    <row r="521" spans="1:49" ht="15.75" customHeight="1" x14ac:dyDescent="0.3">
      <c r="A521" s="34"/>
      <c r="B521" s="142"/>
      <c r="C521" s="29"/>
      <c r="D521" s="29"/>
      <c r="E521" s="29"/>
      <c r="F521" s="29"/>
      <c r="G521" s="29"/>
      <c r="H521" s="29"/>
      <c r="I521" s="64"/>
      <c r="J521" s="64"/>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c r="AJ521" s="143"/>
      <c r="AK521" s="29"/>
      <c r="AL521" s="29"/>
      <c r="AM521" s="29"/>
      <c r="AN521" s="29"/>
      <c r="AO521" s="29"/>
      <c r="AP521" s="29"/>
      <c r="AQ521" s="29"/>
      <c r="AR521" s="29"/>
      <c r="AS521" s="29"/>
      <c r="AT521" s="29"/>
      <c r="AU521" s="29"/>
      <c r="AV521" s="29"/>
      <c r="AW521" s="29"/>
    </row>
    <row r="522" spans="1:49" ht="15.75" customHeight="1" x14ac:dyDescent="0.3">
      <c r="A522" s="34"/>
      <c r="B522" s="142"/>
      <c r="C522" s="29"/>
      <c r="D522" s="29"/>
      <c r="E522" s="29"/>
      <c r="F522" s="29"/>
      <c r="G522" s="29"/>
      <c r="H522" s="29"/>
      <c r="I522" s="64"/>
      <c r="J522" s="64"/>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c r="AJ522" s="143"/>
      <c r="AK522" s="29"/>
      <c r="AL522" s="29"/>
      <c r="AM522" s="29"/>
      <c r="AN522" s="29"/>
      <c r="AO522" s="29"/>
      <c r="AP522" s="29"/>
      <c r="AQ522" s="29"/>
      <c r="AR522" s="29"/>
      <c r="AS522" s="29"/>
      <c r="AT522" s="29"/>
      <c r="AU522" s="29"/>
      <c r="AV522" s="29"/>
      <c r="AW522" s="29"/>
    </row>
    <row r="523" spans="1:49" ht="15.75" customHeight="1" x14ac:dyDescent="0.3">
      <c r="A523" s="34"/>
      <c r="B523" s="142"/>
      <c r="C523" s="29"/>
      <c r="D523" s="29"/>
      <c r="E523" s="29"/>
      <c r="F523" s="29"/>
      <c r="G523" s="29"/>
      <c r="H523" s="29"/>
      <c r="I523" s="64"/>
      <c r="J523" s="64"/>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c r="AJ523" s="143"/>
      <c r="AK523" s="29"/>
      <c r="AL523" s="29"/>
      <c r="AM523" s="29"/>
      <c r="AN523" s="29"/>
      <c r="AO523" s="29"/>
      <c r="AP523" s="29"/>
      <c r="AQ523" s="29"/>
      <c r="AR523" s="29"/>
      <c r="AS523" s="29"/>
      <c r="AT523" s="29"/>
      <c r="AU523" s="29"/>
      <c r="AV523" s="29"/>
      <c r="AW523" s="29"/>
    </row>
    <row r="524" spans="1:49" ht="15.75" customHeight="1" x14ac:dyDescent="0.3">
      <c r="A524" s="34"/>
      <c r="B524" s="142"/>
      <c r="C524" s="29"/>
      <c r="D524" s="29"/>
      <c r="E524" s="29"/>
      <c r="F524" s="29"/>
      <c r="G524" s="29"/>
      <c r="H524" s="29"/>
      <c r="I524" s="64"/>
      <c r="J524" s="64"/>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c r="AJ524" s="143"/>
      <c r="AK524" s="29"/>
      <c r="AL524" s="29"/>
      <c r="AM524" s="29"/>
      <c r="AN524" s="29"/>
      <c r="AO524" s="29"/>
      <c r="AP524" s="29"/>
      <c r="AQ524" s="29"/>
      <c r="AR524" s="29"/>
      <c r="AS524" s="29"/>
      <c r="AT524" s="29"/>
      <c r="AU524" s="29"/>
      <c r="AV524" s="29"/>
      <c r="AW524" s="29"/>
    </row>
    <row r="525" spans="1:49" ht="15.75" customHeight="1" x14ac:dyDescent="0.3">
      <c r="A525" s="34"/>
      <c r="B525" s="142"/>
      <c r="C525" s="29"/>
      <c r="D525" s="29"/>
      <c r="E525" s="29"/>
      <c r="F525" s="29"/>
      <c r="G525" s="29"/>
      <c r="H525" s="29"/>
      <c r="I525" s="64"/>
      <c r="J525" s="64"/>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c r="AJ525" s="143"/>
      <c r="AK525" s="29"/>
      <c r="AL525" s="29"/>
      <c r="AM525" s="29"/>
      <c r="AN525" s="29"/>
      <c r="AO525" s="29"/>
      <c r="AP525" s="29"/>
      <c r="AQ525" s="29"/>
      <c r="AR525" s="29"/>
      <c r="AS525" s="29"/>
      <c r="AT525" s="29"/>
      <c r="AU525" s="29"/>
      <c r="AV525" s="29"/>
      <c r="AW525" s="29"/>
    </row>
    <row r="526" spans="1:49" ht="15.75" customHeight="1" x14ac:dyDescent="0.3">
      <c r="A526" s="34"/>
      <c r="B526" s="142"/>
      <c r="C526" s="29"/>
      <c r="D526" s="29"/>
      <c r="E526" s="29"/>
      <c r="F526" s="29"/>
      <c r="G526" s="29"/>
      <c r="H526" s="29"/>
      <c r="I526" s="64"/>
      <c r="J526" s="64"/>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c r="AJ526" s="143"/>
      <c r="AK526" s="29"/>
      <c r="AL526" s="29"/>
      <c r="AM526" s="29"/>
      <c r="AN526" s="29"/>
      <c r="AO526" s="29"/>
      <c r="AP526" s="29"/>
      <c r="AQ526" s="29"/>
      <c r="AR526" s="29"/>
      <c r="AS526" s="29"/>
      <c r="AT526" s="29"/>
      <c r="AU526" s="29"/>
      <c r="AV526" s="29"/>
      <c r="AW526" s="29"/>
    </row>
    <row r="527" spans="1:49" ht="15.75" customHeight="1" x14ac:dyDescent="0.3">
      <c r="A527" s="34"/>
      <c r="B527" s="142"/>
      <c r="C527" s="29"/>
      <c r="D527" s="29"/>
      <c r="E527" s="29"/>
      <c r="F527" s="29"/>
      <c r="G527" s="29"/>
      <c r="H527" s="29"/>
      <c r="I527" s="64"/>
      <c r="J527" s="64"/>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c r="AJ527" s="143"/>
      <c r="AK527" s="29"/>
      <c r="AL527" s="29"/>
      <c r="AM527" s="29"/>
      <c r="AN527" s="29"/>
      <c r="AO527" s="29"/>
      <c r="AP527" s="29"/>
      <c r="AQ527" s="29"/>
      <c r="AR527" s="29"/>
      <c r="AS527" s="29"/>
      <c r="AT527" s="29"/>
      <c r="AU527" s="29"/>
      <c r="AV527" s="29"/>
      <c r="AW527" s="29"/>
    </row>
    <row r="528" spans="1:49" ht="15.75" customHeight="1" x14ac:dyDescent="0.3">
      <c r="A528" s="34"/>
      <c r="B528" s="142"/>
      <c r="C528" s="29"/>
      <c r="D528" s="29"/>
      <c r="E528" s="29"/>
      <c r="F528" s="29"/>
      <c r="G528" s="29"/>
      <c r="H528" s="29"/>
      <c r="I528" s="64"/>
      <c r="J528" s="64"/>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c r="AJ528" s="143"/>
      <c r="AK528" s="29"/>
      <c r="AL528" s="29"/>
      <c r="AM528" s="29"/>
      <c r="AN528" s="29"/>
      <c r="AO528" s="29"/>
      <c r="AP528" s="29"/>
      <c r="AQ528" s="29"/>
      <c r="AR528" s="29"/>
      <c r="AS528" s="29"/>
      <c r="AT528" s="29"/>
      <c r="AU528" s="29"/>
      <c r="AV528" s="29"/>
      <c r="AW528" s="29"/>
    </row>
    <row r="529" spans="1:49" ht="15.75" customHeight="1" x14ac:dyDescent="0.3">
      <c r="A529" s="34"/>
      <c r="B529" s="142"/>
      <c r="C529" s="29"/>
      <c r="D529" s="29"/>
      <c r="E529" s="29"/>
      <c r="F529" s="29"/>
      <c r="G529" s="29"/>
      <c r="H529" s="29"/>
      <c r="I529" s="64"/>
      <c r="J529" s="64"/>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c r="AJ529" s="143"/>
      <c r="AK529" s="29"/>
      <c r="AL529" s="29"/>
      <c r="AM529" s="29"/>
      <c r="AN529" s="29"/>
      <c r="AO529" s="29"/>
      <c r="AP529" s="29"/>
      <c r="AQ529" s="29"/>
      <c r="AR529" s="29"/>
      <c r="AS529" s="29"/>
      <c r="AT529" s="29"/>
      <c r="AU529" s="29"/>
      <c r="AV529" s="29"/>
      <c r="AW529" s="29"/>
    </row>
    <row r="530" spans="1:49" ht="15.75" customHeight="1" x14ac:dyDescent="0.3">
      <c r="A530" s="34"/>
      <c r="B530" s="142"/>
      <c r="C530" s="29"/>
      <c r="D530" s="29"/>
      <c r="E530" s="29"/>
      <c r="F530" s="29"/>
      <c r="G530" s="29"/>
      <c r="H530" s="29"/>
      <c r="I530" s="64"/>
      <c r="J530" s="64"/>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c r="AJ530" s="143"/>
      <c r="AK530" s="29"/>
      <c r="AL530" s="29"/>
      <c r="AM530" s="29"/>
      <c r="AN530" s="29"/>
      <c r="AO530" s="29"/>
      <c r="AP530" s="29"/>
      <c r="AQ530" s="29"/>
      <c r="AR530" s="29"/>
      <c r="AS530" s="29"/>
      <c r="AT530" s="29"/>
      <c r="AU530" s="29"/>
      <c r="AV530" s="29"/>
      <c r="AW530" s="29"/>
    </row>
    <row r="531" spans="1:49" ht="15.75" customHeight="1" x14ac:dyDescent="0.3">
      <c r="A531" s="34"/>
      <c r="B531" s="142"/>
      <c r="C531" s="29"/>
      <c r="D531" s="29"/>
      <c r="E531" s="29"/>
      <c r="F531" s="29"/>
      <c r="G531" s="29"/>
      <c r="H531" s="29"/>
      <c r="I531" s="64"/>
      <c r="J531" s="64"/>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c r="AJ531" s="143"/>
      <c r="AK531" s="29"/>
      <c r="AL531" s="29"/>
      <c r="AM531" s="29"/>
      <c r="AN531" s="29"/>
      <c r="AO531" s="29"/>
      <c r="AP531" s="29"/>
      <c r="AQ531" s="29"/>
      <c r="AR531" s="29"/>
      <c r="AS531" s="29"/>
      <c r="AT531" s="29"/>
      <c r="AU531" s="29"/>
      <c r="AV531" s="29"/>
      <c r="AW531" s="29"/>
    </row>
    <row r="532" spans="1:49" ht="15.75" customHeight="1" x14ac:dyDescent="0.3">
      <c r="A532" s="34"/>
      <c r="B532" s="142"/>
      <c r="C532" s="29"/>
      <c r="D532" s="29"/>
      <c r="E532" s="29"/>
      <c r="F532" s="29"/>
      <c r="G532" s="29"/>
      <c r="H532" s="29"/>
      <c r="I532" s="64"/>
      <c r="J532" s="64"/>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c r="AJ532" s="143"/>
      <c r="AK532" s="29"/>
      <c r="AL532" s="29"/>
      <c r="AM532" s="29"/>
      <c r="AN532" s="29"/>
      <c r="AO532" s="29"/>
      <c r="AP532" s="29"/>
      <c r="AQ532" s="29"/>
      <c r="AR532" s="29"/>
      <c r="AS532" s="29"/>
      <c r="AT532" s="29"/>
      <c r="AU532" s="29"/>
      <c r="AV532" s="29"/>
      <c r="AW532" s="29"/>
    </row>
    <row r="533" spans="1:49" ht="15.75" customHeight="1" x14ac:dyDescent="0.3">
      <c r="A533" s="34"/>
      <c r="B533" s="142"/>
      <c r="C533" s="29"/>
      <c r="D533" s="29"/>
      <c r="E533" s="29"/>
      <c r="F533" s="29"/>
      <c r="G533" s="29"/>
      <c r="H533" s="29"/>
      <c r="I533" s="64"/>
      <c r="J533" s="64"/>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c r="AJ533" s="143"/>
      <c r="AK533" s="29"/>
      <c r="AL533" s="29"/>
      <c r="AM533" s="29"/>
      <c r="AN533" s="29"/>
      <c r="AO533" s="29"/>
      <c r="AP533" s="29"/>
      <c r="AQ533" s="29"/>
      <c r="AR533" s="29"/>
      <c r="AS533" s="29"/>
      <c r="AT533" s="29"/>
      <c r="AU533" s="29"/>
      <c r="AV533" s="29"/>
      <c r="AW533" s="29"/>
    </row>
    <row r="534" spans="1:49" ht="15.75" customHeight="1" x14ac:dyDescent="0.3">
      <c r="A534" s="34"/>
      <c r="B534" s="142"/>
      <c r="C534" s="29"/>
      <c r="D534" s="29"/>
      <c r="E534" s="29"/>
      <c r="F534" s="29"/>
      <c r="G534" s="29"/>
      <c r="H534" s="29"/>
      <c r="I534" s="64"/>
      <c r="J534" s="64"/>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c r="AJ534" s="143"/>
      <c r="AK534" s="29"/>
      <c r="AL534" s="29"/>
      <c r="AM534" s="29"/>
      <c r="AN534" s="29"/>
      <c r="AO534" s="29"/>
      <c r="AP534" s="29"/>
      <c r="AQ534" s="29"/>
      <c r="AR534" s="29"/>
      <c r="AS534" s="29"/>
      <c r="AT534" s="29"/>
      <c r="AU534" s="29"/>
      <c r="AV534" s="29"/>
      <c r="AW534" s="29"/>
    </row>
    <row r="535" spans="1:49" ht="15.75" customHeight="1" x14ac:dyDescent="0.3">
      <c r="A535" s="34"/>
      <c r="B535" s="142"/>
      <c r="C535" s="29"/>
      <c r="D535" s="29"/>
      <c r="E535" s="29"/>
      <c r="F535" s="29"/>
      <c r="G535" s="29"/>
      <c r="H535" s="29"/>
      <c r="I535" s="64"/>
      <c r="J535" s="64"/>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c r="AJ535" s="143"/>
      <c r="AK535" s="29"/>
      <c r="AL535" s="29"/>
      <c r="AM535" s="29"/>
      <c r="AN535" s="29"/>
      <c r="AO535" s="29"/>
      <c r="AP535" s="29"/>
      <c r="AQ535" s="29"/>
      <c r="AR535" s="29"/>
      <c r="AS535" s="29"/>
      <c r="AT535" s="29"/>
      <c r="AU535" s="29"/>
      <c r="AV535" s="29"/>
      <c r="AW535" s="29"/>
    </row>
    <row r="536" spans="1:49" ht="15.75" customHeight="1" x14ac:dyDescent="0.3">
      <c r="A536" s="34"/>
      <c r="B536" s="142"/>
      <c r="C536" s="29"/>
      <c r="D536" s="29"/>
      <c r="E536" s="29"/>
      <c r="F536" s="29"/>
      <c r="G536" s="29"/>
      <c r="H536" s="29"/>
      <c r="I536" s="64"/>
      <c r="J536" s="64"/>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c r="AJ536" s="143"/>
      <c r="AK536" s="29"/>
      <c r="AL536" s="29"/>
      <c r="AM536" s="29"/>
      <c r="AN536" s="29"/>
      <c r="AO536" s="29"/>
      <c r="AP536" s="29"/>
      <c r="AQ536" s="29"/>
      <c r="AR536" s="29"/>
      <c r="AS536" s="29"/>
      <c r="AT536" s="29"/>
      <c r="AU536" s="29"/>
      <c r="AV536" s="29"/>
      <c r="AW536" s="29"/>
    </row>
    <row r="537" spans="1:49" ht="15.75" customHeight="1" x14ac:dyDescent="0.3">
      <c r="A537" s="34"/>
      <c r="B537" s="142"/>
      <c r="C537" s="29"/>
      <c r="D537" s="29"/>
      <c r="E537" s="29"/>
      <c r="F537" s="29"/>
      <c r="G537" s="29"/>
      <c r="H537" s="29"/>
      <c r="I537" s="64"/>
      <c r="J537" s="64"/>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c r="AJ537" s="143"/>
      <c r="AK537" s="29"/>
      <c r="AL537" s="29"/>
      <c r="AM537" s="29"/>
      <c r="AN537" s="29"/>
      <c r="AO537" s="29"/>
      <c r="AP537" s="29"/>
      <c r="AQ537" s="29"/>
      <c r="AR537" s="29"/>
      <c r="AS537" s="29"/>
      <c r="AT537" s="29"/>
      <c r="AU537" s="29"/>
      <c r="AV537" s="29"/>
      <c r="AW537" s="29"/>
    </row>
    <row r="538" spans="1:49" ht="15.75" customHeight="1" x14ac:dyDescent="0.3">
      <c r="A538" s="34"/>
      <c r="B538" s="142"/>
      <c r="C538" s="29"/>
      <c r="D538" s="29"/>
      <c r="E538" s="29"/>
      <c r="F538" s="29"/>
      <c r="G538" s="29"/>
      <c r="H538" s="29"/>
      <c r="I538" s="64"/>
      <c r="J538" s="64"/>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c r="AJ538" s="143"/>
      <c r="AK538" s="29"/>
      <c r="AL538" s="29"/>
      <c r="AM538" s="29"/>
      <c r="AN538" s="29"/>
      <c r="AO538" s="29"/>
      <c r="AP538" s="29"/>
      <c r="AQ538" s="29"/>
      <c r="AR538" s="29"/>
      <c r="AS538" s="29"/>
      <c r="AT538" s="29"/>
      <c r="AU538" s="29"/>
      <c r="AV538" s="29"/>
      <c r="AW538" s="29"/>
    </row>
    <row r="539" spans="1:49" ht="15.75" customHeight="1" x14ac:dyDescent="0.3">
      <c r="A539" s="34"/>
      <c r="B539" s="142"/>
      <c r="C539" s="29"/>
      <c r="D539" s="29"/>
      <c r="E539" s="29"/>
      <c r="F539" s="29"/>
      <c r="G539" s="29"/>
      <c r="H539" s="29"/>
      <c r="I539" s="64"/>
      <c r="J539" s="64"/>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c r="AJ539" s="143"/>
      <c r="AK539" s="29"/>
      <c r="AL539" s="29"/>
      <c r="AM539" s="29"/>
      <c r="AN539" s="29"/>
      <c r="AO539" s="29"/>
      <c r="AP539" s="29"/>
      <c r="AQ539" s="29"/>
      <c r="AR539" s="29"/>
      <c r="AS539" s="29"/>
      <c r="AT539" s="29"/>
      <c r="AU539" s="29"/>
      <c r="AV539" s="29"/>
      <c r="AW539" s="29"/>
    </row>
    <row r="540" spans="1:49" ht="15.75" customHeight="1" x14ac:dyDescent="0.3">
      <c r="A540" s="34"/>
      <c r="B540" s="142"/>
      <c r="C540" s="29"/>
      <c r="D540" s="29"/>
      <c r="E540" s="29"/>
      <c r="F540" s="29"/>
      <c r="G540" s="29"/>
      <c r="H540" s="29"/>
      <c r="I540" s="64"/>
      <c r="J540" s="64"/>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c r="AJ540" s="143"/>
      <c r="AK540" s="29"/>
      <c r="AL540" s="29"/>
      <c r="AM540" s="29"/>
      <c r="AN540" s="29"/>
      <c r="AO540" s="29"/>
      <c r="AP540" s="29"/>
      <c r="AQ540" s="29"/>
      <c r="AR540" s="29"/>
      <c r="AS540" s="29"/>
      <c r="AT540" s="29"/>
      <c r="AU540" s="29"/>
      <c r="AV540" s="29"/>
      <c r="AW540" s="29"/>
    </row>
    <row r="541" spans="1:49" ht="15.75" customHeight="1" x14ac:dyDescent="0.3">
      <c r="A541" s="34"/>
      <c r="B541" s="142"/>
      <c r="C541" s="29"/>
      <c r="D541" s="29"/>
      <c r="E541" s="29"/>
      <c r="F541" s="29"/>
      <c r="G541" s="29"/>
      <c r="H541" s="29"/>
      <c r="I541" s="64"/>
      <c r="J541" s="64"/>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c r="AJ541" s="143"/>
      <c r="AK541" s="29"/>
      <c r="AL541" s="29"/>
      <c r="AM541" s="29"/>
      <c r="AN541" s="29"/>
      <c r="AO541" s="29"/>
      <c r="AP541" s="29"/>
      <c r="AQ541" s="29"/>
      <c r="AR541" s="29"/>
      <c r="AS541" s="29"/>
      <c r="AT541" s="29"/>
      <c r="AU541" s="29"/>
      <c r="AV541" s="29"/>
      <c r="AW541" s="29"/>
    </row>
    <row r="542" spans="1:49" ht="15.75" customHeight="1" x14ac:dyDescent="0.3">
      <c r="A542" s="34"/>
      <c r="B542" s="142"/>
      <c r="C542" s="29"/>
      <c r="D542" s="29"/>
      <c r="E542" s="29"/>
      <c r="F542" s="29"/>
      <c r="G542" s="29"/>
      <c r="H542" s="29"/>
      <c r="I542" s="64"/>
      <c r="J542" s="64"/>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c r="AJ542" s="143"/>
      <c r="AK542" s="29"/>
      <c r="AL542" s="29"/>
      <c r="AM542" s="29"/>
      <c r="AN542" s="29"/>
      <c r="AO542" s="29"/>
      <c r="AP542" s="29"/>
      <c r="AQ542" s="29"/>
      <c r="AR542" s="29"/>
      <c r="AS542" s="29"/>
      <c r="AT542" s="29"/>
      <c r="AU542" s="29"/>
      <c r="AV542" s="29"/>
      <c r="AW542" s="29"/>
    </row>
    <row r="543" spans="1:49" ht="15.75" customHeight="1" x14ac:dyDescent="0.3">
      <c r="A543" s="34"/>
      <c r="B543" s="142"/>
      <c r="C543" s="29"/>
      <c r="D543" s="29"/>
      <c r="E543" s="29"/>
      <c r="F543" s="29"/>
      <c r="G543" s="29"/>
      <c r="H543" s="29"/>
      <c r="I543" s="64"/>
      <c r="J543" s="64"/>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c r="AJ543" s="143"/>
      <c r="AK543" s="29"/>
      <c r="AL543" s="29"/>
      <c r="AM543" s="29"/>
      <c r="AN543" s="29"/>
      <c r="AO543" s="29"/>
      <c r="AP543" s="29"/>
      <c r="AQ543" s="29"/>
      <c r="AR543" s="29"/>
      <c r="AS543" s="29"/>
      <c r="AT543" s="29"/>
      <c r="AU543" s="29"/>
      <c r="AV543" s="29"/>
      <c r="AW543" s="29"/>
    </row>
    <row r="544" spans="1:49" ht="15.75" customHeight="1" x14ac:dyDescent="0.3">
      <c r="A544" s="34"/>
      <c r="B544" s="142"/>
      <c r="C544" s="29"/>
      <c r="D544" s="29"/>
      <c r="E544" s="29"/>
      <c r="F544" s="29"/>
      <c r="G544" s="29"/>
      <c r="H544" s="29"/>
      <c r="I544" s="64"/>
      <c r="J544" s="64"/>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c r="AJ544" s="143"/>
      <c r="AK544" s="29"/>
      <c r="AL544" s="29"/>
      <c r="AM544" s="29"/>
      <c r="AN544" s="29"/>
      <c r="AO544" s="29"/>
      <c r="AP544" s="29"/>
      <c r="AQ544" s="29"/>
      <c r="AR544" s="29"/>
      <c r="AS544" s="29"/>
      <c r="AT544" s="29"/>
      <c r="AU544" s="29"/>
      <c r="AV544" s="29"/>
      <c r="AW544" s="29"/>
    </row>
    <row r="545" spans="1:49" ht="15.75" customHeight="1" x14ac:dyDescent="0.3">
      <c r="A545" s="34"/>
      <c r="B545" s="142"/>
      <c r="C545" s="29"/>
      <c r="D545" s="29"/>
      <c r="E545" s="29"/>
      <c r="F545" s="29"/>
      <c r="G545" s="29"/>
      <c r="H545" s="29"/>
      <c r="I545" s="64"/>
      <c r="J545" s="64"/>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c r="AJ545" s="143"/>
      <c r="AK545" s="29"/>
      <c r="AL545" s="29"/>
      <c r="AM545" s="29"/>
      <c r="AN545" s="29"/>
      <c r="AO545" s="29"/>
      <c r="AP545" s="29"/>
      <c r="AQ545" s="29"/>
      <c r="AR545" s="29"/>
      <c r="AS545" s="29"/>
      <c r="AT545" s="29"/>
      <c r="AU545" s="29"/>
      <c r="AV545" s="29"/>
      <c r="AW545" s="29"/>
    </row>
    <row r="546" spans="1:49" ht="15.75" customHeight="1" x14ac:dyDescent="0.3">
      <c r="A546" s="34"/>
      <c r="B546" s="142"/>
      <c r="C546" s="29"/>
      <c r="D546" s="29"/>
      <c r="E546" s="29"/>
      <c r="F546" s="29"/>
      <c r="G546" s="29"/>
      <c r="H546" s="29"/>
      <c r="I546" s="64"/>
      <c r="J546" s="64"/>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c r="AJ546" s="143"/>
      <c r="AK546" s="29"/>
      <c r="AL546" s="29"/>
      <c r="AM546" s="29"/>
      <c r="AN546" s="29"/>
      <c r="AO546" s="29"/>
      <c r="AP546" s="29"/>
      <c r="AQ546" s="29"/>
      <c r="AR546" s="29"/>
      <c r="AS546" s="29"/>
      <c r="AT546" s="29"/>
      <c r="AU546" s="29"/>
      <c r="AV546" s="29"/>
      <c r="AW546" s="29"/>
    </row>
    <row r="547" spans="1:49" ht="15.75" customHeight="1" x14ac:dyDescent="0.3">
      <c r="A547" s="34"/>
      <c r="B547" s="142"/>
      <c r="C547" s="29"/>
      <c r="D547" s="29"/>
      <c r="E547" s="29"/>
      <c r="F547" s="29"/>
      <c r="G547" s="29"/>
      <c r="H547" s="29"/>
      <c r="I547" s="64"/>
      <c r="J547" s="64"/>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c r="AJ547" s="143"/>
      <c r="AK547" s="29"/>
      <c r="AL547" s="29"/>
      <c r="AM547" s="29"/>
      <c r="AN547" s="29"/>
      <c r="AO547" s="29"/>
      <c r="AP547" s="29"/>
      <c r="AQ547" s="29"/>
      <c r="AR547" s="29"/>
      <c r="AS547" s="29"/>
      <c r="AT547" s="29"/>
      <c r="AU547" s="29"/>
      <c r="AV547" s="29"/>
      <c r="AW547" s="29"/>
    </row>
    <row r="548" spans="1:49" ht="15.75" customHeight="1" x14ac:dyDescent="0.3">
      <c r="A548" s="34"/>
      <c r="B548" s="142"/>
      <c r="C548" s="29"/>
      <c r="D548" s="29"/>
      <c r="E548" s="29"/>
      <c r="F548" s="29"/>
      <c r="G548" s="29"/>
      <c r="H548" s="29"/>
      <c r="I548" s="64"/>
      <c r="J548" s="64"/>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c r="AJ548" s="143"/>
      <c r="AK548" s="29"/>
      <c r="AL548" s="29"/>
      <c r="AM548" s="29"/>
      <c r="AN548" s="29"/>
      <c r="AO548" s="29"/>
      <c r="AP548" s="29"/>
      <c r="AQ548" s="29"/>
      <c r="AR548" s="29"/>
      <c r="AS548" s="29"/>
      <c r="AT548" s="29"/>
      <c r="AU548" s="29"/>
      <c r="AV548" s="29"/>
      <c r="AW548" s="29"/>
    </row>
    <row r="549" spans="1:49" ht="15.75" customHeight="1" x14ac:dyDescent="0.3">
      <c r="A549" s="34"/>
      <c r="B549" s="142"/>
      <c r="C549" s="29"/>
      <c r="D549" s="29"/>
      <c r="E549" s="29"/>
      <c r="F549" s="29"/>
      <c r="G549" s="29"/>
      <c r="H549" s="29"/>
      <c r="I549" s="64"/>
      <c r="J549" s="64"/>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c r="AJ549" s="143"/>
      <c r="AK549" s="29"/>
      <c r="AL549" s="29"/>
      <c r="AM549" s="29"/>
      <c r="AN549" s="29"/>
      <c r="AO549" s="29"/>
      <c r="AP549" s="29"/>
      <c r="AQ549" s="29"/>
      <c r="AR549" s="29"/>
      <c r="AS549" s="29"/>
      <c r="AT549" s="29"/>
      <c r="AU549" s="29"/>
      <c r="AV549" s="29"/>
      <c r="AW549" s="29"/>
    </row>
    <row r="550" spans="1:49" ht="15.75" customHeight="1" x14ac:dyDescent="0.3">
      <c r="A550" s="34"/>
      <c r="B550" s="142"/>
      <c r="C550" s="29"/>
      <c r="D550" s="29"/>
      <c r="E550" s="29"/>
      <c r="F550" s="29"/>
      <c r="G550" s="29"/>
      <c r="H550" s="29"/>
      <c r="I550" s="64"/>
      <c r="J550" s="64"/>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c r="AJ550" s="143"/>
      <c r="AK550" s="29"/>
      <c r="AL550" s="29"/>
      <c r="AM550" s="29"/>
      <c r="AN550" s="29"/>
      <c r="AO550" s="29"/>
      <c r="AP550" s="29"/>
      <c r="AQ550" s="29"/>
      <c r="AR550" s="29"/>
      <c r="AS550" s="29"/>
      <c r="AT550" s="29"/>
      <c r="AU550" s="29"/>
      <c r="AV550" s="29"/>
      <c r="AW550" s="29"/>
    </row>
    <row r="551" spans="1:49" ht="15.75" customHeight="1" x14ac:dyDescent="0.3">
      <c r="A551" s="34"/>
      <c r="B551" s="142"/>
      <c r="C551" s="29"/>
      <c r="D551" s="29"/>
      <c r="E551" s="29"/>
      <c r="F551" s="29"/>
      <c r="G551" s="29"/>
      <c r="H551" s="29"/>
      <c r="I551" s="64"/>
      <c r="J551" s="64"/>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c r="AJ551" s="143"/>
      <c r="AK551" s="29"/>
      <c r="AL551" s="29"/>
      <c r="AM551" s="29"/>
      <c r="AN551" s="29"/>
      <c r="AO551" s="29"/>
      <c r="AP551" s="29"/>
      <c r="AQ551" s="29"/>
      <c r="AR551" s="29"/>
      <c r="AS551" s="29"/>
      <c r="AT551" s="29"/>
      <c r="AU551" s="29"/>
      <c r="AV551" s="29"/>
      <c r="AW551" s="29"/>
    </row>
    <row r="552" spans="1:49" ht="15.75" customHeight="1" x14ac:dyDescent="0.3">
      <c r="A552" s="34"/>
      <c r="B552" s="142"/>
      <c r="C552" s="29"/>
      <c r="D552" s="29"/>
      <c r="E552" s="29"/>
      <c r="F552" s="29"/>
      <c r="G552" s="29"/>
      <c r="H552" s="29"/>
      <c r="I552" s="64"/>
      <c r="J552" s="64"/>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c r="AJ552" s="143"/>
      <c r="AK552" s="29"/>
      <c r="AL552" s="29"/>
      <c r="AM552" s="29"/>
      <c r="AN552" s="29"/>
      <c r="AO552" s="29"/>
      <c r="AP552" s="29"/>
      <c r="AQ552" s="29"/>
      <c r="AR552" s="29"/>
      <c r="AS552" s="29"/>
      <c r="AT552" s="29"/>
      <c r="AU552" s="29"/>
      <c r="AV552" s="29"/>
      <c r="AW552" s="29"/>
    </row>
    <row r="553" spans="1:49" ht="15.75" customHeight="1" x14ac:dyDescent="0.3">
      <c r="A553" s="34"/>
      <c r="B553" s="142"/>
      <c r="C553" s="29"/>
      <c r="D553" s="29"/>
      <c r="E553" s="29"/>
      <c r="F553" s="29"/>
      <c r="G553" s="29"/>
      <c r="H553" s="29"/>
      <c r="I553" s="64"/>
      <c r="J553" s="64"/>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c r="AJ553" s="143"/>
      <c r="AK553" s="29"/>
      <c r="AL553" s="29"/>
      <c r="AM553" s="29"/>
      <c r="AN553" s="29"/>
      <c r="AO553" s="29"/>
      <c r="AP553" s="29"/>
      <c r="AQ553" s="29"/>
      <c r="AR553" s="29"/>
      <c r="AS553" s="29"/>
      <c r="AT553" s="29"/>
      <c r="AU553" s="29"/>
      <c r="AV553" s="29"/>
      <c r="AW553" s="29"/>
    </row>
    <row r="554" spans="1:49" ht="15.75" customHeight="1" x14ac:dyDescent="0.3">
      <c r="A554" s="34"/>
      <c r="B554" s="142"/>
      <c r="C554" s="29"/>
      <c r="D554" s="29"/>
      <c r="E554" s="29"/>
      <c r="F554" s="29"/>
      <c r="G554" s="29"/>
      <c r="H554" s="29"/>
      <c r="I554" s="64"/>
      <c r="J554" s="64"/>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c r="AJ554" s="143"/>
      <c r="AK554" s="29"/>
      <c r="AL554" s="29"/>
      <c r="AM554" s="29"/>
      <c r="AN554" s="29"/>
      <c r="AO554" s="29"/>
      <c r="AP554" s="29"/>
      <c r="AQ554" s="29"/>
      <c r="AR554" s="29"/>
      <c r="AS554" s="29"/>
      <c r="AT554" s="29"/>
      <c r="AU554" s="29"/>
      <c r="AV554" s="29"/>
      <c r="AW554" s="29"/>
    </row>
    <row r="555" spans="1:49" ht="15.75" customHeight="1" x14ac:dyDescent="0.3">
      <c r="A555" s="34"/>
      <c r="B555" s="142"/>
      <c r="C555" s="29"/>
      <c r="D555" s="29"/>
      <c r="E555" s="29"/>
      <c r="F555" s="29"/>
      <c r="G555" s="29"/>
      <c r="H555" s="29"/>
      <c r="I555" s="64"/>
      <c r="J555" s="64"/>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c r="AJ555" s="143"/>
      <c r="AK555" s="29"/>
      <c r="AL555" s="29"/>
      <c r="AM555" s="29"/>
      <c r="AN555" s="29"/>
      <c r="AO555" s="29"/>
      <c r="AP555" s="29"/>
      <c r="AQ555" s="29"/>
      <c r="AR555" s="29"/>
      <c r="AS555" s="29"/>
      <c r="AT555" s="29"/>
      <c r="AU555" s="29"/>
      <c r="AV555" s="29"/>
      <c r="AW555" s="29"/>
    </row>
    <row r="556" spans="1:49" ht="15.75" customHeight="1" x14ac:dyDescent="0.3">
      <c r="A556" s="34"/>
      <c r="B556" s="142"/>
      <c r="C556" s="29"/>
      <c r="D556" s="29"/>
      <c r="E556" s="29"/>
      <c r="F556" s="29"/>
      <c r="G556" s="29"/>
      <c r="H556" s="29"/>
      <c r="I556" s="64"/>
      <c r="J556" s="64"/>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c r="AJ556" s="143"/>
      <c r="AK556" s="29"/>
      <c r="AL556" s="29"/>
      <c r="AM556" s="29"/>
      <c r="AN556" s="29"/>
      <c r="AO556" s="29"/>
      <c r="AP556" s="29"/>
      <c r="AQ556" s="29"/>
      <c r="AR556" s="29"/>
      <c r="AS556" s="29"/>
      <c r="AT556" s="29"/>
      <c r="AU556" s="29"/>
      <c r="AV556" s="29"/>
      <c r="AW556" s="29"/>
    </row>
    <row r="557" spans="1:49" ht="15.75" customHeight="1" x14ac:dyDescent="0.3">
      <c r="A557" s="34"/>
      <c r="B557" s="142"/>
      <c r="C557" s="29"/>
      <c r="D557" s="29"/>
      <c r="E557" s="29"/>
      <c r="F557" s="29"/>
      <c r="G557" s="29"/>
      <c r="H557" s="29"/>
      <c r="I557" s="64"/>
      <c r="J557" s="64"/>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c r="AJ557" s="143"/>
      <c r="AK557" s="29"/>
      <c r="AL557" s="29"/>
      <c r="AM557" s="29"/>
      <c r="AN557" s="29"/>
      <c r="AO557" s="29"/>
      <c r="AP557" s="29"/>
      <c r="AQ557" s="29"/>
      <c r="AR557" s="29"/>
      <c r="AS557" s="29"/>
      <c r="AT557" s="29"/>
      <c r="AU557" s="29"/>
      <c r="AV557" s="29"/>
      <c r="AW557" s="29"/>
    </row>
    <row r="558" spans="1:49" ht="15.75" customHeight="1" x14ac:dyDescent="0.3">
      <c r="A558" s="34"/>
      <c r="B558" s="142"/>
      <c r="C558" s="29"/>
      <c r="D558" s="29"/>
      <c r="E558" s="29"/>
      <c r="F558" s="29"/>
      <c r="G558" s="29"/>
      <c r="H558" s="29"/>
      <c r="I558" s="64"/>
      <c r="J558" s="64"/>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c r="AJ558" s="143"/>
      <c r="AK558" s="29"/>
      <c r="AL558" s="29"/>
      <c r="AM558" s="29"/>
      <c r="AN558" s="29"/>
      <c r="AO558" s="29"/>
      <c r="AP558" s="29"/>
      <c r="AQ558" s="29"/>
      <c r="AR558" s="29"/>
      <c r="AS558" s="29"/>
      <c r="AT558" s="29"/>
      <c r="AU558" s="29"/>
      <c r="AV558" s="29"/>
      <c r="AW558" s="29"/>
    </row>
    <row r="559" spans="1:49" ht="15.75" customHeight="1" x14ac:dyDescent="0.3">
      <c r="A559" s="34"/>
      <c r="B559" s="142"/>
      <c r="C559" s="29"/>
      <c r="D559" s="29"/>
      <c r="E559" s="29"/>
      <c r="F559" s="29"/>
      <c r="G559" s="29"/>
      <c r="H559" s="29"/>
      <c r="I559" s="64"/>
      <c r="J559" s="64"/>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c r="AJ559" s="143"/>
      <c r="AK559" s="29"/>
      <c r="AL559" s="29"/>
      <c r="AM559" s="29"/>
      <c r="AN559" s="29"/>
      <c r="AO559" s="29"/>
      <c r="AP559" s="29"/>
      <c r="AQ559" s="29"/>
      <c r="AR559" s="29"/>
      <c r="AS559" s="29"/>
      <c r="AT559" s="29"/>
      <c r="AU559" s="29"/>
      <c r="AV559" s="29"/>
      <c r="AW559" s="29"/>
    </row>
    <row r="560" spans="1:49" ht="15.75" customHeight="1" x14ac:dyDescent="0.3">
      <c r="A560" s="34"/>
      <c r="B560" s="142"/>
      <c r="C560" s="29"/>
      <c r="D560" s="29"/>
      <c r="E560" s="29"/>
      <c r="F560" s="29"/>
      <c r="G560" s="29"/>
      <c r="H560" s="29"/>
      <c r="I560" s="64"/>
      <c r="J560" s="64"/>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c r="AJ560" s="143"/>
      <c r="AK560" s="29"/>
      <c r="AL560" s="29"/>
      <c r="AM560" s="29"/>
      <c r="AN560" s="29"/>
      <c r="AO560" s="29"/>
      <c r="AP560" s="29"/>
      <c r="AQ560" s="29"/>
      <c r="AR560" s="29"/>
      <c r="AS560" s="29"/>
      <c r="AT560" s="29"/>
      <c r="AU560" s="29"/>
      <c r="AV560" s="29"/>
      <c r="AW560" s="29"/>
    </row>
    <row r="561" spans="1:49" ht="15.75" customHeight="1" x14ac:dyDescent="0.3">
      <c r="A561" s="34"/>
      <c r="B561" s="142"/>
      <c r="C561" s="29"/>
      <c r="D561" s="29"/>
      <c r="E561" s="29"/>
      <c r="F561" s="29"/>
      <c r="G561" s="29"/>
      <c r="H561" s="29"/>
      <c r="I561" s="64"/>
      <c r="J561" s="64"/>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c r="AJ561" s="143"/>
      <c r="AK561" s="29"/>
      <c r="AL561" s="29"/>
      <c r="AM561" s="29"/>
      <c r="AN561" s="29"/>
      <c r="AO561" s="29"/>
      <c r="AP561" s="29"/>
      <c r="AQ561" s="29"/>
      <c r="AR561" s="29"/>
      <c r="AS561" s="29"/>
      <c r="AT561" s="29"/>
      <c r="AU561" s="29"/>
      <c r="AV561" s="29"/>
      <c r="AW561" s="29"/>
    </row>
    <row r="562" spans="1:49" ht="15.75" customHeight="1" x14ac:dyDescent="0.3">
      <c r="A562" s="34"/>
      <c r="B562" s="142"/>
      <c r="C562" s="29"/>
      <c r="D562" s="29"/>
      <c r="E562" s="29"/>
      <c r="F562" s="29"/>
      <c r="G562" s="29"/>
      <c r="H562" s="29"/>
      <c r="I562" s="64"/>
      <c r="J562" s="64"/>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c r="AJ562" s="143"/>
      <c r="AK562" s="29"/>
      <c r="AL562" s="29"/>
      <c r="AM562" s="29"/>
      <c r="AN562" s="29"/>
      <c r="AO562" s="29"/>
      <c r="AP562" s="29"/>
      <c r="AQ562" s="29"/>
      <c r="AR562" s="29"/>
      <c r="AS562" s="29"/>
      <c r="AT562" s="29"/>
      <c r="AU562" s="29"/>
      <c r="AV562" s="29"/>
      <c r="AW562" s="29"/>
    </row>
    <row r="563" spans="1:49" ht="15.75" customHeight="1" x14ac:dyDescent="0.3">
      <c r="A563" s="34"/>
      <c r="B563" s="142"/>
      <c r="C563" s="29"/>
      <c r="D563" s="29"/>
      <c r="E563" s="29"/>
      <c r="F563" s="29"/>
      <c r="G563" s="29"/>
      <c r="H563" s="29"/>
      <c r="I563" s="64"/>
      <c r="J563" s="64"/>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c r="AJ563" s="143"/>
      <c r="AK563" s="29"/>
      <c r="AL563" s="29"/>
      <c r="AM563" s="29"/>
      <c r="AN563" s="29"/>
      <c r="AO563" s="29"/>
      <c r="AP563" s="29"/>
      <c r="AQ563" s="29"/>
      <c r="AR563" s="29"/>
      <c r="AS563" s="29"/>
      <c r="AT563" s="29"/>
      <c r="AU563" s="29"/>
      <c r="AV563" s="29"/>
      <c r="AW563" s="29"/>
    </row>
    <row r="564" spans="1:49" ht="15.75" customHeight="1" x14ac:dyDescent="0.3">
      <c r="A564" s="34"/>
      <c r="B564" s="142"/>
      <c r="C564" s="29"/>
      <c r="D564" s="29"/>
      <c r="E564" s="29"/>
      <c r="F564" s="29"/>
      <c r="G564" s="29"/>
      <c r="H564" s="29"/>
      <c r="I564" s="64"/>
      <c r="J564" s="64"/>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c r="AJ564" s="143"/>
      <c r="AK564" s="29"/>
      <c r="AL564" s="29"/>
      <c r="AM564" s="29"/>
      <c r="AN564" s="29"/>
      <c r="AO564" s="29"/>
      <c r="AP564" s="29"/>
      <c r="AQ564" s="29"/>
      <c r="AR564" s="29"/>
      <c r="AS564" s="29"/>
      <c r="AT564" s="29"/>
      <c r="AU564" s="29"/>
      <c r="AV564" s="29"/>
      <c r="AW564" s="29"/>
    </row>
    <row r="565" spans="1:49" ht="15.75" customHeight="1" x14ac:dyDescent="0.3">
      <c r="A565" s="34"/>
      <c r="B565" s="142"/>
      <c r="C565" s="29"/>
      <c r="D565" s="29"/>
      <c r="E565" s="29"/>
      <c r="F565" s="29"/>
      <c r="G565" s="29"/>
      <c r="H565" s="29"/>
      <c r="I565" s="64"/>
      <c r="J565" s="64"/>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c r="AJ565" s="143"/>
      <c r="AK565" s="29"/>
      <c r="AL565" s="29"/>
      <c r="AM565" s="29"/>
      <c r="AN565" s="29"/>
      <c r="AO565" s="29"/>
      <c r="AP565" s="29"/>
      <c r="AQ565" s="29"/>
      <c r="AR565" s="29"/>
      <c r="AS565" s="29"/>
      <c r="AT565" s="29"/>
      <c r="AU565" s="29"/>
      <c r="AV565" s="29"/>
      <c r="AW565" s="29"/>
    </row>
    <row r="566" spans="1:49" ht="15.75" customHeight="1" x14ac:dyDescent="0.3">
      <c r="A566" s="34"/>
      <c r="B566" s="142"/>
      <c r="C566" s="29"/>
      <c r="D566" s="29"/>
      <c r="E566" s="29"/>
      <c r="F566" s="29"/>
      <c r="G566" s="29"/>
      <c r="H566" s="29"/>
      <c r="I566" s="64"/>
      <c r="J566" s="64"/>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c r="AJ566" s="143"/>
      <c r="AK566" s="29"/>
      <c r="AL566" s="29"/>
      <c r="AM566" s="29"/>
      <c r="AN566" s="29"/>
      <c r="AO566" s="29"/>
      <c r="AP566" s="29"/>
      <c r="AQ566" s="29"/>
      <c r="AR566" s="29"/>
      <c r="AS566" s="29"/>
      <c r="AT566" s="29"/>
      <c r="AU566" s="29"/>
      <c r="AV566" s="29"/>
      <c r="AW566" s="29"/>
    </row>
    <row r="567" spans="1:49" ht="15.75" customHeight="1" x14ac:dyDescent="0.3">
      <c r="A567" s="34"/>
      <c r="B567" s="142"/>
      <c r="C567" s="29"/>
      <c r="D567" s="29"/>
      <c r="E567" s="29"/>
      <c r="F567" s="29"/>
      <c r="G567" s="29"/>
      <c r="H567" s="29"/>
      <c r="I567" s="64"/>
      <c r="J567" s="64"/>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c r="AJ567" s="143"/>
      <c r="AK567" s="29"/>
      <c r="AL567" s="29"/>
      <c r="AM567" s="29"/>
      <c r="AN567" s="29"/>
      <c r="AO567" s="29"/>
      <c r="AP567" s="29"/>
      <c r="AQ567" s="29"/>
      <c r="AR567" s="29"/>
      <c r="AS567" s="29"/>
      <c r="AT567" s="29"/>
      <c r="AU567" s="29"/>
      <c r="AV567" s="29"/>
      <c r="AW567" s="29"/>
    </row>
    <row r="568" spans="1:49" ht="15.75" customHeight="1" x14ac:dyDescent="0.3">
      <c r="A568" s="34"/>
      <c r="B568" s="142"/>
      <c r="C568" s="29"/>
      <c r="D568" s="29"/>
      <c r="E568" s="29"/>
      <c r="F568" s="29"/>
      <c r="G568" s="29"/>
      <c r="H568" s="29"/>
      <c r="I568" s="64"/>
      <c r="J568" s="64"/>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c r="AJ568" s="143"/>
      <c r="AK568" s="29"/>
      <c r="AL568" s="29"/>
      <c r="AM568" s="29"/>
      <c r="AN568" s="29"/>
      <c r="AO568" s="29"/>
      <c r="AP568" s="29"/>
      <c r="AQ568" s="29"/>
      <c r="AR568" s="29"/>
      <c r="AS568" s="29"/>
      <c r="AT568" s="29"/>
      <c r="AU568" s="29"/>
      <c r="AV568" s="29"/>
      <c r="AW568" s="29"/>
    </row>
    <row r="569" spans="1:49" ht="15.75" customHeight="1" x14ac:dyDescent="0.3">
      <c r="A569" s="34"/>
      <c r="B569" s="142"/>
      <c r="C569" s="29"/>
      <c r="D569" s="29"/>
      <c r="E569" s="29"/>
      <c r="F569" s="29"/>
      <c r="G569" s="29"/>
      <c r="H569" s="29"/>
      <c r="I569" s="64"/>
      <c r="J569" s="64"/>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c r="AJ569" s="143"/>
      <c r="AK569" s="29"/>
      <c r="AL569" s="29"/>
      <c r="AM569" s="29"/>
      <c r="AN569" s="29"/>
      <c r="AO569" s="29"/>
      <c r="AP569" s="29"/>
      <c r="AQ569" s="29"/>
      <c r="AR569" s="29"/>
      <c r="AS569" s="29"/>
      <c r="AT569" s="29"/>
      <c r="AU569" s="29"/>
      <c r="AV569" s="29"/>
      <c r="AW569" s="29"/>
    </row>
    <row r="570" spans="1:49" ht="15.75" customHeight="1" x14ac:dyDescent="0.3">
      <c r="A570" s="34"/>
      <c r="B570" s="142"/>
      <c r="C570" s="29"/>
      <c r="D570" s="29"/>
      <c r="E570" s="29"/>
      <c r="F570" s="29"/>
      <c r="G570" s="29"/>
      <c r="H570" s="29"/>
      <c r="I570" s="64"/>
      <c r="J570" s="64"/>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c r="AJ570" s="143"/>
      <c r="AK570" s="29"/>
      <c r="AL570" s="29"/>
      <c r="AM570" s="29"/>
      <c r="AN570" s="29"/>
      <c r="AO570" s="29"/>
      <c r="AP570" s="29"/>
      <c r="AQ570" s="29"/>
      <c r="AR570" s="29"/>
      <c r="AS570" s="29"/>
      <c r="AT570" s="29"/>
      <c r="AU570" s="29"/>
      <c r="AV570" s="29"/>
      <c r="AW570" s="29"/>
    </row>
    <row r="571" spans="1:49" ht="15.75" customHeight="1" x14ac:dyDescent="0.3">
      <c r="A571" s="34"/>
      <c r="B571" s="142"/>
      <c r="C571" s="29"/>
      <c r="D571" s="29"/>
      <c r="E571" s="29"/>
      <c r="F571" s="29"/>
      <c r="G571" s="29"/>
      <c r="H571" s="29"/>
      <c r="I571" s="64"/>
      <c r="J571" s="64"/>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c r="AJ571" s="143"/>
      <c r="AK571" s="29"/>
      <c r="AL571" s="29"/>
      <c r="AM571" s="29"/>
      <c r="AN571" s="29"/>
      <c r="AO571" s="29"/>
      <c r="AP571" s="29"/>
      <c r="AQ571" s="29"/>
      <c r="AR571" s="29"/>
      <c r="AS571" s="29"/>
      <c r="AT571" s="29"/>
      <c r="AU571" s="29"/>
      <c r="AV571" s="29"/>
      <c r="AW571" s="29"/>
    </row>
    <row r="572" spans="1:49" ht="15.75" customHeight="1" x14ac:dyDescent="0.3">
      <c r="A572" s="34"/>
      <c r="B572" s="142"/>
      <c r="C572" s="29"/>
      <c r="D572" s="29"/>
      <c r="E572" s="29"/>
      <c r="F572" s="29"/>
      <c r="G572" s="29"/>
      <c r="H572" s="29"/>
      <c r="I572" s="64"/>
      <c r="J572" s="64"/>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c r="AJ572" s="143"/>
      <c r="AK572" s="29"/>
      <c r="AL572" s="29"/>
      <c r="AM572" s="29"/>
      <c r="AN572" s="29"/>
      <c r="AO572" s="29"/>
      <c r="AP572" s="29"/>
      <c r="AQ572" s="29"/>
      <c r="AR572" s="29"/>
      <c r="AS572" s="29"/>
      <c r="AT572" s="29"/>
      <c r="AU572" s="29"/>
      <c r="AV572" s="29"/>
      <c r="AW572" s="29"/>
    </row>
    <row r="573" spans="1:49" ht="15.75" customHeight="1" x14ac:dyDescent="0.3">
      <c r="A573" s="34"/>
      <c r="B573" s="142"/>
      <c r="C573" s="29"/>
      <c r="D573" s="29"/>
      <c r="E573" s="29"/>
      <c r="F573" s="29"/>
      <c r="G573" s="29"/>
      <c r="H573" s="29"/>
      <c r="I573" s="64"/>
      <c r="J573" s="64"/>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c r="AJ573" s="143"/>
      <c r="AK573" s="29"/>
      <c r="AL573" s="29"/>
      <c r="AM573" s="29"/>
      <c r="AN573" s="29"/>
      <c r="AO573" s="29"/>
      <c r="AP573" s="29"/>
      <c r="AQ573" s="29"/>
      <c r="AR573" s="29"/>
      <c r="AS573" s="29"/>
      <c r="AT573" s="29"/>
      <c r="AU573" s="29"/>
      <c r="AV573" s="29"/>
      <c r="AW573" s="29"/>
    </row>
    <row r="574" spans="1:49" ht="15.75" customHeight="1" x14ac:dyDescent="0.3">
      <c r="A574" s="34"/>
      <c r="B574" s="142"/>
      <c r="C574" s="29"/>
      <c r="D574" s="29"/>
      <c r="E574" s="29"/>
      <c r="F574" s="29"/>
      <c r="G574" s="29"/>
      <c r="H574" s="29"/>
      <c r="I574" s="64"/>
      <c r="J574" s="64"/>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c r="AJ574" s="143"/>
      <c r="AK574" s="29"/>
      <c r="AL574" s="29"/>
      <c r="AM574" s="29"/>
      <c r="AN574" s="29"/>
      <c r="AO574" s="29"/>
      <c r="AP574" s="29"/>
      <c r="AQ574" s="29"/>
      <c r="AR574" s="29"/>
      <c r="AS574" s="29"/>
      <c r="AT574" s="29"/>
      <c r="AU574" s="29"/>
      <c r="AV574" s="29"/>
      <c r="AW574" s="29"/>
    </row>
    <row r="575" spans="1:49" ht="15.75" customHeight="1" x14ac:dyDescent="0.3">
      <c r="A575" s="34"/>
      <c r="B575" s="142"/>
      <c r="C575" s="29"/>
      <c r="D575" s="29"/>
      <c r="E575" s="29"/>
      <c r="F575" s="29"/>
      <c r="G575" s="29"/>
      <c r="H575" s="29"/>
      <c r="I575" s="64"/>
      <c r="J575" s="64"/>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c r="AJ575" s="143"/>
      <c r="AK575" s="29"/>
      <c r="AL575" s="29"/>
      <c r="AM575" s="29"/>
      <c r="AN575" s="29"/>
      <c r="AO575" s="29"/>
      <c r="AP575" s="29"/>
      <c r="AQ575" s="29"/>
      <c r="AR575" s="29"/>
      <c r="AS575" s="29"/>
      <c r="AT575" s="29"/>
      <c r="AU575" s="29"/>
      <c r="AV575" s="29"/>
      <c r="AW575" s="29"/>
    </row>
    <row r="576" spans="1:49" ht="15.75" customHeight="1" x14ac:dyDescent="0.3">
      <c r="A576" s="34"/>
      <c r="B576" s="142"/>
      <c r="C576" s="29"/>
      <c r="D576" s="29"/>
      <c r="E576" s="29"/>
      <c r="F576" s="29"/>
      <c r="G576" s="29"/>
      <c r="H576" s="29"/>
      <c r="I576" s="64"/>
      <c r="J576" s="64"/>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c r="AJ576" s="143"/>
      <c r="AK576" s="29"/>
      <c r="AL576" s="29"/>
      <c r="AM576" s="29"/>
      <c r="AN576" s="29"/>
      <c r="AO576" s="29"/>
      <c r="AP576" s="29"/>
      <c r="AQ576" s="29"/>
      <c r="AR576" s="29"/>
      <c r="AS576" s="29"/>
      <c r="AT576" s="29"/>
      <c r="AU576" s="29"/>
      <c r="AV576" s="29"/>
      <c r="AW576" s="29"/>
    </row>
    <row r="577" spans="1:49" ht="15.75" customHeight="1" x14ac:dyDescent="0.3">
      <c r="A577" s="34"/>
      <c r="B577" s="142"/>
      <c r="C577" s="29"/>
      <c r="D577" s="29"/>
      <c r="E577" s="29"/>
      <c r="F577" s="29"/>
      <c r="G577" s="29"/>
      <c r="H577" s="29"/>
      <c r="I577" s="64"/>
      <c r="J577" s="64"/>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c r="AJ577" s="143"/>
      <c r="AK577" s="29"/>
      <c r="AL577" s="29"/>
      <c r="AM577" s="29"/>
      <c r="AN577" s="29"/>
      <c r="AO577" s="29"/>
      <c r="AP577" s="29"/>
      <c r="AQ577" s="29"/>
      <c r="AR577" s="29"/>
      <c r="AS577" s="29"/>
      <c r="AT577" s="29"/>
      <c r="AU577" s="29"/>
      <c r="AV577" s="29"/>
      <c r="AW577" s="29"/>
    </row>
    <row r="578" spans="1:49" ht="15.75" customHeight="1" x14ac:dyDescent="0.3">
      <c r="A578" s="34"/>
      <c r="B578" s="142"/>
      <c r="C578" s="29"/>
      <c r="D578" s="29"/>
      <c r="E578" s="29"/>
      <c r="F578" s="29"/>
      <c r="G578" s="29"/>
      <c r="H578" s="29"/>
      <c r="I578" s="64"/>
      <c r="J578" s="64"/>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c r="AJ578" s="143"/>
      <c r="AK578" s="29"/>
      <c r="AL578" s="29"/>
      <c r="AM578" s="29"/>
      <c r="AN578" s="29"/>
      <c r="AO578" s="29"/>
      <c r="AP578" s="29"/>
      <c r="AQ578" s="29"/>
      <c r="AR578" s="29"/>
      <c r="AS578" s="29"/>
      <c r="AT578" s="29"/>
      <c r="AU578" s="29"/>
      <c r="AV578" s="29"/>
      <c r="AW578" s="29"/>
    </row>
    <row r="579" spans="1:49" ht="15.75" customHeight="1" x14ac:dyDescent="0.3">
      <c r="A579" s="34"/>
      <c r="B579" s="142"/>
      <c r="C579" s="29"/>
      <c r="D579" s="29"/>
      <c r="E579" s="29"/>
      <c r="F579" s="29"/>
      <c r="G579" s="29"/>
      <c r="H579" s="29"/>
      <c r="I579" s="64"/>
      <c r="J579" s="64"/>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c r="AJ579" s="143"/>
      <c r="AK579" s="29"/>
      <c r="AL579" s="29"/>
      <c r="AM579" s="29"/>
      <c r="AN579" s="29"/>
      <c r="AO579" s="29"/>
      <c r="AP579" s="29"/>
      <c r="AQ579" s="29"/>
      <c r="AR579" s="29"/>
      <c r="AS579" s="29"/>
      <c r="AT579" s="29"/>
      <c r="AU579" s="29"/>
      <c r="AV579" s="29"/>
      <c r="AW579" s="29"/>
    </row>
    <row r="580" spans="1:49" ht="15.75" customHeight="1" x14ac:dyDescent="0.3">
      <c r="A580" s="34"/>
      <c r="B580" s="142"/>
      <c r="C580" s="29"/>
      <c r="D580" s="29"/>
      <c r="E580" s="29"/>
      <c r="F580" s="29"/>
      <c r="G580" s="29"/>
      <c r="H580" s="29"/>
      <c r="I580" s="64"/>
      <c r="J580" s="64"/>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c r="AJ580" s="143"/>
      <c r="AK580" s="29"/>
      <c r="AL580" s="29"/>
      <c r="AM580" s="29"/>
      <c r="AN580" s="29"/>
      <c r="AO580" s="29"/>
      <c r="AP580" s="29"/>
      <c r="AQ580" s="29"/>
      <c r="AR580" s="29"/>
      <c r="AS580" s="29"/>
      <c r="AT580" s="29"/>
      <c r="AU580" s="29"/>
      <c r="AV580" s="29"/>
      <c r="AW580" s="29"/>
    </row>
    <row r="581" spans="1:49" ht="15.75" customHeight="1" x14ac:dyDescent="0.3">
      <c r="A581" s="34"/>
      <c r="B581" s="142"/>
      <c r="C581" s="29"/>
      <c r="D581" s="29"/>
      <c r="E581" s="29"/>
      <c r="F581" s="29"/>
      <c r="G581" s="29"/>
      <c r="H581" s="29"/>
      <c r="I581" s="64"/>
      <c r="J581" s="64"/>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c r="AJ581" s="143"/>
      <c r="AK581" s="29"/>
      <c r="AL581" s="29"/>
      <c r="AM581" s="29"/>
      <c r="AN581" s="29"/>
      <c r="AO581" s="29"/>
      <c r="AP581" s="29"/>
      <c r="AQ581" s="29"/>
      <c r="AR581" s="29"/>
      <c r="AS581" s="29"/>
      <c r="AT581" s="29"/>
      <c r="AU581" s="29"/>
      <c r="AV581" s="29"/>
      <c r="AW581" s="29"/>
    </row>
    <row r="582" spans="1:49" ht="15.75" customHeight="1" x14ac:dyDescent="0.3">
      <c r="A582" s="34"/>
      <c r="B582" s="142"/>
      <c r="C582" s="29"/>
      <c r="D582" s="29"/>
      <c r="E582" s="29"/>
      <c r="F582" s="29"/>
      <c r="G582" s="29"/>
      <c r="H582" s="29"/>
      <c r="I582" s="64"/>
      <c r="J582" s="64"/>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c r="AJ582" s="143"/>
      <c r="AK582" s="29"/>
      <c r="AL582" s="29"/>
      <c r="AM582" s="29"/>
      <c r="AN582" s="29"/>
      <c r="AO582" s="29"/>
      <c r="AP582" s="29"/>
      <c r="AQ582" s="29"/>
      <c r="AR582" s="29"/>
      <c r="AS582" s="29"/>
      <c r="AT582" s="29"/>
      <c r="AU582" s="29"/>
      <c r="AV582" s="29"/>
      <c r="AW582" s="29"/>
    </row>
    <row r="583" spans="1:49" ht="15.75" customHeight="1" x14ac:dyDescent="0.3">
      <c r="A583" s="34"/>
      <c r="B583" s="142"/>
      <c r="C583" s="29"/>
      <c r="D583" s="29"/>
      <c r="E583" s="29"/>
      <c r="F583" s="29"/>
      <c r="G583" s="29"/>
      <c r="H583" s="29"/>
      <c r="I583" s="64"/>
      <c r="J583" s="64"/>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c r="AJ583" s="143"/>
      <c r="AK583" s="29"/>
      <c r="AL583" s="29"/>
      <c r="AM583" s="29"/>
      <c r="AN583" s="29"/>
      <c r="AO583" s="29"/>
      <c r="AP583" s="29"/>
      <c r="AQ583" s="29"/>
      <c r="AR583" s="29"/>
      <c r="AS583" s="29"/>
      <c r="AT583" s="29"/>
      <c r="AU583" s="29"/>
      <c r="AV583" s="29"/>
      <c r="AW583" s="29"/>
    </row>
    <row r="584" spans="1:49" ht="15.75" customHeight="1" x14ac:dyDescent="0.3">
      <c r="A584" s="34"/>
      <c r="B584" s="142"/>
      <c r="C584" s="29"/>
      <c r="D584" s="29"/>
      <c r="E584" s="29"/>
      <c r="F584" s="29"/>
      <c r="G584" s="29"/>
      <c r="H584" s="29"/>
      <c r="I584" s="64"/>
      <c r="J584" s="64"/>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c r="AJ584" s="143"/>
      <c r="AK584" s="29"/>
      <c r="AL584" s="29"/>
      <c r="AM584" s="29"/>
      <c r="AN584" s="29"/>
      <c r="AO584" s="29"/>
      <c r="AP584" s="29"/>
      <c r="AQ584" s="29"/>
      <c r="AR584" s="29"/>
      <c r="AS584" s="29"/>
      <c r="AT584" s="29"/>
      <c r="AU584" s="29"/>
      <c r="AV584" s="29"/>
      <c r="AW584" s="29"/>
    </row>
    <row r="585" spans="1:49" ht="15.75" customHeight="1" x14ac:dyDescent="0.3">
      <c r="A585" s="34"/>
      <c r="B585" s="142"/>
      <c r="C585" s="29"/>
      <c r="D585" s="29"/>
      <c r="E585" s="29"/>
      <c r="F585" s="29"/>
      <c r="G585" s="29"/>
      <c r="H585" s="29"/>
      <c r="I585" s="64"/>
      <c r="J585" s="64"/>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c r="AJ585" s="143"/>
      <c r="AK585" s="29"/>
      <c r="AL585" s="29"/>
      <c r="AM585" s="29"/>
      <c r="AN585" s="29"/>
      <c r="AO585" s="29"/>
      <c r="AP585" s="29"/>
      <c r="AQ585" s="29"/>
      <c r="AR585" s="29"/>
      <c r="AS585" s="29"/>
      <c r="AT585" s="29"/>
      <c r="AU585" s="29"/>
      <c r="AV585" s="29"/>
      <c r="AW585" s="29"/>
    </row>
    <row r="586" spans="1:49" ht="15.75" customHeight="1" x14ac:dyDescent="0.3">
      <c r="A586" s="34"/>
      <c r="B586" s="142"/>
      <c r="C586" s="29"/>
      <c r="D586" s="29"/>
      <c r="E586" s="29"/>
      <c r="F586" s="29"/>
      <c r="G586" s="29"/>
      <c r="H586" s="29"/>
      <c r="I586" s="64"/>
      <c r="J586" s="64"/>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c r="AJ586" s="143"/>
      <c r="AK586" s="29"/>
      <c r="AL586" s="29"/>
      <c r="AM586" s="29"/>
      <c r="AN586" s="29"/>
      <c r="AO586" s="29"/>
      <c r="AP586" s="29"/>
      <c r="AQ586" s="29"/>
      <c r="AR586" s="29"/>
      <c r="AS586" s="29"/>
      <c r="AT586" s="29"/>
      <c r="AU586" s="29"/>
      <c r="AV586" s="29"/>
      <c r="AW586" s="29"/>
    </row>
    <row r="587" spans="1:49" ht="15.75" customHeight="1" x14ac:dyDescent="0.3">
      <c r="A587" s="34"/>
      <c r="B587" s="142"/>
      <c r="C587" s="29"/>
      <c r="D587" s="29"/>
      <c r="E587" s="29"/>
      <c r="F587" s="29"/>
      <c r="G587" s="29"/>
      <c r="H587" s="29"/>
      <c r="I587" s="64"/>
      <c r="J587" s="64"/>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c r="AJ587" s="143"/>
      <c r="AK587" s="29"/>
      <c r="AL587" s="29"/>
      <c r="AM587" s="29"/>
      <c r="AN587" s="29"/>
      <c r="AO587" s="29"/>
      <c r="AP587" s="29"/>
      <c r="AQ587" s="29"/>
      <c r="AR587" s="29"/>
      <c r="AS587" s="29"/>
      <c r="AT587" s="29"/>
      <c r="AU587" s="29"/>
      <c r="AV587" s="29"/>
      <c r="AW587" s="29"/>
    </row>
    <row r="588" spans="1:49" ht="15.75" customHeight="1" x14ac:dyDescent="0.3">
      <c r="A588" s="34"/>
      <c r="B588" s="142"/>
      <c r="C588" s="29"/>
      <c r="D588" s="29"/>
      <c r="E588" s="29"/>
      <c r="F588" s="29"/>
      <c r="G588" s="29"/>
      <c r="H588" s="29"/>
      <c r="I588" s="64"/>
      <c r="J588" s="64"/>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c r="AJ588" s="143"/>
      <c r="AK588" s="29"/>
      <c r="AL588" s="29"/>
      <c r="AM588" s="29"/>
      <c r="AN588" s="29"/>
      <c r="AO588" s="29"/>
      <c r="AP588" s="29"/>
      <c r="AQ588" s="29"/>
      <c r="AR588" s="29"/>
      <c r="AS588" s="29"/>
      <c r="AT588" s="29"/>
      <c r="AU588" s="29"/>
      <c r="AV588" s="29"/>
      <c r="AW588" s="29"/>
    </row>
    <row r="589" spans="1:49" ht="15.75" customHeight="1" x14ac:dyDescent="0.3">
      <c r="A589" s="34"/>
      <c r="B589" s="142"/>
      <c r="C589" s="29"/>
      <c r="D589" s="29"/>
      <c r="E589" s="29"/>
      <c r="F589" s="29"/>
      <c r="G589" s="29"/>
      <c r="H589" s="29"/>
      <c r="I589" s="64"/>
      <c r="J589" s="64"/>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c r="AJ589" s="143"/>
      <c r="AK589" s="29"/>
      <c r="AL589" s="29"/>
      <c r="AM589" s="29"/>
      <c r="AN589" s="29"/>
      <c r="AO589" s="29"/>
      <c r="AP589" s="29"/>
      <c r="AQ589" s="29"/>
      <c r="AR589" s="29"/>
      <c r="AS589" s="29"/>
      <c r="AT589" s="29"/>
      <c r="AU589" s="29"/>
      <c r="AV589" s="29"/>
      <c r="AW589" s="29"/>
    </row>
    <row r="590" spans="1:49" ht="15.75" customHeight="1" x14ac:dyDescent="0.3">
      <c r="A590" s="34"/>
      <c r="B590" s="142"/>
      <c r="C590" s="29"/>
      <c r="D590" s="29"/>
      <c r="E590" s="29"/>
      <c r="F590" s="29"/>
      <c r="G590" s="29"/>
      <c r="H590" s="29"/>
      <c r="I590" s="64"/>
      <c r="J590" s="64"/>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c r="AJ590" s="143"/>
      <c r="AK590" s="29"/>
      <c r="AL590" s="29"/>
      <c r="AM590" s="29"/>
      <c r="AN590" s="29"/>
      <c r="AO590" s="29"/>
      <c r="AP590" s="29"/>
      <c r="AQ590" s="29"/>
      <c r="AR590" s="29"/>
      <c r="AS590" s="29"/>
      <c r="AT590" s="29"/>
      <c r="AU590" s="29"/>
      <c r="AV590" s="29"/>
      <c r="AW590" s="29"/>
    </row>
    <row r="591" spans="1:49" ht="15.75" customHeight="1" x14ac:dyDescent="0.3">
      <c r="A591" s="34"/>
      <c r="B591" s="142"/>
      <c r="C591" s="29"/>
      <c r="D591" s="29"/>
      <c r="E591" s="29"/>
      <c r="F591" s="29"/>
      <c r="G591" s="29"/>
      <c r="H591" s="29"/>
      <c r="I591" s="64"/>
      <c r="J591" s="64"/>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c r="AJ591" s="143"/>
      <c r="AK591" s="29"/>
      <c r="AL591" s="29"/>
      <c r="AM591" s="29"/>
      <c r="AN591" s="29"/>
      <c r="AO591" s="29"/>
      <c r="AP591" s="29"/>
      <c r="AQ591" s="29"/>
      <c r="AR591" s="29"/>
      <c r="AS591" s="29"/>
      <c r="AT591" s="29"/>
      <c r="AU591" s="29"/>
      <c r="AV591" s="29"/>
      <c r="AW591" s="29"/>
    </row>
    <row r="592" spans="1:49" ht="15.75" customHeight="1" x14ac:dyDescent="0.3">
      <c r="A592" s="34"/>
      <c r="B592" s="142"/>
      <c r="C592" s="29"/>
      <c r="D592" s="29"/>
      <c r="E592" s="29"/>
      <c r="F592" s="29"/>
      <c r="G592" s="29"/>
      <c r="H592" s="29"/>
      <c r="I592" s="64"/>
      <c r="J592" s="64"/>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c r="AJ592" s="143"/>
      <c r="AK592" s="29"/>
      <c r="AL592" s="29"/>
      <c r="AM592" s="29"/>
      <c r="AN592" s="29"/>
      <c r="AO592" s="29"/>
      <c r="AP592" s="29"/>
      <c r="AQ592" s="29"/>
      <c r="AR592" s="29"/>
      <c r="AS592" s="29"/>
      <c r="AT592" s="29"/>
      <c r="AU592" s="29"/>
      <c r="AV592" s="29"/>
      <c r="AW592" s="29"/>
    </row>
    <row r="593" spans="1:49" ht="15.75" customHeight="1" x14ac:dyDescent="0.3">
      <c r="A593" s="34"/>
      <c r="B593" s="142"/>
      <c r="C593" s="29"/>
      <c r="D593" s="29"/>
      <c r="E593" s="29"/>
      <c r="F593" s="29"/>
      <c r="G593" s="29"/>
      <c r="H593" s="29"/>
      <c r="I593" s="64"/>
      <c r="J593" s="64"/>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c r="AJ593" s="143"/>
      <c r="AK593" s="29"/>
      <c r="AL593" s="29"/>
      <c r="AM593" s="29"/>
      <c r="AN593" s="29"/>
      <c r="AO593" s="29"/>
      <c r="AP593" s="29"/>
      <c r="AQ593" s="29"/>
      <c r="AR593" s="29"/>
      <c r="AS593" s="29"/>
      <c r="AT593" s="29"/>
      <c r="AU593" s="29"/>
      <c r="AV593" s="29"/>
      <c r="AW593" s="29"/>
    </row>
    <row r="594" spans="1:49" ht="15.75" customHeight="1" x14ac:dyDescent="0.3">
      <c r="A594" s="34"/>
      <c r="B594" s="142"/>
      <c r="C594" s="29"/>
      <c r="D594" s="29"/>
      <c r="E594" s="29"/>
      <c r="F594" s="29"/>
      <c r="G594" s="29"/>
      <c r="H594" s="29"/>
      <c r="I594" s="64"/>
      <c r="J594" s="64"/>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c r="AJ594" s="143"/>
      <c r="AK594" s="29"/>
      <c r="AL594" s="29"/>
      <c r="AM594" s="29"/>
      <c r="AN594" s="29"/>
      <c r="AO594" s="29"/>
      <c r="AP594" s="29"/>
      <c r="AQ594" s="29"/>
      <c r="AR594" s="29"/>
      <c r="AS594" s="29"/>
      <c r="AT594" s="29"/>
      <c r="AU594" s="29"/>
      <c r="AV594" s="29"/>
      <c r="AW594" s="29"/>
    </row>
    <row r="595" spans="1:49" ht="15.75" customHeight="1" x14ac:dyDescent="0.3">
      <c r="A595" s="34"/>
      <c r="B595" s="142"/>
      <c r="C595" s="29"/>
      <c r="D595" s="29"/>
      <c r="E595" s="29"/>
      <c r="F595" s="29"/>
      <c r="G595" s="29"/>
      <c r="H595" s="29"/>
      <c r="I595" s="64"/>
      <c r="J595" s="64"/>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c r="AJ595" s="143"/>
      <c r="AK595" s="29"/>
      <c r="AL595" s="29"/>
      <c r="AM595" s="29"/>
      <c r="AN595" s="29"/>
      <c r="AO595" s="29"/>
      <c r="AP595" s="29"/>
      <c r="AQ595" s="29"/>
      <c r="AR595" s="29"/>
      <c r="AS595" s="29"/>
      <c r="AT595" s="29"/>
      <c r="AU595" s="29"/>
      <c r="AV595" s="29"/>
      <c r="AW595" s="29"/>
    </row>
    <row r="596" spans="1:49" ht="15.75" customHeight="1" x14ac:dyDescent="0.3">
      <c r="A596" s="34"/>
      <c r="B596" s="142"/>
      <c r="C596" s="29"/>
      <c r="D596" s="29"/>
      <c r="E596" s="29"/>
      <c r="F596" s="29"/>
      <c r="G596" s="29"/>
      <c r="H596" s="29"/>
      <c r="I596" s="64"/>
      <c r="J596" s="64"/>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c r="AJ596" s="143"/>
      <c r="AK596" s="29"/>
      <c r="AL596" s="29"/>
      <c r="AM596" s="29"/>
      <c r="AN596" s="29"/>
      <c r="AO596" s="29"/>
      <c r="AP596" s="29"/>
      <c r="AQ596" s="29"/>
      <c r="AR596" s="29"/>
      <c r="AS596" s="29"/>
      <c r="AT596" s="29"/>
      <c r="AU596" s="29"/>
      <c r="AV596" s="29"/>
      <c r="AW596" s="29"/>
    </row>
    <row r="597" spans="1:49" ht="15.75" customHeight="1" x14ac:dyDescent="0.3">
      <c r="A597" s="34"/>
      <c r="B597" s="142"/>
      <c r="C597" s="29"/>
      <c r="D597" s="29"/>
      <c r="E597" s="29"/>
      <c r="F597" s="29"/>
      <c r="G597" s="29"/>
      <c r="H597" s="29"/>
      <c r="I597" s="64"/>
      <c r="J597" s="64"/>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c r="AJ597" s="143"/>
      <c r="AK597" s="29"/>
      <c r="AL597" s="29"/>
      <c r="AM597" s="29"/>
      <c r="AN597" s="29"/>
      <c r="AO597" s="29"/>
      <c r="AP597" s="29"/>
      <c r="AQ597" s="29"/>
      <c r="AR597" s="29"/>
      <c r="AS597" s="29"/>
      <c r="AT597" s="29"/>
      <c r="AU597" s="29"/>
      <c r="AV597" s="29"/>
      <c r="AW597" s="29"/>
    </row>
    <row r="598" spans="1:49" ht="15.75" customHeight="1" x14ac:dyDescent="0.3">
      <c r="A598" s="34"/>
      <c r="B598" s="142"/>
      <c r="C598" s="29"/>
      <c r="D598" s="29"/>
      <c r="E598" s="29"/>
      <c r="F598" s="29"/>
      <c r="G598" s="29"/>
      <c r="H598" s="29"/>
      <c r="I598" s="64"/>
      <c r="J598" s="64"/>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c r="AJ598" s="143"/>
      <c r="AK598" s="29"/>
      <c r="AL598" s="29"/>
      <c r="AM598" s="29"/>
      <c r="AN598" s="29"/>
      <c r="AO598" s="29"/>
      <c r="AP598" s="29"/>
      <c r="AQ598" s="29"/>
      <c r="AR598" s="29"/>
      <c r="AS598" s="29"/>
      <c r="AT598" s="29"/>
      <c r="AU598" s="29"/>
      <c r="AV598" s="29"/>
      <c r="AW598" s="29"/>
    </row>
    <row r="599" spans="1:49" ht="15.75" customHeight="1" x14ac:dyDescent="0.3">
      <c r="A599" s="34"/>
      <c r="B599" s="142"/>
      <c r="C599" s="29"/>
      <c r="D599" s="29"/>
      <c r="E599" s="29"/>
      <c r="F599" s="29"/>
      <c r="G599" s="29"/>
      <c r="H599" s="29"/>
      <c r="I599" s="64"/>
      <c r="J599" s="64"/>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c r="AJ599" s="143"/>
      <c r="AK599" s="29"/>
      <c r="AL599" s="29"/>
      <c r="AM599" s="29"/>
      <c r="AN599" s="29"/>
      <c r="AO599" s="29"/>
      <c r="AP599" s="29"/>
      <c r="AQ599" s="29"/>
      <c r="AR599" s="29"/>
      <c r="AS599" s="29"/>
      <c r="AT599" s="29"/>
      <c r="AU599" s="29"/>
      <c r="AV599" s="29"/>
      <c r="AW599" s="29"/>
    </row>
    <row r="600" spans="1:49" ht="15.75" customHeight="1" x14ac:dyDescent="0.3">
      <c r="A600" s="34"/>
      <c r="B600" s="142"/>
      <c r="C600" s="29"/>
      <c r="D600" s="29"/>
      <c r="E600" s="29"/>
      <c r="F600" s="29"/>
      <c r="G600" s="29"/>
      <c r="H600" s="29"/>
      <c r="I600" s="64"/>
      <c r="J600" s="64"/>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c r="AJ600" s="143"/>
      <c r="AK600" s="29"/>
      <c r="AL600" s="29"/>
      <c r="AM600" s="29"/>
      <c r="AN600" s="29"/>
      <c r="AO600" s="29"/>
      <c r="AP600" s="29"/>
      <c r="AQ600" s="29"/>
      <c r="AR600" s="29"/>
      <c r="AS600" s="29"/>
      <c r="AT600" s="29"/>
      <c r="AU600" s="29"/>
      <c r="AV600" s="29"/>
      <c r="AW600" s="29"/>
    </row>
    <row r="601" spans="1:49" ht="15.75" customHeight="1" x14ac:dyDescent="0.3">
      <c r="A601" s="34"/>
      <c r="B601" s="142"/>
      <c r="C601" s="29"/>
      <c r="D601" s="29"/>
      <c r="E601" s="29"/>
      <c r="F601" s="29"/>
      <c r="G601" s="29"/>
      <c r="H601" s="29"/>
      <c r="I601" s="64"/>
      <c r="J601" s="64"/>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c r="AJ601" s="143"/>
      <c r="AK601" s="29"/>
      <c r="AL601" s="29"/>
      <c r="AM601" s="29"/>
      <c r="AN601" s="29"/>
      <c r="AO601" s="29"/>
      <c r="AP601" s="29"/>
      <c r="AQ601" s="29"/>
      <c r="AR601" s="29"/>
      <c r="AS601" s="29"/>
      <c r="AT601" s="29"/>
      <c r="AU601" s="29"/>
      <c r="AV601" s="29"/>
      <c r="AW601" s="29"/>
    </row>
    <row r="602" spans="1:49" ht="15.75" customHeight="1" x14ac:dyDescent="0.3">
      <c r="A602" s="34"/>
      <c r="B602" s="142"/>
      <c r="C602" s="29"/>
      <c r="D602" s="29"/>
      <c r="E602" s="29"/>
      <c r="F602" s="29"/>
      <c r="G602" s="29"/>
      <c r="H602" s="29"/>
      <c r="I602" s="64"/>
      <c r="J602" s="64"/>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c r="AJ602" s="143"/>
      <c r="AK602" s="29"/>
      <c r="AL602" s="29"/>
      <c r="AM602" s="29"/>
      <c r="AN602" s="29"/>
      <c r="AO602" s="29"/>
      <c r="AP602" s="29"/>
      <c r="AQ602" s="29"/>
      <c r="AR602" s="29"/>
      <c r="AS602" s="29"/>
      <c r="AT602" s="29"/>
      <c r="AU602" s="29"/>
      <c r="AV602" s="29"/>
      <c r="AW602" s="29"/>
    </row>
    <row r="603" spans="1:49" ht="15.75" customHeight="1" x14ac:dyDescent="0.3">
      <c r="A603" s="34"/>
      <c r="B603" s="142"/>
      <c r="C603" s="29"/>
      <c r="D603" s="29"/>
      <c r="E603" s="29"/>
      <c r="F603" s="29"/>
      <c r="G603" s="29"/>
      <c r="H603" s="29"/>
      <c r="I603" s="64"/>
      <c r="J603" s="64"/>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c r="AJ603" s="143"/>
      <c r="AK603" s="29"/>
      <c r="AL603" s="29"/>
      <c r="AM603" s="29"/>
      <c r="AN603" s="29"/>
      <c r="AO603" s="29"/>
      <c r="AP603" s="29"/>
      <c r="AQ603" s="29"/>
      <c r="AR603" s="29"/>
      <c r="AS603" s="29"/>
      <c r="AT603" s="29"/>
      <c r="AU603" s="29"/>
      <c r="AV603" s="29"/>
      <c r="AW603" s="29"/>
    </row>
    <row r="604" spans="1:49" ht="15.75" customHeight="1" x14ac:dyDescent="0.3">
      <c r="A604" s="34"/>
      <c r="B604" s="142"/>
      <c r="C604" s="29"/>
      <c r="D604" s="29"/>
      <c r="E604" s="29"/>
      <c r="F604" s="29"/>
      <c r="G604" s="29"/>
      <c r="H604" s="29"/>
      <c r="I604" s="64"/>
      <c r="J604" s="64"/>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c r="AJ604" s="143"/>
      <c r="AK604" s="29"/>
      <c r="AL604" s="29"/>
      <c r="AM604" s="29"/>
      <c r="AN604" s="29"/>
      <c r="AO604" s="29"/>
      <c r="AP604" s="29"/>
      <c r="AQ604" s="29"/>
      <c r="AR604" s="29"/>
      <c r="AS604" s="29"/>
      <c r="AT604" s="29"/>
      <c r="AU604" s="29"/>
      <c r="AV604" s="29"/>
      <c r="AW604" s="29"/>
    </row>
    <row r="605" spans="1:49" ht="15.75" customHeight="1" x14ac:dyDescent="0.3">
      <c r="A605" s="34"/>
      <c r="B605" s="142"/>
      <c r="C605" s="29"/>
      <c r="D605" s="29"/>
      <c r="E605" s="29"/>
      <c r="F605" s="29"/>
      <c r="G605" s="29"/>
      <c r="H605" s="29"/>
      <c r="I605" s="64"/>
      <c r="J605" s="64"/>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c r="AJ605" s="143"/>
      <c r="AK605" s="29"/>
      <c r="AL605" s="29"/>
      <c r="AM605" s="29"/>
      <c r="AN605" s="29"/>
      <c r="AO605" s="29"/>
      <c r="AP605" s="29"/>
      <c r="AQ605" s="29"/>
      <c r="AR605" s="29"/>
      <c r="AS605" s="29"/>
      <c r="AT605" s="29"/>
      <c r="AU605" s="29"/>
      <c r="AV605" s="29"/>
      <c r="AW605" s="29"/>
    </row>
    <row r="606" spans="1:49" ht="15.75" customHeight="1" x14ac:dyDescent="0.3">
      <c r="A606" s="34"/>
      <c r="B606" s="142"/>
      <c r="C606" s="29"/>
      <c r="D606" s="29"/>
      <c r="E606" s="29"/>
      <c r="F606" s="29"/>
      <c r="G606" s="29"/>
      <c r="H606" s="29"/>
      <c r="I606" s="64"/>
      <c r="J606" s="64"/>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c r="AJ606" s="143"/>
      <c r="AK606" s="29"/>
      <c r="AL606" s="29"/>
      <c r="AM606" s="29"/>
      <c r="AN606" s="29"/>
      <c r="AO606" s="29"/>
      <c r="AP606" s="29"/>
      <c r="AQ606" s="29"/>
      <c r="AR606" s="29"/>
      <c r="AS606" s="29"/>
      <c r="AT606" s="29"/>
      <c r="AU606" s="29"/>
      <c r="AV606" s="29"/>
      <c r="AW606" s="29"/>
    </row>
    <row r="607" spans="1:49" ht="15.75" customHeight="1" x14ac:dyDescent="0.3">
      <c r="A607" s="34"/>
      <c r="B607" s="142"/>
      <c r="C607" s="29"/>
      <c r="D607" s="29"/>
      <c r="E607" s="29"/>
      <c r="F607" s="29"/>
      <c r="G607" s="29"/>
      <c r="H607" s="29"/>
      <c r="I607" s="64"/>
      <c r="J607" s="64"/>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c r="AJ607" s="143"/>
      <c r="AK607" s="29"/>
      <c r="AL607" s="29"/>
      <c r="AM607" s="29"/>
      <c r="AN607" s="29"/>
      <c r="AO607" s="29"/>
      <c r="AP607" s="29"/>
      <c r="AQ607" s="29"/>
      <c r="AR607" s="29"/>
      <c r="AS607" s="29"/>
      <c r="AT607" s="29"/>
      <c r="AU607" s="29"/>
      <c r="AV607" s="29"/>
      <c r="AW607" s="29"/>
    </row>
    <row r="608" spans="1:49" ht="15.75" customHeight="1" x14ac:dyDescent="0.3">
      <c r="A608" s="34"/>
      <c r="B608" s="142"/>
      <c r="C608" s="29"/>
      <c r="D608" s="29"/>
      <c r="E608" s="29"/>
      <c r="F608" s="29"/>
      <c r="G608" s="29"/>
      <c r="H608" s="29"/>
      <c r="I608" s="64"/>
      <c r="J608" s="64"/>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c r="AJ608" s="143"/>
      <c r="AK608" s="29"/>
      <c r="AL608" s="29"/>
      <c r="AM608" s="29"/>
      <c r="AN608" s="29"/>
      <c r="AO608" s="29"/>
      <c r="AP608" s="29"/>
      <c r="AQ608" s="29"/>
      <c r="AR608" s="29"/>
      <c r="AS608" s="29"/>
      <c r="AT608" s="29"/>
      <c r="AU608" s="29"/>
      <c r="AV608" s="29"/>
      <c r="AW608" s="29"/>
    </row>
    <row r="609" spans="1:49" ht="15.75" customHeight="1" x14ac:dyDescent="0.3">
      <c r="A609" s="34"/>
      <c r="B609" s="142"/>
      <c r="C609" s="29"/>
      <c r="D609" s="29"/>
      <c r="E609" s="29"/>
      <c r="F609" s="29"/>
      <c r="G609" s="29"/>
      <c r="H609" s="29"/>
      <c r="I609" s="64"/>
      <c r="J609" s="64"/>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c r="AJ609" s="143"/>
      <c r="AK609" s="29"/>
      <c r="AL609" s="29"/>
      <c r="AM609" s="29"/>
      <c r="AN609" s="29"/>
      <c r="AO609" s="29"/>
      <c r="AP609" s="29"/>
      <c r="AQ609" s="29"/>
      <c r="AR609" s="29"/>
      <c r="AS609" s="29"/>
      <c r="AT609" s="29"/>
      <c r="AU609" s="29"/>
      <c r="AV609" s="29"/>
      <c r="AW609" s="29"/>
    </row>
    <row r="610" spans="1:49" ht="15.75" customHeight="1" x14ac:dyDescent="0.3">
      <c r="A610" s="34"/>
      <c r="B610" s="142"/>
      <c r="C610" s="29"/>
      <c r="D610" s="29"/>
      <c r="E610" s="29"/>
      <c r="F610" s="29"/>
      <c r="G610" s="29"/>
      <c r="H610" s="29"/>
      <c r="I610" s="64"/>
      <c r="J610" s="64"/>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c r="AJ610" s="143"/>
      <c r="AK610" s="29"/>
      <c r="AL610" s="29"/>
      <c r="AM610" s="29"/>
      <c r="AN610" s="29"/>
      <c r="AO610" s="29"/>
      <c r="AP610" s="29"/>
      <c r="AQ610" s="29"/>
      <c r="AR610" s="29"/>
      <c r="AS610" s="29"/>
      <c r="AT610" s="29"/>
      <c r="AU610" s="29"/>
      <c r="AV610" s="29"/>
      <c r="AW610" s="29"/>
    </row>
    <row r="611" spans="1:49" ht="15.75" customHeight="1" x14ac:dyDescent="0.3">
      <c r="A611" s="34"/>
      <c r="B611" s="142"/>
      <c r="C611" s="29"/>
      <c r="D611" s="29"/>
      <c r="E611" s="29"/>
      <c r="F611" s="29"/>
      <c r="G611" s="29"/>
      <c r="H611" s="29"/>
      <c r="I611" s="64"/>
      <c r="J611" s="64"/>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c r="AJ611" s="143"/>
      <c r="AK611" s="29"/>
      <c r="AL611" s="29"/>
      <c r="AM611" s="29"/>
      <c r="AN611" s="29"/>
      <c r="AO611" s="29"/>
      <c r="AP611" s="29"/>
      <c r="AQ611" s="29"/>
      <c r="AR611" s="29"/>
      <c r="AS611" s="29"/>
      <c r="AT611" s="29"/>
      <c r="AU611" s="29"/>
      <c r="AV611" s="29"/>
      <c r="AW611" s="29"/>
    </row>
    <row r="612" spans="1:49" ht="15.75" customHeight="1" x14ac:dyDescent="0.3">
      <c r="A612" s="34"/>
      <c r="B612" s="142"/>
      <c r="C612" s="29"/>
      <c r="D612" s="29"/>
      <c r="E612" s="29"/>
      <c r="F612" s="29"/>
      <c r="G612" s="29"/>
      <c r="H612" s="29"/>
      <c r="I612" s="64"/>
      <c r="J612" s="64"/>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c r="AJ612" s="143"/>
      <c r="AK612" s="29"/>
      <c r="AL612" s="29"/>
      <c r="AM612" s="29"/>
      <c r="AN612" s="29"/>
      <c r="AO612" s="29"/>
      <c r="AP612" s="29"/>
      <c r="AQ612" s="29"/>
      <c r="AR612" s="29"/>
      <c r="AS612" s="29"/>
      <c r="AT612" s="29"/>
      <c r="AU612" s="29"/>
      <c r="AV612" s="29"/>
      <c r="AW612" s="29"/>
    </row>
    <row r="613" spans="1:49" ht="15.75" customHeight="1" x14ac:dyDescent="0.3">
      <c r="A613" s="34"/>
      <c r="B613" s="142"/>
      <c r="C613" s="29"/>
      <c r="D613" s="29"/>
      <c r="E613" s="29"/>
      <c r="F613" s="29"/>
      <c r="G613" s="29"/>
      <c r="H613" s="29"/>
      <c r="I613" s="64"/>
      <c r="J613" s="64"/>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c r="AJ613" s="143"/>
      <c r="AK613" s="29"/>
      <c r="AL613" s="29"/>
      <c r="AM613" s="29"/>
      <c r="AN613" s="29"/>
      <c r="AO613" s="29"/>
      <c r="AP613" s="29"/>
      <c r="AQ613" s="29"/>
      <c r="AR613" s="29"/>
      <c r="AS613" s="29"/>
      <c r="AT613" s="29"/>
      <c r="AU613" s="29"/>
      <c r="AV613" s="29"/>
      <c r="AW613" s="29"/>
    </row>
    <row r="614" spans="1:49" ht="15.75" customHeight="1" x14ac:dyDescent="0.3">
      <c r="A614" s="34"/>
      <c r="B614" s="142"/>
      <c r="C614" s="29"/>
      <c r="D614" s="29"/>
      <c r="E614" s="29"/>
      <c r="F614" s="29"/>
      <c r="G614" s="29"/>
      <c r="H614" s="29"/>
      <c r="I614" s="64"/>
      <c r="J614" s="64"/>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c r="AJ614" s="143"/>
      <c r="AK614" s="29"/>
      <c r="AL614" s="29"/>
      <c r="AM614" s="29"/>
      <c r="AN614" s="29"/>
      <c r="AO614" s="29"/>
      <c r="AP614" s="29"/>
      <c r="AQ614" s="29"/>
      <c r="AR614" s="29"/>
      <c r="AS614" s="29"/>
      <c r="AT614" s="29"/>
      <c r="AU614" s="29"/>
      <c r="AV614" s="29"/>
      <c r="AW614" s="29"/>
    </row>
    <row r="615" spans="1:49" ht="15.75" customHeight="1" x14ac:dyDescent="0.3">
      <c r="A615" s="34"/>
      <c r="B615" s="142"/>
      <c r="C615" s="29"/>
      <c r="D615" s="29"/>
      <c r="E615" s="29"/>
      <c r="F615" s="29"/>
      <c r="G615" s="29"/>
      <c r="H615" s="29"/>
      <c r="I615" s="64"/>
      <c r="J615" s="64"/>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c r="AJ615" s="143"/>
      <c r="AK615" s="29"/>
      <c r="AL615" s="29"/>
      <c r="AM615" s="29"/>
      <c r="AN615" s="29"/>
      <c r="AO615" s="29"/>
      <c r="AP615" s="29"/>
      <c r="AQ615" s="29"/>
      <c r="AR615" s="29"/>
      <c r="AS615" s="29"/>
      <c r="AT615" s="29"/>
      <c r="AU615" s="29"/>
      <c r="AV615" s="29"/>
      <c r="AW615" s="29"/>
    </row>
    <row r="616" spans="1:49" ht="15.75" customHeight="1" x14ac:dyDescent="0.3">
      <c r="A616" s="34"/>
      <c r="B616" s="142"/>
      <c r="C616" s="29"/>
      <c r="D616" s="29"/>
      <c r="E616" s="29"/>
      <c r="F616" s="29"/>
      <c r="G616" s="29"/>
      <c r="H616" s="29"/>
      <c r="I616" s="64"/>
      <c r="J616" s="64"/>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c r="AJ616" s="143"/>
      <c r="AK616" s="29"/>
      <c r="AL616" s="29"/>
      <c r="AM616" s="29"/>
      <c r="AN616" s="29"/>
      <c r="AO616" s="29"/>
      <c r="AP616" s="29"/>
      <c r="AQ616" s="29"/>
      <c r="AR616" s="29"/>
      <c r="AS616" s="29"/>
      <c r="AT616" s="29"/>
      <c r="AU616" s="29"/>
      <c r="AV616" s="29"/>
      <c r="AW616" s="29"/>
    </row>
    <row r="617" spans="1:49" ht="15.75" customHeight="1" x14ac:dyDescent="0.3">
      <c r="A617" s="34"/>
      <c r="B617" s="142"/>
      <c r="C617" s="29"/>
      <c r="D617" s="29"/>
      <c r="E617" s="29"/>
      <c r="F617" s="29"/>
      <c r="G617" s="29"/>
      <c r="H617" s="29"/>
      <c r="I617" s="64"/>
      <c r="J617" s="64"/>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c r="AJ617" s="143"/>
      <c r="AK617" s="29"/>
      <c r="AL617" s="29"/>
      <c r="AM617" s="29"/>
      <c r="AN617" s="29"/>
      <c r="AO617" s="29"/>
      <c r="AP617" s="29"/>
      <c r="AQ617" s="29"/>
      <c r="AR617" s="29"/>
      <c r="AS617" s="29"/>
      <c r="AT617" s="29"/>
      <c r="AU617" s="29"/>
      <c r="AV617" s="29"/>
      <c r="AW617" s="29"/>
    </row>
    <row r="618" spans="1:49" ht="15.75" customHeight="1" x14ac:dyDescent="0.3">
      <c r="A618" s="34"/>
      <c r="B618" s="142"/>
      <c r="C618" s="29"/>
      <c r="D618" s="29"/>
      <c r="E618" s="29"/>
      <c r="F618" s="29"/>
      <c r="G618" s="29"/>
      <c r="H618" s="29"/>
      <c r="I618" s="64"/>
      <c r="J618" s="64"/>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c r="AJ618" s="143"/>
      <c r="AK618" s="29"/>
      <c r="AL618" s="29"/>
      <c r="AM618" s="29"/>
      <c r="AN618" s="29"/>
      <c r="AO618" s="29"/>
      <c r="AP618" s="29"/>
      <c r="AQ618" s="29"/>
      <c r="AR618" s="29"/>
      <c r="AS618" s="29"/>
      <c r="AT618" s="29"/>
      <c r="AU618" s="29"/>
      <c r="AV618" s="29"/>
      <c r="AW618" s="29"/>
    </row>
    <row r="619" spans="1:49" ht="15.75" customHeight="1" x14ac:dyDescent="0.3">
      <c r="A619" s="34"/>
      <c r="B619" s="142"/>
      <c r="C619" s="29"/>
      <c r="D619" s="29"/>
      <c r="E619" s="29"/>
      <c r="F619" s="29"/>
      <c r="G619" s="29"/>
      <c r="H619" s="29"/>
      <c r="I619" s="64"/>
      <c r="J619" s="64"/>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c r="AJ619" s="143"/>
      <c r="AK619" s="29"/>
      <c r="AL619" s="29"/>
      <c r="AM619" s="29"/>
      <c r="AN619" s="29"/>
      <c r="AO619" s="29"/>
      <c r="AP619" s="29"/>
      <c r="AQ619" s="29"/>
      <c r="AR619" s="29"/>
      <c r="AS619" s="29"/>
      <c r="AT619" s="29"/>
      <c r="AU619" s="29"/>
      <c r="AV619" s="29"/>
      <c r="AW619" s="29"/>
    </row>
    <row r="620" spans="1:49" ht="15.75" customHeight="1" x14ac:dyDescent="0.3">
      <c r="A620" s="34"/>
      <c r="B620" s="142"/>
      <c r="C620" s="29"/>
      <c r="D620" s="29"/>
      <c r="E620" s="29"/>
      <c r="F620" s="29"/>
      <c r="G620" s="29"/>
      <c r="H620" s="29"/>
      <c r="I620" s="64"/>
      <c r="J620" s="64"/>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c r="AJ620" s="143"/>
      <c r="AK620" s="29"/>
      <c r="AL620" s="29"/>
      <c r="AM620" s="29"/>
      <c r="AN620" s="29"/>
      <c r="AO620" s="29"/>
      <c r="AP620" s="29"/>
      <c r="AQ620" s="29"/>
      <c r="AR620" s="29"/>
      <c r="AS620" s="29"/>
      <c r="AT620" s="29"/>
      <c r="AU620" s="29"/>
      <c r="AV620" s="29"/>
      <c r="AW620" s="29"/>
    </row>
    <row r="621" spans="1:49" ht="15.75" customHeight="1" x14ac:dyDescent="0.3">
      <c r="A621" s="34"/>
      <c r="B621" s="142"/>
      <c r="C621" s="29"/>
      <c r="D621" s="29"/>
      <c r="E621" s="29"/>
      <c r="F621" s="29"/>
      <c r="G621" s="29"/>
      <c r="H621" s="29"/>
      <c r="I621" s="64"/>
      <c r="J621" s="64"/>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c r="AJ621" s="143"/>
      <c r="AK621" s="29"/>
      <c r="AL621" s="29"/>
      <c r="AM621" s="29"/>
      <c r="AN621" s="29"/>
      <c r="AO621" s="29"/>
      <c r="AP621" s="29"/>
      <c r="AQ621" s="29"/>
      <c r="AR621" s="29"/>
      <c r="AS621" s="29"/>
      <c r="AT621" s="29"/>
      <c r="AU621" s="29"/>
      <c r="AV621" s="29"/>
      <c r="AW621" s="29"/>
    </row>
    <row r="622" spans="1:49" ht="15.75" customHeight="1" x14ac:dyDescent="0.3">
      <c r="A622" s="34"/>
      <c r="B622" s="142"/>
      <c r="C622" s="29"/>
      <c r="D622" s="29"/>
      <c r="E622" s="29"/>
      <c r="F622" s="29"/>
      <c r="G622" s="29"/>
      <c r="H622" s="29"/>
      <c r="I622" s="64"/>
      <c r="J622" s="64"/>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c r="AJ622" s="143"/>
      <c r="AK622" s="29"/>
      <c r="AL622" s="29"/>
      <c r="AM622" s="29"/>
      <c r="AN622" s="29"/>
      <c r="AO622" s="29"/>
      <c r="AP622" s="29"/>
      <c r="AQ622" s="29"/>
      <c r="AR622" s="29"/>
      <c r="AS622" s="29"/>
      <c r="AT622" s="29"/>
      <c r="AU622" s="29"/>
      <c r="AV622" s="29"/>
      <c r="AW622" s="29"/>
    </row>
    <row r="623" spans="1:49" ht="15.75" customHeight="1" x14ac:dyDescent="0.3">
      <c r="A623" s="34"/>
      <c r="B623" s="142"/>
      <c r="C623" s="29"/>
      <c r="D623" s="29"/>
      <c r="E623" s="29"/>
      <c r="F623" s="29"/>
      <c r="G623" s="29"/>
      <c r="H623" s="29"/>
      <c r="I623" s="64"/>
      <c r="J623" s="64"/>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c r="AJ623" s="143"/>
      <c r="AK623" s="29"/>
      <c r="AL623" s="29"/>
      <c r="AM623" s="29"/>
      <c r="AN623" s="29"/>
      <c r="AO623" s="29"/>
      <c r="AP623" s="29"/>
      <c r="AQ623" s="29"/>
      <c r="AR623" s="29"/>
      <c r="AS623" s="29"/>
      <c r="AT623" s="29"/>
      <c r="AU623" s="29"/>
      <c r="AV623" s="29"/>
      <c r="AW623" s="29"/>
    </row>
    <row r="624" spans="1:49" ht="15.75" customHeight="1" x14ac:dyDescent="0.3">
      <c r="A624" s="34"/>
      <c r="B624" s="142"/>
      <c r="C624" s="29"/>
      <c r="D624" s="29"/>
      <c r="E624" s="29"/>
      <c r="F624" s="29"/>
      <c r="G624" s="29"/>
      <c r="H624" s="29"/>
      <c r="I624" s="64"/>
      <c r="J624" s="64"/>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c r="AJ624" s="143"/>
      <c r="AK624" s="29"/>
      <c r="AL624" s="29"/>
      <c r="AM624" s="29"/>
      <c r="AN624" s="29"/>
      <c r="AO624" s="29"/>
      <c r="AP624" s="29"/>
      <c r="AQ624" s="29"/>
      <c r="AR624" s="29"/>
      <c r="AS624" s="29"/>
      <c r="AT624" s="29"/>
      <c r="AU624" s="29"/>
      <c r="AV624" s="29"/>
      <c r="AW624" s="29"/>
    </row>
    <row r="625" spans="1:49" ht="15.75" customHeight="1" x14ac:dyDescent="0.3">
      <c r="A625" s="34"/>
      <c r="B625" s="142"/>
      <c r="C625" s="29"/>
      <c r="D625" s="29"/>
      <c r="E625" s="29"/>
      <c r="F625" s="29"/>
      <c r="G625" s="29"/>
      <c r="H625" s="29"/>
      <c r="I625" s="64"/>
      <c r="J625" s="64"/>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c r="AJ625" s="143"/>
      <c r="AK625" s="29"/>
      <c r="AL625" s="29"/>
      <c r="AM625" s="29"/>
      <c r="AN625" s="29"/>
      <c r="AO625" s="29"/>
      <c r="AP625" s="29"/>
      <c r="AQ625" s="29"/>
      <c r="AR625" s="29"/>
      <c r="AS625" s="29"/>
      <c r="AT625" s="29"/>
      <c r="AU625" s="29"/>
      <c r="AV625" s="29"/>
      <c r="AW625" s="29"/>
    </row>
    <row r="626" spans="1:49" ht="15.75" customHeight="1" x14ac:dyDescent="0.3">
      <c r="A626" s="34"/>
      <c r="B626" s="142"/>
      <c r="C626" s="29"/>
      <c r="D626" s="29"/>
      <c r="E626" s="29"/>
      <c r="F626" s="29"/>
      <c r="G626" s="29"/>
      <c r="H626" s="29"/>
      <c r="I626" s="64"/>
      <c r="J626" s="64"/>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c r="AJ626" s="143"/>
      <c r="AK626" s="29"/>
      <c r="AL626" s="29"/>
      <c r="AM626" s="29"/>
      <c r="AN626" s="29"/>
      <c r="AO626" s="29"/>
      <c r="AP626" s="29"/>
      <c r="AQ626" s="29"/>
      <c r="AR626" s="29"/>
      <c r="AS626" s="29"/>
      <c r="AT626" s="29"/>
      <c r="AU626" s="29"/>
      <c r="AV626" s="29"/>
      <c r="AW626" s="29"/>
    </row>
    <row r="627" spans="1:49" ht="15.75" customHeight="1" x14ac:dyDescent="0.3">
      <c r="A627" s="34"/>
      <c r="B627" s="142"/>
      <c r="C627" s="29"/>
      <c r="D627" s="29"/>
      <c r="E627" s="29"/>
      <c r="F627" s="29"/>
      <c r="G627" s="29"/>
      <c r="H627" s="29"/>
      <c r="I627" s="64"/>
      <c r="J627" s="64"/>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c r="AJ627" s="143"/>
      <c r="AK627" s="29"/>
      <c r="AL627" s="29"/>
      <c r="AM627" s="29"/>
      <c r="AN627" s="29"/>
      <c r="AO627" s="29"/>
      <c r="AP627" s="29"/>
      <c r="AQ627" s="29"/>
      <c r="AR627" s="29"/>
      <c r="AS627" s="29"/>
      <c r="AT627" s="29"/>
      <c r="AU627" s="29"/>
      <c r="AV627" s="29"/>
      <c r="AW627" s="29"/>
    </row>
    <row r="628" spans="1:49" ht="15.75" customHeight="1" x14ac:dyDescent="0.3">
      <c r="A628" s="34"/>
      <c r="B628" s="142"/>
      <c r="C628" s="29"/>
      <c r="D628" s="29"/>
      <c r="E628" s="29"/>
      <c r="F628" s="29"/>
      <c r="G628" s="29"/>
      <c r="H628" s="29"/>
      <c r="I628" s="64"/>
      <c r="J628" s="64"/>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c r="AJ628" s="143"/>
      <c r="AK628" s="29"/>
      <c r="AL628" s="29"/>
      <c r="AM628" s="29"/>
      <c r="AN628" s="29"/>
      <c r="AO628" s="29"/>
      <c r="AP628" s="29"/>
      <c r="AQ628" s="29"/>
      <c r="AR628" s="29"/>
      <c r="AS628" s="29"/>
      <c r="AT628" s="29"/>
      <c r="AU628" s="29"/>
      <c r="AV628" s="29"/>
      <c r="AW628" s="29"/>
    </row>
    <row r="629" spans="1:49" ht="15.75" customHeight="1" x14ac:dyDescent="0.3">
      <c r="A629" s="34"/>
      <c r="B629" s="142"/>
      <c r="C629" s="29"/>
      <c r="D629" s="29"/>
      <c r="E629" s="29"/>
      <c r="F629" s="29"/>
      <c r="G629" s="29"/>
      <c r="H629" s="29"/>
      <c r="I629" s="64"/>
      <c r="J629" s="64"/>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c r="AJ629" s="143"/>
      <c r="AK629" s="29"/>
      <c r="AL629" s="29"/>
      <c r="AM629" s="29"/>
      <c r="AN629" s="29"/>
      <c r="AO629" s="29"/>
      <c r="AP629" s="29"/>
      <c r="AQ629" s="29"/>
      <c r="AR629" s="29"/>
      <c r="AS629" s="29"/>
      <c r="AT629" s="29"/>
      <c r="AU629" s="29"/>
      <c r="AV629" s="29"/>
      <c r="AW629" s="29"/>
    </row>
    <row r="630" spans="1:49" ht="15.75" customHeight="1" x14ac:dyDescent="0.3">
      <c r="A630" s="34"/>
      <c r="B630" s="142"/>
      <c r="C630" s="29"/>
      <c r="D630" s="29"/>
      <c r="E630" s="29"/>
      <c r="F630" s="29"/>
      <c r="G630" s="29"/>
      <c r="H630" s="29"/>
      <c r="I630" s="64"/>
      <c r="J630" s="64"/>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c r="AJ630" s="143"/>
      <c r="AK630" s="29"/>
      <c r="AL630" s="29"/>
      <c r="AM630" s="29"/>
      <c r="AN630" s="29"/>
      <c r="AO630" s="29"/>
      <c r="AP630" s="29"/>
      <c r="AQ630" s="29"/>
      <c r="AR630" s="29"/>
      <c r="AS630" s="29"/>
      <c r="AT630" s="29"/>
      <c r="AU630" s="29"/>
      <c r="AV630" s="29"/>
      <c r="AW630" s="29"/>
    </row>
    <row r="631" spans="1:49" ht="15.75" customHeight="1" x14ac:dyDescent="0.3">
      <c r="A631" s="34"/>
      <c r="B631" s="142"/>
      <c r="C631" s="29"/>
      <c r="D631" s="29"/>
      <c r="E631" s="29"/>
      <c r="F631" s="29"/>
      <c r="G631" s="29"/>
      <c r="H631" s="29"/>
      <c r="I631" s="64"/>
      <c r="J631" s="64"/>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c r="AJ631" s="143"/>
      <c r="AK631" s="29"/>
      <c r="AL631" s="29"/>
      <c r="AM631" s="29"/>
      <c r="AN631" s="29"/>
      <c r="AO631" s="29"/>
      <c r="AP631" s="29"/>
      <c r="AQ631" s="29"/>
      <c r="AR631" s="29"/>
      <c r="AS631" s="29"/>
      <c r="AT631" s="29"/>
      <c r="AU631" s="29"/>
      <c r="AV631" s="29"/>
      <c r="AW631" s="29"/>
    </row>
    <row r="632" spans="1:49" ht="15.75" customHeight="1" x14ac:dyDescent="0.3">
      <c r="A632" s="34"/>
      <c r="B632" s="142"/>
      <c r="C632" s="29"/>
      <c r="D632" s="29"/>
      <c r="E632" s="29"/>
      <c r="F632" s="29"/>
      <c r="G632" s="29"/>
      <c r="H632" s="29"/>
      <c r="I632" s="64"/>
      <c r="J632" s="64"/>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c r="AJ632" s="143"/>
      <c r="AK632" s="29"/>
      <c r="AL632" s="29"/>
      <c r="AM632" s="29"/>
      <c r="AN632" s="29"/>
      <c r="AO632" s="29"/>
      <c r="AP632" s="29"/>
      <c r="AQ632" s="29"/>
      <c r="AR632" s="29"/>
      <c r="AS632" s="29"/>
      <c r="AT632" s="29"/>
      <c r="AU632" s="29"/>
      <c r="AV632" s="29"/>
      <c r="AW632" s="29"/>
    </row>
    <row r="633" spans="1:49" ht="15.75" customHeight="1" x14ac:dyDescent="0.3">
      <c r="A633" s="34"/>
      <c r="B633" s="142"/>
      <c r="C633" s="29"/>
      <c r="D633" s="29"/>
      <c r="E633" s="29"/>
      <c r="F633" s="29"/>
      <c r="G633" s="29"/>
      <c r="H633" s="29"/>
      <c r="I633" s="64"/>
      <c r="J633" s="64"/>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c r="AJ633" s="143"/>
      <c r="AK633" s="29"/>
      <c r="AL633" s="29"/>
      <c r="AM633" s="29"/>
      <c r="AN633" s="29"/>
      <c r="AO633" s="29"/>
      <c r="AP633" s="29"/>
      <c r="AQ633" s="29"/>
      <c r="AR633" s="29"/>
      <c r="AS633" s="29"/>
      <c r="AT633" s="29"/>
      <c r="AU633" s="29"/>
      <c r="AV633" s="29"/>
      <c r="AW633" s="29"/>
    </row>
    <row r="634" spans="1:49" ht="15.75" customHeight="1" x14ac:dyDescent="0.3">
      <c r="A634" s="34"/>
      <c r="B634" s="142"/>
      <c r="C634" s="29"/>
      <c r="D634" s="29"/>
      <c r="E634" s="29"/>
      <c r="F634" s="29"/>
      <c r="G634" s="29"/>
      <c r="H634" s="29"/>
      <c r="I634" s="64"/>
      <c r="J634" s="64"/>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c r="AJ634" s="143"/>
      <c r="AK634" s="29"/>
      <c r="AL634" s="29"/>
      <c r="AM634" s="29"/>
      <c r="AN634" s="29"/>
      <c r="AO634" s="29"/>
      <c r="AP634" s="29"/>
      <c r="AQ634" s="29"/>
      <c r="AR634" s="29"/>
      <c r="AS634" s="29"/>
      <c r="AT634" s="29"/>
      <c r="AU634" s="29"/>
      <c r="AV634" s="29"/>
      <c r="AW634" s="29"/>
    </row>
    <row r="635" spans="1:49" ht="15.75" customHeight="1" x14ac:dyDescent="0.3">
      <c r="A635" s="34"/>
      <c r="B635" s="142"/>
      <c r="C635" s="29"/>
      <c r="D635" s="29"/>
      <c r="E635" s="29"/>
      <c r="F635" s="29"/>
      <c r="G635" s="29"/>
      <c r="H635" s="29"/>
      <c r="I635" s="64"/>
      <c r="J635" s="64"/>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c r="AJ635" s="143"/>
      <c r="AK635" s="29"/>
      <c r="AL635" s="29"/>
      <c r="AM635" s="29"/>
      <c r="AN635" s="29"/>
      <c r="AO635" s="29"/>
      <c r="AP635" s="29"/>
      <c r="AQ635" s="29"/>
      <c r="AR635" s="29"/>
      <c r="AS635" s="29"/>
      <c r="AT635" s="29"/>
      <c r="AU635" s="29"/>
      <c r="AV635" s="29"/>
      <c r="AW635" s="29"/>
    </row>
    <row r="636" spans="1:49" ht="15.75" customHeight="1" x14ac:dyDescent="0.3">
      <c r="A636" s="34"/>
      <c r="B636" s="142"/>
      <c r="C636" s="29"/>
      <c r="D636" s="29"/>
      <c r="E636" s="29"/>
      <c r="F636" s="29"/>
      <c r="G636" s="29"/>
      <c r="H636" s="29"/>
      <c r="I636" s="64"/>
      <c r="J636" s="64"/>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c r="AJ636" s="143"/>
      <c r="AK636" s="29"/>
      <c r="AL636" s="29"/>
      <c r="AM636" s="29"/>
      <c r="AN636" s="29"/>
      <c r="AO636" s="29"/>
      <c r="AP636" s="29"/>
      <c r="AQ636" s="29"/>
      <c r="AR636" s="29"/>
      <c r="AS636" s="29"/>
      <c r="AT636" s="29"/>
      <c r="AU636" s="29"/>
      <c r="AV636" s="29"/>
      <c r="AW636" s="29"/>
    </row>
    <row r="637" spans="1:49" ht="15.75" customHeight="1" x14ac:dyDescent="0.3">
      <c r="A637" s="34"/>
      <c r="B637" s="142"/>
      <c r="C637" s="29"/>
      <c r="D637" s="29"/>
      <c r="E637" s="29"/>
      <c r="F637" s="29"/>
      <c r="G637" s="29"/>
      <c r="H637" s="29"/>
      <c r="I637" s="64"/>
      <c r="J637" s="64"/>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c r="AJ637" s="143"/>
      <c r="AK637" s="29"/>
      <c r="AL637" s="29"/>
      <c r="AM637" s="29"/>
      <c r="AN637" s="29"/>
      <c r="AO637" s="29"/>
      <c r="AP637" s="29"/>
      <c r="AQ637" s="29"/>
      <c r="AR637" s="29"/>
      <c r="AS637" s="29"/>
      <c r="AT637" s="29"/>
      <c r="AU637" s="29"/>
      <c r="AV637" s="29"/>
      <c r="AW637" s="29"/>
    </row>
    <row r="638" spans="1:49" ht="15.75" customHeight="1" x14ac:dyDescent="0.3">
      <c r="A638" s="34"/>
      <c r="B638" s="142"/>
      <c r="C638" s="29"/>
      <c r="D638" s="29"/>
      <c r="E638" s="29"/>
      <c r="F638" s="29"/>
      <c r="G638" s="29"/>
      <c r="H638" s="29"/>
      <c r="I638" s="64"/>
      <c r="J638" s="64"/>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c r="AJ638" s="143"/>
      <c r="AK638" s="29"/>
      <c r="AL638" s="29"/>
      <c r="AM638" s="29"/>
      <c r="AN638" s="29"/>
      <c r="AO638" s="29"/>
      <c r="AP638" s="29"/>
      <c r="AQ638" s="29"/>
      <c r="AR638" s="29"/>
      <c r="AS638" s="29"/>
      <c r="AT638" s="29"/>
      <c r="AU638" s="29"/>
      <c r="AV638" s="29"/>
      <c r="AW638" s="29"/>
    </row>
    <row r="639" spans="1:49" ht="15.75" customHeight="1" x14ac:dyDescent="0.3">
      <c r="A639" s="34"/>
      <c r="B639" s="142"/>
      <c r="C639" s="29"/>
      <c r="D639" s="29"/>
      <c r="E639" s="29"/>
      <c r="F639" s="29"/>
      <c r="G639" s="29"/>
      <c r="H639" s="29"/>
      <c r="I639" s="64"/>
      <c r="J639" s="64"/>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c r="AJ639" s="143"/>
      <c r="AK639" s="29"/>
      <c r="AL639" s="29"/>
      <c r="AM639" s="29"/>
      <c r="AN639" s="29"/>
      <c r="AO639" s="29"/>
      <c r="AP639" s="29"/>
      <c r="AQ639" s="29"/>
      <c r="AR639" s="29"/>
      <c r="AS639" s="29"/>
      <c r="AT639" s="29"/>
      <c r="AU639" s="29"/>
      <c r="AV639" s="29"/>
      <c r="AW639" s="29"/>
    </row>
    <row r="640" spans="1:49" ht="15.75" customHeight="1" x14ac:dyDescent="0.3">
      <c r="A640" s="34"/>
      <c r="B640" s="142"/>
      <c r="C640" s="29"/>
      <c r="D640" s="29"/>
      <c r="E640" s="29"/>
      <c r="F640" s="29"/>
      <c r="G640" s="29"/>
      <c r="H640" s="29"/>
      <c r="I640" s="64"/>
      <c r="J640" s="64"/>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c r="AJ640" s="143"/>
      <c r="AK640" s="29"/>
      <c r="AL640" s="29"/>
      <c r="AM640" s="29"/>
      <c r="AN640" s="29"/>
      <c r="AO640" s="29"/>
      <c r="AP640" s="29"/>
      <c r="AQ640" s="29"/>
      <c r="AR640" s="29"/>
      <c r="AS640" s="29"/>
      <c r="AT640" s="29"/>
      <c r="AU640" s="29"/>
      <c r="AV640" s="29"/>
      <c r="AW640" s="29"/>
    </row>
    <row r="641" spans="1:49" ht="15.75" customHeight="1" x14ac:dyDescent="0.3">
      <c r="A641" s="34"/>
      <c r="B641" s="142"/>
      <c r="C641" s="29"/>
      <c r="D641" s="29"/>
      <c r="E641" s="29"/>
      <c r="F641" s="29"/>
      <c r="G641" s="29"/>
      <c r="H641" s="29"/>
      <c r="I641" s="64"/>
      <c r="J641" s="64"/>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c r="AJ641" s="143"/>
      <c r="AK641" s="29"/>
      <c r="AL641" s="29"/>
      <c r="AM641" s="29"/>
      <c r="AN641" s="29"/>
      <c r="AO641" s="29"/>
      <c r="AP641" s="29"/>
      <c r="AQ641" s="29"/>
      <c r="AR641" s="29"/>
      <c r="AS641" s="29"/>
      <c r="AT641" s="29"/>
      <c r="AU641" s="29"/>
      <c r="AV641" s="29"/>
      <c r="AW641" s="29"/>
    </row>
    <row r="642" spans="1:49" ht="15.75" customHeight="1" x14ac:dyDescent="0.3">
      <c r="A642" s="34"/>
      <c r="B642" s="142"/>
      <c r="C642" s="29"/>
      <c r="D642" s="29"/>
      <c r="E642" s="29"/>
      <c r="F642" s="29"/>
      <c r="G642" s="29"/>
      <c r="H642" s="29"/>
      <c r="I642" s="64"/>
      <c r="J642" s="64"/>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c r="AJ642" s="143"/>
      <c r="AK642" s="29"/>
      <c r="AL642" s="29"/>
      <c r="AM642" s="29"/>
      <c r="AN642" s="29"/>
      <c r="AO642" s="29"/>
      <c r="AP642" s="29"/>
      <c r="AQ642" s="29"/>
      <c r="AR642" s="29"/>
      <c r="AS642" s="29"/>
      <c r="AT642" s="29"/>
      <c r="AU642" s="29"/>
      <c r="AV642" s="29"/>
      <c r="AW642" s="29"/>
    </row>
    <row r="643" spans="1:49" ht="15.75" customHeight="1" x14ac:dyDescent="0.3">
      <c r="A643" s="34"/>
      <c r="B643" s="142"/>
      <c r="C643" s="29"/>
      <c r="D643" s="29"/>
      <c r="E643" s="29"/>
      <c r="F643" s="29"/>
      <c r="G643" s="29"/>
      <c r="H643" s="29"/>
      <c r="I643" s="64"/>
      <c r="J643" s="64"/>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c r="AJ643" s="143"/>
      <c r="AK643" s="29"/>
      <c r="AL643" s="29"/>
      <c r="AM643" s="29"/>
      <c r="AN643" s="29"/>
      <c r="AO643" s="29"/>
      <c r="AP643" s="29"/>
      <c r="AQ643" s="29"/>
      <c r="AR643" s="29"/>
      <c r="AS643" s="29"/>
      <c r="AT643" s="29"/>
      <c r="AU643" s="29"/>
      <c r="AV643" s="29"/>
      <c r="AW643" s="29"/>
    </row>
  </sheetData>
  <mergeCells count="1">
    <mergeCell ref="A441:B441"/>
  </mergeCells>
  <hyperlinks>
    <hyperlink ref="AJ74" r:id="rId1" xr:uid="{00000000-0004-0000-0100-000000000000}"/>
    <hyperlink ref="AJ419" r:id="rId2" xr:uid="{00000000-0004-0000-0100-000001000000}"/>
    <hyperlink ref="AJ425" r:id="rId3" location="1112003296 QUE PERTENECIA A B001. INICIA CON LECTURA 1595. TENIENDO EN CUENTA EL PAGO OPORTUNO DE SU FACTURA, DURANTE EL PRESENTE PERIODO SE LE HACE UN DESCUENTO DEL 10% A LA MISMA" xr:uid="{00000000-0004-0000-0100-000002000000}"/>
  </hyperlinks>
  <pageMargins left="0.70866141732283472" right="0.70866141732283472" top="0.74803149606299213" bottom="0.74803149606299213" header="0" footer="0"/>
  <pageSetup paperSize="9" scale="95"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59765625" defaultRowHeight="15" customHeight="1" x14ac:dyDescent="0.25"/>
  <cols>
    <col min="1" max="1" width="11.3984375" customWidth="1"/>
    <col min="2" max="2" width="47.3984375" customWidth="1"/>
    <col min="3" max="3" width="12.3984375" customWidth="1"/>
    <col min="4" max="4" width="9.59765625" customWidth="1"/>
    <col min="5" max="5" width="13.69921875" customWidth="1"/>
    <col min="6" max="6" width="18.3984375" customWidth="1"/>
    <col min="7" max="7" width="7.3984375" customWidth="1"/>
    <col min="8" max="8" width="7.69921875" customWidth="1"/>
    <col min="9" max="9" width="14.3984375" customWidth="1"/>
    <col min="10" max="10" width="25.59765625" customWidth="1"/>
    <col min="11" max="11" width="7.69921875" customWidth="1"/>
    <col min="12" max="12" width="7.59765625" customWidth="1"/>
    <col min="13" max="15" width="10" customWidth="1"/>
    <col min="16" max="22" width="9.5" customWidth="1"/>
    <col min="23" max="23" width="7" customWidth="1"/>
    <col min="24" max="24" width="9.69921875" customWidth="1"/>
    <col min="25" max="25" width="9.5" customWidth="1"/>
    <col min="26" max="26" width="8.8984375" customWidth="1"/>
    <col min="27" max="27" width="9.59765625" customWidth="1"/>
    <col min="28" max="29" width="9.3984375" customWidth="1"/>
    <col min="30" max="31" width="11.19921875" customWidth="1"/>
    <col min="32" max="32" width="6.59765625" customWidth="1"/>
    <col min="33" max="33" width="11.19921875" customWidth="1"/>
    <col min="34" max="35" width="10.09765625" customWidth="1"/>
    <col min="36" max="36" width="61.8984375" customWidth="1"/>
    <col min="37" max="37" width="9.5" customWidth="1"/>
    <col min="38" max="39" width="9.59765625" customWidth="1"/>
    <col min="40" max="40" width="9.3984375" customWidth="1"/>
    <col min="41" max="41" width="15.19921875" customWidth="1"/>
    <col min="42" max="42" width="9.3984375" customWidth="1"/>
  </cols>
  <sheetData>
    <row r="1" spans="1:42" ht="60" x14ac:dyDescent="0.3">
      <c r="A1" s="5" t="s">
        <v>1889</v>
      </c>
      <c r="B1" s="144" t="s">
        <v>8</v>
      </c>
      <c r="C1" s="5" t="s">
        <v>9</v>
      </c>
      <c r="D1" s="5" t="s">
        <v>10</v>
      </c>
      <c r="E1" s="5" t="s">
        <v>11</v>
      </c>
      <c r="F1" s="5" t="s">
        <v>12</v>
      </c>
      <c r="G1" s="5" t="s">
        <v>13</v>
      </c>
      <c r="H1" s="7" t="s">
        <v>14</v>
      </c>
      <c r="I1" s="7" t="s">
        <v>15</v>
      </c>
      <c r="J1" s="7" t="s">
        <v>16</v>
      </c>
      <c r="K1" s="7" t="s">
        <v>17</v>
      </c>
      <c r="L1" s="7" t="s">
        <v>18</v>
      </c>
      <c r="M1" s="6" t="s">
        <v>1890</v>
      </c>
      <c r="N1" s="6" t="s">
        <v>1891</v>
      </c>
      <c r="O1" s="6" t="s">
        <v>1892</v>
      </c>
      <c r="P1" s="6" t="s">
        <v>22</v>
      </c>
      <c r="Q1" s="6" t="s">
        <v>1893</v>
      </c>
      <c r="R1" s="6" t="s">
        <v>1894</v>
      </c>
      <c r="S1" s="6" t="s">
        <v>1895</v>
      </c>
      <c r="T1" s="6" t="s">
        <v>26</v>
      </c>
      <c r="U1" s="6" t="s">
        <v>27</v>
      </c>
      <c r="V1" s="6" t="s">
        <v>28</v>
      </c>
      <c r="W1" s="6" t="s">
        <v>29</v>
      </c>
      <c r="X1" s="145" t="s">
        <v>30</v>
      </c>
      <c r="Y1" s="7" t="s">
        <v>31</v>
      </c>
      <c r="Z1" s="7" t="s">
        <v>32</v>
      </c>
      <c r="AA1" s="6" t="s">
        <v>33</v>
      </c>
      <c r="AB1" s="7" t="s">
        <v>34</v>
      </c>
      <c r="AC1" s="7" t="s">
        <v>35</v>
      </c>
      <c r="AD1" s="7" t="s">
        <v>36</v>
      </c>
      <c r="AE1" s="7" t="s">
        <v>37</v>
      </c>
      <c r="AF1" s="7" t="s">
        <v>38</v>
      </c>
      <c r="AG1" s="7" t="s">
        <v>39</v>
      </c>
      <c r="AH1" s="6" t="s">
        <v>40</v>
      </c>
      <c r="AI1" s="7" t="s">
        <v>41</v>
      </c>
      <c r="AJ1" s="146" t="s">
        <v>42</v>
      </c>
      <c r="AK1" s="7" t="s">
        <v>43</v>
      </c>
      <c r="AL1" s="9" t="s">
        <v>44</v>
      </c>
      <c r="AM1" s="10" t="s">
        <v>45</v>
      </c>
      <c r="AN1" s="11"/>
      <c r="AO1" s="12" t="s">
        <v>46</v>
      </c>
      <c r="AP1" s="12" t="s">
        <v>47</v>
      </c>
    </row>
    <row r="2" spans="1:42" ht="21" customHeight="1" x14ac:dyDescent="0.3">
      <c r="A2" s="17" t="s">
        <v>918</v>
      </c>
      <c r="B2" s="14" t="s">
        <v>919</v>
      </c>
      <c r="C2" s="15">
        <v>71399692</v>
      </c>
      <c r="D2" s="16">
        <v>20243986</v>
      </c>
      <c r="E2" s="16" t="s">
        <v>51</v>
      </c>
      <c r="F2" s="16" t="s">
        <v>920</v>
      </c>
      <c r="G2" s="17">
        <v>2</v>
      </c>
      <c r="H2" s="18" t="s">
        <v>921</v>
      </c>
      <c r="I2" s="19" t="s">
        <v>53</v>
      </c>
      <c r="J2" s="20" t="s">
        <v>1896</v>
      </c>
      <c r="K2" s="21">
        <v>3</v>
      </c>
      <c r="L2" s="21">
        <v>21</v>
      </c>
      <c r="M2" s="22">
        <v>900</v>
      </c>
      <c r="N2" s="23">
        <f>IF(G2&lt;=1,'CARGO FIJO'!$B$5,IF(G2&lt;=2,'CARGO FIJO'!$B$8,IF(G2&lt;=3,'CARGO FIJO'!$B$11,IF(G2&lt;=4,'CARGO FIJO'!$B$14,IF(G2&lt;=5,'CARGO FIJO'!$B$17)))))</f>
        <v>900</v>
      </c>
      <c r="O2" s="23">
        <f>IF(G2&lt;=1,'CARGO FIJO'!$C$5,IF(G2&lt;=2,'CARGO FIJO'!$C$8,IF(G2&lt;=3,'CARGO FIJO'!$C$11,IF(G2&lt;=4,'CARGO FIJO'!$C$14,IF(G2&lt;=5,'CARGO FIJO'!$C$17)))))</f>
        <v>900</v>
      </c>
      <c r="P2" s="21">
        <f>L2-K2</f>
        <v>18</v>
      </c>
      <c r="Q2" s="21">
        <f>IF(17&lt;P2,(P2)-(R2+S2),P2)</f>
        <v>17</v>
      </c>
      <c r="R2" s="21">
        <f>IF(P2&gt;17,P2-17-S2,0)</f>
        <v>1</v>
      </c>
      <c r="S2" s="21">
        <f>IF(P2&gt;35,P2-35,0)</f>
        <v>0</v>
      </c>
      <c r="T2" s="24">
        <f>IF(G2&lt;=1,M2*Q2,IF(G2&lt;=2,M2*Q2,IF(G2&lt;=3,M2*Q2,IF(G2&lt;=4,M2*Q2,IF(G2&lt;=5,M2*Q2)))))</f>
        <v>15300</v>
      </c>
      <c r="U2" s="24">
        <v>0</v>
      </c>
      <c r="V2" s="25">
        <v>0</v>
      </c>
      <c r="W2" s="24">
        <f>IF(G2&lt;=1,'CARGO FIJO'!$A$2,IF(G2&lt;=2,'CARGO FIJO'!$B$2,IF(G2&lt;=3,'CARGO FIJO'!$C$2,IF(G2&lt;=4,'CARGO FIJO'!$D$2,IF(G2&lt;=5,'CARGO FIJO'!$E$2)))))</f>
        <v>10000</v>
      </c>
      <c r="X2" s="26">
        <v>0</v>
      </c>
      <c r="Y2" s="24">
        <v>0</v>
      </c>
      <c r="Z2" s="27">
        <v>1</v>
      </c>
      <c r="AA2" s="24">
        <v>500</v>
      </c>
      <c r="AB2" s="24">
        <v>448900</v>
      </c>
      <c r="AC2" s="24">
        <v>0</v>
      </c>
      <c r="AD2" s="24">
        <v>474700</v>
      </c>
      <c r="AE2" s="24">
        <v>438900</v>
      </c>
      <c r="AF2" s="21">
        <v>3</v>
      </c>
      <c r="AG2" s="24">
        <v>438900</v>
      </c>
      <c r="AH2" s="24">
        <f>AE2-AG2</f>
        <v>0</v>
      </c>
      <c r="AI2" s="24">
        <v>0</v>
      </c>
      <c r="AJ2" s="33" t="s">
        <v>1897</v>
      </c>
      <c r="AK2" s="24">
        <v>0</v>
      </c>
      <c r="AL2" s="24">
        <f>SUM(T2+U2+V2+W2+AA2+AB2+AC2+AG2+AI2+Y2-AD2)</f>
        <v>438900</v>
      </c>
      <c r="AM2" s="24">
        <f>IF(AK2&gt;0,AK2,AL2)</f>
        <v>438900</v>
      </c>
      <c r="AN2" s="29"/>
      <c r="AO2" s="30">
        <f>AH2</f>
        <v>0</v>
      </c>
      <c r="AP2" s="30">
        <f>AL2-AM2</f>
        <v>0</v>
      </c>
    </row>
    <row r="3" spans="1:42" ht="14.4" x14ac:dyDescent="0.3">
      <c r="A3" s="147"/>
      <c r="B3" s="148"/>
      <c r="I3" s="1" t="s">
        <v>48</v>
      </c>
      <c r="AJ3" s="149"/>
    </row>
    <row r="4" spans="1:42" ht="14.4" x14ac:dyDescent="0.3">
      <c r="A4" s="147"/>
      <c r="B4" s="148"/>
      <c r="AJ4" s="149"/>
    </row>
    <row r="5" spans="1:42" ht="14.4" x14ac:dyDescent="0.3">
      <c r="A5" s="147"/>
      <c r="B5" s="148"/>
      <c r="AJ5" s="149"/>
    </row>
    <row r="6" spans="1:42" ht="14.4" x14ac:dyDescent="0.3">
      <c r="A6" s="147"/>
      <c r="B6" s="148"/>
      <c r="AJ6" s="149"/>
    </row>
    <row r="7" spans="1:42" ht="14.4" x14ac:dyDescent="0.3">
      <c r="A7" s="147"/>
      <c r="B7" s="148"/>
      <c r="AJ7" s="149"/>
    </row>
    <row r="8" spans="1:42" ht="14.4" x14ac:dyDescent="0.3">
      <c r="A8" s="147"/>
      <c r="B8" s="148"/>
      <c r="AJ8" s="149"/>
    </row>
    <row r="9" spans="1:42" ht="14.4" x14ac:dyDescent="0.3">
      <c r="A9" s="147"/>
      <c r="B9" s="148"/>
      <c r="AJ9" s="149"/>
    </row>
    <row r="10" spans="1:42" ht="14.4" x14ac:dyDescent="0.3">
      <c r="A10" s="147"/>
      <c r="B10" s="148"/>
      <c r="AJ10" s="149"/>
    </row>
    <row r="11" spans="1:42" ht="14.4" x14ac:dyDescent="0.3">
      <c r="A11" s="147"/>
      <c r="B11" s="148"/>
      <c r="AJ11" s="149"/>
    </row>
    <row r="12" spans="1:42" ht="14.4" x14ac:dyDescent="0.3">
      <c r="A12" s="147"/>
      <c r="B12" s="148"/>
      <c r="AJ12" s="149"/>
    </row>
    <row r="13" spans="1:42" ht="14.4" x14ac:dyDescent="0.3">
      <c r="A13" s="147"/>
      <c r="B13" s="148"/>
      <c r="AJ13" s="149"/>
    </row>
    <row r="14" spans="1:42" ht="14.4" x14ac:dyDescent="0.3">
      <c r="A14" s="147"/>
      <c r="B14" s="148"/>
      <c r="AF14" s="150"/>
      <c r="AJ14" s="149"/>
    </row>
    <row r="15" spans="1:42" ht="14.4" x14ac:dyDescent="0.3">
      <c r="A15" s="147"/>
      <c r="B15" s="148"/>
      <c r="AJ15" s="149"/>
    </row>
    <row r="16" spans="1:42" ht="14.4" x14ac:dyDescent="0.3">
      <c r="A16" s="147"/>
      <c r="B16" s="148"/>
      <c r="AJ16" s="149"/>
    </row>
    <row r="17" spans="1:36" ht="14.4" x14ac:dyDescent="0.3">
      <c r="A17" s="147"/>
      <c r="B17" s="148"/>
      <c r="AJ17" s="149"/>
    </row>
    <row r="18" spans="1:36" ht="14.4" x14ac:dyDescent="0.3">
      <c r="A18" s="147"/>
      <c r="B18" s="148"/>
      <c r="AJ18" s="149"/>
    </row>
    <row r="19" spans="1:36" ht="14.4" x14ac:dyDescent="0.3">
      <c r="A19" s="147"/>
      <c r="B19" s="148"/>
      <c r="AJ19" s="149"/>
    </row>
    <row r="20" spans="1:36" ht="14.4" x14ac:dyDescent="0.3">
      <c r="A20" s="147"/>
      <c r="B20" s="148"/>
      <c r="AJ20" s="149"/>
    </row>
    <row r="21" spans="1:36" ht="15.75" customHeight="1" x14ac:dyDescent="0.3">
      <c r="A21" s="147"/>
      <c r="B21" s="148"/>
      <c r="AJ21" s="149"/>
    </row>
    <row r="22" spans="1:36" ht="15.75" customHeight="1" x14ac:dyDescent="0.3">
      <c r="A22" s="147"/>
      <c r="B22" s="148"/>
      <c r="AJ22" s="149"/>
    </row>
    <row r="23" spans="1:36" ht="15.75" customHeight="1" x14ac:dyDescent="0.3">
      <c r="A23" s="147"/>
      <c r="B23" s="148"/>
      <c r="AJ23" s="149"/>
    </row>
    <row r="24" spans="1:36" ht="15.75" customHeight="1" x14ac:dyDescent="0.3">
      <c r="A24" s="147"/>
      <c r="B24" s="148"/>
      <c r="AJ24" s="149"/>
    </row>
    <row r="25" spans="1:36" ht="15.75" customHeight="1" x14ac:dyDescent="0.3">
      <c r="A25" s="147"/>
      <c r="B25" s="148"/>
      <c r="AJ25" s="149"/>
    </row>
    <row r="26" spans="1:36" ht="15.75" customHeight="1" x14ac:dyDescent="0.3">
      <c r="A26" s="147"/>
      <c r="B26" s="148"/>
      <c r="AJ26" s="149"/>
    </row>
    <row r="27" spans="1:36" ht="15.75" customHeight="1" x14ac:dyDescent="0.3">
      <c r="A27" s="147"/>
      <c r="B27" s="148"/>
      <c r="AJ27" s="149"/>
    </row>
    <row r="28" spans="1:36" ht="15.75" customHeight="1" x14ac:dyDescent="0.3">
      <c r="A28" s="147"/>
      <c r="B28" s="148"/>
      <c r="AJ28" s="149"/>
    </row>
    <row r="29" spans="1:36" ht="15.75" customHeight="1" x14ac:dyDescent="0.3">
      <c r="A29" s="147"/>
      <c r="B29" s="148"/>
      <c r="AJ29" s="149"/>
    </row>
    <row r="30" spans="1:36" ht="15.75" customHeight="1" x14ac:dyDescent="0.3">
      <c r="A30" s="147"/>
      <c r="B30" s="148"/>
      <c r="AJ30" s="149"/>
    </row>
    <row r="31" spans="1:36" ht="15.75" customHeight="1" x14ac:dyDescent="0.3">
      <c r="A31" s="147"/>
      <c r="B31" s="148"/>
      <c r="AJ31" s="149"/>
    </row>
    <row r="32" spans="1:36" ht="15.75" customHeight="1" x14ac:dyDescent="0.3">
      <c r="A32" s="147"/>
      <c r="B32" s="148"/>
      <c r="AJ32" s="149"/>
    </row>
    <row r="33" spans="1:36" ht="15.75" customHeight="1" x14ac:dyDescent="0.3">
      <c r="A33" s="147"/>
      <c r="B33" s="148"/>
      <c r="AJ33" s="149"/>
    </row>
    <row r="34" spans="1:36" ht="15.75" customHeight="1" x14ac:dyDescent="0.3">
      <c r="A34" s="147"/>
      <c r="B34" s="148"/>
      <c r="AJ34" s="149"/>
    </row>
    <row r="35" spans="1:36" ht="15.75" customHeight="1" x14ac:dyDescent="0.3">
      <c r="A35" s="147"/>
      <c r="B35" s="148"/>
      <c r="AJ35" s="149"/>
    </row>
    <row r="36" spans="1:36" ht="15.75" customHeight="1" x14ac:dyDescent="0.3">
      <c r="A36" s="147"/>
      <c r="B36" s="148"/>
      <c r="AJ36" s="149"/>
    </row>
    <row r="37" spans="1:36" ht="15.75" customHeight="1" x14ac:dyDescent="0.3">
      <c r="A37" s="147"/>
      <c r="B37" s="148"/>
      <c r="AJ37" s="149"/>
    </row>
    <row r="38" spans="1:36" ht="15.75" customHeight="1" x14ac:dyDescent="0.3">
      <c r="A38" s="147"/>
      <c r="B38" s="148"/>
      <c r="AJ38" s="149"/>
    </row>
    <row r="39" spans="1:36" ht="15.75" customHeight="1" x14ac:dyDescent="0.3">
      <c r="A39" s="147"/>
      <c r="B39" s="148"/>
      <c r="AJ39" s="149"/>
    </row>
    <row r="40" spans="1:36" ht="15.75" customHeight="1" x14ac:dyDescent="0.3">
      <c r="A40" s="147"/>
      <c r="B40" s="148"/>
      <c r="AJ40" s="149"/>
    </row>
    <row r="41" spans="1:36" ht="15.75" customHeight="1" x14ac:dyDescent="0.3">
      <c r="A41" s="147"/>
      <c r="B41" s="148"/>
      <c r="AJ41" s="149"/>
    </row>
    <row r="42" spans="1:36" ht="15.75" customHeight="1" x14ac:dyDescent="0.3">
      <c r="A42" s="147"/>
      <c r="B42" s="148"/>
      <c r="AJ42" s="149"/>
    </row>
    <row r="43" spans="1:36" ht="15.75" customHeight="1" x14ac:dyDescent="0.3">
      <c r="A43" s="147"/>
      <c r="B43" s="148"/>
      <c r="AJ43" s="149"/>
    </row>
    <row r="44" spans="1:36" ht="15.75" customHeight="1" x14ac:dyDescent="0.3">
      <c r="A44" s="147"/>
      <c r="B44" s="148"/>
      <c r="AJ44" s="149"/>
    </row>
    <row r="45" spans="1:36" ht="15.75" customHeight="1" x14ac:dyDescent="0.3">
      <c r="A45" s="147"/>
      <c r="B45" s="148"/>
      <c r="AJ45" s="149"/>
    </row>
    <row r="46" spans="1:36" ht="15.75" customHeight="1" x14ac:dyDescent="0.3">
      <c r="A46" s="147"/>
      <c r="B46" s="148"/>
      <c r="AJ46" s="149"/>
    </row>
    <row r="47" spans="1:36" ht="15.75" customHeight="1" x14ac:dyDescent="0.3">
      <c r="A47" s="147"/>
      <c r="B47" s="148"/>
      <c r="AJ47" s="149"/>
    </row>
    <row r="48" spans="1:36" ht="15.75" customHeight="1" x14ac:dyDescent="0.3">
      <c r="A48" s="147"/>
      <c r="B48" s="148"/>
      <c r="AJ48" s="149"/>
    </row>
    <row r="49" spans="1:36" ht="15.75" customHeight="1" x14ac:dyDescent="0.3">
      <c r="A49" s="147"/>
      <c r="B49" s="148"/>
      <c r="AJ49" s="149"/>
    </row>
    <row r="50" spans="1:36" ht="15.75" customHeight="1" x14ac:dyDescent="0.3">
      <c r="A50" s="147"/>
      <c r="B50" s="148"/>
      <c r="AJ50" s="149"/>
    </row>
    <row r="51" spans="1:36" ht="15.75" customHeight="1" x14ac:dyDescent="0.3">
      <c r="A51" s="147"/>
      <c r="B51" s="148"/>
      <c r="AJ51" s="149"/>
    </row>
    <row r="52" spans="1:36" ht="15.75" customHeight="1" x14ac:dyDescent="0.3">
      <c r="A52" s="147"/>
      <c r="B52" s="148"/>
      <c r="AJ52" s="149"/>
    </row>
    <row r="53" spans="1:36" ht="15.75" customHeight="1" x14ac:dyDescent="0.3">
      <c r="A53" s="147"/>
      <c r="B53" s="148"/>
      <c r="AJ53" s="149"/>
    </row>
    <row r="54" spans="1:36" ht="15.75" customHeight="1" x14ac:dyDescent="0.3">
      <c r="A54" s="147"/>
      <c r="B54" s="148"/>
      <c r="AJ54" s="149"/>
    </row>
    <row r="55" spans="1:36" ht="15.75" customHeight="1" x14ac:dyDescent="0.3">
      <c r="A55" s="147"/>
      <c r="B55" s="148"/>
      <c r="AJ55" s="149"/>
    </row>
    <row r="56" spans="1:36" ht="15.75" customHeight="1" x14ac:dyDescent="0.3">
      <c r="A56" s="147"/>
      <c r="B56" s="148"/>
      <c r="AJ56" s="149"/>
    </row>
    <row r="57" spans="1:36" ht="15.75" customHeight="1" x14ac:dyDescent="0.3">
      <c r="A57" s="147"/>
      <c r="B57" s="148"/>
      <c r="AJ57" s="149"/>
    </row>
    <row r="58" spans="1:36" ht="15.75" customHeight="1" x14ac:dyDescent="0.3">
      <c r="A58" s="147"/>
      <c r="B58" s="148"/>
      <c r="AJ58" s="149"/>
    </row>
    <row r="59" spans="1:36" ht="15.75" customHeight="1" x14ac:dyDescent="0.3">
      <c r="A59" s="147"/>
      <c r="B59" s="148"/>
      <c r="AJ59" s="149"/>
    </row>
    <row r="60" spans="1:36" ht="15.75" customHeight="1" x14ac:dyDescent="0.3">
      <c r="A60" s="147"/>
      <c r="B60" s="148"/>
      <c r="AJ60" s="149"/>
    </row>
    <row r="61" spans="1:36" ht="15.75" customHeight="1" x14ac:dyDescent="0.3">
      <c r="A61" s="147"/>
      <c r="B61" s="148"/>
      <c r="AJ61" s="149"/>
    </row>
    <row r="62" spans="1:36" ht="15.75" customHeight="1" x14ac:dyDescent="0.3">
      <c r="A62" s="147"/>
      <c r="B62" s="148"/>
      <c r="AJ62" s="149"/>
    </row>
    <row r="63" spans="1:36" ht="15.75" customHeight="1" x14ac:dyDescent="0.3">
      <c r="A63" s="147"/>
      <c r="B63" s="148"/>
      <c r="AJ63" s="149"/>
    </row>
    <row r="64" spans="1:36" ht="15.75" customHeight="1" x14ac:dyDescent="0.3">
      <c r="A64" s="147"/>
      <c r="B64" s="148"/>
      <c r="AJ64" s="149"/>
    </row>
    <row r="65" spans="1:36" ht="15.75" customHeight="1" x14ac:dyDescent="0.3">
      <c r="A65" s="147"/>
      <c r="B65" s="148"/>
      <c r="AJ65" s="149"/>
    </row>
    <row r="66" spans="1:36" ht="15.75" customHeight="1" x14ac:dyDescent="0.3">
      <c r="A66" s="147"/>
      <c r="B66" s="148"/>
      <c r="AJ66" s="149"/>
    </row>
    <row r="67" spans="1:36" ht="15.75" customHeight="1" x14ac:dyDescent="0.3">
      <c r="A67" s="147"/>
      <c r="B67" s="148"/>
      <c r="AJ67" s="149"/>
    </row>
    <row r="68" spans="1:36" ht="15.75" customHeight="1" x14ac:dyDescent="0.3">
      <c r="A68" s="147"/>
      <c r="B68" s="148"/>
      <c r="AJ68" s="149"/>
    </row>
    <row r="69" spans="1:36" ht="15.75" customHeight="1" x14ac:dyDescent="0.3">
      <c r="A69" s="147"/>
      <c r="B69" s="148"/>
      <c r="AJ69" s="149"/>
    </row>
    <row r="70" spans="1:36" ht="15.75" customHeight="1" x14ac:dyDescent="0.3">
      <c r="A70" s="147"/>
      <c r="B70" s="148"/>
      <c r="AJ70" s="149"/>
    </row>
    <row r="71" spans="1:36" ht="15.75" customHeight="1" x14ac:dyDescent="0.3">
      <c r="A71" s="147"/>
      <c r="B71" s="148"/>
      <c r="AJ71" s="149"/>
    </row>
    <row r="72" spans="1:36" ht="15.75" customHeight="1" x14ac:dyDescent="0.3">
      <c r="A72" s="147"/>
      <c r="B72" s="148"/>
      <c r="AJ72" s="149"/>
    </row>
    <row r="73" spans="1:36" ht="15.75" customHeight="1" x14ac:dyDescent="0.3">
      <c r="A73" s="147"/>
      <c r="B73" s="148"/>
      <c r="AJ73" s="149"/>
    </row>
    <row r="74" spans="1:36" ht="15.75" customHeight="1" x14ac:dyDescent="0.3">
      <c r="A74" s="147"/>
      <c r="B74" s="148"/>
      <c r="AJ74" s="149"/>
    </row>
    <row r="75" spans="1:36" ht="15.75" customHeight="1" x14ac:dyDescent="0.3">
      <c r="A75" s="147"/>
      <c r="B75" s="148"/>
      <c r="AJ75" s="149"/>
    </row>
    <row r="76" spans="1:36" ht="15.75" customHeight="1" x14ac:dyDescent="0.3">
      <c r="A76" s="147"/>
      <c r="B76" s="148"/>
      <c r="AJ76" s="149"/>
    </row>
    <row r="77" spans="1:36" ht="15.75" customHeight="1" x14ac:dyDescent="0.3">
      <c r="A77" s="147"/>
      <c r="B77" s="148"/>
      <c r="AJ77" s="149"/>
    </row>
    <row r="78" spans="1:36" ht="15.75" customHeight="1" x14ac:dyDescent="0.3">
      <c r="A78" s="147"/>
      <c r="B78" s="148"/>
      <c r="AJ78" s="149"/>
    </row>
    <row r="79" spans="1:36" ht="15.75" customHeight="1" x14ac:dyDescent="0.3">
      <c r="A79" s="147"/>
      <c r="B79" s="148"/>
      <c r="AJ79" s="149"/>
    </row>
    <row r="80" spans="1:36" ht="15.75" customHeight="1" x14ac:dyDescent="0.3">
      <c r="A80" s="147"/>
      <c r="B80" s="148"/>
      <c r="AJ80" s="149"/>
    </row>
    <row r="81" spans="1:36" ht="15.75" customHeight="1" x14ac:dyDescent="0.3">
      <c r="A81" s="147"/>
      <c r="B81" s="148"/>
      <c r="AJ81" s="149"/>
    </row>
    <row r="82" spans="1:36" ht="15.75" customHeight="1" x14ac:dyDescent="0.3">
      <c r="A82" s="147"/>
      <c r="B82" s="148"/>
      <c r="AJ82" s="149"/>
    </row>
    <row r="83" spans="1:36" ht="15.75" customHeight="1" x14ac:dyDescent="0.3">
      <c r="A83" s="147"/>
      <c r="B83" s="148"/>
      <c r="AJ83" s="149"/>
    </row>
    <row r="84" spans="1:36" ht="15.75" customHeight="1" x14ac:dyDescent="0.3">
      <c r="A84" s="147"/>
      <c r="B84" s="148"/>
      <c r="AJ84" s="149"/>
    </row>
    <row r="85" spans="1:36" ht="15.75" customHeight="1" x14ac:dyDescent="0.3">
      <c r="A85" s="147"/>
      <c r="B85" s="148"/>
      <c r="AJ85" s="149"/>
    </row>
    <row r="86" spans="1:36" ht="15.75" customHeight="1" x14ac:dyDescent="0.3">
      <c r="A86" s="147"/>
      <c r="B86" s="148"/>
      <c r="AJ86" s="149"/>
    </row>
    <row r="87" spans="1:36" ht="15.75" customHeight="1" x14ac:dyDescent="0.3">
      <c r="A87" s="147"/>
      <c r="B87" s="148"/>
      <c r="AJ87" s="149"/>
    </row>
    <row r="88" spans="1:36" ht="15.75" customHeight="1" x14ac:dyDescent="0.3">
      <c r="A88" s="147"/>
      <c r="B88" s="148"/>
      <c r="AJ88" s="149"/>
    </row>
    <row r="89" spans="1:36" ht="15.75" customHeight="1" x14ac:dyDescent="0.3">
      <c r="A89" s="147"/>
      <c r="B89" s="148"/>
      <c r="AJ89" s="149"/>
    </row>
    <row r="90" spans="1:36" ht="15.75" customHeight="1" x14ac:dyDescent="0.3">
      <c r="A90" s="147"/>
      <c r="B90" s="148"/>
      <c r="AJ90" s="149"/>
    </row>
    <row r="91" spans="1:36" ht="15.75" customHeight="1" x14ac:dyDescent="0.3">
      <c r="A91" s="147"/>
      <c r="B91" s="148"/>
      <c r="AJ91" s="149"/>
    </row>
    <row r="92" spans="1:36" ht="15.75" customHeight="1" x14ac:dyDescent="0.3">
      <c r="A92" s="147"/>
      <c r="B92" s="148"/>
      <c r="AJ92" s="149"/>
    </row>
    <row r="93" spans="1:36" ht="15.75" customHeight="1" x14ac:dyDescent="0.3">
      <c r="A93" s="147"/>
      <c r="B93" s="148"/>
      <c r="AJ93" s="149"/>
    </row>
    <row r="94" spans="1:36" ht="15.75" customHeight="1" x14ac:dyDescent="0.3">
      <c r="A94" s="147"/>
      <c r="B94" s="148"/>
      <c r="AJ94" s="149"/>
    </row>
    <row r="95" spans="1:36" ht="15.75" customHeight="1" x14ac:dyDescent="0.3">
      <c r="A95" s="147"/>
      <c r="B95" s="148"/>
      <c r="AJ95" s="149"/>
    </row>
    <row r="96" spans="1:36" ht="15.75" customHeight="1" x14ac:dyDescent="0.3">
      <c r="A96" s="147"/>
      <c r="B96" s="148"/>
      <c r="AJ96" s="149"/>
    </row>
    <row r="97" spans="1:36" ht="15.75" customHeight="1" x14ac:dyDescent="0.3">
      <c r="A97" s="147"/>
      <c r="B97" s="148"/>
      <c r="AJ97" s="149"/>
    </row>
    <row r="98" spans="1:36" ht="15.75" customHeight="1" x14ac:dyDescent="0.3">
      <c r="A98" s="147"/>
      <c r="B98" s="148"/>
      <c r="AJ98" s="149"/>
    </row>
    <row r="99" spans="1:36" ht="15.75" customHeight="1" x14ac:dyDescent="0.3">
      <c r="A99" s="147"/>
      <c r="B99" s="148"/>
      <c r="AJ99" s="149"/>
    </row>
    <row r="100" spans="1:36" ht="15.75" customHeight="1" x14ac:dyDescent="0.3">
      <c r="A100" s="147"/>
      <c r="B100" s="148"/>
      <c r="AJ100" s="149"/>
    </row>
    <row r="101" spans="1:36" ht="15.75" customHeight="1" x14ac:dyDescent="0.3">
      <c r="A101" s="147"/>
      <c r="B101" s="148"/>
      <c r="AJ101" s="149"/>
    </row>
    <row r="102" spans="1:36" ht="15.75" customHeight="1" x14ac:dyDescent="0.3">
      <c r="A102" s="147"/>
      <c r="B102" s="148"/>
      <c r="AJ102" s="149"/>
    </row>
    <row r="103" spans="1:36" ht="15.75" customHeight="1" x14ac:dyDescent="0.3">
      <c r="A103" s="147"/>
      <c r="B103" s="148"/>
      <c r="AJ103" s="149"/>
    </row>
    <row r="104" spans="1:36" ht="15.75" customHeight="1" x14ac:dyDescent="0.3">
      <c r="A104" s="147"/>
      <c r="B104" s="148"/>
      <c r="AJ104" s="149"/>
    </row>
    <row r="105" spans="1:36" ht="15.75" customHeight="1" x14ac:dyDescent="0.3">
      <c r="A105" s="147"/>
      <c r="B105" s="148"/>
      <c r="AJ105" s="149"/>
    </row>
    <row r="106" spans="1:36" ht="15.75" customHeight="1" x14ac:dyDescent="0.3">
      <c r="A106" s="147"/>
      <c r="B106" s="148"/>
      <c r="AJ106" s="149"/>
    </row>
    <row r="107" spans="1:36" ht="15.75" customHeight="1" x14ac:dyDescent="0.3">
      <c r="A107" s="147"/>
      <c r="B107" s="148"/>
      <c r="AJ107" s="149"/>
    </row>
    <row r="108" spans="1:36" ht="15.75" customHeight="1" x14ac:dyDescent="0.3">
      <c r="A108" s="147"/>
      <c r="B108" s="148"/>
      <c r="AJ108" s="149"/>
    </row>
    <row r="109" spans="1:36" ht="15.75" customHeight="1" x14ac:dyDescent="0.3">
      <c r="A109" s="147"/>
      <c r="B109" s="148"/>
      <c r="AJ109" s="149"/>
    </row>
    <row r="110" spans="1:36" ht="15.75" customHeight="1" x14ac:dyDescent="0.3">
      <c r="A110" s="147"/>
      <c r="B110" s="148"/>
      <c r="AJ110" s="149"/>
    </row>
    <row r="111" spans="1:36" ht="15.75" customHeight="1" x14ac:dyDescent="0.3">
      <c r="A111" s="147"/>
      <c r="B111" s="148"/>
      <c r="AJ111" s="149"/>
    </row>
    <row r="112" spans="1:36" ht="15.75" customHeight="1" x14ac:dyDescent="0.3">
      <c r="A112" s="147"/>
      <c r="B112" s="148"/>
      <c r="AJ112" s="149"/>
    </row>
    <row r="113" spans="1:36" ht="15.75" customHeight="1" x14ac:dyDescent="0.3">
      <c r="A113" s="147"/>
      <c r="B113" s="148"/>
      <c r="AJ113" s="149"/>
    </row>
    <row r="114" spans="1:36" ht="15.75" customHeight="1" x14ac:dyDescent="0.3">
      <c r="A114" s="147"/>
      <c r="B114" s="148"/>
      <c r="AJ114" s="149"/>
    </row>
    <row r="115" spans="1:36" ht="15.75" customHeight="1" x14ac:dyDescent="0.3">
      <c r="A115" s="147"/>
      <c r="B115" s="148"/>
      <c r="AJ115" s="149"/>
    </row>
    <row r="116" spans="1:36" ht="15.75" customHeight="1" x14ac:dyDescent="0.3">
      <c r="A116" s="147"/>
      <c r="B116" s="148"/>
      <c r="AJ116" s="149"/>
    </row>
    <row r="117" spans="1:36" ht="15.75" customHeight="1" x14ac:dyDescent="0.3">
      <c r="A117" s="147"/>
      <c r="B117" s="148"/>
      <c r="AJ117" s="149"/>
    </row>
    <row r="118" spans="1:36" ht="15.75" customHeight="1" x14ac:dyDescent="0.3">
      <c r="A118" s="147"/>
      <c r="B118" s="148"/>
      <c r="AJ118" s="149"/>
    </row>
    <row r="119" spans="1:36" ht="15.75" customHeight="1" x14ac:dyDescent="0.3">
      <c r="A119" s="147"/>
      <c r="B119" s="148"/>
      <c r="AJ119" s="149"/>
    </row>
    <row r="120" spans="1:36" ht="15.75" customHeight="1" x14ac:dyDescent="0.3">
      <c r="A120" s="147"/>
      <c r="B120" s="148"/>
      <c r="AJ120" s="149"/>
    </row>
    <row r="121" spans="1:36" ht="15.75" customHeight="1" x14ac:dyDescent="0.3">
      <c r="A121" s="147"/>
      <c r="B121" s="148"/>
      <c r="AJ121" s="149"/>
    </row>
    <row r="122" spans="1:36" ht="15.75" customHeight="1" x14ac:dyDescent="0.3">
      <c r="A122" s="147"/>
      <c r="B122" s="148"/>
      <c r="AJ122" s="149"/>
    </row>
    <row r="123" spans="1:36" ht="15.75" customHeight="1" x14ac:dyDescent="0.3">
      <c r="A123" s="147"/>
      <c r="B123" s="148"/>
      <c r="AJ123" s="149"/>
    </row>
    <row r="124" spans="1:36" ht="15.75" customHeight="1" x14ac:dyDescent="0.3">
      <c r="A124" s="147"/>
      <c r="B124" s="148"/>
      <c r="AJ124" s="149"/>
    </row>
    <row r="125" spans="1:36" ht="15.75" customHeight="1" x14ac:dyDescent="0.3">
      <c r="A125" s="147"/>
      <c r="B125" s="148"/>
      <c r="AJ125" s="149"/>
    </row>
    <row r="126" spans="1:36" ht="15.75" customHeight="1" x14ac:dyDescent="0.3">
      <c r="A126" s="147"/>
      <c r="B126" s="148"/>
      <c r="AJ126" s="149"/>
    </row>
    <row r="127" spans="1:36" ht="15.75" customHeight="1" x14ac:dyDescent="0.3">
      <c r="A127" s="147"/>
      <c r="B127" s="148"/>
      <c r="AJ127" s="149"/>
    </row>
    <row r="128" spans="1:36" ht="15.75" customHeight="1" x14ac:dyDescent="0.3">
      <c r="A128" s="147"/>
      <c r="B128" s="148"/>
      <c r="AJ128" s="149"/>
    </row>
    <row r="129" spans="1:36" ht="15.75" customHeight="1" x14ac:dyDescent="0.3">
      <c r="A129" s="147"/>
      <c r="B129" s="148"/>
      <c r="AJ129" s="149"/>
    </row>
    <row r="130" spans="1:36" ht="15.75" customHeight="1" x14ac:dyDescent="0.3">
      <c r="A130" s="147"/>
      <c r="B130" s="148"/>
      <c r="AJ130" s="149"/>
    </row>
    <row r="131" spans="1:36" ht="15.75" customHeight="1" x14ac:dyDescent="0.3">
      <c r="A131" s="147"/>
      <c r="B131" s="148"/>
      <c r="AJ131" s="149"/>
    </row>
    <row r="132" spans="1:36" ht="15.75" customHeight="1" x14ac:dyDescent="0.3">
      <c r="A132" s="147"/>
      <c r="B132" s="148"/>
      <c r="AJ132" s="149"/>
    </row>
    <row r="133" spans="1:36" ht="15.75" customHeight="1" x14ac:dyDescent="0.3">
      <c r="A133" s="147"/>
      <c r="B133" s="148"/>
      <c r="AJ133" s="149"/>
    </row>
    <row r="134" spans="1:36" ht="15.75" customHeight="1" x14ac:dyDescent="0.3">
      <c r="A134" s="147"/>
      <c r="B134" s="148"/>
      <c r="AJ134" s="149"/>
    </row>
    <row r="135" spans="1:36" ht="15.75" customHeight="1" x14ac:dyDescent="0.3">
      <c r="A135" s="147"/>
      <c r="B135" s="148"/>
      <c r="AJ135" s="149"/>
    </row>
    <row r="136" spans="1:36" ht="15.75" customHeight="1" x14ac:dyDescent="0.3">
      <c r="A136" s="147"/>
      <c r="B136" s="148"/>
      <c r="AJ136" s="149"/>
    </row>
    <row r="137" spans="1:36" ht="15.75" customHeight="1" x14ac:dyDescent="0.3">
      <c r="A137" s="147"/>
      <c r="B137" s="148"/>
      <c r="AJ137" s="149"/>
    </row>
    <row r="138" spans="1:36" ht="15.75" customHeight="1" x14ac:dyDescent="0.3">
      <c r="A138" s="147"/>
      <c r="B138" s="148"/>
      <c r="AJ138" s="149"/>
    </row>
    <row r="139" spans="1:36" ht="15.75" customHeight="1" x14ac:dyDescent="0.3">
      <c r="A139" s="147"/>
      <c r="B139" s="148"/>
      <c r="AJ139" s="149"/>
    </row>
    <row r="140" spans="1:36" ht="15.75" customHeight="1" x14ac:dyDescent="0.3">
      <c r="A140" s="147"/>
      <c r="B140" s="148"/>
      <c r="AJ140" s="149"/>
    </row>
    <row r="141" spans="1:36" ht="15.75" customHeight="1" x14ac:dyDescent="0.3">
      <c r="A141" s="147"/>
      <c r="B141" s="148"/>
      <c r="AJ141" s="149"/>
    </row>
    <row r="142" spans="1:36" ht="15.75" customHeight="1" x14ac:dyDescent="0.3">
      <c r="A142" s="147"/>
      <c r="B142" s="148"/>
      <c r="AJ142" s="149"/>
    </row>
    <row r="143" spans="1:36" ht="15.75" customHeight="1" x14ac:dyDescent="0.3">
      <c r="A143" s="147"/>
      <c r="B143" s="148"/>
      <c r="AJ143" s="149"/>
    </row>
    <row r="144" spans="1:36" ht="15.75" customHeight="1" x14ac:dyDescent="0.3">
      <c r="A144" s="147"/>
      <c r="B144" s="148"/>
      <c r="AJ144" s="149"/>
    </row>
    <row r="145" spans="1:36" ht="15.75" customHeight="1" x14ac:dyDescent="0.3">
      <c r="A145" s="147"/>
      <c r="B145" s="148"/>
      <c r="AJ145" s="149"/>
    </row>
    <row r="146" spans="1:36" ht="15.75" customHeight="1" x14ac:dyDescent="0.3">
      <c r="A146" s="147"/>
      <c r="B146" s="148"/>
      <c r="AJ146" s="149"/>
    </row>
    <row r="147" spans="1:36" ht="15.75" customHeight="1" x14ac:dyDescent="0.3">
      <c r="A147" s="147"/>
      <c r="B147" s="148"/>
      <c r="AJ147" s="149"/>
    </row>
    <row r="148" spans="1:36" ht="15.75" customHeight="1" x14ac:dyDescent="0.3">
      <c r="A148" s="147"/>
      <c r="B148" s="148"/>
      <c r="AJ148" s="149"/>
    </row>
    <row r="149" spans="1:36" ht="15.75" customHeight="1" x14ac:dyDescent="0.3">
      <c r="A149" s="147"/>
      <c r="B149" s="148"/>
      <c r="AJ149" s="149"/>
    </row>
    <row r="150" spans="1:36" ht="15.75" customHeight="1" x14ac:dyDescent="0.3">
      <c r="A150" s="147"/>
      <c r="B150" s="148"/>
      <c r="AJ150" s="149"/>
    </row>
    <row r="151" spans="1:36" ht="15.75" customHeight="1" x14ac:dyDescent="0.3">
      <c r="A151" s="147"/>
      <c r="B151" s="148"/>
      <c r="AJ151" s="149"/>
    </row>
    <row r="152" spans="1:36" ht="15.75" customHeight="1" x14ac:dyDescent="0.3">
      <c r="A152" s="147"/>
      <c r="B152" s="148"/>
      <c r="AJ152" s="149"/>
    </row>
    <row r="153" spans="1:36" ht="15.75" customHeight="1" x14ac:dyDescent="0.3">
      <c r="A153" s="147"/>
      <c r="B153" s="148"/>
      <c r="AJ153" s="149"/>
    </row>
    <row r="154" spans="1:36" ht="15.75" customHeight="1" x14ac:dyDescent="0.3">
      <c r="A154" s="147"/>
      <c r="B154" s="148"/>
      <c r="AJ154" s="149"/>
    </row>
    <row r="155" spans="1:36" ht="15.75" customHeight="1" x14ac:dyDescent="0.3">
      <c r="A155" s="147"/>
      <c r="B155" s="148"/>
      <c r="AJ155" s="149"/>
    </row>
    <row r="156" spans="1:36" ht="15.75" customHeight="1" x14ac:dyDescent="0.3">
      <c r="A156" s="147"/>
      <c r="B156" s="148"/>
      <c r="AJ156" s="149"/>
    </row>
    <row r="157" spans="1:36" ht="15.75" customHeight="1" x14ac:dyDescent="0.3">
      <c r="A157" s="147"/>
      <c r="B157" s="148"/>
      <c r="AJ157" s="149"/>
    </row>
    <row r="158" spans="1:36" ht="15.75" customHeight="1" x14ac:dyDescent="0.3">
      <c r="A158" s="147"/>
      <c r="B158" s="148"/>
      <c r="AJ158" s="149"/>
    </row>
    <row r="159" spans="1:36" ht="15.75" customHeight="1" x14ac:dyDescent="0.3">
      <c r="A159" s="147"/>
      <c r="B159" s="148"/>
      <c r="AJ159" s="149"/>
    </row>
    <row r="160" spans="1:36" ht="15.75" customHeight="1" x14ac:dyDescent="0.3">
      <c r="A160" s="147"/>
      <c r="B160" s="148"/>
      <c r="AJ160" s="149"/>
    </row>
    <row r="161" spans="1:36" ht="15.75" customHeight="1" x14ac:dyDescent="0.3">
      <c r="A161" s="147"/>
      <c r="B161" s="148"/>
      <c r="AJ161" s="149"/>
    </row>
    <row r="162" spans="1:36" ht="15.75" customHeight="1" x14ac:dyDescent="0.3">
      <c r="A162" s="147"/>
      <c r="B162" s="148"/>
      <c r="AJ162" s="149"/>
    </row>
    <row r="163" spans="1:36" ht="15.75" customHeight="1" x14ac:dyDescent="0.3">
      <c r="A163" s="147"/>
      <c r="B163" s="148"/>
      <c r="AJ163" s="149"/>
    </row>
    <row r="164" spans="1:36" ht="15.75" customHeight="1" x14ac:dyDescent="0.3">
      <c r="A164" s="147"/>
      <c r="B164" s="148"/>
      <c r="AJ164" s="149"/>
    </row>
    <row r="165" spans="1:36" ht="15.75" customHeight="1" x14ac:dyDescent="0.3">
      <c r="A165" s="147"/>
      <c r="B165" s="148"/>
      <c r="AJ165" s="149"/>
    </row>
    <row r="166" spans="1:36" ht="15.75" customHeight="1" x14ac:dyDescent="0.3">
      <c r="A166" s="147"/>
      <c r="B166" s="148"/>
      <c r="AJ166" s="149"/>
    </row>
    <row r="167" spans="1:36" ht="15.75" customHeight="1" x14ac:dyDescent="0.3">
      <c r="A167" s="147"/>
      <c r="B167" s="148"/>
      <c r="AJ167" s="149"/>
    </row>
    <row r="168" spans="1:36" ht="15.75" customHeight="1" x14ac:dyDescent="0.3">
      <c r="A168" s="147"/>
      <c r="B168" s="148"/>
      <c r="AJ168" s="149"/>
    </row>
    <row r="169" spans="1:36" ht="15.75" customHeight="1" x14ac:dyDescent="0.3">
      <c r="A169" s="147"/>
      <c r="B169" s="148"/>
      <c r="AJ169" s="149"/>
    </row>
    <row r="170" spans="1:36" ht="15.75" customHeight="1" x14ac:dyDescent="0.3">
      <c r="A170" s="147"/>
      <c r="B170" s="148"/>
      <c r="AJ170" s="149"/>
    </row>
    <row r="171" spans="1:36" ht="15.75" customHeight="1" x14ac:dyDescent="0.3">
      <c r="A171" s="147"/>
      <c r="B171" s="148"/>
      <c r="AJ171" s="149"/>
    </row>
    <row r="172" spans="1:36" ht="15.75" customHeight="1" x14ac:dyDescent="0.3">
      <c r="A172" s="147"/>
      <c r="B172" s="148"/>
      <c r="AJ172" s="149"/>
    </row>
    <row r="173" spans="1:36" ht="15.75" customHeight="1" x14ac:dyDescent="0.3">
      <c r="A173" s="147"/>
      <c r="B173" s="148"/>
      <c r="AJ173" s="149"/>
    </row>
    <row r="174" spans="1:36" ht="15.75" customHeight="1" x14ac:dyDescent="0.3">
      <c r="A174" s="147"/>
      <c r="B174" s="148"/>
      <c r="AJ174" s="149"/>
    </row>
    <row r="175" spans="1:36" ht="15.75" customHeight="1" x14ac:dyDescent="0.3">
      <c r="A175" s="147"/>
      <c r="B175" s="148"/>
      <c r="AJ175" s="149"/>
    </row>
    <row r="176" spans="1:36" ht="15.75" customHeight="1" x14ac:dyDescent="0.3">
      <c r="A176" s="147"/>
      <c r="B176" s="148"/>
      <c r="AJ176" s="149"/>
    </row>
    <row r="177" spans="1:36" ht="15.75" customHeight="1" x14ac:dyDescent="0.3">
      <c r="A177" s="147"/>
      <c r="B177" s="148"/>
      <c r="AJ177" s="149"/>
    </row>
    <row r="178" spans="1:36" ht="15.75" customHeight="1" x14ac:dyDescent="0.3">
      <c r="A178" s="147"/>
      <c r="B178" s="148"/>
      <c r="AJ178" s="149"/>
    </row>
    <row r="179" spans="1:36" ht="15.75" customHeight="1" x14ac:dyDescent="0.3">
      <c r="A179" s="147"/>
      <c r="B179" s="148"/>
      <c r="AJ179" s="149"/>
    </row>
    <row r="180" spans="1:36" ht="15.75" customHeight="1" x14ac:dyDescent="0.3">
      <c r="A180" s="147"/>
      <c r="B180" s="148"/>
      <c r="AJ180" s="149"/>
    </row>
    <row r="181" spans="1:36" ht="15.75" customHeight="1" x14ac:dyDescent="0.3">
      <c r="A181" s="147"/>
      <c r="B181" s="148"/>
      <c r="AJ181" s="149"/>
    </row>
    <row r="182" spans="1:36" ht="15.75" customHeight="1" x14ac:dyDescent="0.3">
      <c r="A182" s="147"/>
      <c r="B182" s="148"/>
      <c r="AJ182" s="149"/>
    </row>
    <row r="183" spans="1:36" ht="15.75" customHeight="1" x14ac:dyDescent="0.3">
      <c r="A183" s="147"/>
      <c r="B183" s="148"/>
      <c r="AJ183" s="149"/>
    </row>
    <row r="184" spans="1:36" ht="15.75" customHeight="1" x14ac:dyDescent="0.3">
      <c r="A184" s="147"/>
      <c r="B184" s="148"/>
      <c r="AJ184" s="149"/>
    </row>
    <row r="185" spans="1:36" ht="15.75" customHeight="1" x14ac:dyDescent="0.3">
      <c r="A185" s="147"/>
      <c r="B185" s="148"/>
      <c r="AJ185" s="149"/>
    </row>
    <row r="186" spans="1:36" ht="15.75" customHeight="1" x14ac:dyDescent="0.3">
      <c r="A186" s="147"/>
      <c r="B186" s="148"/>
      <c r="AJ186" s="149"/>
    </row>
    <row r="187" spans="1:36" ht="15.75" customHeight="1" x14ac:dyDescent="0.3">
      <c r="A187" s="147"/>
      <c r="B187" s="148"/>
      <c r="AJ187" s="149"/>
    </row>
    <row r="188" spans="1:36" ht="15.75" customHeight="1" x14ac:dyDescent="0.3">
      <c r="A188" s="147"/>
      <c r="B188" s="148"/>
      <c r="AJ188" s="149"/>
    </row>
    <row r="189" spans="1:36" ht="15.75" customHeight="1" x14ac:dyDescent="0.3">
      <c r="A189" s="147"/>
      <c r="B189" s="148"/>
      <c r="AJ189" s="149"/>
    </row>
    <row r="190" spans="1:36" ht="15.75" customHeight="1" x14ac:dyDescent="0.3">
      <c r="A190" s="147"/>
      <c r="B190" s="148"/>
      <c r="AJ190" s="149"/>
    </row>
    <row r="191" spans="1:36" ht="15.75" customHeight="1" x14ac:dyDescent="0.3">
      <c r="A191" s="147"/>
      <c r="B191" s="148"/>
      <c r="AJ191" s="149"/>
    </row>
    <row r="192" spans="1:36" ht="15.75" customHeight="1" x14ac:dyDescent="0.3">
      <c r="A192" s="147"/>
      <c r="B192" s="148"/>
      <c r="AJ192" s="149"/>
    </row>
    <row r="193" spans="1:36" ht="15.75" customHeight="1" x14ac:dyDescent="0.3">
      <c r="A193" s="147"/>
      <c r="B193" s="148"/>
      <c r="AJ193" s="149"/>
    </row>
    <row r="194" spans="1:36" ht="15.75" customHeight="1" x14ac:dyDescent="0.3">
      <c r="A194" s="147"/>
      <c r="B194" s="148"/>
      <c r="AJ194" s="149"/>
    </row>
    <row r="195" spans="1:36" ht="15.75" customHeight="1" x14ac:dyDescent="0.3">
      <c r="A195" s="147"/>
      <c r="B195" s="148"/>
      <c r="AJ195" s="149"/>
    </row>
    <row r="196" spans="1:36" ht="15.75" customHeight="1" x14ac:dyDescent="0.3">
      <c r="A196" s="147"/>
      <c r="B196" s="148"/>
      <c r="AJ196" s="149"/>
    </row>
    <row r="197" spans="1:36" ht="15.75" customHeight="1" x14ac:dyDescent="0.3">
      <c r="A197" s="147"/>
      <c r="B197" s="148"/>
      <c r="AJ197" s="149"/>
    </row>
    <row r="198" spans="1:36" ht="15.75" customHeight="1" x14ac:dyDescent="0.3">
      <c r="A198" s="147"/>
      <c r="B198" s="148"/>
      <c r="AJ198" s="149"/>
    </row>
    <row r="199" spans="1:36" ht="15.75" customHeight="1" x14ac:dyDescent="0.3">
      <c r="A199" s="147"/>
      <c r="B199" s="148"/>
      <c r="AJ199" s="149"/>
    </row>
    <row r="200" spans="1:36" ht="15.75" customHeight="1" x14ac:dyDescent="0.3">
      <c r="A200" s="147"/>
      <c r="B200" s="148"/>
      <c r="AJ200" s="149"/>
    </row>
    <row r="201" spans="1:36" ht="15.75" customHeight="1" x14ac:dyDescent="0.3">
      <c r="A201" s="147"/>
      <c r="B201" s="148"/>
      <c r="AJ201" s="149"/>
    </row>
    <row r="202" spans="1:36" ht="15.75" customHeight="1" x14ac:dyDescent="0.3">
      <c r="A202" s="147"/>
      <c r="B202" s="148"/>
      <c r="Z202" s="1">
        <v>1</v>
      </c>
      <c r="AB202" s="1">
        <v>10000</v>
      </c>
      <c r="AJ202" s="149" t="s">
        <v>1898</v>
      </c>
    </row>
    <row r="203" spans="1:36" ht="15.75" customHeight="1" x14ac:dyDescent="0.3">
      <c r="A203" s="147"/>
      <c r="B203" s="148"/>
      <c r="AE203" s="1">
        <v>0</v>
      </c>
      <c r="AF203" s="1">
        <v>0</v>
      </c>
      <c r="AG203" s="1">
        <v>0</v>
      </c>
      <c r="AJ203" s="149"/>
    </row>
    <row r="204" spans="1:36" ht="15.75" customHeight="1" x14ac:dyDescent="0.3">
      <c r="A204" s="147"/>
      <c r="B204" s="148"/>
      <c r="K204" s="1">
        <v>947</v>
      </c>
      <c r="AJ204" s="149"/>
    </row>
    <row r="205" spans="1:36" ht="15.75" customHeight="1" x14ac:dyDescent="0.3">
      <c r="A205" s="147"/>
      <c r="B205" s="148"/>
      <c r="K205" s="1">
        <v>1256</v>
      </c>
      <c r="AJ205" s="149"/>
    </row>
    <row r="206" spans="1:36" ht="15.75" customHeight="1" x14ac:dyDescent="0.3">
      <c r="A206" s="147"/>
      <c r="B206" s="148"/>
      <c r="K206" s="1">
        <v>541</v>
      </c>
      <c r="Z206" s="1">
        <v>0</v>
      </c>
      <c r="AB206" s="1">
        <v>0</v>
      </c>
      <c r="AJ206" s="149"/>
    </row>
    <row r="207" spans="1:36" ht="15.75" customHeight="1" x14ac:dyDescent="0.3">
      <c r="A207" s="147"/>
      <c r="B207" s="148"/>
      <c r="K207" s="1">
        <v>1515</v>
      </c>
      <c r="Z207" s="1">
        <v>0</v>
      </c>
      <c r="AB207" s="1">
        <v>0</v>
      </c>
      <c r="AJ207" s="149"/>
    </row>
    <row r="208" spans="1:36" ht="15.75" customHeight="1" x14ac:dyDescent="0.3">
      <c r="A208" s="147"/>
      <c r="B208" s="148"/>
      <c r="K208" s="1">
        <v>953</v>
      </c>
      <c r="AJ208" s="149"/>
    </row>
    <row r="209" spans="1:36" ht="15.75" customHeight="1" x14ac:dyDescent="0.3">
      <c r="A209" s="147"/>
      <c r="B209" s="148"/>
      <c r="K209" s="1">
        <v>192</v>
      </c>
      <c r="AJ209" s="149"/>
    </row>
    <row r="210" spans="1:36" ht="15.75" customHeight="1" x14ac:dyDescent="0.3">
      <c r="A210" s="147"/>
      <c r="B210" s="148"/>
      <c r="K210" s="1">
        <v>1637</v>
      </c>
      <c r="AJ210" s="149"/>
    </row>
    <row r="211" spans="1:36" ht="15.75" customHeight="1" x14ac:dyDescent="0.3">
      <c r="A211" s="147"/>
      <c r="B211" s="148"/>
      <c r="K211" s="1">
        <v>335</v>
      </c>
      <c r="AJ211" s="149"/>
    </row>
    <row r="212" spans="1:36" ht="15.75" customHeight="1" x14ac:dyDescent="0.3">
      <c r="A212" s="147"/>
      <c r="B212" s="148"/>
      <c r="K212" s="1">
        <v>193</v>
      </c>
      <c r="AE212" s="1">
        <v>43200</v>
      </c>
      <c r="AF212" s="1">
        <v>12</v>
      </c>
      <c r="AJ212" s="148" t="s">
        <v>1899</v>
      </c>
    </row>
    <row r="213" spans="1:36" ht="15.75" customHeight="1" x14ac:dyDescent="0.3">
      <c r="A213" s="147"/>
      <c r="B213" s="148"/>
      <c r="K213" s="1">
        <v>1202</v>
      </c>
      <c r="AJ213" s="149"/>
    </row>
    <row r="214" spans="1:36" ht="15.75" customHeight="1" x14ac:dyDescent="0.3">
      <c r="A214" s="147"/>
      <c r="B214" s="148"/>
      <c r="AJ214" s="149"/>
    </row>
    <row r="215" spans="1:36" ht="15.75" customHeight="1" x14ac:dyDescent="0.3">
      <c r="A215" s="147"/>
      <c r="B215" s="148"/>
      <c r="K215" s="1">
        <v>370</v>
      </c>
      <c r="Z215" s="1">
        <v>1</v>
      </c>
      <c r="AB215" s="1">
        <v>26350</v>
      </c>
      <c r="AE215" s="1">
        <v>0</v>
      </c>
      <c r="AF215" s="1">
        <v>48</v>
      </c>
      <c r="AG215" s="1">
        <v>0</v>
      </c>
      <c r="AJ215" s="148" t="s">
        <v>1900</v>
      </c>
    </row>
    <row r="216" spans="1:36" ht="15.75" customHeight="1" x14ac:dyDescent="0.3">
      <c r="A216" s="147"/>
      <c r="B216" s="148"/>
      <c r="K216" s="1">
        <v>3240</v>
      </c>
      <c r="Z216" s="1">
        <v>2</v>
      </c>
      <c r="AB216" s="1">
        <v>114150</v>
      </c>
      <c r="AJ216" s="149" t="s">
        <v>1901</v>
      </c>
    </row>
    <row r="217" spans="1:36" ht="15.75" customHeight="1" x14ac:dyDescent="0.3">
      <c r="A217" s="147"/>
      <c r="B217" s="148"/>
      <c r="K217" s="1">
        <v>772</v>
      </c>
      <c r="AJ217" s="149"/>
    </row>
    <row r="218" spans="1:36" ht="15.75" customHeight="1" x14ac:dyDescent="0.3">
      <c r="A218" s="147"/>
      <c r="B218" s="148"/>
      <c r="K218" s="1">
        <v>985</v>
      </c>
      <c r="AJ218" s="149"/>
    </row>
    <row r="219" spans="1:36" ht="15.75" customHeight="1" x14ac:dyDescent="0.3">
      <c r="A219" s="147"/>
      <c r="B219" s="148"/>
      <c r="K219" s="1">
        <v>1177</v>
      </c>
      <c r="AJ219" s="149"/>
    </row>
    <row r="220" spans="1:36" ht="15.75" customHeight="1" x14ac:dyDescent="0.3">
      <c r="A220" s="147"/>
      <c r="B220" s="148"/>
      <c r="K220" s="1">
        <v>424</v>
      </c>
      <c r="Z220" s="1">
        <v>0</v>
      </c>
      <c r="AB220" s="1">
        <v>0</v>
      </c>
      <c r="AJ220" s="149"/>
    </row>
    <row r="221" spans="1:36" ht="15.75" customHeight="1" x14ac:dyDescent="0.3">
      <c r="A221" s="34"/>
      <c r="B221" s="148"/>
      <c r="K221" s="1">
        <v>577</v>
      </c>
      <c r="Z221" s="1">
        <v>1</v>
      </c>
      <c r="AB221" s="1">
        <v>21650</v>
      </c>
      <c r="AE221" s="1">
        <v>164500</v>
      </c>
      <c r="AF221" s="1">
        <v>43</v>
      </c>
      <c r="AJ221" s="148" t="s">
        <v>1902</v>
      </c>
    </row>
    <row r="222" spans="1:36" ht="15.75" customHeight="1" x14ac:dyDescent="0.3">
      <c r="A222" s="147"/>
      <c r="B222" s="148"/>
      <c r="K222" s="1">
        <v>958</v>
      </c>
      <c r="Z222" s="1">
        <v>1</v>
      </c>
      <c r="AB222" s="1">
        <v>36750</v>
      </c>
      <c r="AE222" s="1">
        <v>80000</v>
      </c>
      <c r="AF222" s="1">
        <v>2</v>
      </c>
      <c r="AJ222" s="148" t="s">
        <v>1903</v>
      </c>
    </row>
    <row r="223" spans="1:36" ht="15.75" customHeight="1" x14ac:dyDescent="0.3">
      <c r="A223" s="147"/>
      <c r="B223" s="148"/>
      <c r="K223" s="1">
        <v>1107</v>
      </c>
      <c r="AJ223" s="149"/>
    </row>
    <row r="224" spans="1:36" ht="15.75" customHeight="1" x14ac:dyDescent="0.3">
      <c r="A224" s="147"/>
      <c r="B224" s="148"/>
      <c r="K224" s="1">
        <v>853</v>
      </c>
      <c r="AJ224" s="149"/>
    </row>
    <row r="225" spans="1:36" ht="15.75" customHeight="1" x14ac:dyDescent="0.3">
      <c r="A225" s="147"/>
      <c r="B225" s="148"/>
      <c r="K225" s="1">
        <v>892</v>
      </c>
      <c r="Z225" s="1">
        <v>0</v>
      </c>
      <c r="AB225" s="1">
        <v>0</v>
      </c>
      <c r="AJ225" s="149"/>
    </row>
    <row r="226" spans="1:36" ht="15.75" customHeight="1" x14ac:dyDescent="0.3">
      <c r="A226" s="147"/>
      <c r="B226" s="148"/>
      <c r="K226" s="1">
        <v>1459</v>
      </c>
      <c r="AJ226" s="149"/>
    </row>
    <row r="227" spans="1:36" ht="15.75" customHeight="1" x14ac:dyDescent="0.3">
      <c r="A227" s="147"/>
      <c r="B227" s="148"/>
      <c r="K227" s="1">
        <v>549</v>
      </c>
      <c r="Z227" s="1">
        <v>0</v>
      </c>
      <c r="AB227" s="1">
        <v>0</v>
      </c>
      <c r="AJ227" s="149"/>
    </row>
    <row r="228" spans="1:36" ht="15.75" customHeight="1" x14ac:dyDescent="0.3">
      <c r="A228" s="147"/>
      <c r="B228" s="148"/>
      <c r="K228" s="1">
        <v>2301</v>
      </c>
      <c r="AE228" s="1">
        <v>10000</v>
      </c>
      <c r="AF228" s="1">
        <v>4</v>
      </c>
      <c r="AJ228" s="148" t="s">
        <v>1904</v>
      </c>
    </row>
    <row r="229" spans="1:36" ht="15.75" customHeight="1" x14ac:dyDescent="0.3">
      <c r="A229" s="147"/>
      <c r="B229" s="148"/>
      <c r="K229" s="1">
        <v>1671</v>
      </c>
      <c r="Z229" s="1">
        <v>0</v>
      </c>
      <c r="AB229" s="1">
        <v>0</v>
      </c>
      <c r="AJ229" s="149"/>
    </row>
    <row r="230" spans="1:36" ht="15.75" customHeight="1" x14ac:dyDescent="0.3">
      <c r="A230" s="147"/>
      <c r="B230" s="148"/>
      <c r="K230" s="1">
        <v>1166</v>
      </c>
      <c r="AJ230" s="149"/>
    </row>
    <row r="231" spans="1:36" ht="15.75" customHeight="1" x14ac:dyDescent="0.3">
      <c r="A231" s="147"/>
      <c r="B231" s="148"/>
      <c r="K231" s="1">
        <v>668</v>
      </c>
      <c r="Z231" s="1">
        <v>1</v>
      </c>
      <c r="AB231" s="1">
        <v>15500</v>
      </c>
      <c r="AJ231" s="149" t="s">
        <v>1905</v>
      </c>
    </row>
    <row r="232" spans="1:36" ht="15.75" customHeight="1" x14ac:dyDescent="0.3">
      <c r="A232" s="147"/>
      <c r="B232" s="148"/>
      <c r="K232" s="1">
        <v>2628</v>
      </c>
      <c r="AJ232" s="149"/>
    </row>
    <row r="233" spans="1:36" ht="15.75" customHeight="1" x14ac:dyDescent="0.3">
      <c r="A233" s="147"/>
      <c r="B233" s="148"/>
      <c r="K233" s="1">
        <v>1592</v>
      </c>
      <c r="Z233" s="1">
        <v>0</v>
      </c>
      <c r="AB233" s="1">
        <v>0</v>
      </c>
      <c r="AJ233" s="149"/>
    </row>
    <row r="234" spans="1:36" ht="15.75" customHeight="1" x14ac:dyDescent="0.3">
      <c r="A234" s="147"/>
      <c r="B234" s="148"/>
      <c r="K234" s="1">
        <v>1416</v>
      </c>
      <c r="AJ234" s="149"/>
    </row>
    <row r="235" spans="1:36" ht="15.75" customHeight="1" x14ac:dyDescent="0.3">
      <c r="A235" s="147"/>
      <c r="B235" s="148"/>
      <c r="K235" s="1">
        <v>2092</v>
      </c>
      <c r="Z235" s="1">
        <v>0</v>
      </c>
      <c r="AB235" s="1">
        <v>0</v>
      </c>
      <c r="AJ235" s="149"/>
    </row>
    <row r="236" spans="1:36" ht="15.75" customHeight="1" x14ac:dyDescent="0.3">
      <c r="A236" s="147"/>
      <c r="B236" s="148"/>
      <c r="K236" s="1">
        <v>1494</v>
      </c>
      <c r="Z236" s="1">
        <v>1</v>
      </c>
      <c r="AB236" s="1">
        <v>21000</v>
      </c>
      <c r="AJ236" s="149" t="s">
        <v>1906</v>
      </c>
    </row>
    <row r="237" spans="1:36" ht="15.75" customHeight="1" x14ac:dyDescent="0.3">
      <c r="A237" s="147"/>
      <c r="B237" s="148"/>
      <c r="K237" s="1">
        <v>171</v>
      </c>
      <c r="AE237" s="1">
        <v>50000</v>
      </c>
      <c r="AF237" s="1">
        <v>13</v>
      </c>
      <c r="AJ237" s="148" t="s">
        <v>1907</v>
      </c>
    </row>
    <row r="238" spans="1:36" ht="15.75" customHeight="1" x14ac:dyDescent="0.3">
      <c r="A238" s="147"/>
      <c r="B238" s="148"/>
      <c r="K238" s="1">
        <v>633</v>
      </c>
      <c r="Z238" s="1">
        <v>0</v>
      </c>
      <c r="AB238" s="1">
        <v>0</v>
      </c>
      <c r="AJ238" s="149"/>
    </row>
    <row r="239" spans="1:36" ht="15.75" customHeight="1" x14ac:dyDescent="0.3">
      <c r="A239" s="147"/>
      <c r="B239" s="148"/>
      <c r="K239" s="1">
        <v>918</v>
      </c>
      <c r="Z239" s="1">
        <v>1</v>
      </c>
      <c r="AB239" s="1">
        <v>26700</v>
      </c>
      <c r="AJ239" s="149" t="s">
        <v>1908</v>
      </c>
    </row>
    <row r="240" spans="1:36" ht="15.75" customHeight="1" x14ac:dyDescent="0.3">
      <c r="A240" s="147"/>
      <c r="B240" s="148"/>
      <c r="K240" s="1">
        <v>212</v>
      </c>
      <c r="AJ240" s="149"/>
    </row>
    <row r="241" spans="1:36" ht="15.75" customHeight="1" x14ac:dyDescent="0.3">
      <c r="A241" s="147"/>
      <c r="B241" s="148"/>
      <c r="K241" s="1">
        <v>208</v>
      </c>
      <c r="AJ241" s="148" t="s">
        <v>1909</v>
      </c>
    </row>
    <row r="242" spans="1:36" ht="15.75" customHeight="1" x14ac:dyDescent="0.3">
      <c r="A242" s="147"/>
      <c r="B242" s="148"/>
      <c r="K242" s="1">
        <v>134</v>
      </c>
      <c r="AE242" s="1">
        <v>40000</v>
      </c>
      <c r="AF242" s="1">
        <v>15</v>
      </c>
      <c r="AJ242" s="148" t="s">
        <v>1910</v>
      </c>
    </row>
    <row r="243" spans="1:36" ht="15.75" customHeight="1" x14ac:dyDescent="0.3">
      <c r="A243" s="147"/>
      <c r="B243" s="148"/>
      <c r="K243" s="1">
        <v>646</v>
      </c>
      <c r="AJ243" s="149"/>
    </row>
    <row r="244" spans="1:36" ht="15.75" customHeight="1" x14ac:dyDescent="0.3">
      <c r="A244" s="147"/>
      <c r="B244" s="148"/>
      <c r="K244" s="1">
        <v>465</v>
      </c>
      <c r="Z244" s="1">
        <v>0</v>
      </c>
      <c r="AB244" s="1">
        <v>0</v>
      </c>
      <c r="AJ244" s="149"/>
    </row>
    <row r="245" spans="1:36" ht="15.75" customHeight="1" x14ac:dyDescent="0.3">
      <c r="A245" s="147"/>
      <c r="B245" s="148"/>
      <c r="Z245" s="1">
        <v>1</v>
      </c>
      <c r="AB245" s="1">
        <v>21500</v>
      </c>
      <c r="AJ245" s="149" t="s">
        <v>1911</v>
      </c>
    </row>
    <row r="246" spans="1:36" ht="15.75" customHeight="1" x14ac:dyDescent="0.3">
      <c r="A246" s="147"/>
      <c r="B246" s="148"/>
      <c r="K246" s="1">
        <v>1496</v>
      </c>
      <c r="Z246" s="1">
        <v>2</v>
      </c>
      <c r="AB246" s="1">
        <v>27000</v>
      </c>
      <c r="AJ246" s="149" t="s">
        <v>1912</v>
      </c>
    </row>
    <row r="247" spans="1:36" ht="15.75" customHeight="1" x14ac:dyDescent="0.3">
      <c r="A247" s="147"/>
      <c r="B247" s="148"/>
      <c r="K247" s="1">
        <v>1328</v>
      </c>
      <c r="AJ247" s="149"/>
    </row>
    <row r="248" spans="1:36" ht="15.75" customHeight="1" x14ac:dyDescent="0.3">
      <c r="A248" s="147"/>
      <c r="B248" s="148"/>
      <c r="K248" s="1">
        <v>431</v>
      </c>
      <c r="Z248" s="1">
        <v>1</v>
      </c>
      <c r="AB248" s="1">
        <v>30900</v>
      </c>
      <c r="AJ248" s="149" t="s">
        <v>1913</v>
      </c>
    </row>
    <row r="249" spans="1:36" ht="15.75" customHeight="1" x14ac:dyDescent="0.3">
      <c r="A249" s="147"/>
      <c r="B249" s="148"/>
      <c r="K249" s="1">
        <v>1609</v>
      </c>
      <c r="AJ249" s="149"/>
    </row>
    <row r="250" spans="1:36" ht="15.75" customHeight="1" x14ac:dyDescent="0.3">
      <c r="A250" s="147"/>
      <c r="B250" s="148"/>
      <c r="K250" s="1">
        <v>1319</v>
      </c>
      <c r="AJ250" s="149"/>
    </row>
    <row r="251" spans="1:36" ht="15.75" customHeight="1" x14ac:dyDescent="0.3">
      <c r="A251" s="147"/>
      <c r="B251" s="148"/>
      <c r="K251" s="1">
        <v>311</v>
      </c>
      <c r="AE251" s="1">
        <v>50000</v>
      </c>
      <c r="AF251" s="1">
        <v>13</v>
      </c>
      <c r="AJ251" s="148" t="s">
        <v>1914</v>
      </c>
    </row>
    <row r="252" spans="1:36" ht="15.75" customHeight="1" x14ac:dyDescent="0.3">
      <c r="A252" s="147"/>
      <c r="B252" s="148"/>
      <c r="K252" s="1">
        <v>1952</v>
      </c>
      <c r="AJ252" s="149"/>
    </row>
    <row r="253" spans="1:36" ht="15.75" customHeight="1" x14ac:dyDescent="0.3">
      <c r="A253" s="147"/>
      <c r="B253" s="148"/>
      <c r="K253" s="1">
        <v>954</v>
      </c>
      <c r="Z253" s="1">
        <v>1</v>
      </c>
      <c r="AB253" s="1">
        <v>14500</v>
      </c>
      <c r="AJ253" s="149" t="s">
        <v>1915</v>
      </c>
    </row>
    <row r="254" spans="1:36" ht="15.75" customHeight="1" x14ac:dyDescent="0.3">
      <c r="A254" s="147"/>
      <c r="B254" s="148"/>
      <c r="K254" s="1">
        <v>635</v>
      </c>
      <c r="AJ254" s="149"/>
    </row>
    <row r="255" spans="1:36" ht="15.75" customHeight="1" x14ac:dyDescent="0.3">
      <c r="A255" s="147"/>
      <c r="B255" s="148"/>
      <c r="K255" s="1">
        <v>553</v>
      </c>
      <c r="Z255" s="1">
        <v>1</v>
      </c>
      <c r="AB255" s="1">
        <v>14500</v>
      </c>
      <c r="AJ255" s="149" t="s">
        <v>1915</v>
      </c>
    </row>
    <row r="256" spans="1:36" ht="15.75" customHeight="1" x14ac:dyDescent="0.3">
      <c r="A256" s="147"/>
      <c r="B256" s="148"/>
      <c r="K256" s="1">
        <v>1723</v>
      </c>
      <c r="Z256" s="1">
        <v>1</v>
      </c>
      <c r="AB256" s="1">
        <v>37200</v>
      </c>
      <c r="AJ256" s="149" t="s">
        <v>1916</v>
      </c>
    </row>
    <row r="257" spans="1:39" ht="15.75" customHeight="1" x14ac:dyDescent="0.3">
      <c r="A257" s="147"/>
      <c r="B257" s="148"/>
      <c r="K257" s="1">
        <v>1286</v>
      </c>
      <c r="AI257" s="1">
        <v>0</v>
      </c>
      <c r="AJ257" s="149"/>
    </row>
    <row r="258" spans="1:39" ht="15.75" customHeight="1" x14ac:dyDescent="0.3">
      <c r="A258" s="147"/>
      <c r="B258" s="148"/>
      <c r="K258" s="1">
        <v>266</v>
      </c>
      <c r="Z258" s="1">
        <v>1</v>
      </c>
      <c r="AB258" s="1">
        <v>28550</v>
      </c>
      <c r="AE258" s="1">
        <v>15000</v>
      </c>
      <c r="AF258" s="1">
        <v>18</v>
      </c>
      <c r="AJ258" s="148" t="s">
        <v>1917</v>
      </c>
    </row>
    <row r="259" spans="1:39" ht="15.75" customHeight="1" x14ac:dyDescent="0.3">
      <c r="A259" s="147"/>
      <c r="B259" s="148"/>
      <c r="K259" s="1">
        <v>951</v>
      </c>
      <c r="AJ259" s="149"/>
    </row>
    <row r="260" spans="1:39" ht="15.75" customHeight="1" x14ac:dyDescent="0.3">
      <c r="A260" s="147"/>
      <c r="B260" s="148"/>
      <c r="K260" s="1">
        <v>1407</v>
      </c>
      <c r="Z260" s="1">
        <v>0</v>
      </c>
      <c r="AB260" s="1">
        <v>0</v>
      </c>
      <c r="AJ260" s="149"/>
    </row>
    <row r="261" spans="1:39" ht="15.75" customHeight="1" x14ac:dyDescent="0.3">
      <c r="A261" s="147"/>
      <c r="B261" s="148"/>
      <c r="K261" s="1">
        <v>2886</v>
      </c>
      <c r="Z261" s="1">
        <v>1</v>
      </c>
      <c r="AB261" s="1">
        <v>44600</v>
      </c>
      <c r="AJ261" s="149" t="s">
        <v>1918</v>
      </c>
    </row>
    <row r="262" spans="1:39" ht="15.75" customHeight="1" x14ac:dyDescent="0.3">
      <c r="A262" s="147"/>
      <c r="B262" s="148"/>
      <c r="K262" s="1">
        <v>6754</v>
      </c>
      <c r="Z262" s="1">
        <v>1</v>
      </c>
      <c r="AB262" s="1">
        <v>202000</v>
      </c>
      <c r="AJ262" s="149" t="s">
        <v>1919</v>
      </c>
    </row>
    <row r="263" spans="1:39" ht="15.75" customHeight="1" x14ac:dyDescent="0.3">
      <c r="A263" s="151"/>
      <c r="B263" s="152"/>
      <c r="C263" s="68"/>
      <c r="D263" s="68"/>
      <c r="E263" s="68"/>
      <c r="F263" s="68"/>
      <c r="G263" s="68"/>
      <c r="H263" s="68"/>
      <c r="I263" s="68"/>
      <c r="J263" s="68"/>
      <c r="K263" s="68">
        <v>919</v>
      </c>
      <c r="L263" s="68"/>
      <c r="M263" s="68"/>
      <c r="N263" s="68"/>
      <c r="O263" s="68"/>
      <c r="P263" s="68"/>
      <c r="Q263" s="68"/>
      <c r="R263" s="68"/>
      <c r="S263" s="68"/>
      <c r="T263" s="68"/>
      <c r="U263" s="68"/>
      <c r="V263" s="68"/>
      <c r="W263" s="68"/>
      <c r="X263" s="68"/>
      <c r="Y263" s="68"/>
      <c r="Z263" s="68">
        <v>2</v>
      </c>
      <c r="AA263" s="68"/>
      <c r="AB263" s="68">
        <v>125900</v>
      </c>
      <c r="AC263" s="68"/>
      <c r="AD263" s="68"/>
      <c r="AE263" s="68"/>
      <c r="AF263" s="68"/>
      <c r="AG263" s="68"/>
      <c r="AH263" s="68"/>
      <c r="AI263" s="68"/>
      <c r="AJ263" s="153" t="s">
        <v>1920</v>
      </c>
      <c r="AK263" s="68"/>
      <c r="AL263" s="68"/>
      <c r="AM263" s="68"/>
    </row>
    <row r="264" spans="1:39" ht="15.75" customHeight="1" x14ac:dyDescent="0.3">
      <c r="A264" s="147"/>
      <c r="B264" s="148"/>
      <c r="AE264" s="1">
        <v>110000</v>
      </c>
      <c r="AF264" s="1">
        <v>4</v>
      </c>
      <c r="AJ264" s="148" t="s">
        <v>1921</v>
      </c>
    </row>
    <row r="265" spans="1:39" ht="15.75" customHeight="1" x14ac:dyDescent="0.3">
      <c r="A265" s="151"/>
      <c r="B265" s="152"/>
      <c r="C265" s="68"/>
      <c r="D265" s="68"/>
      <c r="E265" s="68"/>
      <c r="F265" s="68"/>
      <c r="G265" s="68"/>
      <c r="H265" s="68"/>
      <c r="I265" s="68"/>
      <c r="J265" s="68"/>
      <c r="K265" s="68">
        <v>526</v>
      </c>
      <c r="L265" s="68"/>
      <c r="M265" s="68"/>
      <c r="N265" s="68"/>
      <c r="O265" s="68"/>
      <c r="P265" s="68"/>
      <c r="Q265" s="68"/>
      <c r="R265" s="68"/>
      <c r="S265" s="68"/>
      <c r="T265" s="68"/>
      <c r="U265" s="68"/>
      <c r="V265" s="68"/>
      <c r="W265" s="68"/>
      <c r="X265" s="68"/>
      <c r="Y265" s="68"/>
      <c r="Z265" s="68">
        <v>2</v>
      </c>
      <c r="AA265" s="68"/>
      <c r="AB265" s="68">
        <v>85200</v>
      </c>
      <c r="AC265" s="68"/>
      <c r="AD265" s="68"/>
      <c r="AE265" s="68">
        <v>45000</v>
      </c>
      <c r="AF265" s="68">
        <v>2</v>
      </c>
      <c r="AG265" s="68"/>
      <c r="AH265" s="68"/>
      <c r="AI265" s="68"/>
      <c r="AJ265" s="152" t="s">
        <v>1922</v>
      </c>
      <c r="AK265" s="68"/>
      <c r="AL265" s="68"/>
      <c r="AM265" s="68"/>
    </row>
    <row r="266" spans="1:39" ht="15.75" customHeight="1" x14ac:dyDescent="0.3">
      <c r="A266" s="147"/>
      <c r="B266" s="148"/>
      <c r="K266" s="1">
        <v>1047</v>
      </c>
      <c r="Z266" s="1">
        <v>0</v>
      </c>
      <c r="AB266" s="1">
        <v>0</v>
      </c>
      <c r="AJ266" s="149"/>
    </row>
    <row r="267" spans="1:39" ht="15.75" customHeight="1" x14ac:dyDescent="0.3">
      <c r="A267" s="147"/>
      <c r="B267" s="148"/>
      <c r="K267" s="1">
        <v>559</v>
      </c>
      <c r="Z267" s="1">
        <v>1</v>
      </c>
      <c r="AB267" s="1">
        <v>13000</v>
      </c>
      <c r="AJ267" s="149" t="s">
        <v>1923</v>
      </c>
    </row>
    <row r="268" spans="1:39" ht="15.75" customHeight="1" x14ac:dyDescent="0.3">
      <c r="A268" s="147"/>
      <c r="B268" s="148"/>
      <c r="K268" s="1">
        <v>1448</v>
      </c>
      <c r="AJ268" s="149"/>
    </row>
    <row r="269" spans="1:39" ht="15.75" customHeight="1" x14ac:dyDescent="0.3">
      <c r="A269" s="147"/>
      <c r="B269" s="148"/>
      <c r="K269" s="1">
        <v>1050</v>
      </c>
      <c r="Z269" s="1">
        <v>0</v>
      </c>
      <c r="AB269" s="1">
        <v>0</v>
      </c>
      <c r="AJ269" s="149" t="s">
        <v>1924</v>
      </c>
    </row>
    <row r="270" spans="1:39" ht="15.75" customHeight="1" x14ac:dyDescent="0.3">
      <c r="A270" s="147"/>
      <c r="B270" s="148"/>
      <c r="Z270" s="1">
        <v>1</v>
      </c>
      <c r="AB270" s="1">
        <v>8000</v>
      </c>
      <c r="AJ270" s="149" t="s">
        <v>1925</v>
      </c>
    </row>
    <row r="271" spans="1:39" ht="15.75" customHeight="1" x14ac:dyDescent="0.3">
      <c r="A271" s="147"/>
      <c r="B271" s="148"/>
      <c r="K271" s="1">
        <v>596</v>
      </c>
      <c r="Z271" s="1">
        <v>0</v>
      </c>
      <c r="AB271" s="1">
        <v>0</v>
      </c>
      <c r="AE271" s="1">
        <v>181500</v>
      </c>
      <c r="AF271" s="1">
        <v>44</v>
      </c>
      <c r="AJ271" s="148" t="s">
        <v>1926</v>
      </c>
    </row>
    <row r="272" spans="1:39" ht="15.75" customHeight="1" x14ac:dyDescent="0.3">
      <c r="A272" s="147"/>
      <c r="B272" s="148"/>
      <c r="K272" s="1">
        <v>1526</v>
      </c>
      <c r="AJ272" s="149"/>
    </row>
    <row r="273" spans="1:39" ht="15.75" customHeight="1" x14ac:dyDescent="0.3">
      <c r="A273" s="147"/>
      <c r="B273" s="148"/>
      <c r="K273" s="1">
        <v>1039</v>
      </c>
      <c r="AJ273" s="149"/>
    </row>
    <row r="274" spans="1:39" ht="15.75" customHeight="1" x14ac:dyDescent="0.3">
      <c r="A274" s="147"/>
      <c r="B274" s="148"/>
      <c r="K274" s="1">
        <v>658</v>
      </c>
      <c r="AJ274" s="149"/>
    </row>
    <row r="275" spans="1:39" ht="15.75" customHeight="1" x14ac:dyDescent="0.3">
      <c r="A275" s="147"/>
      <c r="B275" s="148"/>
      <c r="K275" s="1">
        <v>670</v>
      </c>
      <c r="AJ275" s="149"/>
    </row>
    <row r="276" spans="1:39" ht="15.75" customHeight="1" x14ac:dyDescent="0.3">
      <c r="A276" s="147"/>
      <c r="B276" s="148"/>
      <c r="K276" s="1">
        <v>82</v>
      </c>
      <c r="AJ276" s="149"/>
    </row>
    <row r="277" spans="1:39" ht="15.75" customHeight="1" x14ac:dyDescent="0.3">
      <c r="A277" s="147"/>
      <c r="B277" s="148"/>
      <c r="K277" s="1">
        <v>264</v>
      </c>
      <c r="AE277" s="1">
        <v>45000</v>
      </c>
      <c r="AF277" s="1">
        <v>14</v>
      </c>
      <c r="AJ277" s="148" t="s">
        <v>1927</v>
      </c>
    </row>
    <row r="278" spans="1:39" ht="15.75" customHeight="1" x14ac:dyDescent="0.3">
      <c r="A278" s="147"/>
      <c r="B278" s="148"/>
      <c r="K278" s="1">
        <v>1488</v>
      </c>
      <c r="Z278" s="1">
        <v>1</v>
      </c>
      <c r="AB278" s="1">
        <v>12500</v>
      </c>
      <c r="AJ278" s="149" t="s">
        <v>1928</v>
      </c>
    </row>
    <row r="279" spans="1:39" ht="15.75" customHeight="1" x14ac:dyDescent="0.3">
      <c r="A279" s="147"/>
      <c r="B279" s="148"/>
      <c r="K279" s="1">
        <v>124</v>
      </c>
      <c r="AE279" s="1">
        <v>40000</v>
      </c>
      <c r="AF279" s="1">
        <v>15</v>
      </c>
      <c r="AJ279" s="148" t="s">
        <v>1929</v>
      </c>
    </row>
    <row r="280" spans="1:39" ht="15.75" customHeight="1" x14ac:dyDescent="0.3">
      <c r="A280" s="147"/>
      <c r="B280" s="148"/>
      <c r="K280" s="1">
        <v>59</v>
      </c>
      <c r="Z280" s="1">
        <v>2</v>
      </c>
      <c r="AB280" s="1">
        <v>34500</v>
      </c>
      <c r="AE280" s="1">
        <v>45000</v>
      </c>
      <c r="AF280" s="1">
        <v>14</v>
      </c>
      <c r="AJ280" s="148" t="s">
        <v>1930</v>
      </c>
    </row>
    <row r="281" spans="1:39" ht="15.75" customHeight="1" x14ac:dyDescent="0.3">
      <c r="A281" s="151"/>
      <c r="B281" s="152"/>
      <c r="C281" s="68"/>
      <c r="D281" s="68"/>
      <c r="E281" s="68"/>
      <c r="F281" s="68"/>
      <c r="G281" s="68"/>
      <c r="H281" s="68"/>
      <c r="I281" s="68"/>
      <c r="J281" s="68"/>
      <c r="K281" s="68"/>
      <c r="L281" s="68"/>
      <c r="M281" s="68"/>
      <c r="N281" s="68"/>
      <c r="O281" s="68"/>
      <c r="P281" s="68"/>
      <c r="Q281" s="68"/>
      <c r="R281" s="68"/>
      <c r="S281" s="68"/>
      <c r="T281" s="68"/>
      <c r="U281" s="68"/>
      <c r="V281" s="68"/>
      <c r="W281" s="68"/>
      <c r="X281" s="68"/>
      <c r="Y281" s="68"/>
      <c r="Z281" s="68">
        <v>2</v>
      </c>
      <c r="AA281" s="68"/>
      <c r="AB281" s="68">
        <v>20500</v>
      </c>
      <c r="AC281" s="68"/>
      <c r="AD281" s="68"/>
      <c r="AE281" s="68"/>
      <c r="AF281" s="68"/>
      <c r="AG281" s="68"/>
      <c r="AH281" s="68"/>
      <c r="AI281" s="68"/>
      <c r="AJ281" s="153" t="s">
        <v>1931</v>
      </c>
      <c r="AK281" s="68"/>
      <c r="AL281" s="68"/>
      <c r="AM281" s="68"/>
    </row>
    <row r="282" spans="1:39" ht="15.75" customHeight="1" x14ac:dyDescent="0.3">
      <c r="A282" s="147"/>
      <c r="B282" s="148"/>
      <c r="K282" s="1">
        <v>1713</v>
      </c>
      <c r="Z282" s="1">
        <v>0</v>
      </c>
      <c r="AB282" s="1">
        <v>0</v>
      </c>
      <c r="AJ282" s="149"/>
    </row>
    <row r="283" spans="1:39" ht="15.75" customHeight="1" x14ac:dyDescent="0.3">
      <c r="A283" s="147"/>
      <c r="B283" s="148"/>
      <c r="K283" s="1">
        <v>811</v>
      </c>
      <c r="AJ283" s="149"/>
    </row>
    <row r="284" spans="1:39" ht="15.75" customHeight="1" x14ac:dyDescent="0.3">
      <c r="A284" s="147"/>
      <c r="B284" s="148"/>
      <c r="K284" s="1">
        <v>425</v>
      </c>
      <c r="Z284" s="1">
        <v>1</v>
      </c>
      <c r="AB284" s="1">
        <v>13000</v>
      </c>
      <c r="AJ284" s="149" t="s">
        <v>1932</v>
      </c>
    </row>
    <row r="285" spans="1:39" ht="15.75" customHeight="1" x14ac:dyDescent="0.3">
      <c r="A285" s="147"/>
      <c r="B285" s="148"/>
      <c r="AJ285" s="149"/>
    </row>
    <row r="286" spans="1:39" ht="15.75" customHeight="1" x14ac:dyDescent="0.3">
      <c r="A286" s="147"/>
      <c r="B286" s="148"/>
      <c r="K286" s="1">
        <v>29</v>
      </c>
      <c r="AE286" s="1">
        <v>363950</v>
      </c>
      <c r="AF286" s="1">
        <v>18</v>
      </c>
      <c r="AJ286" s="148" t="s">
        <v>1933</v>
      </c>
    </row>
    <row r="287" spans="1:39" ht="15.75" customHeight="1" x14ac:dyDescent="0.3">
      <c r="A287" s="154"/>
      <c r="B287" s="148"/>
      <c r="AJ287" s="149"/>
    </row>
    <row r="288" spans="1:39" ht="15.75" customHeight="1" x14ac:dyDescent="0.3">
      <c r="A288" s="147"/>
      <c r="B288" s="148"/>
      <c r="AJ288" s="149"/>
    </row>
    <row r="289" spans="1:36" ht="15.75" customHeight="1" x14ac:dyDescent="0.3">
      <c r="A289" s="147"/>
      <c r="B289" s="148"/>
      <c r="AJ289" s="149"/>
    </row>
    <row r="290" spans="1:36" ht="15.75" customHeight="1" x14ac:dyDescent="0.3">
      <c r="A290" s="147"/>
      <c r="B290" s="148"/>
      <c r="AJ290" s="149"/>
    </row>
    <row r="291" spans="1:36" ht="15.75" customHeight="1" x14ac:dyDescent="0.3">
      <c r="A291" s="147"/>
      <c r="B291" s="148"/>
      <c r="AJ291" s="149"/>
    </row>
    <row r="292" spans="1:36" ht="15.75" customHeight="1" x14ac:dyDescent="0.3">
      <c r="A292" s="147"/>
      <c r="B292" s="148"/>
      <c r="AJ292" s="149"/>
    </row>
    <row r="293" spans="1:36" ht="15.75" customHeight="1" x14ac:dyDescent="0.3">
      <c r="A293" s="147"/>
      <c r="B293" s="148"/>
      <c r="AJ293" s="149"/>
    </row>
    <row r="294" spans="1:36" ht="15.75" customHeight="1" x14ac:dyDescent="0.3">
      <c r="A294" s="147"/>
      <c r="B294" s="148"/>
      <c r="AJ294" s="149"/>
    </row>
    <row r="295" spans="1:36" ht="15.75" customHeight="1" x14ac:dyDescent="0.3">
      <c r="A295" s="147"/>
      <c r="B295" s="148"/>
      <c r="AJ295" s="149"/>
    </row>
    <row r="296" spans="1:36" ht="15.75" customHeight="1" x14ac:dyDescent="0.3">
      <c r="A296" s="147"/>
      <c r="B296" s="148"/>
      <c r="AJ296" s="149"/>
    </row>
    <row r="297" spans="1:36" ht="15.75" customHeight="1" x14ac:dyDescent="0.3">
      <c r="A297" s="147"/>
      <c r="B297" s="148"/>
      <c r="AJ297" s="149"/>
    </row>
    <row r="298" spans="1:36" ht="15.75" customHeight="1" x14ac:dyDescent="0.3">
      <c r="A298" s="147"/>
      <c r="B298" s="148"/>
      <c r="AJ298" s="149"/>
    </row>
    <row r="299" spans="1:36" ht="15.75" customHeight="1" x14ac:dyDescent="0.3">
      <c r="A299" s="147"/>
      <c r="B299" s="148"/>
      <c r="AJ299" s="149"/>
    </row>
    <row r="300" spans="1:36" ht="15.75" customHeight="1" x14ac:dyDescent="0.3">
      <c r="A300" s="147"/>
      <c r="B300" s="148"/>
      <c r="AJ300" s="149"/>
    </row>
    <row r="301" spans="1:36" ht="15.75" customHeight="1" x14ac:dyDescent="0.3">
      <c r="A301" s="147"/>
      <c r="B301" s="148"/>
      <c r="AJ301" s="149"/>
    </row>
    <row r="302" spans="1:36" ht="15.75" customHeight="1" x14ac:dyDescent="0.3">
      <c r="A302" s="147"/>
      <c r="B302" s="148"/>
      <c r="AJ302" s="149"/>
    </row>
    <row r="303" spans="1:36" ht="15.75" customHeight="1" x14ac:dyDescent="0.3">
      <c r="A303" s="147"/>
      <c r="B303" s="148"/>
      <c r="AJ303" s="149"/>
    </row>
    <row r="304" spans="1:36" ht="15.75" customHeight="1" x14ac:dyDescent="0.3">
      <c r="A304" s="147"/>
      <c r="B304" s="148"/>
      <c r="AJ304" s="149"/>
    </row>
    <row r="305" spans="1:36" ht="15.75" customHeight="1" x14ac:dyDescent="0.3">
      <c r="A305" s="147"/>
      <c r="B305" s="148"/>
      <c r="AJ305" s="149"/>
    </row>
    <row r="306" spans="1:36" ht="15.75" customHeight="1" x14ac:dyDescent="0.3">
      <c r="A306" s="147"/>
      <c r="B306" s="148"/>
      <c r="AJ306" s="149"/>
    </row>
    <row r="307" spans="1:36" ht="15.75" customHeight="1" x14ac:dyDescent="0.3">
      <c r="A307" s="147"/>
      <c r="B307" s="148"/>
      <c r="AJ307" s="149"/>
    </row>
    <row r="308" spans="1:36" ht="15.75" customHeight="1" x14ac:dyDescent="0.3">
      <c r="A308" s="147"/>
      <c r="B308" s="148"/>
      <c r="AJ308" s="149"/>
    </row>
    <row r="309" spans="1:36" ht="15.75" customHeight="1" x14ac:dyDescent="0.3">
      <c r="A309" s="147"/>
      <c r="B309" s="148"/>
      <c r="AJ309" s="149"/>
    </row>
    <row r="310" spans="1:36" ht="15.75" customHeight="1" x14ac:dyDescent="0.3">
      <c r="A310" s="147"/>
      <c r="B310" s="148"/>
      <c r="AJ310" s="149"/>
    </row>
    <row r="311" spans="1:36" ht="15.75" customHeight="1" x14ac:dyDescent="0.3">
      <c r="A311" s="147"/>
      <c r="B311" s="148"/>
      <c r="AJ311" s="149"/>
    </row>
    <row r="312" spans="1:36" ht="15.75" customHeight="1" x14ac:dyDescent="0.3">
      <c r="A312" s="147"/>
      <c r="B312" s="148"/>
      <c r="AJ312" s="149"/>
    </row>
    <row r="313" spans="1:36" ht="15.75" customHeight="1" x14ac:dyDescent="0.3">
      <c r="A313" s="147"/>
      <c r="B313" s="148"/>
      <c r="AJ313" s="149"/>
    </row>
    <row r="314" spans="1:36" ht="15.75" customHeight="1" x14ac:dyDescent="0.3">
      <c r="A314" s="147"/>
      <c r="B314" s="148"/>
      <c r="AJ314" s="149"/>
    </row>
    <row r="315" spans="1:36" ht="15.75" customHeight="1" x14ac:dyDescent="0.3">
      <c r="A315" s="147"/>
      <c r="B315" s="148"/>
      <c r="AJ315" s="149"/>
    </row>
    <row r="316" spans="1:36" ht="15.75" customHeight="1" x14ac:dyDescent="0.3">
      <c r="A316" s="147"/>
      <c r="B316" s="148"/>
      <c r="AJ316" s="149"/>
    </row>
    <row r="317" spans="1:36" ht="15.75" customHeight="1" x14ac:dyDescent="0.3">
      <c r="A317" s="147"/>
      <c r="B317" s="148"/>
      <c r="AJ317" s="149"/>
    </row>
    <row r="318" spans="1:36" ht="15.75" customHeight="1" x14ac:dyDescent="0.3">
      <c r="A318" s="147"/>
      <c r="B318" s="148"/>
      <c r="AJ318" s="149"/>
    </row>
    <row r="319" spans="1:36" ht="15.75" customHeight="1" x14ac:dyDescent="0.3">
      <c r="A319" s="147"/>
      <c r="B319" s="148"/>
      <c r="AJ319" s="149"/>
    </row>
    <row r="320" spans="1:36" ht="15.75" customHeight="1" x14ac:dyDescent="0.3">
      <c r="A320" s="147"/>
      <c r="B320" s="148"/>
      <c r="AJ320" s="149"/>
    </row>
    <row r="321" spans="1:36" ht="15.75" customHeight="1" x14ac:dyDescent="0.3">
      <c r="A321" s="147"/>
      <c r="B321" s="148"/>
      <c r="AJ321" s="149"/>
    </row>
    <row r="322" spans="1:36" ht="15.75" customHeight="1" x14ac:dyDescent="0.3">
      <c r="A322" s="147"/>
      <c r="B322" s="148"/>
      <c r="AJ322" s="149"/>
    </row>
    <row r="323" spans="1:36" ht="15.75" customHeight="1" x14ac:dyDescent="0.3">
      <c r="A323" s="147"/>
      <c r="B323" s="148"/>
      <c r="AJ323" s="149"/>
    </row>
    <row r="324" spans="1:36" ht="15.75" customHeight="1" x14ac:dyDescent="0.3">
      <c r="A324" s="147"/>
      <c r="B324" s="148"/>
      <c r="AJ324" s="149"/>
    </row>
    <row r="325" spans="1:36" ht="15.75" customHeight="1" x14ac:dyDescent="0.3">
      <c r="A325" s="147"/>
      <c r="B325" s="148"/>
      <c r="AJ325" s="149"/>
    </row>
    <row r="326" spans="1:36" ht="15.75" customHeight="1" x14ac:dyDescent="0.3">
      <c r="A326" s="147"/>
      <c r="B326" s="148"/>
      <c r="AJ326" s="149"/>
    </row>
    <row r="327" spans="1:36" ht="15.75" customHeight="1" x14ac:dyDescent="0.3">
      <c r="A327" s="147"/>
      <c r="B327" s="148"/>
      <c r="AJ327" s="149"/>
    </row>
    <row r="328" spans="1:36" ht="15.75" customHeight="1" x14ac:dyDescent="0.3">
      <c r="A328" s="147"/>
      <c r="B328" s="148"/>
      <c r="AJ328" s="149"/>
    </row>
    <row r="329" spans="1:36" ht="15.75" customHeight="1" x14ac:dyDescent="0.3">
      <c r="A329" s="147"/>
      <c r="B329" s="148"/>
      <c r="AJ329" s="149"/>
    </row>
    <row r="330" spans="1:36" ht="15.75" customHeight="1" x14ac:dyDescent="0.3">
      <c r="A330" s="147"/>
      <c r="B330" s="148"/>
      <c r="AJ330" s="149"/>
    </row>
    <row r="331" spans="1:36" ht="15.75" customHeight="1" x14ac:dyDescent="0.3">
      <c r="A331" s="147"/>
      <c r="B331" s="148"/>
      <c r="AJ331" s="149"/>
    </row>
    <row r="332" spans="1:36" ht="15.75" customHeight="1" x14ac:dyDescent="0.3">
      <c r="A332" s="147"/>
      <c r="B332" s="148"/>
      <c r="AJ332" s="149"/>
    </row>
    <row r="333" spans="1:36" ht="15.75" customHeight="1" x14ac:dyDescent="0.3">
      <c r="A333" s="147"/>
      <c r="B333" s="148"/>
      <c r="AJ333" s="149"/>
    </row>
    <row r="334" spans="1:36" ht="15.75" customHeight="1" x14ac:dyDescent="0.3">
      <c r="A334" s="147"/>
      <c r="B334" s="148"/>
      <c r="AJ334" s="149"/>
    </row>
    <row r="335" spans="1:36" ht="15.75" customHeight="1" x14ac:dyDescent="0.3">
      <c r="A335" s="147"/>
      <c r="B335" s="148"/>
      <c r="AJ335" s="149"/>
    </row>
    <row r="336" spans="1:36" ht="15.75" customHeight="1" x14ac:dyDescent="0.3">
      <c r="A336" s="147"/>
      <c r="B336" s="148"/>
      <c r="AJ336" s="149"/>
    </row>
    <row r="337" spans="1:36" ht="15.75" customHeight="1" x14ac:dyDescent="0.3">
      <c r="A337" s="147"/>
      <c r="B337" s="148"/>
      <c r="AJ337" s="149"/>
    </row>
    <row r="338" spans="1:36" ht="15.75" customHeight="1" x14ac:dyDescent="0.3">
      <c r="A338" s="147"/>
      <c r="B338" s="148"/>
      <c r="AJ338" s="149"/>
    </row>
    <row r="339" spans="1:36" ht="15.75" customHeight="1" x14ac:dyDescent="0.3">
      <c r="A339" s="147"/>
      <c r="B339" s="148"/>
      <c r="AJ339" s="149"/>
    </row>
    <row r="340" spans="1:36" ht="15.75" customHeight="1" x14ac:dyDescent="0.3">
      <c r="A340" s="147"/>
      <c r="B340" s="148"/>
      <c r="AJ340" s="149"/>
    </row>
    <row r="341" spans="1:36" ht="15.75" customHeight="1" x14ac:dyDescent="0.3">
      <c r="A341" s="147"/>
      <c r="B341" s="148"/>
      <c r="AJ341" s="149"/>
    </row>
    <row r="342" spans="1:36" ht="15.75" customHeight="1" x14ac:dyDescent="0.3">
      <c r="A342" s="147"/>
      <c r="B342" s="148"/>
      <c r="AJ342" s="149"/>
    </row>
    <row r="343" spans="1:36" ht="15.75" customHeight="1" x14ac:dyDescent="0.3">
      <c r="A343" s="147"/>
      <c r="B343" s="148"/>
      <c r="AJ343" s="149"/>
    </row>
    <row r="344" spans="1:36" ht="15.75" customHeight="1" x14ac:dyDescent="0.3">
      <c r="A344" s="147"/>
      <c r="B344" s="148"/>
      <c r="AJ344" s="149"/>
    </row>
    <row r="345" spans="1:36" ht="15.75" customHeight="1" x14ac:dyDescent="0.3">
      <c r="A345" s="147"/>
      <c r="B345" s="148"/>
      <c r="AJ345" s="149"/>
    </row>
    <row r="346" spans="1:36" ht="15.75" customHeight="1" x14ac:dyDescent="0.3">
      <c r="A346" s="147"/>
      <c r="B346" s="148"/>
      <c r="AJ346" s="149"/>
    </row>
    <row r="347" spans="1:36" ht="15.75" customHeight="1" x14ac:dyDescent="0.3">
      <c r="A347" s="147"/>
      <c r="B347" s="148"/>
      <c r="AJ347" s="149"/>
    </row>
    <row r="348" spans="1:36" ht="15.75" customHeight="1" x14ac:dyDescent="0.3">
      <c r="A348" s="147"/>
      <c r="B348" s="148"/>
      <c r="AJ348" s="149"/>
    </row>
    <row r="349" spans="1:36" ht="15.75" customHeight="1" x14ac:dyDescent="0.3">
      <c r="A349" s="147"/>
      <c r="B349" s="148"/>
      <c r="AJ349" s="149"/>
    </row>
    <row r="350" spans="1:36" ht="15.75" customHeight="1" x14ac:dyDescent="0.3">
      <c r="A350" s="147"/>
      <c r="B350" s="148"/>
      <c r="AJ350" s="149"/>
    </row>
    <row r="351" spans="1:36" ht="15.75" customHeight="1" x14ac:dyDescent="0.3">
      <c r="A351" s="147"/>
      <c r="B351" s="148"/>
      <c r="AJ351" s="149"/>
    </row>
    <row r="352" spans="1:36" ht="15.75" customHeight="1" x14ac:dyDescent="0.3">
      <c r="A352" s="147"/>
      <c r="B352" s="148"/>
      <c r="AJ352" s="149"/>
    </row>
    <row r="353" spans="1:36" ht="15.75" customHeight="1" x14ac:dyDescent="0.3">
      <c r="A353" s="147"/>
      <c r="B353" s="148"/>
      <c r="AJ353" s="149"/>
    </row>
    <row r="354" spans="1:36" ht="15.75" customHeight="1" x14ac:dyDescent="0.3">
      <c r="A354" s="147"/>
      <c r="B354" s="148"/>
      <c r="AJ354" s="149"/>
    </row>
    <row r="355" spans="1:36" ht="15.75" customHeight="1" x14ac:dyDescent="0.3">
      <c r="A355" s="147"/>
      <c r="B355" s="148"/>
      <c r="AJ355" s="149"/>
    </row>
    <row r="356" spans="1:36" ht="15.75" customHeight="1" x14ac:dyDescent="0.3">
      <c r="A356" s="147"/>
      <c r="B356" s="148"/>
      <c r="AJ356" s="149"/>
    </row>
    <row r="357" spans="1:36" ht="15.75" customHeight="1" x14ac:dyDescent="0.3">
      <c r="A357" s="147"/>
      <c r="B357" s="148"/>
      <c r="AJ357" s="149"/>
    </row>
    <row r="358" spans="1:36" ht="15.75" customHeight="1" x14ac:dyDescent="0.3">
      <c r="A358" s="147"/>
      <c r="B358" s="148"/>
      <c r="AJ358" s="149"/>
    </row>
    <row r="359" spans="1:36" ht="15.75" customHeight="1" x14ac:dyDescent="0.3">
      <c r="A359" s="147"/>
      <c r="B359" s="148"/>
      <c r="AJ359" s="149"/>
    </row>
    <row r="360" spans="1:36" ht="15.75" customHeight="1" x14ac:dyDescent="0.3">
      <c r="A360" s="147"/>
      <c r="B360" s="148"/>
      <c r="K360" s="1">
        <v>1874</v>
      </c>
      <c r="AJ360" s="149"/>
    </row>
    <row r="361" spans="1:36" ht="15.75" customHeight="1" x14ac:dyDescent="0.3">
      <c r="A361" s="147"/>
      <c r="B361" s="148"/>
      <c r="AJ361" s="149"/>
    </row>
    <row r="362" spans="1:36" ht="15.75" customHeight="1" x14ac:dyDescent="0.3">
      <c r="A362" s="147"/>
      <c r="B362" s="148"/>
      <c r="AJ362" s="149"/>
    </row>
    <row r="363" spans="1:36" ht="15.75" customHeight="1" x14ac:dyDescent="0.3">
      <c r="A363" s="147"/>
      <c r="B363" s="148"/>
      <c r="AJ363" s="149"/>
    </row>
    <row r="364" spans="1:36" ht="15.75" customHeight="1" x14ac:dyDescent="0.3">
      <c r="A364" s="147"/>
      <c r="B364" s="148"/>
      <c r="AJ364" s="149"/>
    </row>
    <row r="365" spans="1:36" ht="15.75" customHeight="1" x14ac:dyDescent="0.3">
      <c r="A365" s="147"/>
      <c r="B365" s="148"/>
      <c r="AJ365" s="149"/>
    </row>
    <row r="366" spans="1:36" ht="15.75" customHeight="1" x14ac:dyDescent="0.3">
      <c r="A366" s="147"/>
      <c r="B366" s="148"/>
      <c r="AJ366" s="149"/>
    </row>
    <row r="367" spans="1:36" ht="15.75" customHeight="1" x14ac:dyDescent="0.3">
      <c r="A367" s="147"/>
      <c r="B367" s="148"/>
      <c r="AJ367" s="149"/>
    </row>
    <row r="368" spans="1:36" ht="15.75" customHeight="1" x14ac:dyDescent="0.3">
      <c r="A368" s="147"/>
      <c r="B368" s="148"/>
      <c r="AJ368" s="149"/>
    </row>
    <row r="369" spans="1:36" ht="15.75" customHeight="1" x14ac:dyDescent="0.3">
      <c r="A369" s="147"/>
      <c r="B369" s="148"/>
      <c r="AJ369" s="149"/>
    </row>
    <row r="370" spans="1:36" ht="15.75" customHeight="1" x14ac:dyDescent="0.3">
      <c r="A370" s="147"/>
      <c r="B370" s="148"/>
      <c r="AJ370" s="149"/>
    </row>
    <row r="371" spans="1:36" ht="15.75" customHeight="1" x14ac:dyDescent="0.3">
      <c r="A371" s="147"/>
      <c r="B371" s="148"/>
      <c r="AJ371" s="149"/>
    </row>
    <row r="372" spans="1:36" ht="15.75" customHeight="1" x14ac:dyDescent="0.3">
      <c r="A372" s="147"/>
      <c r="B372" s="148"/>
      <c r="AJ372" s="149"/>
    </row>
    <row r="373" spans="1:36" ht="15.75" customHeight="1" x14ac:dyDescent="0.3">
      <c r="A373" s="147"/>
      <c r="B373" s="148"/>
      <c r="AJ373" s="149"/>
    </row>
    <row r="374" spans="1:36" ht="15.75" customHeight="1" x14ac:dyDescent="0.3">
      <c r="A374" s="147"/>
      <c r="B374" s="148"/>
      <c r="AJ374" s="149"/>
    </row>
    <row r="375" spans="1:36" ht="15.75" customHeight="1" x14ac:dyDescent="0.3">
      <c r="A375" s="147"/>
      <c r="B375" s="148"/>
      <c r="AJ375" s="149"/>
    </row>
    <row r="376" spans="1:36" ht="15.75" customHeight="1" x14ac:dyDescent="0.3">
      <c r="A376" s="147"/>
      <c r="B376" s="148"/>
      <c r="AJ376" s="149"/>
    </row>
    <row r="377" spans="1:36" ht="15.75" customHeight="1" x14ac:dyDescent="0.3">
      <c r="A377" s="147"/>
      <c r="B377" s="148"/>
      <c r="AJ377" s="149"/>
    </row>
    <row r="378" spans="1:36" ht="15.75" customHeight="1" x14ac:dyDescent="0.3">
      <c r="A378" s="147"/>
      <c r="B378" s="148"/>
      <c r="AJ378" s="149"/>
    </row>
    <row r="379" spans="1:36" ht="15.75" customHeight="1" x14ac:dyDescent="0.3">
      <c r="A379" s="147"/>
      <c r="B379" s="148"/>
      <c r="AJ379" s="149"/>
    </row>
    <row r="380" spans="1:36" ht="15.75" customHeight="1" x14ac:dyDescent="0.3">
      <c r="A380" s="147"/>
      <c r="B380" s="148"/>
      <c r="AJ380" s="149"/>
    </row>
    <row r="381" spans="1:36" ht="15.75" customHeight="1" x14ac:dyDescent="0.3">
      <c r="A381" s="147"/>
      <c r="B381" s="148"/>
      <c r="AJ381" s="149"/>
    </row>
    <row r="382" spans="1:36" ht="15.75" customHeight="1" x14ac:dyDescent="0.3">
      <c r="A382" s="147"/>
      <c r="B382" s="148"/>
      <c r="AJ382" s="149"/>
    </row>
    <row r="383" spans="1:36" ht="15.75" customHeight="1" x14ac:dyDescent="0.3">
      <c r="A383" s="147"/>
      <c r="B383" s="148"/>
      <c r="AJ383" s="149"/>
    </row>
    <row r="384" spans="1:36" ht="15.75" customHeight="1" x14ac:dyDescent="0.3">
      <c r="A384" s="147"/>
      <c r="B384" s="148"/>
      <c r="AJ384" s="149"/>
    </row>
    <row r="385" spans="1:36" ht="15.75" customHeight="1" x14ac:dyDescent="0.3">
      <c r="A385" s="147"/>
      <c r="B385" s="148"/>
      <c r="AJ385" s="149"/>
    </row>
    <row r="386" spans="1:36" ht="15.75" customHeight="1" x14ac:dyDescent="0.3">
      <c r="A386" s="147"/>
      <c r="B386" s="148"/>
      <c r="AJ386" s="149"/>
    </row>
    <row r="387" spans="1:36" ht="15.75" customHeight="1" x14ac:dyDescent="0.3">
      <c r="A387" s="147"/>
      <c r="B387" s="148"/>
      <c r="AJ387" s="149"/>
    </row>
    <row r="388" spans="1:36" ht="15.75" customHeight="1" x14ac:dyDescent="0.3">
      <c r="A388" s="147"/>
      <c r="B388" s="148"/>
      <c r="AJ388" s="149"/>
    </row>
    <row r="389" spans="1:36" ht="15.75" customHeight="1" x14ac:dyDescent="0.3">
      <c r="A389" s="147"/>
      <c r="B389" s="148"/>
      <c r="AJ389" s="149"/>
    </row>
    <row r="390" spans="1:36" ht="15.75" customHeight="1" x14ac:dyDescent="0.3">
      <c r="A390" s="147"/>
      <c r="B390" s="148"/>
      <c r="AJ390" s="149"/>
    </row>
    <row r="391" spans="1:36" ht="15.75" customHeight="1" x14ac:dyDescent="0.3">
      <c r="A391" s="147"/>
      <c r="B391" s="148"/>
      <c r="AJ391" s="149"/>
    </row>
    <row r="392" spans="1:36" ht="15.75" customHeight="1" x14ac:dyDescent="0.3">
      <c r="A392" s="147"/>
      <c r="B392" s="148"/>
      <c r="AJ392" s="149"/>
    </row>
    <row r="393" spans="1:36" ht="15.75" customHeight="1" x14ac:dyDescent="0.3">
      <c r="A393" s="147"/>
      <c r="B393" s="148"/>
      <c r="AJ393" s="149"/>
    </row>
    <row r="394" spans="1:36" ht="15.75" customHeight="1" x14ac:dyDescent="0.3">
      <c r="A394" s="147"/>
      <c r="B394" s="148"/>
      <c r="AJ394" s="149"/>
    </row>
    <row r="395" spans="1:36" ht="15.75" customHeight="1" x14ac:dyDescent="0.3">
      <c r="A395" s="147"/>
      <c r="B395" s="148"/>
      <c r="AJ395" s="149"/>
    </row>
    <row r="396" spans="1:36" ht="15.75" customHeight="1" x14ac:dyDescent="0.3">
      <c r="A396" s="147"/>
      <c r="B396" s="148"/>
      <c r="AJ396" s="149"/>
    </row>
    <row r="397" spans="1:36" ht="15.75" customHeight="1" x14ac:dyDescent="0.3">
      <c r="A397" s="147"/>
      <c r="B397" s="148"/>
      <c r="AJ397" s="149"/>
    </row>
    <row r="398" spans="1:36" ht="15.75" customHeight="1" x14ac:dyDescent="0.3">
      <c r="A398" s="147"/>
      <c r="B398" s="148"/>
      <c r="AJ398" s="149"/>
    </row>
    <row r="399" spans="1:36" ht="15.75" customHeight="1" x14ac:dyDescent="0.3">
      <c r="A399" s="147"/>
      <c r="B399" s="148"/>
      <c r="AJ399" s="149"/>
    </row>
    <row r="400" spans="1:36" ht="15.75" customHeight="1" x14ac:dyDescent="0.3">
      <c r="A400" s="147"/>
      <c r="B400" s="148"/>
      <c r="AJ400" s="149"/>
    </row>
    <row r="401" spans="1:36" ht="15.75" customHeight="1" x14ac:dyDescent="0.3">
      <c r="A401" s="147"/>
      <c r="B401" s="148"/>
      <c r="AJ401" s="149"/>
    </row>
    <row r="402" spans="1:36" ht="15.75" customHeight="1" x14ac:dyDescent="0.3">
      <c r="A402" s="147"/>
      <c r="B402" s="148"/>
      <c r="AJ402" s="149"/>
    </row>
    <row r="403" spans="1:36" ht="15.75" customHeight="1" x14ac:dyDescent="0.3">
      <c r="A403" s="147"/>
      <c r="B403" s="148"/>
      <c r="AJ403" s="149"/>
    </row>
    <row r="404" spans="1:36" ht="15.75" customHeight="1" x14ac:dyDescent="0.3">
      <c r="A404" s="147"/>
      <c r="B404" s="148"/>
      <c r="AJ404" s="149"/>
    </row>
    <row r="405" spans="1:36" ht="15.75" customHeight="1" x14ac:dyDescent="0.3">
      <c r="A405" s="147"/>
      <c r="B405" s="148"/>
      <c r="AJ405" s="149"/>
    </row>
    <row r="406" spans="1:36" ht="15.75" customHeight="1" x14ac:dyDescent="0.3">
      <c r="A406" s="147"/>
      <c r="B406" s="148"/>
      <c r="AJ406" s="149"/>
    </row>
    <row r="407" spans="1:36" ht="15.75" customHeight="1" x14ac:dyDescent="0.3">
      <c r="A407" s="147"/>
      <c r="B407" s="148"/>
      <c r="AJ407" s="149"/>
    </row>
    <row r="408" spans="1:36" ht="15.75" customHeight="1" x14ac:dyDescent="0.3">
      <c r="A408" s="147"/>
      <c r="B408" s="148"/>
      <c r="AJ408" s="149"/>
    </row>
    <row r="409" spans="1:36" ht="15.75" customHeight="1" x14ac:dyDescent="0.3">
      <c r="A409" s="147"/>
      <c r="B409" s="148"/>
      <c r="AJ409" s="149"/>
    </row>
    <row r="410" spans="1:36" ht="15.75" customHeight="1" x14ac:dyDescent="0.3">
      <c r="A410" s="147"/>
      <c r="B410" s="148"/>
      <c r="AJ410" s="149"/>
    </row>
    <row r="411" spans="1:36" ht="15.75" customHeight="1" x14ac:dyDescent="0.3">
      <c r="A411" s="147"/>
      <c r="B411" s="148"/>
      <c r="AJ411" s="149"/>
    </row>
    <row r="412" spans="1:36" ht="15.75" customHeight="1" x14ac:dyDescent="0.3">
      <c r="A412" s="147"/>
      <c r="B412" s="148"/>
      <c r="AJ412" s="149"/>
    </row>
    <row r="413" spans="1:36" ht="15.75" customHeight="1" x14ac:dyDescent="0.3">
      <c r="A413" s="147"/>
      <c r="B413" s="148"/>
      <c r="AJ413" s="149"/>
    </row>
    <row r="414" spans="1:36" ht="15.75" customHeight="1" x14ac:dyDescent="0.3">
      <c r="A414" s="147"/>
      <c r="B414" s="148"/>
      <c r="AJ414" s="149"/>
    </row>
    <row r="415" spans="1:36" ht="15.75" customHeight="1" x14ac:dyDescent="0.3">
      <c r="A415" s="147"/>
      <c r="B415" s="148"/>
      <c r="AJ415" s="149"/>
    </row>
    <row r="416" spans="1:36" ht="15.75" customHeight="1" x14ac:dyDescent="0.3">
      <c r="A416" s="147"/>
      <c r="B416" s="148"/>
      <c r="AJ416" s="149"/>
    </row>
    <row r="417" spans="1:36" ht="15.75" customHeight="1" x14ac:dyDescent="0.3">
      <c r="A417" s="147"/>
      <c r="B417" s="148"/>
      <c r="AJ417" s="149"/>
    </row>
    <row r="418" spans="1:36" ht="15.75" customHeight="1" x14ac:dyDescent="0.3">
      <c r="A418" s="147"/>
      <c r="B418" s="148"/>
      <c r="AJ418" s="149"/>
    </row>
    <row r="419" spans="1:36" ht="15.75" customHeight="1" x14ac:dyDescent="0.3">
      <c r="A419" s="147"/>
      <c r="B419" s="148"/>
      <c r="AJ419" s="149"/>
    </row>
    <row r="420" spans="1:36" ht="15.75" customHeight="1" x14ac:dyDescent="0.3">
      <c r="A420" s="147"/>
      <c r="B420" s="148"/>
      <c r="AJ420" s="149"/>
    </row>
    <row r="421" spans="1:36" ht="15.75" customHeight="1" x14ac:dyDescent="0.3">
      <c r="A421" s="147"/>
      <c r="B421" s="148"/>
      <c r="AJ421" s="149"/>
    </row>
    <row r="422" spans="1:36" ht="15.75" customHeight="1" x14ac:dyDescent="0.3">
      <c r="A422" s="147"/>
      <c r="B422" s="148"/>
      <c r="AJ422" s="149"/>
    </row>
    <row r="423" spans="1:36" ht="15.75" customHeight="1" x14ac:dyDescent="0.3">
      <c r="A423" s="147"/>
      <c r="B423" s="148"/>
      <c r="AJ423" s="149"/>
    </row>
    <row r="424" spans="1:36" ht="15.75" customHeight="1" x14ac:dyDescent="0.3">
      <c r="A424" s="147"/>
      <c r="B424" s="148"/>
      <c r="AJ424" s="149"/>
    </row>
    <row r="425" spans="1:36" ht="15.75" customHeight="1" x14ac:dyDescent="0.3">
      <c r="A425" s="147"/>
      <c r="B425" s="148"/>
      <c r="AJ425" s="149"/>
    </row>
    <row r="426" spans="1:36" ht="15.75" customHeight="1" x14ac:dyDescent="0.3">
      <c r="A426" s="147"/>
      <c r="B426" s="148"/>
      <c r="AJ426" s="149"/>
    </row>
    <row r="427" spans="1:36" ht="15.75" customHeight="1" x14ac:dyDescent="0.3">
      <c r="A427" s="147"/>
      <c r="B427" s="148"/>
      <c r="AJ427" s="149"/>
    </row>
    <row r="428" spans="1:36" ht="15.75" customHeight="1" x14ac:dyDescent="0.3">
      <c r="A428" s="147"/>
      <c r="B428" s="148"/>
      <c r="AJ428" s="149"/>
    </row>
    <row r="429" spans="1:36" ht="15.75" customHeight="1" x14ac:dyDescent="0.3">
      <c r="A429" s="147"/>
      <c r="B429" s="148"/>
      <c r="AJ429" s="149"/>
    </row>
    <row r="430" spans="1:36" ht="15.75" customHeight="1" x14ac:dyDescent="0.3">
      <c r="A430" s="147"/>
      <c r="B430" s="148"/>
      <c r="AJ430" s="149"/>
    </row>
    <row r="431" spans="1:36" ht="15.75" customHeight="1" x14ac:dyDescent="0.3">
      <c r="A431" s="147"/>
      <c r="B431" s="148"/>
      <c r="AJ431" s="149"/>
    </row>
    <row r="432" spans="1:36" ht="15.75" customHeight="1" x14ac:dyDescent="0.3">
      <c r="A432" s="147"/>
      <c r="B432" s="148"/>
      <c r="AJ432" s="149"/>
    </row>
    <row r="433" spans="1:36" ht="15.75" customHeight="1" x14ac:dyDescent="0.3">
      <c r="A433" s="147"/>
      <c r="B433" s="148"/>
      <c r="AJ433" s="149"/>
    </row>
    <row r="434" spans="1:36" ht="15.75" customHeight="1" x14ac:dyDescent="0.3">
      <c r="A434" s="147"/>
      <c r="B434" s="148"/>
      <c r="AJ434" s="149"/>
    </row>
    <row r="435" spans="1:36" ht="15.75" customHeight="1" x14ac:dyDescent="0.3">
      <c r="A435" s="147"/>
      <c r="B435" s="148"/>
      <c r="AJ435" s="149"/>
    </row>
    <row r="436" spans="1:36" ht="15.75" customHeight="1" x14ac:dyDescent="0.3">
      <c r="A436" s="147"/>
      <c r="B436" s="148"/>
      <c r="AJ436" s="149"/>
    </row>
    <row r="437" spans="1:36" ht="15.75" customHeight="1" x14ac:dyDescent="0.3">
      <c r="A437" s="147"/>
      <c r="B437" s="148"/>
      <c r="AJ437" s="149"/>
    </row>
    <row r="438" spans="1:36" ht="15.75" customHeight="1" x14ac:dyDescent="0.3">
      <c r="A438" s="147"/>
      <c r="B438" s="148"/>
      <c r="AJ438" s="149"/>
    </row>
    <row r="439" spans="1:36" ht="15.75" customHeight="1" x14ac:dyDescent="0.3">
      <c r="A439" s="147"/>
      <c r="B439" s="148"/>
      <c r="AJ439" s="149"/>
    </row>
    <row r="440" spans="1:36" ht="15.75" customHeight="1" x14ac:dyDescent="0.3">
      <c r="A440" s="147"/>
      <c r="B440" s="148"/>
      <c r="AJ440" s="149"/>
    </row>
    <row r="441" spans="1:36" ht="15.75" customHeight="1" x14ac:dyDescent="0.3">
      <c r="A441" s="147"/>
      <c r="B441" s="148"/>
      <c r="AJ441" s="149"/>
    </row>
    <row r="442" spans="1:36" ht="15.75" customHeight="1" x14ac:dyDescent="0.3">
      <c r="A442" s="147"/>
      <c r="B442" s="148"/>
      <c r="AJ442" s="149"/>
    </row>
    <row r="443" spans="1:36" ht="15.75" customHeight="1" x14ac:dyDescent="0.3">
      <c r="A443" s="147"/>
      <c r="B443" s="148"/>
      <c r="AJ443" s="149"/>
    </row>
    <row r="444" spans="1:36" ht="15.75" customHeight="1" x14ac:dyDescent="0.3">
      <c r="A444" s="147"/>
      <c r="B444" s="148"/>
      <c r="AJ444" s="149"/>
    </row>
    <row r="445" spans="1:36" ht="15.75" customHeight="1" x14ac:dyDescent="0.3">
      <c r="A445" s="147"/>
      <c r="B445" s="148"/>
      <c r="AJ445" s="149"/>
    </row>
    <row r="446" spans="1:36" ht="15.75" customHeight="1" x14ac:dyDescent="0.3">
      <c r="A446" s="147"/>
      <c r="B446" s="148"/>
      <c r="AJ446" s="149"/>
    </row>
    <row r="447" spans="1:36" ht="15.75" customHeight="1" x14ac:dyDescent="0.3">
      <c r="A447" s="147"/>
      <c r="B447" s="148"/>
      <c r="AJ447" s="149"/>
    </row>
    <row r="448" spans="1:36" ht="15.75" customHeight="1" x14ac:dyDescent="0.3">
      <c r="A448" s="147"/>
      <c r="B448" s="148"/>
      <c r="AJ448" s="149"/>
    </row>
    <row r="449" spans="1:36" ht="15.75" customHeight="1" x14ac:dyDescent="0.3">
      <c r="A449" s="147"/>
      <c r="B449" s="148"/>
      <c r="AJ449" s="149"/>
    </row>
    <row r="450" spans="1:36" ht="15.75" customHeight="1" x14ac:dyDescent="0.3">
      <c r="A450" s="147"/>
      <c r="B450" s="148"/>
      <c r="AJ450" s="149"/>
    </row>
    <row r="451" spans="1:36" ht="15.75" customHeight="1" x14ac:dyDescent="0.3">
      <c r="A451" s="147"/>
      <c r="B451" s="148"/>
      <c r="AJ451" s="149"/>
    </row>
    <row r="452" spans="1:36" ht="15.75" customHeight="1" x14ac:dyDescent="0.3">
      <c r="A452" s="147"/>
      <c r="B452" s="148"/>
      <c r="AJ452" s="149"/>
    </row>
    <row r="453" spans="1:36" ht="15.75" customHeight="1" x14ac:dyDescent="0.3">
      <c r="A453" s="147"/>
      <c r="B453" s="148"/>
      <c r="AJ453" s="149"/>
    </row>
    <row r="454" spans="1:36" ht="15.75" customHeight="1" x14ac:dyDescent="0.3">
      <c r="A454" s="147"/>
      <c r="B454" s="148"/>
      <c r="AJ454" s="149"/>
    </row>
    <row r="455" spans="1:36" ht="15.75" customHeight="1" x14ac:dyDescent="0.3">
      <c r="A455" s="147"/>
      <c r="B455" s="148"/>
      <c r="AJ455" s="149"/>
    </row>
    <row r="456" spans="1:36" ht="15.75" customHeight="1" x14ac:dyDescent="0.3">
      <c r="A456" s="147"/>
      <c r="B456" s="148"/>
      <c r="AJ456" s="149"/>
    </row>
    <row r="457" spans="1:36" ht="15.75" customHeight="1" x14ac:dyDescent="0.3">
      <c r="A457" s="147"/>
      <c r="B457" s="148"/>
      <c r="AJ457" s="149"/>
    </row>
    <row r="458" spans="1:36" ht="15.75" customHeight="1" x14ac:dyDescent="0.3">
      <c r="A458" s="147"/>
      <c r="B458" s="148"/>
      <c r="AJ458" s="149"/>
    </row>
    <row r="459" spans="1:36" ht="15.75" customHeight="1" x14ac:dyDescent="0.3">
      <c r="A459" s="147"/>
      <c r="B459" s="148"/>
      <c r="AJ459" s="149"/>
    </row>
    <row r="460" spans="1:36" ht="15.75" customHeight="1" x14ac:dyDescent="0.3">
      <c r="A460" s="147"/>
      <c r="B460" s="148"/>
      <c r="AJ460" s="149"/>
    </row>
    <row r="461" spans="1:36" ht="15.75" customHeight="1" x14ac:dyDescent="0.3">
      <c r="A461" s="147"/>
      <c r="B461" s="148"/>
      <c r="AJ461" s="149"/>
    </row>
    <row r="462" spans="1:36" ht="15.75" customHeight="1" x14ac:dyDescent="0.3">
      <c r="A462" s="147"/>
      <c r="B462" s="148"/>
      <c r="AJ462" s="149"/>
    </row>
    <row r="463" spans="1:36" ht="15.75" customHeight="1" x14ac:dyDescent="0.3">
      <c r="A463" s="147"/>
      <c r="B463" s="148"/>
      <c r="AJ463" s="149"/>
    </row>
    <row r="464" spans="1:36" ht="15.75" customHeight="1" x14ac:dyDescent="0.3">
      <c r="A464" s="147"/>
      <c r="B464" s="148"/>
      <c r="AJ464" s="149"/>
    </row>
    <row r="465" spans="1:36" ht="15.75" customHeight="1" x14ac:dyDescent="0.3">
      <c r="A465" s="147"/>
      <c r="B465" s="148"/>
      <c r="AJ465" s="149"/>
    </row>
    <row r="466" spans="1:36" ht="15.75" customHeight="1" x14ac:dyDescent="0.3">
      <c r="A466" s="147"/>
      <c r="B466" s="148"/>
      <c r="AJ466" s="149"/>
    </row>
    <row r="467" spans="1:36" ht="15.75" customHeight="1" x14ac:dyDescent="0.3">
      <c r="A467" s="147"/>
      <c r="B467" s="148"/>
      <c r="AJ467" s="149"/>
    </row>
    <row r="468" spans="1:36" ht="15.75" customHeight="1" x14ac:dyDescent="0.3">
      <c r="A468" s="147"/>
      <c r="B468" s="148"/>
      <c r="AJ468" s="149"/>
    </row>
    <row r="469" spans="1:36" ht="15.75" customHeight="1" x14ac:dyDescent="0.3">
      <c r="A469" s="147"/>
      <c r="B469" s="148"/>
      <c r="AJ469" s="149"/>
    </row>
    <row r="470" spans="1:36" ht="15.75" customHeight="1" x14ac:dyDescent="0.3">
      <c r="A470" s="147"/>
      <c r="B470" s="148"/>
      <c r="AJ470" s="149"/>
    </row>
    <row r="471" spans="1:36" ht="15.75" customHeight="1" x14ac:dyDescent="0.3">
      <c r="A471" s="147"/>
      <c r="B471" s="148"/>
      <c r="AJ471" s="149"/>
    </row>
    <row r="472" spans="1:36" ht="15.75" customHeight="1" x14ac:dyDescent="0.3">
      <c r="A472" s="147"/>
      <c r="B472" s="148"/>
      <c r="AJ472" s="149"/>
    </row>
    <row r="473" spans="1:36" ht="15.75" customHeight="1" x14ac:dyDescent="0.3">
      <c r="A473" s="147"/>
      <c r="B473" s="148"/>
      <c r="AJ473" s="149"/>
    </row>
    <row r="474" spans="1:36" ht="15.75" customHeight="1" x14ac:dyDescent="0.3">
      <c r="A474" s="147"/>
      <c r="B474" s="148"/>
      <c r="AJ474" s="149"/>
    </row>
    <row r="475" spans="1:36" ht="15.75" customHeight="1" x14ac:dyDescent="0.3">
      <c r="A475" s="147"/>
      <c r="B475" s="148"/>
      <c r="AJ475" s="149"/>
    </row>
    <row r="476" spans="1:36" ht="15.75" customHeight="1" x14ac:dyDescent="0.3">
      <c r="A476" s="147"/>
      <c r="B476" s="148"/>
      <c r="AJ476" s="149"/>
    </row>
    <row r="477" spans="1:36" ht="15.75" customHeight="1" x14ac:dyDescent="0.3">
      <c r="A477" s="147"/>
      <c r="B477" s="148"/>
      <c r="AJ477" s="149"/>
    </row>
    <row r="478" spans="1:36" ht="15.75" customHeight="1" x14ac:dyDescent="0.3">
      <c r="A478" s="147"/>
      <c r="B478" s="148"/>
      <c r="AJ478" s="149"/>
    </row>
    <row r="479" spans="1:36" ht="15.75" customHeight="1" x14ac:dyDescent="0.3">
      <c r="A479" s="147"/>
      <c r="B479" s="148"/>
      <c r="AJ479" s="149"/>
    </row>
    <row r="480" spans="1:36" ht="15.75" customHeight="1" x14ac:dyDescent="0.3">
      <c r="A480" s="147"/>
      <c r="B480" s="148"/>
      <c r="AJ480" s="149"/>
    </row>
    <row r="481" spans="1:36" ht="15.75" customHeight="1" x14ac:dyDescent="0.3">
      <c r="A481" s="147"/>
      <c r="B481" s="148"/>
      <c r="AJ481" s="149"/>
    </row>
    <row r="482" spans="1:36" ht="15.75" customHeight="1" x14ac:dyDescent="0.3">
      <c r="A482" s="147"/>
      <c r="B482" s="148"/>
      <c r="AJ482" s="149"/>
    </row>
    <row r="483" spans="1:36" ht="15.75" customHeight="1" x14ac:dyDescent="0.3">
      <c r="A483" s="147"/>
      <c r="B483" s="148"/>
      <c r="AJ483" s="149"/>
    </row>
    <row r="484" spans="1:36" ht="15.75" customHeight="1" x14ac:dyDescent="0.3">
      <c r="A484" s="147"/>
      <c r="B484" s="148"/>
      <c r="AJ484" s="149"/>
    </row>
    <row r="485" spans="1:36" ht="15.75" customHeight="1" x14ac:dyDescent="0.3">
      <c r="A485" s="147"/>
      <c r="B485" s="148"/>
      <c r="AJ485" s="149"/>
    </row>
    <row r="486" spans="1:36" ht="15.75" customHeight="1" x14ac:dyDescent="0.3">
      <c r="A486" s="147"/>
      <c r="B486" s="148"/>
      <c r="AJ486" s="149"/>
    </row>
    <row r="487" spans="1:36" ht="15.75" customHeight="1" x14ac:dyDescent="0.3">
      <c r="A487" s="147"/>
      <c r="B487" s="148"/>
      <c r="AJ487" s="149"/>
    </row>
    <row r="488" spans="1:36" ht="15.75" customHeight="1" x14ac:dyDescent="0.3">
      <c r="A488" s="147"/>
      <c r="B488" s="148"/>
      <c r="AJ488" s="149"/>
    </row>
    <row r="489" spans="1:36" ht="15.75" customHeight="1" x14ac:dyDescent="0.3">
      <c r="A489" s="147"/>
      <c r="B489" s="148"/>
      <c r="AJ489" s="149"/>
    </row>
    <row r="490" spans="1:36" ht="15.75" customHeight="1" x14ac:dyDescent="0.3">
      <c r="A490" s="147"/>
      <c r="B490" s="148"/>
      <c r="AJ490" s="149"/>
    </row>
    <row r="491" spans="1:36" ht="15.75" customHeight="1" x14ac:dyDescent="0.3">
      <c r="A491" s="147"/>
      <c r="B491" s="148"/>
      <c r="AJ491" s="149"/>
    </row>
    <row r="492" spans="1:36" ht="15.75" customHeight="1" x14ac:dyDescent="0.3">
      <c r="A492" s="147"/>
      <c r="B492" s="148"/>
      <c r="AJ492" s="149"/>
    </row>
    <row r="493" spans="1:36" ht="15.75" customHeight="1" x14ac:dyDescent="0.3">
      <c r="A493" s="147"/>
      <c r="B493" s="148"/>
      <c r="AJ493" s="149"/>
    </row>
    <row r="494" spans="1:36" ht="15.75" customHeight="1" x14ac:dyDescent="0.3">
      <c r="A494" s="147"/>
      <c r="B494" s="148"/>
      <c r="AJ494" s="149"/>
    </row>
    <row r="495" spans="1:36" ht="15.75" customHeight="1" x14ac:dyDescent="0.3">
      <c r="A495" s="147"/>
      <c r="B495" s="148"/>
      <c r="AJ495" s="149"/>
    </row>
    <row r="496" spans="1:36" ht="15.75" customHeight="1" x14ac:dyDescent="0.3">
      <c r="A496" s="147"/>
      <c r="B496" s="148"/>
      <c r="AJ496" s="149"/>
    </row>
    <row r="497" spans="1:36" ht="15.75" customHeight="1" x14ac:dyDescent="0.3">
      <c r="A497" s="147"/>
      <c r="B497" s="148"/>
      <c r="AJ497" s="149"/>
    </row>
    <row r="498" spans="1:36" ht="15.75" customHeight="1" x14ac:dyDescent="0.3">
      <c r="A498" s="147"/>
      <c r="B498" s="148"/>
      <c r="AJ498" s="149"/>
    </row>
    <row r="499" spans="1:36" ht="15.75" customHeight="1" x14ac:dyDescent="0.3">
      <c r="A499" s="147"/>
      <c r="B499" s="148"/>
      <c r="AJ499" s="149"/>
    </row>
    <row r="500" spans="1:36" ht="15.75" customHeight="1" x14ac:dyDescent="0.3">
      <c r="A500" s="147"/>
      <c r="B500" s="148"/>
      <c r="AJ500" s="149"/>
    </row>
    <row r="501" spans="1:36" ht="15.75" customHeight="1" x14ac:dyDescent="0.3">
      <c r="A501" s="147"/>
      <c r="B501" s="148"/>
      <c r="AJ501" s="149"/>
    </row>
    <row r="502" spans="1:36" ht="15.75" customHeight="1" x14ac:dyDescent="0.3">
      <c r="A502" s="147"/>
      <c r="B502" s="148"/>
      <c r="AJ502" s="149"/>
    </row>
    <row r="503" spans="1:36" ht="15.75" customHeight="1" x14ac:dyDescent="0.3">
      <c r="A503" s="147"/>
      <c r="B503" s="148"/>
      <c r="AJ503" s="149"/>
    </row>
    <row r="504" spans="1:36" ht="15.75" customHeight="1" x14ac:dyDescent="0.3">
      <c r="A504" s="147"/>
      <c r="B504" s="148"/>
      <c r="AJ504" s="149"/>
    </row>
    <row r="505" spans="1:36" ht="15.75" customHeight="1" x14ac:dyDescent="0.3">
      <c r="A505" s="147"/>
      <c r="B505" s="148"/>
      <c r="AJ505" s="149"/>
    </row>
    <row r="506" spans="1:36" ht="15.75" customHeight="1" x14ac:dyDescent="0.3">
      <c r="A506" s="147"/>
      <c r="B506" s="148"/>
      <c r="AJ506" s="149"/>
    </row>
    <row r="507" spans="1:36" ht="15.75" customHeight="1" x14ac:dyDescent="0.3">
      <c r="A507" s="147"/>
      <c r="B507" s="148"/>
      <c r="AJ507" s="149"/>
    </row>
    <row r="508" spans="1:36" ht="15.75" customHeight="1" x14ac:dyDescent="0.3">
      <c r="A508" s="147"/>
      <c r="B508" s="148"/>
      <c r="AJ508" s="149"/>
    </row>
    <row r="509" spans="1:36" ht="15.75" customHeight="1" x14ac:dyDescent="0.3">
      <c r="A509" s="147"/>
      <c r="B509" s="148"/>
      <c r="AJ509" s="149"/>
    </row>
    <row r="510" spans="1:36" ht="15.75" customHeight="1" x14ac:dyDescent="0.3">
      <c r="A510" s="147"/>
      <c r="B510" s="148"/>
      <c r="AJ510" s="149"/>
    </row>
    <row r="511" spans="1:36" ht="15.75" customHeight="1" x14ac:dyDescent="0.3">
      <c r="A511" s="147"/>
      <c r="B511" s="148"/>
      <c r="AJ511" s="149"/>
    </row>
    <row r="512" spans="1:36" ht="15.75" customHeight="1" x14ac:dyDescent="0.3">
      <c r="A512" s="147"/>
      <c r="B512" s="148"/>
      <c r="AJ512" s="149"/>
    </row>
    <row r="513" spans="1:36" ht="15.75" customHeight="1" x14ac:dyDescent="0.3">
      <c r="A513" s="147"/>
      <c r="B513" s="148"/>
      <c r="AJ513" s="149"/>
    </row>
    <row r="514" spans="1:36" ht="15.75" customHeight="1" x14ac:dyDescent="0.3">
      <c r="A514" s="147"/>
      <c r="B514" s="148"/>
      <c r="AJ514" s="149"/>
    </row>
    <row r="515" spans="1:36" ht="15.75" customHeight="1" x14ac:dyDescent="0.3">
      <c r="A515" s="147"/>
      <c r="B515" s="148"/>
      <c r="AJ515" s="149"/>
    </row>
    <row r="516" spans="1:36" ht="15.75" customHeight="1" x14ac:dyDescent="0.3">
      <c r="A516" s="147"/>
      <c r="B516" s="148"/>
      <c r="AJ516" s="149"/>
    </row>
    <row r="517" spans="1:36" ht="15.75" customHeight="1" x14ac:dyDescent="0.3">
      <c r="A517" s="147"/>
      <c r="B517" s="148"/>
      <c r="AJ517" s="149"/>
    </row>
    <row r="518" spans="1:36" ht="15.75" customHeight="1" x14ac:dyDescent="0.3">
      <c r="A518" s="147"/>
      <c r="B518" s="148"/>
      <c r="AJ518" s="149"/>
    </row>
    <row r="519" spans="1:36" ht="15.75" customHeight="1" x14ac:dyDescent="0.3">
      <c r="A519" s="147"/>
      <c r="B519" s="148"/>
      <c r="AJ519" s="149"/>
    </row>
    <row r="520" spans="1:36" ht="15.75" customHeight="1" x14ac:dyDescent="0.3">
      <c r="A520" s="147"/>
      <c r="B520" s="148"/>
      <c r="AJ520" s="149"/>
    </row>
    <row r="521" spans="1:36" ht="15.75" customHeight="1" x14ac:dyDescent="0.3">
      <c r="A521" s="147"/>
      <c r="B521" s="148"/>
      <c r="AJ521" s="149"/>
    </row>
    <row r="522" spans="1:36" ht="15.75" customHeight="1" x14ac:dyDescent="0.3">
      <c r="A522" s="147"/>
      <c r="B522" s="148"/>
      <c r="AJ522" s="149"/>
    </row>
    <row r="523" spans="1:36" ht="15.75" customHeight="1" x14ac:dyDescent="0.3">
      <c r="A523" s="147"/>
      <c r="B523" s="148"/>
      <c r="AJ523" s="149"/>
    </row>
    <row r="524" spans="1:36" ht="15.75" customHeight="1" x14ac:dyDescent="0.3">
      <c r="A524" s="147"/>
      <c r="B524" s="148"/>
      <c r="AJ524" s="149"/>
    </row>
    <row r="525" spans="1:36" ht="15.75" customHeight="1" x14ac:dyDescent="0.3">
      <c r="A525" s="147"/>
      <c r="B525" s="148"/>
      <c r="AJ525" s="149"/>
    </row>
    <row r="526" spans="1:36" ht="15.75" customHeight="1" x14ac:dyDescent="0.3">
      <c r="A526" s="147"/>
      <c r="B526" s="148"/>
      <c r="AJ526" s="149"/>
    </row>
    <row r="527" spans="1:36" ht="15.75" customHeight="1" x14ac:dyDescent="0.3">
      <c r="A527" s="147"/>
      <c r="B527" s="148"/>
      <c r="AJ527" s="149"/>
    </row>
    <row r="528" spans="1:36" ht="15.75" customHeight="1" x14ac:dyDescent="0.3">
      <c r="A528" s="147"/>
      <c r="B528" s="148"/>
      <c r="AJ528" s="149"/>
    </row>
    <row r="529" spans="1:36" ht="15.75" customHeight="1" x14ac:dyDescent="0.3">
      <c r="A529" s="147"/>
      <c r="B529" s="148"/>
      <c r="AJ529" s="149"/>
    </row>
    <row r="530" spans="1:36" ht="15.75" customHeight="1" x14ac:dyDescent="0.3">
      <c r="A530" s="147"/>
      <c r="B530" s="148"/>
      <c r="AJ530" s="149"/>
    </row>
    <row r="531" spans="1:36" ht="15.75" customHeight="1" x14ac:dyDescent="0.3">
      <c r="A531" s="147"/>
      <c r="B531" s="148"/>
      <c r="AJ531" s="149"/>
    </row>
    <row r="532" spans="1:36" ht="15.75" customHeight="1" x14ac:dyDescent="0.3">
      <c r="A532" s="147"/>
      <c r="B532" s="148"/>
      <c r="AJ532" s="149"/>
    </row>
    <row r="533" spans="1:36" ht="15.75" customHeight="1" x14ac:dyDescent="0.3">
      <c r="A533" s="147"/>
      <c r="B533" s="148"/>
      <c r="AJ533" s="149"/>
    </row>
    <row r="534" spans="1:36" ht="15.75" customHeight="1" x14ac:dyDescent="0.3">
      <c r="A534" s="147"/>
      <c r="B534" s="148"/>
      <c r="AJ534" s="149"/>
    </row>
    <row r="535" spans="1:36" ht="15.75" customHeight="1" x14ac:dyDescent="0.3">
      <c r="A535" s="147"/>
      <c r="B535" s="148"/>
      <c r="AJ535" s="149"/>
    </row>
    <row r="536" spans="1:36" ht="15.75" customHeight="1" x14ac:dyDescent="0.3">
      <c r="A536" s="147"/>
      <c r="B536" s="148"/>
      <c r="AJ536" s="149"/>
    </row>
    <row r="537" spans="1:36" ht="15.75" customHeight="1" x14ac:dyDescent="0.3">
      <c r="A537" s="147"/>
      <c r="B537" s="148"/>
      <c r="AJ537" s="149"/>
    </row>
    <row r="538" spans="1:36" ht="15.75" customHeight="1" x14ac:dyDescent="0.3">
      <c r="A538" s="147"/>
      <c r="B538" s="148"/>
      <c r="AJ538" s="149"/>
    </row>
    <row r="539" spans="1:36" ht="15.75" customHeight="1" x14ac:dyDescent="0.3">
      <c r="A539" s="147"/>
      <c r="B539" s="148"/>
      <c r="AJ539" s="149"/>
    </row>
    <row r="540" spans="1:36" ht="15.75" customHeight="1" x14ac:dyDescent="0.3">
      <c r="A540" s="147"/>
      <c r="B540" s="148"/>
      <c r="AJ540" s="149"/>
    </row>
    <row r="541" spans="1:36" ht="15.75" customHeight="1" x14ac:dyDescent="0.3">
      <c r="A541" s="147"/>
      <c r="B541" s="148"/>
      <c r="AJ541" s="149"/>
    </row>
    <row r="542" spans="1:36" ht="15.75" customHeight="1" x14ac:dyDescent="0.3">
      <c r="A542" s="147"/>
      <c r="B542" s="148"/>
      <c r="AJ542" s="149"/>
    </row>
    <row r="543" spans="1:36" ht="15.75" customHeight="1" x14ac:dyDescent="0.3">
      <c r="A543" s="147"/>
      <c r="B543" s="148"/>
      <c r="AJ543" s="149"/>
    </row>
    <row r="544" spans="1:36" ht="15.75" customHeight="1" x14ac:dyDescent="0.3">
      <c r="A544" s="147"/>
      <c r="B544" s="148"/>
      <c r="AJ544" s="149"/>
    </row>
    <row r="545" spans="1:36" ht="15.75" customHeight="1" x14ac:dyDescent="0.3">
      <c r="A545" s="147"/>
      <c r="B545" s="148"/>
      <c r="AJ545" s="149"/>
    </row>
    <row r="546" spans="1:36" ht="15.75" customHeight="1" x14ac:dyDescent="0.3">
      <c r="A546" s="147"/>
      <c r="B546" s="148"/>
      <c r="AJ546" s="149"/>
    </row>
    <row r="547" spans="1:36" ht="15.75" customHeight="1" x14ac:dyDescent="0.3">
      <c r="A547" s="147"/>
      <c r="B547" s="148"/>
      <c r="AJ547" s="149"/>
    </row>
    <row r="548" spans="1:36" ht="15.75" customHeight="1" x14ac:dyDescent="0.3">
      <c r="A548" s="147"/>
      <c r="B548" s="148"/>
      <c r="AJ548" s="149"/>
    </row>
    <row r="549" spans="1:36" ht="15.75" customHeight="1" x14ac:dyDescent="0.3">
      <c r="A549" s="147"/>
      <c r="B549" s="148"/>
      <c r="AJ549" s="149"/>
    </row>
    <row r="550" spans="1:36" ht="15.75" customHeight="1" x14ac:dyDescent="0.3">
      <c r="A550" s="147"/>
      <c r="B550" s="148"/>
      <c r="AJ550" s="149"/>
    </row>
    <row r="551" spans="1:36" ht="15.75" customHeight="1" x14ac:dyDescent="0.3">
      <c r="A551" s="147"/>
      <c r="B551" s="148"/>
      <c r="AJ551" s="149"/>
    </row>
    <row r="552" spans="1:36" ht="15.75" customHeight="1" x14ac:dyDescent="0.3">
      <c r="A552" s="147"/>
      <c r="B552" s="148"/>
      <c r="AJ552" s="149"/>
    </row>
    <row r="553" spans="1:36" ht="15.75" customHeight="1" x14ac:dyDescent="0.3">
      <c r="A553" s="147"/>
      <c r="B553" s="148"/>
      <c r="AJ553" s="149"/>
    </row>
    <row r="554" spans="1:36" ht="15.75" customHeight="1" x14ac:dyDescent="0.3">
      <c r="A554" s="147"/>
      <c r="B554" s="148"/>
      <c r="AJ554" s="149"/>
    </row>
    <row r="555" spans="1:36" ht="15.75" customHeight="1" x14ac:dyDescent="0.3">
      <c r="A555" s="147"/>
      <c r="B555" s="148"/>
      <c r="AJ555" s="149"/>
    </row>
    <row r="556" spans="1:36" ht="15.75" customHeight="1" x14ac:dyDescent="0.3">
      <c r="A556" s="147"/>
      <c r="B556" s="148"/>
      <c r="AJ556" s="149"/>
    </row>
    <row r="557" spans="1:36" ht="15.75" customHeight="1" x14ac:dyDescent="0.3">
      <c r="A557" s="147"/>
      <c r="B557" s="148"/>
      <c r="AJ557" s="149"/>
    </row>
    <row r="558" spans="1:36" ht="15.75" customHeight="1" x14ac:dyDescent="0.3">
      <c r="A558" s="147"/>
      <c r="B558" s="148"/>
      <c r="AJ558" s="149"/>
    </row>
    <row r="559" spans="1:36" ht="15.75" customHeight="1" x14ac:dyDescent="0.3">
      <c r="A559" s="147"/>
      <c r="B559" s="148"/>
      <c r="AJ559" s="149"/>
    </row>
    <row r="560" spans="1:36" ht="15.75" customHeight="1" x14ac:dyDescent="0.3">
      <c r="A560" s="147"/>
      <c r="B560" s="148"/>
      <c r="AJ560" s="149"/>
    </row>
    <row r="561" spans="1:36" ht="15.75" customHeight="1" x14ac:dyDescent="0.3">
      <c r="A561" s="147"/>
      <c r="B561" s="148"/>
      <c r="AJ561" s="149"/>
    </row>
    <row r="562" spans="1:36" ht="15.75" customHeight="1" x14ac:dyDescent="0.3">
      <c r="A562" s="147"/>
      <c r="B562" s="148"/>
      <c r="AJ562" s="149"/>
    </row>
    <row r="563" spans="1:36" ht="15.75" customHeight="1" x14ac:dyDescent="0.3">
      <c r="A563" s="147"/>
      <c r="B563" s="148"/>
      <c r="AJ563" s="149"/>
    </row>
    <row r="564" spans="1:36" ht="15.75" customHeight="1" x14ac:dyDescent="0.3">
      <c r="A564" s="147"/>
      <c r="B564" s="148"/>
      <c r="AJ564" s="149"/>
    </row>
    <row r="565" spans="1:36" ht="15.75" customHeight="1" x14ac:dyDescent="0.3">
      <c r="A565" s="147"/>
      <c r="B565" s="148"/>
      <c r="AJ565" s="149"/>
    </row>
    <row r="566" spans="1:36" ht="15.75" customHeight="1" x14ac:dyDescent="0.3">
      <c r="A566" s="147"/>
      <c r="B566" s="148"/>
      <c r="AJ566" s="149"/>
    </row>
    <row r="567" spans="1:36" ht="15.75" customHeight="1" x14ac:dyDescent="0.3">
      <c r="A567" s="147"/>
      <c r="B567" s="148"/>
      <c r="AJ567" s="149"/>
    </row>
    <row r="568" spans="1:36" ht="15.75" customHeight="1" x14ac:dyDescent="0.3">
      <c r="A568" s="147"/>
      <c r="B568" s="148"/>
      <c r="AJ568" s="149"/>
    </row>
    <row r="569" spans="1:36" ht="15.75" customHeight="1" x14ac:dyDescent="0.3">
      <c r="A569" s="147"/>
      <c r="B569" s="148"/>
      <c r="AJ569" s="149"/>
    </row>
    <row r="570" spans="1:36" ht="15.75" customHeight="1" x14ac:dyDescent="0.3">
      <c r="A570" s="147"/>
      <c r="B570" s="148"/>
      <c r="AJ570" s="149"/>
    </row>
    <row r="571" spans="1:36" ht="15.75" customHeight="1" x14ac:dyDescent="0.3">
      <c r="A571" s="147"/>
      <c r="B571" s="148"/>
      <c r="AJ571" s="149"/>
    </row>
    <row r="572" spans="1:36" ht="15.75" customHeight="1" x14ac:dyDescent="0.3">
      <c r="A572" s="147"/>
      <c r="B572" s="148"/>
      <c r="AJ572" s="149"/>
    </row>
    <row r="573" spans="1:36" ht="15.75" customHeight="1" x14ac:dyDescent="0.3">
      <c r="A573" s="147"/>
      <c r="B573" s="148"/>
      <c r="AJ573" s="149"/>
    </row>
    <row r="574" spans="1:36" ht="15.75" customHeight="1" x14ac:dyDescent="0.3">
      <c r="A574" s="147"/>
      <c r="B574" s="148"/>
      <c r="AJ574" s="149"/>
    </row>
    <row r="575" spans="1:36" ht="15.75" customHeight="1" x14ac:dyDescent="0.3">
      <c r="A575" s="147"/>
      <c r="B575" s="148"/>
      <c r="AJ575" s="149"/>
    </row>
    <row r="576" spans="1:36" ht="15.75" customHeight="1" x14ac:dyDescent="0.3">
      <c r="A576" s="147"/>
      <c r="B576" s="148"/>
      <c r="AJ576" s="149"/>
    </row>
    <row r="577" spans="1:36" ht="15.75" customHeight="1" x14ac:dyDescent="0.3">
      <c r="A577" s="147"/>
      <c r="B577" s="148"/>
      <c r="AJ577" s="149"/>
    </row>
    <row r="578" spans="1:36" ht="15.75" customHeight="1" x14ac:dyDescent="0.3">
      <c r="A578" s="147"/>
      <c r="B578" s="148"/>
      <c r="AJ578" s="149"/>
    </row>
    <row r="579" spans="1:36" ht="15.75" customHeight="1" x14ac:dyDescent="0.3">
      <c r="A579" s="147"/>
      <c r="B579" s="148"/>
      <c r="AJ579" s="149"/>
    </row>
    <row r="580" spans="1:36" ht="15.75" customHeight="1" x14ac:dyDescent="0.3">
      <c r="A580" s="147"/>
      <c r="B580" s="148"/>
      <c r="AJ580" s="149"/>
    </row>
    <row r="581" spans="1:36" ht="15.75" customHeight="1" x14ac:dyDescent="0.3">
      <c r="A581" s="147"/>
      <c r="B581" s="148"/>
      <c r="AJ581" s="149"/>
    </row>
    <row r="582" spans="1:36" ht="15.75" customHeight="1" x14ac:dyDescent="0.3">
      <c r="A582" s="147"/>
      <c r="B582" s="148"/>
      <c r="AJ582" s="149"/>
    </row>
    <row r="583" spans="1:36" ht="15.75" customHeight="1" x14ac:dyDescent="0.3">
      <c r="A583" s="147"/>
      <c r="B583" s="148"/>
      <c r="AJ583" s="149"/>
    </row>
    <row r="584" spans="1:36" ht="15.75" customHeight="1" x14ac:dyDescent="0.3">
      <c r="A584" s="147"/>
      <c r="B584" s="148"/>
      <c r="AJ584" s="149"/>
    </row>
    <row r="585" spans="1:36" ht="15.75" customHeight="1" x14ac:dyDescent="0.3">
      <c r="A585" s="147"/>
      <c r="B585" s="148"/>
      <c r="AJ585" s="149"/>
    </row>
    <row r="586" spans="1:36" ht="15.75" customHeight="1" x14ac:dyDescent="0.3">
      <c r="A586" s="147"/>
      <c r="B586" s="148"/>
      <c r="AJ586" s="149"/>
    </row>
    <row r="587" spans="1:36" ht="15.75" customHeight="1" x14ac:dyDescent="0.3">
      <c r="A587" s="147"/>
      <c r="B587" s="148"/>
      <c r="AJ587" s="149"/>
    </row>
    <row r="588" spans="1:36" ht="15.75" customHeight="1" x14ac:dyDescent="0.3">
      <c r="A588" s="147"/>
      <c r="B588" s="148"/>
      <c r="AJ588" s="149"/>
    </row>
    <row r="589" spans="1:36" ht="15.75" customHeight="1" x14ac:dyDescent="0.3">
      <c r="A589" s="147"/>
      <c r="B589" s="148"/>
      <c r="AJ589" s="149"/>
    </row>
    <row r="590" spans="1:36" ht="15.75" customHeight="1" x14ac:dyDescent="0.3">
      <c r="A590" s="147"/>
      <c r="B590" s="148"/>
      <c r="AJ590" s="149"/>
    </row>
    <row r="591" spans="1:36" ht="15.75" customHeight="1" x14ac:dyDescent="0.3">
      <c r="A591" s="147"/>
      <c r="B591" s="148"/>
      <c r="AJ591" s="149"/>
    </row>
    <row r="592" spans="1:36" ht="15.75" customHeight="1" x14ac:dyDescent="0.3">
      <c r="A592" s="147"/>
      <c r="B592" s="148"/>
      <c r="AJ592" s="149"/>
    </row>
    <row r="593" spans="1:36" ht="15.75" customHeight="1" x14ac:dyDescent="0.3">
      <c r="A593" s="147"/>
      <c r="B593" s="148"/>
      <c r="AJ593" s="149"/>
    </row>
    <row r="594" spans="1:36" ht="15.75" customHeight="1" x14ac:dyDescent="0.3">
      <c r="A594" s="147"/>
      <c r="B594" s="148"/>
      <c r="AJ594" s="149"/>
    </row>
    <row r="595" spans="1:36" ht="15.75" customHeight="1" x14ac:dyDescent="0.3">
      <c r="A595" s="147"/>
      <c r="B595" s="148"/>
      <c r="AJ595" s="149"/>
    </row>
    <row r="596" spans="1:36" ht="15.75" customHeight="1" x14ac:dyDescent="0.3">
      <c r="A596" s="147"/>
      <c r="B596" s="148"/>
      <c r="AJ596" s="149"/>
    </row>
    <row r="597" spans="1:36" ht="15.75" customHeight="1" x14ac:dyDescent="0.3">
      <c r="A597" s="147"/>
      <c r="B597" s="148"/>
      <c r="AJ597" s="149"/>
    </row>
    <row r="598" spans="1:36" ht="15.75" customHeight="1" x14ac:dyDescent="0.3">
      <c r="A598" s="147"/>
      <c r="B598" s="148"/>
      <c r="AJ598" s="149"/>
    </row>
    <row r="599" spans="1:36" ht="15.75" customHeight="1" x14ac:dyDescent="0.3">
      <c r="A599" s="147"/>
      <c r="B599" s="148"/>
      <c r="AJ599" s="149"/>
    </row>
    <row r="600" spans="1:36" ht="15.75" customHeight="1" x14ac:dyDescent="0.3">
      <c r="A600" s="147"/>
      <c r="B600" s="148"/>
      <c r="AJ600" s="149"/>
    </row>
    <row r="601" spans="1:36" ht="15.75" customHeight="1" x14ac:dyDescent="0.3">
      <c r="A601" s="147"/>
      <c r="B601" s="148"/>
      <c r="AJ601" s="149"/>
    </row>
    <row r="602" spans="1:36" ht="15.75" customHeight="1" x14ac:dyDescent="0.3">
      <c r="A602" s="147"/>
      <c r="B602" s="148"/>
      <c r="AJ602" s="149"/>
    </row>
    <row r="603" spans="1:36" ht="15.75" customHeight="1" x14ac:dyDescent="0.3">
      <c r="A603" s="147"/>
      <c r="B603" s="148"/>
      <c r="AJ603" s="149"/>
    </row>
    <row r="604" spans="1:36" ht="15.75" customHeight="1" x14ac:dyDescent="0.3">
      <c r="A604" s="147"/>
      <c r="B604" s="148"/>
      <c r="AJ604" s="149"/>
    </row>
    <row r="605" spans="1:36" ht="15.75" customHeight="1" x14ac:dyDescent="0.3">
      <c r="A605" s="147"/>
      <c r="B605" s="148"/>
      <c r="AJ605" s="149"/>
    </row>
    <row r="606" spans="1:36" ht="15.75" customHeight="1" x14ac:dyDescent="0.3">
      <c r="A606" s="147"/>
      <c r="B606" s="148"/>
      <c r="AJ606" s="149"/>
    </row>
    <row r="607" spans="1:36" ht="15.75" customHeight="1" x14ac:dyDescent="0.3">
      <c r="A607" s="147"/>
      <c r="B607" s="148"/>
      <c r="AJ607" s="149"/>
    </row>
    <row r="608" spans="1:36" ht="15.75" customHeight="1" x14ac:dyDescent="0.3">
      <c r="A608" s="147"/>
      <c r="B608" s="148"/>
      <c r="AJ608" s="149"/>
    </row>
    <row r="609" spans="1:36" ht="15.75" customHeight="1" x14ac:dyDescent="0.3">
      <c r="A609" s="147"/>
      <c r="B609" s="148"/>
      <c r="AJ609" s="149"/>
    </row>
    <row r="610" spans="1:36" ht="15.75" customHeight="1" x14ac:dyDescent="0.3">
      <c r="A610" s="147"/>
      <c r="B610" s="148"/>
      <c r="AJ610" s="149"/>
    </row>
    <row r="611" spans="1:36" ht="15.75" customHeight="1" x14ac:dyDescent="0.3">
      <c r="A611" s="147"/>
      <c r="B611" s="148"/>
      <c r="AJ611" s="149"/>
    </row>
    <row r="612" spans="1:36" ht="15.75" customHeight="1" x14ac:dyDescent="0.3">
      <c r="A612" s="147"/>
      <c r="B612" s="148"/>
      <c r="AJ612" s="149"/>
    </row>
    <row r="613" spans="1:36" ht="15.75" customHeight="1" x14ac:dyDescent="0.3">
      <c r="A613" s="147"/>
      <c r="B613" s="148"/>
      <c r="AJ613" s="149"/>
    </row>
    <row r="614" spans="1:36" ht="15.75" customHeight="1" x14ac:dyDescent="0.3">
      <c r="A614" s="147"/>
      <c r="B614" s="148"/>
      <c r="AJ614" s="149"/>
    </row>
    <row r="615" spans="1:36" ht="15.75" customHeight="1" x14ac:dyDescent="0.3">
      <c r="A615" s="147"/>
      <c r="B615" s="148"/>
      <c r="AJ615" s="149"/>
    </row>
    <row r="616" spans="1:36" ht="15.75" customHeight="1" x14ac:dyDescent="0.3">
      <c r="A616" s="147"/>
      <c r="B616" s="148"/>
      <c r="AJ616" s="149"/>
    </row>
    <row r="617" spans="1:36" ht="15.75" customHeight="1" x14ac:dyDescent="0.3">
      <c r="A617" s="147"/>
      <c r="B617" s="148"/>
      <c r="AJ617" s="149"/>
    </row>
    <row r="618" spans="1:36" ht="15.75" customHeight="1" x14ac:dyDescent="0.3">
      <c r="A618" s="147"/>
      <c r="B618" s="148"/>
      <c r="AJ618" s="149"/>
    </row>
    <row r="619" spans="1:36" ht="15.75" customHeight="1" x14ac:dyDescent="0.3">
      <c r="A619" s="147"/>
      <c r="B619" s="148"/>
      <c r="AJ619" s="149"/>
    </row>
    <row r="620" spans="1:36" ht="15.75" customHeight="1" x14ac:dyDescent="0.3">
      <c r="A620" s="147"/>
      <c r="B620" s="148"/>
      <c r="AJ620" s="149"/>
    </row>
    <row r="621" spans="1:36" ht="15.75" customHeight="1" x14ac:dyDescent="0.3">
      <c r="A621" s="147"/>
      <c r="B621" s="148"/>
      <c r="AJ621" s="149"/>
    </row>
    <row r="622" spans="1:36" ht="15.75" customHeight="1" x14ac:dyDescent="0.3">
      <c r="A622" s="147"/>
      <c r="B622" s="148"/>
      <c r="AJ622" s="149"/>
    </row>
    <row r="623" spans="1:36" ht="15.75" customHeight="1" x14ac:dyDescent="0.3">
      <c r="A623" s="147"/>
      <c r="B623" s="148"/>
      <c r="AJ623" s="149"/>
    </row>
    <row r="624" spans="1:36" ht="15.75" customHeight="1" x14ac:dyDescent="0.3">
      <c r="A624" s="147"/>
      <c r="B624" s="148"/>
      <c r="AJ624" s="149"/>
    </row>
    <row r="625" spans="1:36" ht="15.75" customHeight="1" x14ac:dyDescent="0.3">
      <c r="A625" s="147"/>
      <c r="B625" s="148"/>
      <c r="AJ625" s="149"/>
    </row>
    <row r="626" spans="1:36" ht="15.75" customHeight="1" x14ac:dyDescent="0.3">
      <c r="A626" s="147"/>
      <c r="B626" s="148"/>
      <c r="AJ626" s="149"/>
    </row>
    <row r="627" spans="1:36" ht="15.75" customHeight="1" x14ac:dyDescent="0.3">
      <c r="A627" s="147"/>
      <c r="B627" s="148"/>
      <c r="AJ627" s="149"/>
    </row>
    <row r="628" spans="1:36" ht="15.75" customHeight="1" x14ac:dyDescent="0.3">
      <c r="A628" s="147"/>
      <c r="B628" s="148"/>
      <c r="AJ628" s="149"/>
    </row>
    <row r="629" spans="1:36" ht="15.75" customHeight="1" x14ac:dyDescent="0.3">
      <c r="A629" s="147"/>
      <c r="B629" s="148"/>
      <c r="AJ629" s="149"/>
    </row>
    <row r="630" spans="1:36" ht="15.75" customHeight="1" x14ac:dyDescent="0.3">
      <c r="A630" s="147"/>
      <c r="B630" s="148"/>
      <c r="AJ630" s="149"/>
    </row>
    <row r="631" spans="1:36" ht="15.75" customHeight="1" x14ac:dyDescent="0.3">
      <c r="A631" s="147"/>
      <c r="B631" s="148"/>
      <c r="AJ631" s="149"/>
    </row>
    <row r="632" spans="1:36" ht="15.75" customHeight="1" x14ac:dyDescent="0.3">
      <c r="A632" s="147"/>
      <c r="B632" s="148"/>
      <c r="AJ632" s="149"/>
    </row>
    <row r="633" spans="1:36" ht="15.75" customHeight="1" x14ac:dyDescent="0.3">
      <c r="A633" s="147"/>
      <c r="B633" s="148"/>
      <c r="AJ633" s="149"/>
    </row>
    <row r="634" spans="1:36" ht="15.75" customHeight="1" x14ac:dyDescent="0.3">
      <c r="A634" s="147"/>
      <c r="B634" s="148"/>
      <c r="AJ634" s="149"/>
    </row>
    <row r="635" spans="1:36" ht="15.75" customHeight="1" x14ac:dyDescent="0.3">
      <c r="A635" s="147"/>
      <c r="B635" s="148"/>
      <c r="AJ635" s="149"/>
    </row>
    <row r="636" spans="1:36" ht="15.75" customHeight="1" x14ac:dyDescent="0.3">
      <c r="A636" s="147"/>
      <c r="B636" s="148"/>
      <c r="AJ636" s="149"/>
    </row>
    <row r="637" spans="1:36" ht="15.75" customHeight="1" x14ac:dyDescent="0.3">
      <c r="A637" s="147"/>
      <c r="B637" s="148"/>
      <c r="AJ637" s="149"/>
    </row>
    <row r="638" spans="1:36" ht="15.75" customHeight="1" x14ac:dyDescent="0.3">
      <c r="A638" s="147"/>
      <c r="B638" s="148"/>
      <c r="AJ638" s="149"/>
    </row>
    <row r="639" spans="1:36" ht="15.75" customHeight="1" x14ac:dyDescent="0.3">
      <c r="A639" s="147"/>
      <c r="B639" s="148"/>
      <c r="AJ639" s="149"/>
    </row>
    <row r="640" spans="1:36" ht="15.75" customHeight="1" x14ac:dyDescent="0.3">
      <c r="A640" s="147"/>
      <c r="B640" s="148"/>
      <c r="AJ640" s="149"/>
    </row>
    <row r="641" spans="1:36" ht="15.75" customHeight="1" x14ac:dyDescent="0.3">
      <c r="A641" s="147"/>
      <c r="B641" s="148"/>
      <c r="AJ641" s="149"/>
    </row>
    <row r="642" spans="1:36" ht="15.75" customHeight="1" x14ac:dyDescent="0.3">
      <c r="A642" s="147"/>
      <c r="B642" s="148"/>
      <c r="AJ642" s="149"/>
    </row>
    <row r="643" spans="1:36" ht="15.75" customHeight="1" x14ac:dyDescent="0.3">
      <c r="A643" s="147"/>
      <c r="B643" s="148"/>
      <c r="AJ643" s="149"/>
    </row>
    <row r="644" spans="1:36" ht="15.75" customHeight="1" x14ac:dyDescent="0.3">
      <c r="A644" s="147"/>
      <c r="B644" s="148"/>
      <c r="AJ644" s="149"/>
    </row>
    <row r="645" spans="1:36" ht="15.75" customHeight="1" x14ac:dyDescent="0.3">
      <c r="A645" s="147"/>
      <c r="B645" s="148"/>
      <c r="AJ645" s="149"/>
    </row>
    <row r="646" spans="1:36" ht="15.75" customHeight="1" x14ac:dyDescent="0.3">
      <c r="A646" s="147"/>
      <c r="B646" s="148"/>
      <c r="AJ646" s="149"/>
    </row>
    <row r="647" spans="1:36" ht="15.75" customHeight="1" x14ac:dyDescent="0.3">
      <c r="A647" s="147"/>
      <c r="B647" s="148"/>
      <c r="AJ647" s="149"/>
    </row>
    <row r="648" spans="1:36" ht="15.75" customHeight="1" x14ac:dyDescent="0.3">
      <c r="A648" s="147"/>
      <c r="B648" s="148"/>
      <c r="AJ648" s="149"/>
    </row>
    <row r="649" spans="1:36" ht="15.75" customHeight="1" x14ac:dyDescent="0.3">
      <c r="A649" s="147"/>
      <c r="B649" s="148"/>
      <c r="AJ649" s="149"/>
    </row>
    <row r="650" spans="1:36" ht="15.75" customHeight="1" x14ac:dyDescent="0.3">
      <c r="A650" s="147"/>
      <c r="B650" s="148"/>
      <c r="AJ650" s="149"/>
    </row>
    <row r="651" spans="1:36" ht="15.75" customHeight="1" x14ac:dyDescent="0.3">
      <c r="A651" s="147"/>
      <c r="B651" s="148"/>
      <c r="AJ651" s="149"/>
    </row>
    <row r="652" spans="1:36" ht="15.75" customHeight="1" x14ac:dyDescent="0.3">
      <c r="A652" s="147"/>
      <c r="B652" s="148"/>
      <c r="AJ652" s="149"/>
    </row>
    <row r="653" spans="1:36" ht="15.75" customHeight="1" x14ac:dyDescent="0.3">
      <c r="A653" s="147"/>
      <c r="B653" s="148"/>
      <c r="AJ653" s="149"/>
    </row>
    <row r="654" spans="1:36" ht="15.75" customHeight="1" x14ac:dyDescent="0.3">
      <c r="A654" s="147"/>
      <c r="B654" s="148"/>
      <c r="AJ654" s="149"/>
    </row>
    <row r="655" spans="1:36" ht="15.75" customHeight="1" x14ac:dyDescent="0.3">
      <c r="A655" s="147"/>
      <c r="B655" s="148"/>
      <c r="AJ655" s="149"/>
    </row>
    <row r="656" spans="1:36" ht="15.75" customHeight="1" x14ac:dyDescent="0.3">
      <c r="A656" s="147"/>
      <c r="B656" s="148"/>
      <c r="AJ656" s="149"/>
    </row>
    <row r="657" spans="1:36" ht="15.75" customHeight="1" x14ac:dyDescent="0.3">
      <c r="A657" s="147"/>
      <c r="B657" s="148"/>
      <c r="AJ657" s="149"/>
    </row>
    <row r="658" spans="1:36" ht="15.75" customHeight="1" x14ac:dyDescent="0.3">
      <c r="A658" s="147"/>
      <c r="B658" s="148"/>
      <c r="AJ658" s="149"/>
    </row>
    <row r="659" spans="1:36" ht="15.75" customHeight="1" x14ac:dyDescent="0.3">
      <c r="A659" s="147"/>
      <c r="B659" s="148"/>
      <c r="AJ659" s="149"/>
    </row>
    <row r="660" spans="1:36" ht="15.75" customHeight="1" x14ac:dyDescent="0.3">
      <c r="A660" s="147"/>
      <c r="B660" s="148"/>
      <c r="AJ660" s="149"/>
    </row>
    <row r="661" spans="1:36" ht="15.75" customHeight="1" x14ac:dyDescent="0.3">
      <c r="A661" s="147"/>
      <c r="B661" s="148"/>
      <c r="AJ661" s="149"/>
    </row>
    <row r="662" spans="1:36" ht="15.75" customHeight="1" x14ac:dyDescent="0.3">
      <c r="A662" s="147"/>
      <c r="B662" s="148"/>
      <c r="AJ662" s="149"/>
    </row>
    <row r="663" spans="1:36" ht="15.75" customHeight="1" x14ac:dyDescent="0.3">
      <c r="A663" s="147"/>
      <c r="B663" s="148"/>
      <c r="AJ663" s="149"/>
    </row>
    <row r="664" spans="1:36" ht="15.75" customHeight="1" x14ac:dyDescent="0.3">
      <c r="A664" s="147"/>
      <c r="B664" s="148"/>
      <c r="AJ664" s="149"/>
    </row>
    <row r="665" spans="1:36" ht="15.75" customHeight="1" x14ac:dyDescent="0.3">
      <c r="A665" s="147"/>
      <c r="B665" s="148"/>
      <c r="AJ665" s="149"/>
    </row>
    <row r="666" spans="1:36" ht="15.75" customHeight="1" x14ac:dyDescent="0.3">
      <c r="A666" s="147"/>
      <c r="B666" s="148"/>
      <c r="AJ666" s="149"/>
    </row>
    <row r="667" spans="1:36" ht="15.75" customHeight="1" x14ac:dyDescent="0.3">
      <c r="A667" s="147"/>
      <c r="B667" s="148"/>
      <c r="AJ667" s="149"/>
    </row>
    <row r="668" spans="1:36" ht="15.75" customHeight="1" x14ac:dyDescent="0.3">
      <c r="A668" s="147"/>
      <c r="B668" s="148"/>
      <c r="AJ668" s="149"/>
    </row>
    <row r="669" spans="1:36" ht="15.75" customHeight="1" x14ac:dyDescent="0.3">
      <c r="A669" s="147"/>
      <c r="B669" s="148"/>
      <c r="AJ669" s="149"/>
    </row>
    <row r="670" spans="1:36" ht="15.75" customHeight="1" x14ac:dyDescent="0.3">
      <c r="A670" s="147"/>
      <c r="B670" s="148"/>
      <c r="AJ670" s="149"/>
    </row>
    <row r="671" spans="1:36" ht="15.75" customHeight="1" x14ac:dyDescent="0.3">
      <c r="A671" s="147"/>
      <c r="B671" s="148"/>
      <c r="AJ671" s="149"/>
    </row>
    <row r="672" spans="1:36" ht="15.75" customHeight="1" x14ac:dyDescent="0.3">
      <c r="A672" s="147"/>
      <c r="B672" s="148"/>
      <c r="AJ672" s="149"/>
    </row>
    <row r="673" spans="1:36" ht="15.75" customHeight="1" x14ac:dyDescent="0.3">
      <c r="A673" s="147"/>
      <c r="B673" s="148"/>
      <c r="AJ673" s="149"/>
    </row>
    <row r="674" spans="1:36" ht="15.75" customHeight="1" x14ac:dyDescent="0.3">
      <c r="A674" s="147"/>
      <c r="B674" s="148"/>
      <c r="AJ674" s="149"/>
    </row>
    <row r="675" spans="1:36" ht="15.75" customHeight="1" x14ac:dyDescent="0.3">
      <c r="A675" s="147"/>
      <c r="B675" s="148"/>
      <c r="AJ675" s="149"/>
    </row>
    <row r="676" spans="1:36" ht="15.75" customHeight="1" x14ac:dyDescent="0.3">
      <c r="A676" s="147"/>
      <c r="B676" s="148"/>
      <c r="AJ676" s="149"/>
    </row>
    <row r="677" spans="1:36" ht="15.75" customHeight="1" x14ac:dyDescent="0.3">
      <c r="A677" s="147"/>
      <c r="B677" s="148"/>
      <c r="AJ677" s="149"/>
    </row>
    <row r="678" spans="1:36" ht="15.75" customHeight="1" x14ac:dyDescent="0.3">
      <c r="A678" s="147"/>
      <c r="B678" s="148"/>
      <c r="AJ678" s="149"/>
    </row>
    <row r="679" spans="1:36" ht="15.75" customHeight="1" x14ac:dyDescent="0.3">
      <c r="A679" s="147"/>
      <c r="B679" s="148"/>
      <c r="AJ679" s="149"/>
    </row>
    <row r="680" spans="1:36" ht="15.75" customHeight="1" x14ac:dyDescent="0.3">
      <c r="A680" s="147"/>
      <c r="B680" s="148"/>
      <c r="AJ680" s="149"/>
    </row>
    <row r="681" spans="1:36" ht="15.75" customHeight="1" x14ac:dyDescent="0.3">
      <c r="A681" s="147"/>
      <c r="B681" s="148"/>
      <c r="AJ681" s="149"/>
    </row>
    <row r="682" spans="1:36" ht="15.75" customHeight="1" x14ac:dyDescent="0.3">
      <c r="A682" s="147"/>
      <c r="B682" s="148"/>
      <c r="AJ682" s="149"/>
    </row>
    <row r="683" spans="1:36" ht="15.75" customHeight="1" x14ac:dyDescent="0.3">
      <c r="A683" s="147"/>
      <c r="B683" s="148"/>
      <c r="AJ683" s="149"/>
    </row>
    <row r="684" spans="1:36" ht="15.75" customHeight="1" x14ac:dyDescent="0.3">
      <c r="A684" s="147"/>
      <c r="B684" s="148"/>
      <c r="AJ684" s="149"/>
    </row>
    <row r="685" spans="1:36" ht="15.75" customHeight="1" x14ac:dyDescent="0.3">
      <c r="A685" s="147"/>
      <c r="B685" s="148"/>
      <c r="AJ685" s="149"/>
    </row>
    <row r="686" spans="1:36" ht="15.75" customHeight="1" x14ac:dyDescent="0.3">
      <c r="A686" s="147"/>
      <c r="B686" s="148"/>
      <c r="AJ686" s="149"/>
    </row>
    <row r="687" spans="1:36" ht="15.75" customHeight="1" x14ac:dyDescent="0.3">
      <c r="A687" s="147"/>
      <c r="B687" s="148"/>
      <c r="AJ687" s="149"/>
    </row>
    <row r="688" spans="1:36" ht="15.75" customHeight="1" x14ac:dyDescent="0.3">
      <c r="A688" s="147"/>
      <c r="B688" s="148"/>
      <c r="AJ688" s="149"/>
    </row>
    <row r="689" spans="1:36" ht="15.75" customHeight="1" x14ac:dyDescent="0.3">
      <c r="A689" s="147"/>
      <c r="B689" s="148"/>
      <c r="AJ689" s="149"/>
    </row>
    <row r="690" spans="1:36" ht="15.75" customHeight="1" x14ac:dyDescent="0.3">
      <c r="A690" s="147"/>
      <c r="B690" s="148"/>
      <c r="AJ690" s="149"/>
    </row>
    <row r="691" spans="1:36" ht="15.75" customHeight="1" x14ac:dyDescent="0.3">
      <c r="A691" s="147"/>
      <c r="B691" s="148"/>
      <c r="AJ691" s="149"/>
    </row>
    <row r="692" spans="1:36" ht="15.75" customHeight="1" x14ac:dyDescent="0.3">
      <c r="A692" s="147"/>
      <c r="B692" s="148"/>
      <c r="AJ692" s="149"/>
    </row>
    <row r="693" spans="1:36" ht="15.75" customHeight="1" x14ac:dyDescent="0.3">
      <c r="A693" s="147"/>
      <c r="B693" s="148"/>
      <c r="AJ693" s="149"/>
    </row>
    <row r="694" spans="1:36" ht="15.75" customHeight="1" x14ac:dyDescent="0.3">
      <c r="A694" s="147"/>
      <c r="B694" s="148"/>
      <c r="AJ694" s="149"/>
    </row>
    <row r="695" spans="1:36" ht="15.75" customHeight="1" x14ac:dyDescent="0.3">
      <c r="A695" s="147"/>
      <c r="B695" s="148"/>
      <c r="AJ695" s="149"/>
    </row>
    <row r="696" spans="1:36" ht="15.75" customHeight="1" x14ac:dyDescent="0.3">
      <c r="A696" s="147"/>
      <c r="B696" s="148"/>
      <c r="AJ696" s="149"/>
    </row>
    <row r="697" spans="1:36" ht="15.75" customHeight="1" x14ac:dyDescent="0.3">
      <c r="A697" s="147"/>
      <c r="B697" s="148"/>
      <c r="AJ697" s="149"/>
    </row>
    <row r="698" spans="1:36" ht="15.75" customHeight="1" x14ac:dyDescent="0.3">
      <c r="A698" s="147"/>
      <c r="B698" s="148"/>
      <c r="AJ698" s="149"/>
    </row>
    <row r="699" spans="1:36" ht="15.75" customHeight="1" x14ac:dyDescent="0.3">
      <c r="A699" s="147"/>
      <c r="B699" s="148"/>
      <c r="AJ699" s="149"/>
    </row>
    <row r="700" spans="1:36" ht="15.75" customHeight="1" x14ac:dyDescent="0.3">
      <c r="A700" s="147"/>
      <c r="B700" s="148"/>
      <c r="AJ700" s="149"/>
    </row>
    <row r="701" spans="1:36" ht="15.75" customHeight="1" x14ac:dyDescent="0.3">
      <c r="A701" s="147"/>
      <c r="B701" s="148"/>
      <c r="AJ701" s="149"/>
    </row>
    <row r="702" spans="1:36" ht="15.75" customHeight="1" x14ac:dyDescent="0.3">
      <c r="A702" s="147"/>
      <c r="B702" s="148"/>
      <c r="AJ702" s="149"/>
    </row>
    <row r="703" spans="1:36" ht="15.75" customHeight="1" x14ac:dyDescent="0.3">
      <c r="A703" s="147"/>
      <c r="B703" s="148"/>
      <c r="AJ703" s="149"/>
    </row>
    <row r="704" spans="1:36" ht="15.75" customHeight="1" x14ac:dyDescent="0.3">
      <c r="A704" s="147"/>
      <c r="B704" s="148"/>
      <c r="AJ704" s="149"/>
    </row>
    <row r="705" spans="1:36" ht="15.75" customHeight="1" x14ac:dyDescent="0.3">
      <c r="A705" s="147"/>
      <c r="B705" s="148"/>
      <c r="AJ705" s="149"/>
    </row>
    <row r="706" spans="1:36" ht="15.75" customHeight="1" x14ac:dyDescent="0.3">
      <c r="A706" s="147"/>
      <c r="B706" s="148"/>
      <c r="AJ706" s="149"/>
    </row>
    <row r="707" spans="1:36" ht="15.75" customHeight="1" x14ac:dyDescent="0.3">
      <c r="A707" s="147"/>
      <c r="B707" s="148"/>
      <c r="AJ707" s="149"/>
    </row>
    <row r="708" spans="1:36" ht="15.75" customHeight="1" x14ac:dyDescent="0.3">
      <c r="A708" s="147"/>
      <c r="B708" s="148"/>
      <c r="AJ708" s="149"/>
    </row>
    <row r="709" spans="1:36" ht="15.75" customHeight="1" x14ac:dyDescent="0.3">
      <c r="A709" s="147"/>
      <c r="B709" s="148"/>
      <c r="AJ709" s="149"/>
    </row>
    <row r="710" spans="1:36" ht="15.75" customHeight="1" x14ac:dyDescent="0.3">
      <c r="A710" s="147"/>
      <c r="B710" s="148"/>
      <c r="AJ710" s="149"/>
    </row>
    <row r="711" spans="1:36" ht="15.75" customHeight="1" x14ac:dyDescent="0.3">
      <c r="A711" s="147"/>
      <c r="B711" s="148"/>
      <c r="AJ711" s="149"/>
    </row>
    <row r="712" spans="1:36" ht="15.75" customHeight="1" x14ac:dyDescent="0.3">
      <c r="A712" s="147"/>
      <c r="B712" s="148"/>
      <c r="AJ712" s="149"/>
    </row>
    <row r="713" spans="1:36" ht="15.75" customHeight="1" x14ac:dyDescent="0.3">
      <c r="A713" s="147"/>
      <c r="B713" s="148"/>
      <c r="AJ713" s="149"/>
    </row>
    <row r="714" spans="1:36" ht="15.75" customHeight="1" x14ac:dyDescent="0.3">
      <c r="A714" s="147"/>
      <c r="B714" s="148"/>
      <c r="AJ714" s="149"/>
    </row>
    <row r="715" spans="1:36" ht="15.75" customHeight="1" x14ac:dyDescent="0.3">
      <c r="A715" s="147"/>
      <c r="B715" s="148"/>
      <c r="AJ715" s="149"/>
    </row>
    <row r="716" spans="1:36" ht="15.75" customHeight="1" x14ac:dyDescent="0.3">
      <c r="A716" s="147"/>
      <c r="B716" s="148"/>
      <c r="AJ716" s="149"/>
    </row>
    <row r="717" spans="1:36" ht="15.75" customHeight="1" x14ac:dyDescent="0.3">
      <c r="A717" s="147"/>
      <c r="B717" s="148"/>
      <c r="AJ717" s="149"/>
    </row>
    <row r="718" spans="1:36" ht="15.75" customHeight="1" x14ac:dyDescent="0.3">
      <c r="A718" s="147"/>
      <c r="B718" s="148"/>
      <c r="AJ718" s="149"/>
    </row>
    <row r="719" spans="1:36" ht="15.75" customHeight="1" x14ac:dyDescent="0.3">
      <c r="A719" s="147"/>
      <c r="B719" s="148"/>
      <c r="AJ719" s="149"/>
    </row>
    <row r="720" spans="1:36" ht="15.75" customHeight="1" x14ac:dyDescent="0.3">
      <c r="A720" s="147"/>
      <c r="B720" s="148"/>
      <c r="AJ720" s="149"/>
    </row>
    <row r="721" spans="1:36" ht="15.75" customHeight="1" x14ac:dyDescent="0.3">
      <c r="A721" s="147"/>
      <c r="B721" s="148"/>
      <c r="AJ721" s="149"/>
    </row>
    <row r="722" spans="1:36" ht="15.75" customHeight="1" x14ac:dyDescent="0.3">
      <c r="A722" s="147"/>
      <c r="B722" s="148"/>
      <c r="AJ722" s="149"/>
    </row>
    <row r="723" spans="1:36" ht="15.75" customHeight="1" x14ac:dyDescent="0.3">
      <c r="A723" s="147"/>
      <c r="B723" s="148"/>
      <c r="AJ723" s="149"/>
    </row>
    <row r="724" spans="1:36" ht="15.75" customHeight="1" x14ac:dyDescent="0.3">
      <c r="A724" s="147"/>
      <c r="B724" s="148"/>
      <c r="AJ724" s="149"/>
    </row>
    <row r="725" spans="1:36" ht="15.75" customHeight="1" x14ac:dyDescent="0.3">
      <c r="A725" s="147"/>
      <c r="B725" s="148"/>
      <c r="AJ725" s="149"/>
    </row>
    <row r="726" spans="1:36" ht="15.75" customHeight="1" x14ac:dyDescent="0.3">
      <c r="A726" s="147"/>
      <c r="B726" s="148"/>
      <c r="AJ726" s="149"/>
    </row>
    <row r="727" spans="1:36" ht="15.75" customHeight="1" x14ac:dyDescent="0.3">
      <c r="A727" s="147"/>
      <c r="B727" s="148"/>
      <c r="AJ727" s="149"/>
    </row>
    <row r="728" spans="1:36" ht="15.75" customHeight="1" x14ac:dyDescent="0.3">
      <c r="A728" s="147"/>
      <c r="B728" s="148"/>
      <c r="AJ728" s="149"/>
    </row>
    <row r="729" spans="1:36" ht="15.75" customHeight="1" x14ac:dyDescent="0.3">
      <c r="A729" s="147"/>
      <c r="B729" s="148"/>
      <c r="AJ729" s="149"/>
    </row>
    <row r="730" spans="1:36" ht="15.75" customHeight="1" x14ac:dyDescent="0.3">
      <c r="A730" s="147"/>
      <c r="B730" s="148"/>
      <c r="AJ730" s="149"/>
    </row>
    <row r="731" spans="1:36" ht="15.75" customHeight="1" x14ac:dyDescent="0.3">
      <c r="A731" s="147"/>
      <c r="B731" s="148"/>
      <c r="AJ731" s="149"/>
    </row>
    <row r="732" spans="1:36" ht="15.75" customHeight="1" x14ac:dyDescent="0.3">
      <c r="A732" s="147"/>
      <c r="B732" s="148"/>
      <c r="AJ732" s="149"/>
    </row>
    <row r="733" spans="1:36" ht="15.75" customHeight="1" x14ac:dyDescent="0.3">
      <c r="A733" s="147"/>
      <c r="B733" s="148"/>
      <c r="AJ733" s="149"/>
    </row>
    <row r="734" spans="1:36" ht="15.75" customHeight="1" x14ac:dyDescent="0.3">
      <c r="A734" s="147"/>
      <c r="B734" s="148"/>
      <c r="AJ734" s="149"/>
    </row>
    <row r="735" spans="1:36" ht="15.75" customHeight="1" x14ac:dyDescent="0.3">
      <c r="A735" s="147"/>
      <c r="B735" s="148"/>
      <c r="AJ735" s="149"/>
    </row>
    <row r="736" spans="1:36" ht="15.75" customHeight="1" x14ac:dyDescent="0.3">
      <c r="A736" s="147"/>
      <c r="B736" s="148"/>
      <c r="AJ736" s="149"/>
    </row>
    <row r="737" spans="1:36" ht="15.75" customHeight="1" x14ac:dyDescent="0.3">
      <c r="A737" s="147"/>
      <c r="B737" s="148"/>
      <c r="AJ737" s="149"/>
    </row>
    <row r="738" spans="1:36" ht="15.75" customHeight="1" x14ac:dyDescent="0.3">
      <c r="A738" s="147"/>
      <c r="B738" s="148"/>
      <c r="AJ738" s="149"/>
    </row>
    <row r="739" spans="1:36" ht="15.75" customHeight="1" x14ac:dyDescent="0.3">
      <c r="A739" s="147"/>
      <c r="B739" s="148"/>
      <c r="AJ739" s="149"/>
    </row>
    <row r="740" spans="1:36" ht="15.75" customHeight="1" x14ac:dyDescent="0.3">
      <c r="A740" s="147"/>
      <c r="B740" s="148"/>
      <c r="AJ740" s="149"/>
    </row>
    <row r="741" spans="1:36" ht="15.75" customHeight="1" x14ac:dyDescent="0.3">
      <c r="A741" s="147"/>
      <c r="B741" s="148"/>
      <c r="AJ741" s="149"/>
    </row>
    <row r="742" spans="1:36" ht="15.75" customHeight="1" x14ac:dyDescent="0.3">
      <c r="A742" s="147"/>
      <c r="B742" s="148"/>
      <c r="AJ742" s="149"/>
    </row>
    <row r="743" spans="1:36" ht="15.75" customHeight="1" x14ac:dyDescent="0.3">
      <c r="A743" s="147"/>
      <c r="B743" s="148"/>
      <c r="AJ743" s="149"/>
    </row>
    <row r="744" spans="1:36" ht="15.75" customHeight="1" x14ac:dyDescent="0.3">
      <c r="A744" s="147"/>
      <c r="B744" s="148"/>
      <c r="AJ744" s="149"/>
    </row>
    <row r="745" spans="1:36" ht="15.75" customHeight="1" x14ac:dyDescent="0.3">
      <c r="A745" s="147"/>
      <c r="B745" s="148"/>
      <c r="AJ745" s="149"/>
    </row>
    <row r="746" spans="1:36" ht="15.75" customHeight="1" x14ac:dyDescent="0.3">
      <c r="A746" s="147"/>
      <c r="B746" s="148"/>
      <c r="AJ746" s="149"/>
    </row>
    <row r="747" spans="1:36" ht="15.75" customHeight="1" x14ac:dyDescent="0.3">
      <c r="A747" s="147"/>
      <c r="B747" s="148"/>
      <c r="AJ747" s="149"/>
    </row>
    <row r="748" spans="1:36" ht="15.75" customHeight="1" x14ac:dyDescent="0.3">
      <c r="A748" s="147"/>
      <c r="B748" s="148"/>
      <c r="AJ748" s="149"/>
    </row>
    <row r="749" spans="1:36" ht="15.75" customHeight="1" x14ac:dyDescent="0.3">
      <c r="A749" s="147"/>
      <c r="B749" s="148"/>
      <c r="AJ749" s="149"/>
    </row>
    <row r="750" spans="1:36" ht="15.75" customHeight="1" x14ac:dyDescent="0.3">
      <c r="A750" s="147"/>
      <c r="B750" s="148"/>
      <c r="AJ750" s="149"/>
    </row>
    <row r="751" spans="1:36" ht="15.75" customHeight="1" x14ac:dyDescent="0.3">
      <c r="A751" s="147"/>
      <c r="B751" s="148"/>
      <c r="AJ751" s="149"/>
    </row>
    <row r="752" spans="1:36" ht="15.75" customHeight="1" x14ac:dyDescent="0.3">
      <c r="A752" s="147"/>
      <c r="B752" s="148"/>
      <c r="AJ752" s="149"/>
    </row>
    <row r="753" spans="1:36" ht="15.75" customHeight="1" x14ac:dyDescent="0.3">
      <c r="A753" s="147"/>
      <c r="B753" s="148"/>
      <c r="AJ753" s="149"/>
    </row>
    <row r="754" spans="1:36" ht="15.75" customHeight="1" x14ac:dyDescent="0.3">
      <c r="A754" s="147"/>
      <c r="B754" s="148"/>
      <c r="AJ754" s="149"/>
    </row>
    <row r="755" spans="1:36" ht="15.75" customHeight="1" x14ac:dyDescent="0.3">
      <c r="A755" s="147"/>
      <c r="B755" s="148"/>
      <c r="AJ755" s="149"/>
    </row>
    <row r="756" spans="1:36" ht="15.75" customHeight="1" x14ac:dyDescent="0.3">
      <c r="A756" s="147"/>
      <c r="B756" s="148"/>
      <c r="AJ756" s="149"/>
    </row>
    <row r="757" spans="1:36" ht="15.75" customHeight="1" x14ac:dyDescent="0.3">
      <c r="A757" s="147"/>
      <c r="B757" s="148"/>
      <c r="AJ757" s="149"/>
    </row>
    <row r="758" spans="1:36" ht="15.75" customHeight="1" x14ac:dyDescent="0.3">
      <c r="A758" s="147"/>
      <c r="B758" s="148"/>
      <c r="AJ758" s="149"/>
    </row>
    <row r="759" spans="1:36" ht="15.75" customHeight="1" x14ac:dyDescent="0.3">
      <c r="A759" s="147"/>
      <c r="B759" s="148"/>
      <c r="AJ759" s="149"/>
    </row>
    <row r="760" spans="1:36" ht="15.75" customHeight="1" x14ac:dyDescent="0.3">
      <c r="A760" s="147"/>
      <c r="B760" s="148"/>
      <c r="AJ760" s="149"/>
    </row>
    <row r="761" spans="1:36" ht="15.75" customHeight="1" x14ac:dyDescent="0.3">
      <c r="A761" s="147"/>
      <c r="B761" s="148"/>
      <c r="AJ761" s="149"/>
    </row>
    <row r="762" spans="1:36" ht="15.75" customHeight="1" x14ac:dyDescent="0.3">
      <c r="A762" s="147"/>
      <c r="B762" s="148"/>
      <c r="AJ762" s="149"/>
    </row>
    <row r="763" spans="1:36" ht="15.75" customHeight="1" x14ac:dyDescent="0.3">
      <c r="A763" s="147"/>
      <c r="B763" s="148"/>
      <c r="AJ763" s="149"/>
    </row>
    <row r="764" spans="1:36" ht="15.75" customHeight="1" x14ac:dyDescent="0.3">
      <c r="A764" s="147"/>
      <c r="B764" s="148"/>
      <c r="AJ764" s="149"/>
    </row>
    <row r="765" spans="1:36" ht="15.75" customHeight="1" x14ac:dyDescent="0.3">
      <c r="A765" s="147"/>
      <c r="B765" s="148"/>
      <c r="AJ765" s="149"/>
    </row>
    <row r="766" spans="1:36" ht="15.75" customHeight="1" x14ac:dyDescent="0.3">
      <c r="A766" s="147"/>
      <c r="B766" s="148"/>
      <c r="AJ766" s="149"/>
    </row>
    <row r="767" spans="1:36" ht="15.75" customHeight="1" x14ac:dyDescent="0.3">
      <c r="A767" s="147"/>
      <c r="B767" s="148"/>
      <c r="AJ767" s="149"/>
    </row>
    <row r="768" spans="1:36" ht="15.75" customHeight="1" x14ac:dyDescent="0.3">
      <c r="A768" s="147"/>
      <c r="B768" s="148"/>
      <c r="AJ768" s="149"/>
    </row>
    <row r="769" spans="1:36" ht="15.75" customHeight="1" x14ac:dyDescent="0.3">
      <c r="A769" s="147"/>
      <c r="B769" s="148"/>
      <c r="AJ769" s="149"/>
    </row>
    <row r="770" spans="1:36" ht="15.75" customHeight="1" x14ac:dyDescent="0.3">
      <c r="A770" s="147"/>
      <c r="B770" s="148"/>
      <c r="AJ770" s="149"/>
    </row>
    <row r="771" spans="1:36" ht="15.75" customHeight="1" x14ac:dyDescent="0.3">
      <c r="A771" s="147"/>
      <c r="B771" s="148"/>
      <c r="AJ771" s="149"/>
    </row>
    <row r="772" spans="1:36" ht="15.75" customHeight="1" x14ac:dyDescent="0.3">
      <c r="A772" s="147"/>
      <c r="B772" s="148"/>
      <c r="AJ772" s="149"/>
    </row>
    <row r="773" spans="1:36" ht="15.75" customHeight="1" x14ac:dyDescent="0.3">
      <c r="A773" s="147"/>
      <c r="B773" s="148"/>
      <c r="AJ773" s="149"/>
    </row>
    <row r="774" spans="1:36" ht="15.75" customHeight="1" x14ac:dyDescent="0.3">
      <c r="A774" s="147"/>
      <c r="B774" s="148"/>
      <c r="AJ774" s="149"/>
    </row>
    <row r="775" spans="1:36" ht="15.75" customHeight="1" x14ac:dyDescent="0.3">
      <c r="A775" s="147"/>
      <c r="B775" s="148"/>
      <c r="AJ775" s="149"/>
    </row>
    <row r="776" spans="1:36" ht="15.75" customHeight="1" x14ac:dyDescent="0.3">
      <c r="A776" s="147"/>
      <c r="B776" s="148"/>
      <c r="AJ776" s="149"/>
    </row>
    <row r="777" spans="1:36" ht="15.75" customHeight="1" x14ac:dyDescent="0.3">
      <c r="A777" s="147"/>
      <c r="B777" s="148"/>
      <c r="AJ777" s="149"/>
    </row>
    <row r="778" spans="1:36" ht="15.75" customHeight="1" x14ac:dyDescent="0.3">
      <c r="A778" s="147"/>
      <c r="B778" s="148"/>
      <c r="AJ778" s="149"/>
    </row>
    <row r="779" spans="1:36" ht="15.75" customHeight="1" x14ac:dyDescent="0.3">
      <c r="A779" s="147"/>
      <c r="B779" s="148"/>
      <c r="AJ779" s="149"/>
    </row>
    <row r="780" spans="1:36" ht="15.75" customHeight="1" x14ac:dyDescent="0.3">
      <c r="A780" s="147"/>
      <c r="B780" s="148"/>
      <c r="AJ780" s="149"/>
    </row>
    <row r="781" spans="1:36" ht="15.75" customHeight="1" x14ac:dyDescent="0.3">
      <c r="A781" s="147"/>
      <c r="B781" s="148"/>
      <c r="AJ781" s="149"/>
    </row>
    <row r="782" spans="1:36" ht="15.75" customHeight="1" x14ac:dyDescent="0.3">
      <c r="A782" s="147"/>
      <c r="B782" s="148"/>
      <c r="AJ782" s="149"/>
    </row>
    <row r="783" spans="1:36" ht="15.75" customHeight="1" x14ac:dyDescent="0.3">
      <c r="A783" s="147"/>
      <c r="B783" s="148"/>
      <c r="AJ783" s="149"/>
    </row>
    <row r="784" spans="1:36" ht="15.75" customHeight="1" x14ac:dyDescent="0.3">
      <c r="A784" s="147"/>
      <c r="B784" s="148"/>
      <c r="AJ784" s="149"/>
    </row>
    <row r="785" spans="1:36" ht="15.75" customHeight="1" x14ac:dyDescent="0.3">
      <c r="A785" s="147"/>
      <c r="B785" s="148"/>
      <c r="AJ785" s="149"/>
    </row>
    <row r="786" spans="1:36" ht="15.75" customHeight="1" x14ac:dyDescent="0.3">
      <c r="A786" s="147"/>
      <c r="B786" s="148"/>
      <c r="AJ786" s="149"/>
    </row>
    <row r="787" spans="1:36" ht="15.75" customHeight="1" x14ac:dyDescent="0.3">
      <c r="A787" s="147"/>
      <c r="B787" s="148"/>
      <c r="AJ787" s="149"/>
    </row>
    <row r="788" spans="1:36" ht="15.75" customHeight="1" x14ac:dyDescent="0.3">
      <c r="A788" s="147"/>
      <c r="B788" s="148"/>
      <c r="AJ788" s="149"/>
    </row>
    <row r="789" spans="1:36" ht="15.75" customHeight="1" x14ac:dyDescent="0.3">
      <c r="A789" s="147"/>
      <c r="B789" s="148"/>
      <c r="AJ789" s="149"/>
    </row>
    <row r="790" spans="1:36" ht="15.75" customHeight="1" x14ac:dyDescent="0.3">
      <c r="A790" s="147"/>
      <c r="B790" s="148"/>
      <c r="AJ790" s="149"/>
    </row>
    <row r="791" spans="1:36" ht="15.75" customHeight="1" x14ac:dyDescent="0.3">
      <c r="A791" s="147"/>
      <c r="B791" s="148"/>
      <c r="AJ791" s="149"/>
    </row>
    <row r="792" spans="1:36" ht="15.75" customHeight="1" x14ac:dyDescent="0.3">
      <c r="A792" s="147"/>
      <c r="B792" s="148"/>
      <c r="AJ792" s="149"/>
    </row>
    <row r="793" spans="1:36" ht="15.75" customHeight="1" x14ac:dyDescent="0.3">
      <c r="A793" s="147"/>
      <c r="B793" s="148"/>
      <c r="AJ793" s="149"/>
    </row>
    <row r="794" spans="1:36" ht="15.75" customHeight="1" x14ac:dyDescent="0.3">
      <c r="A794" s="147"/>
      <c r="B794" s="148"/>
      <c r="AJ794" s="149"/>
    </row>
    <row r="795" spans="1:36" ht="15.75" customHeight="1" x14ac:dyDescent="0.3">
      <c r="A795" s="147"/>
      <c r="B795" s="148"/>
      <c r="AJ795" s="149"/>
    </row>
    <row r="796" spans="1:36" ht="15.75" customHeight="1" x14ac:dyDescent="0.3">
      <c r="A796" s="147"/>
      <c r="B796" s="148"/>
      <c r="AJ796" s="149"/>
    </row>
    <row r="797" spans="1:36" ht="15.75" customHeight="1" x14ac:dyDescent="0.3">
      <c r="A797" s="147"/>
      <c r="B797" s="148"/>
      <c r="AJ797" s="149"/>
    </row>
    <row r="798" spans="1:36" ht="15.75" customHeight="1" x14ac:dyDescent="0.3">
      <c r="A798" s="147"/>
      <c r="B798" s="148"/>
      <c r="AJ798" s="149"/>
    </row>
    <row r="799" spans="1:36" ht="15.75" customHeight="1" x14ac:dyDescent="0.3">
      <c r="A799" s="147"/>
      <c r="B799" s="148"/>
      <c r="AJ799" s="149"/>
    </row>
    <row r="800" spans="1:36" ht="15.75" customHeight="1" x14ac:dyDescent="0.3">
      <c r="A800" s="147"/>
      <c r="B800" s="148"/>
      <c r="AJ800" s="149"/>
    </row>
    <row r="801" spans="1:36" ht="15.75" customHeight="1" x14ac:dyDescent="0.3">
      <c r="A801" s="147"/>
      <c r="B801" s="148"/>
      <c r="AJ801" s="149"/>
    </row>
    <row r="802" spans="1:36" ht="15.75" customHeight="1" x14ac:dyDescent="0.3">
      <c r="A802" s="147"/>
      <c r="B802" s="148"/>
      <c r="AJ802" s="149"/>
    </row>
    <row r="803" spans="1:36" ht="15.75" customHeight="1" x14ac:dyDescent="0.3">
      <c r="A803" s="147"/>
      <c r="B803" s="148"/>
      <c r="AJ803" s="149"/>
    </row>
    <row r="804" spans="1:36" ht="15.75" customHeight="1" x14ac:dyDescent="0.3">
      <c r="A804" s="147"/>
      <c r="B804" s="148"/>
      <c r="AJ804" s="149"/>
    </row>
    <row r="805" spans="1:36" ht="15.75" customHeight="1" x14ac:dyDescent="0.3">
      <c r="A805" s="147"/>
      <c r="B805" s="148"/>
      <c r="AJ805" s="149"/>
    </row>
    <row r="806" spans="1:36" ht="15.75" customHeight="1" x14ac:dyDescent="0.3">
      <c r="A806" s="147"/>
      <c r="B806" s="148"/>
      <c r="AJ806" s="149"/>
    </row>
    <row r="807" spans="1:36" ht="15.75" customHeight="1" x14ac:dyDescent="0.3">
      <c r="A807" s="147"/>
      <c r="B807" s="148"/>
      <c r="AJ807" s="149"/>
    </row>
    <row r="808" spans="1:36" ht="15.75" customHeight="1" x14ac:dyDescent="0.3">
      <c r="A808" s="147"/>
      <c r="B808" s="148"/>
      <c r="AJ808" s="149"/>
    </row>
    <row r="809" spans="1:36" ht="15.75" customHeight="1" x14ac:dyDescent="0.3">
      <c r="A809" s="147"/>
      <c r="B809" s="148"/>
      <c r="AJ809" s="149"/>
    </row>
    <row r="810" spans="1:36" ht="15.75" customHeight="1" x14ac:dyDescent="0.3">
      <c r="A810" s="147"/>
      <c r="B810" s="148"/>
      <c r="AJ810" s="149"/>
    </row>
    <row r="811" spans="1:36" ht="15.75" customHeight="1" x14ac:dyDescent="0.3">
      <c r="A811" s="147"/>
      <c r="B811" s="148"/>
      <c r="AJ811" s="149"/>
    </row>
    <row r="812" spans="1:36" ht="15.75" customHeight="1" x14ac:dyDescent="0.3">
      <c r="A812" s="147"/>
      <c r="B812" s="148"/>
      <c r="AJ812" s="149"/>
    </row>
    <row r="813" spans="1:36" ht="15.75" customHeight="1" x14ac:dyDescent="0.3">
      <c r="A813" s="147"/>
      <c r="B813" s="148"/>
      <c r="AJ813" s="149"/>
    </row>
    <row r="814" spans="1:36" ht="15.75" customHeight="1" x14ac:dyDescent="0.3">
      <c r="A814" s="147"/>
      <c r="B814" s="148"/>
      <c r="AJ814" s="149"/>
    </row>
    <row r="815" spans="1:36" ht="15.75" customHeight="1" x14ac:dyDescent="0.3">
      <c r="A815" s="147"/>
      <c r="B815" s="148"/>
      <c r="AJ815" s="149"/>
    </row>
    <row r="816" spans="1:36" ht="15.75" customHeight="1" x14ac:dyDescent="0.3">
      <c r="A816" s="147"/>
      <c r="B816" s="148"/>
      <c r="AJ816" s="149"/>
    </row>
    <row r="817" spans="1:36" ht="15.75" customHeight="1" x14ac:dyDescent="0.3">
      <c r="A817" s="147"/>
      <c r="B817" s="148"/>
      <c r="AJ817" s="149"/>
    </row>
    <row r="818" spans="1:36" ht="15.75" customHeight="1" x14ac:dyDescent="0.3">
      <c r="A818" s="147"/>
      <c r="B818" s="148"/>
      <c r="AJ818" s="149"/>
    </row>
    <row r="819" spans="1:36" ht="15.75" customHeight="1" x14ac:dyDescent="0.3">
      <c r="A819" s="147"/>
      <c r="B819" s="148"/>
      <c r="AJ819" s="149"/>
    </row>
    <row r="820" spans="1:36" ht="15.75" customHeight="1" x14ac:dyDescent="0.3">
      <c r="A820" s="147"/>
      <c r="B820" s="148"/>
      <c r="AJ820" s="149"/>
    </row>
    <row r="821" spans="1:36" ht="15.75" customHeight="1" x14ac:dyDescent="0.3">
      <c r="A821" s="147"/>
      <c r="B821" s="148"/>
      <c r="AJ821" s="149"/>
    </row>
    <row r="822" spans="1:36" ht="15.75" customHeight="1" x14ac:dyDescent="0.3">
      <c r="A822" s="147"/>
      <c r="B822" s="148"/>
      <c r="AJ822" s="149"/>
    </row>
    <row r="823" spans="1:36" ht="15.75" customHeight="1" x14ac:dyDescent="0.3">
      <c r="A823" s="147"/>
      <c r="B823" s="148"/>
      <c r="AJ823" s="149"/>
    </row>
    <row r="824" spans="1:36" ht="15.75" customHeight="1" x14ac:dyDescent="0.3">
      <c r="A824" s="147"/>
      <c r="B824" s="148"/>
      <c r="AJ824" s="149"/>
    </row>
    <row r="825" spans="1:36" ht="15.75" customHeight="1" x14ac:dyDescent="0.3">
      <c r="A825" s="147"/>
      <c r="B825" s="148"/>
      <c r="AJ825" s="149"/>
    </row>
    <row r="826" spans="1:36" ht="15.75" customHeight="1" x14ac:dyDescent="0.3">
      <c r="A826" s="147"/>
      <c r="B826" s="148"/>
      <c r="AJ826" s="149"/>
    </row>
    <row r="827" spans="1:36" ht="15.75" customHeight="1" x14ac:dyDescent="0.3">
      <c r="A827" s="147"/>
      <c r="B827" s="148"/>
      <c r="AJ827" s="149"/>
    </row>
    <row r="828" spans="1:36" ht="15.75" customHeight="1" x14ac:dyDescent="0.3">
      <c r="A828" s="147"/>
      <c r="B828" s="148"/>
      <c r="AJ828" s="149"/>
    </row>
    <row r="829" spans="1:36" ht="15.75" customHeight="1" x14ac:dyDescent="0.3">
      <c r="A829" s="147"/>
      <c r="B829" s="148"/>
      <c r="AJ829" s="149"/>
    </row>
    <row r="830" spans="1:36" ht="15.75" customHeight="1" x14ac:dyDescent="0.3">
      <c r="A830" s="147"/>
      <c r="B830" s="148"/>
      <c r="AJ830" s="149"/>
    </row>
    <row r="831" spans="1:36" ht="15.75" customHeight="1" x14ac:dyDescent="0.3">
      <c r="A831" s="147"/>
      <c r="B831" s="148"/>
      <c r="AJ831" s="149"/>
    </row>
    <row r="832" spans="1:36" ht="15.75" customHeight="1" x14ac:dyDescent="0.3">
      <c r="A832" s="147"/>
      <c r="B832" s="148"/>
      <c r="AJ832" s="149"/>
    </row>
    <row r="833" spans="1:36" ht="15.75" customHeight="1" x14ac:dyDescent="0.3">
      <c r="A833" s="147"/>
      <c r="B833" s="148"/>
      <c r="AJ833" s="149"/>
    </row>
    <row r="834" spans="1:36" ht="15.75" customHeight="1" x14ac:dyDescent="0.3">
      <c r="A834" s="147"/>
      <c r="B834" s="148"/>
      <c r="AJ834" s="149"/>
    </row>
    <row r="835" spans="1:36" ht="15.75" customHeight="1" x14ac:dyDescent="0.3">
      <c r="A835" s="147"/>
      <c r="B835" s="148"/>
      <c r="AJ835" s="149"/>
    </row>
    <row r="836" spans="1:36" ht="15.75" customHeight="1" x14ac:dyDescent="0.3">
      <c r="A836" s="147"/>
      <c r="B836" s="148"/>
      <c r="AJ836" s="149"/>
    </row>
    <row r="837" spans="1:36" ht="15.75" customHeight="1" x14ac:dyDescent="0.3">
      <c r="A837" s="147"/>
      <c r="B837" s="148"/>
      <c r="AJ837" s="149"/>
    </row>
    <row r="838" spans="1:36" ht="15.75" customHeight="1" x14ac:dyDescent="0.3">
      <c r="A838" s="147"/>
      <c r="B838" s="148"/>
      <c r="AJ838" s="149"/>
    </row>
    <row r="839" spans="1:36" ht="15.75" customHeight="1" x14ac:dyDescent="0.3">
      <c r="A839" s="147"/>
      <c r="B839" s="148"/>
      <c r="AJ839" s="149"/>
    </row>
    <row r="840" spans="1:36" ht="15.75" customHeight="1" x14ac:dyDescent="0.3">
      <c r="A840" s="147"/>
      <c r="B840" s="148"/>
      <c r="AJ840" s="149"/>
    </row>
    <row r="841" spans="1:36" ht="15.75" customHeight="1" x14ac:dyDescent="0.3">
      <c r="A841" s="147"/>
      <c r="B841" s="148"/>
      <c r="AJ841" s="149"/>
    </row>
    <row r="842" spans="1:36" ht="15.75" customHeight="1" x14ac:dyDescent="0.3">
      <c r="A842" s="147"/>
      <c r="B842" s="148"/>
      <c r="AJ842" s="149"/>
    </row>
    <row r="843" spans="1:36" ht="15.75" customHeight="1" x14ac:dyDescent="0.3">
      <c r="A843" s="147"/>
      <c r="B843" s="148"/>
      <c r="AJ843" s="149"/>
    </row>
    <row r="844" spans="1:36" ht="15.75" customHeight="1" x14ac:dyDescent="0.3">
      <c r="A844" s="147"/>
      <c r="B844" s="148"/>
      <c r="AJ844" s="149"/>
    </row>
    <row r="845" spans="1:36" ht="15.75" customHeight="1" x14ac:dyDescent="0.3">
      <c r="A845" s="147"/>
      <c r="B845" s="148"/>
      <c r="AJ845" s="149"/>
    </row>
    <row r="846" spans="1:36" ht="15.75" customHeight="1" x14ac:dyDescent="0.3">
      <c r="A846" s="147"/>
      <c r="B846" s="148"/>
      <c r="AJ846" s="149"/>
    </row>
    <row r="847" spans="1:36" ht="15.75" customHeight="1" x14ac:dyDescent="0.3">
      <c r="A847" s="147"/>
      <c r="B847" s="148"/>
      <c r="AJ847" s="149"/>
    </row>
    <row r="848" spans="1:36" ht="15.75" customHeight="1" x14ac:dyDescent="0.3">
      <c r="A848" s="147"/>
      <c r="B848" s="148"/>
      <c r="AJ848" s="149"/>
    </row>
    <row r="849" spans="1:36" ht="15.75" customHeight="1" x14ac:dyDescent="0.3">
      <c r="A849" s="147"/>
      <c r="B849" s="148"/>
      <c r="AJ849" s="149"/>
    </row>
    <row r="850" spans="1:36" ht="15.75" customHeight="1" x14ac:dyDescent="0.3">
      <c r="A850" s="147"/>
      <c r="B850" s="148"/>
      <c r="AJ850" s="149"/>
    </row>
    <row r="851" spans="1:36" ht="15.75" customHeight="1" x14ac:dyDescent="0.3">
      <c r="A851" s="147"/>
      <c r="B851" s="148"/>
      <c r="AJ851" s="149"/>
    </row>
    <row r="852" spans="1:36" ht="15.75" customHeight="1" x14ac:dyDescent="0.3">
      <c r="A852" s="147"/>
      <c r="B852" s="148"/>
      <c r="AJ852" s="149"/>
    </row>
    <row r="853" spans="1:36" ht="15.75" customHeight="1" x14ac:dyDescent="0.3">
      <c r="A853" s="147"/>
      <c r="B853" s="148"/>
      <c r="AJ853" s="149"/>
    </row>
    <row r="854" spans="1:36" ht="15.75" customHeight="1" x14ac:dyDescent="0.3">
      <c r="A854" s="147"/>
      <c r="B854" s="148"/>
      <c r="AJ854" s="149"/>
    </row>
    <row r="855" spans="1:36" ht="15.75" customHeight="1" x14ac:dyDescent="0.3">
      <c r="A855" s="147"/>
      <c r="B855" s="148"/>
      <c r="AJ855" s="149"/>
    </row>
    <row r="856" spans="1:36" ht="15.75" customHeight="1" x14ac:dyDescent="0.3">
      <c r="A856" s="147"/>
      <c r="B856" s="148"/>
      <c r="AJ856" s="149"/>
    </row>
    <row r="857" spans="1:36" ht="15.75" customHeight="1" x14ac:dyDescent="0.3">
      <c r="A857" s="147"/>
      <c r="B857" s="148"/>
      <c r="AJ857" s="149"/>
    </row>
    <row r="858" spans="1:36" ht="15.75" customHeight="1" x14ac:dyDescent="0.3">
      <c r="A858" s="147"/>
      <c r="B858" s="148"/>
      <c r="AJ858" s="149"/>
    </row>
    <row r="859" spans="1:36" ht="15.75" customHeight="1" x14ac:dyDescent="0.3">
      <c r="A859" s="147"/>
      <c r="B859" s="148"/>
      <c r="AJ859" s="149"/>
    </row>
    <row r="860" spans="1:36" ht="15.75" customHeight="1" x14ac:dyDescent="0.3">
      <c r="A860" s="147"/>
      <c r="B860" s="148"/>
      <c r="AJ860" s="149"/>
    </row>
    <row r="861" spans="1:36" ht="15.75" customHeight="1" x14ac:dyDescent="0.3">
      <c r="A861" s="147"/>
      <c r="B861" s="148"/>
      <c r="AJ861" s="149"/>
    </row>
    <row r="862" spans="1:36" ht="15.75" customHeight="1" x14ac:dyDescent="0.3">
      <c r="A862" s="147"/>
      <c r="B862" s="148"/>
      <c r="AJ862" s="149"/>
    </row>
    <row r="863" spans="1:36" ht="15.75" customHeight="1" x14ac:dyDescent="0.3">
      <c r="A863" s="147"/>
      <c r="B863" s="148"/>
      <c r="AJ863" s="149"/>
    </row>
    <row r="864" spans="1:36" ht="15.75" customHeight="1" x14ac:dyDescent="0.3">
      <c r="A864" s="147"/>
      <c r="B864" s="148"/>
      <c r="AJ864" s="149"/>
    </row>
    <row r="865" spans="1:36" ht="15.75" customHeight="1" x14ac:dyDescent="0.3">
      <c r="A865" s="147"/>
      <c r="B865" s="148"/>
      <c r="AJ865" s="149"/>
    </row>
    <row r="866" spans="1:36" ht="15.75" customHeight="1" x14ac:dyDescent="0.3">
      <c r="A866" s="147"/>
      <c r="B866" s="148"/>
      <c r="AJ866" s="149"/>
    </row>
    <row r="867" spans="1:36" ht="15.75" customHeight="1" x14ac:dyDescent="0.3">
      <c r="A867" s="147"/>
      <c r="B867" s="148"/>
      <c r="AJ867" s="149"/>
    </row>
    <row r="868" spans="1:36" ht="15.75" customHeight="1" x14ac:dyDescent="0.3">
      <c r="A868" s="147"/>
      <c r="B868" s="148"/>
      <c r="AJ868" s="149"/>
    </row>
    <row r="869" spans="1:36" ht="15.75" customHeight="1" x14ac:dyDescent="0.3">
      <c r="A869" s="147"/>
      <c r="B869" s="148"/>
      <c r="AJ869" s="149"/>
    </row>
    <row r="870" spans="1:36" ht="15.75" customHeight="1" x14ac:dyDescent="0.3">
      <c r="A870" s="147"/>
      <c r="B870" s="148"/>
      <c r="AJ870" s="149"/>
    </row>
    <row r="871" spans="1:36" ht="15.75" customHeight="1" x14ac:dyDescent="0.3">
      <c r="A871" s="147"/>
      <c r="B871" s="148"/>
      <c r="AJ871" s="149"/>
    </row>
    <row r="872" spans="1:36" ht="15.75" customHeight="1" x14ac:dyDescent="0.3">
      <c r="A872" s="147"/>
      <c r="B872" s="148"/>
      <c r="AJ872" s="149"/>
    </row>
    <row r="873" spans="1:36" ht="15.75" customHeight="1" x14ac:dyDescent="0.3">
      <c r="A873" s="147"/>
      <c r="B873" s="148"/>
      <c r="AJ873" s="149"/>
    </row>
    <row r="874" spans="1:36" ht="15.75" customHeight="1" x14ac:dyDescent="0.3">
      <c r="A874" s="147"/>
      <c r="B874" s="148"/>
      <c r="AJ874" s="149"/>
    </row>
    <row r="875" spans="1:36" ht="15.75" customHeight="1" x14ac:dyDescent="0.3">
      <c r="A875" s="147"/>
      <c r="B875" s="148"/>
      <c r="AJ875" s="149"/>
    </row>
    <row r="876" spans="1:36" ht="15.75" customHeight="1" x14ac:dyDescent="0.3">
      <c r="A876" s="147"/>
      <c r="B876" s="148"/>
      <c r="AJ876" s="149"/>
    </row>
    <row r="877" spans="1:36" ht="15.75" customHeight="1" x14ac:dyDescent="0.3">
      <c r="A877" s="147"/>
      <c r="B877" s="148"/>
      <c r="AJ877" s="149"/>
    </row>
    <row r="878" spans="1:36" ht="15.75" customHeight="1" x14ac:dyDescent="0.3">
      <c r="A878" s="147"/>
      <c r="B878" s="148"/>
      <c r="AJ878" s="149"/>
    </row>
    <row r="879" spans="1:36" ht="15.75" customHeight="1" x14ac:dyDescent="0.3">
      <c r="A879" s="147"/>
      <c r="B879" s="148"/>
      <c r="AJ879" s="149"/>
    </row>
    <row r="880" spans="1:36" ht="15.75" customHeight="1" x14ac:dyDescent="0.3">
      <c r="A880" s="147"/>
      <c r="B880" s="148"/>
      <c r="AJ880" s="149"/>
    </row>
    <row r="881" spans="1:36" ht="15.75" customHeight="1" x14ac:dyDescent="0.3">
      <c r="A881" s="147"/>
      <c r="B881" s="148"/>
      <c r="AJ881" s="149"/>
    </row>
    <row r="882" spans="1:36" ht="15.75" customHeight="1" x14ac:dyDescent="0.3">
      <c r="A882" s="147"/>
      <c r="B882" s="148"/>
      <c r="AJ882" s="149"/>
    </row>
    <row r="883" spans="1:36" ht="15.75" customHeight="1" x14ac:dyDescent="0.3">
      <c r="A883" s="147"/>
      <c r="B883" s="148"/>
      <c r="AJ883" s="149"/>
    </row>
    <row r="884" spans="1:36" ht="15.75" customHeight="1" x14ac:dyDescent="0.3">
      <c r="A884" s="147"/>
      <c r="B884" s="148"/>
      <c r="AJ884" s="149"/>
    </row>
    <row r="885" spans="1:36" ht="15.75" customHeight="1" x14ac:dyDescent="0.3">
      <c r="A885" s="147"/>
      <c r="B885" s="148"/>
      <c r="AJ885" s="149"/>
    </row>
    <row r="886" spans="1:36" ht="15.75" customHeight="1" x14ac:dyDescent="0.3">
      <c r="A886" s="147"/>
      <c r="B886" s="148"/>
      <c r="AJ886" s="149"/>
    </row>
    <row r="887" spans="1:36" ht="15.75" customHeight="1" x14ac:dyDescent="0.3">
      <c r="A887" s="147"/>
      <c r="B887" s="148"/>
      <c r="AJ887" s="149"/>
    </row>
    <row r="888" spans="1:36" ht="15.75" customHeight="1" x14ac:dyDescent="0.3">
      <c r="A888" s="147"/>
      <c r="B888" s="148"/>
      <c r="AJ888" s="149"/>
    </row>
    <row r="889" spans="1:36" ht="15.75" customHeight="1" x14ac:dyDescent="0.3">
      <c r="A889" s="147"/>
      <c r="B889" s="148"/>
      <c r="AJ889" s="149"/>
    </row>
    <row r="890" spans="1:36" ht="15.75" customHeight="1" x14ac:dyDescent="0.3">
      <c r="A890" s="147"/>
      <c r="B890" s="148"/>
      <c r="AJ890" s="149"/>
    </row>
    <row r="891" spans="1:36" ht="15.75" customHeight="1" x14ac:dyDescent="0.3">
      <c r="A891" s="147"/>
      <c r="B891" s="148"/>
      <c r="AJ891" s="149"/>
    </row>
    <row r="892" spans="1:36" ht="15.75" customHeight="1" x14ac:dyDescent="0.3">
      <c r="A892" s="147"/>
      <c r="B892" s="148"/>
      <c r="AJ892" s="149"/>
    </row>
    <row r="893" spans="1:36" ht="15.75" customHeight="1" x14ac:dyDescent="0.3">
      <c r="A893" s="147"/>
      <c r="B893" s="148"/>
      <c r="AJ893" s="149"/>
    </row>
    <row r="894" spans="1:36" ht="15.75" customHeight="1" x14ac:dyDescent="0.3">
      <c r="A894" s="147"/>
      <c r="B894" s="148"/>
      <c r="AJ894" s="149"/>
    </row>
    <row r="895" spans="1:36" ht="15.75" customHeight="1" x14ac:dyDescent="0.3">
      <c r="A895" s="147"/>
      <c r="B895" s="148"/>
      <c r="AJ895" s="149"/>
    </row>
    <row r="896" spans="1:36" ht="15.75" customHeight="1" x14ac:dyDescent="0.3">
      <c r="A896" s="147"/>
      <c r="B896" s="148"/>
      <c r="AJ896" s="149"/>
    </row>
    <row r="897" spans="1:36" ht="15.75" customHeight="1" x14ac:dyDescent="0.3">
      <c r="A897" s="147"/>
      <c r="B897" s="148"/>
      <c r="AJ897" s="149"/>
    </row>
    <row r="898" spans="1:36" ht="15.75" customHeight="1" x14ac:dyDescent="0.3">
      <c r="A898" s="147"/>
      <c r="B898" s="148"/>
      <c r="AJ898" s="149"/>
    </row>
    <row r="899" spans="1:36" ht="15.75" customHeight="1" x14ac:dyDescent="0.3">
      <c r="A899" s="147"/>
      <c r="B899" s="148"/>
      <c r="AJ899" s="149"/>
    </row>
    <row r="900" spans="1:36" ht="15.75" customHeight="1" x14ac:dyDescent="0.3">
      <c r="A900" s="147"/>
      <c r="B900" s="148"/>
      <c r="AJ900" s="149"/>
    </row>
    <row r="901" spans="1:36" ht="15.75" customHeight="1" x14ac:dyDescent="0.3">
      <c r="A901" s="147"/>
      <c r="B901" s="148"/>
      <c r="AJ901" s="149"/>
    </row>
    <row r="902" spans="1:36" ht="15.75" customHeight="1" x14ac:dyDescent="0.3">
      <c r="A902" s="147"/>
      <c r="B902" s="148"/>
      <c r="AJ902" s="149"/>
    </row>
    <row r="903" spans="1:36" ht="15.75" customHeight="1" x14ac:dyDescent="0.3">
      <c r="A903" s="147"/>
      <c r="B903" s="148"/>
      <c r="AJ903" s="149"/>
    </row>
    <row r="904" spans="1:36" ht="15.75" customHeight="1" x14ac:dyDescent="0.3">
      <c r="A904" s="147"/>
      <c r="B904" s="148"/>
      <c r="AJ904" s="149"/>
    </row>
    <row r="905" spans="1:36" ht="15.75" customHeight="1" x14ac:dyDescent="0.3">
      <c r="A905" s="147"/>
      <c r="B905" s="148"/>
      <c r="AJ905" s="149"/>
    </row>
    <row r="906" spans="1:36" ht="15.75" customHeight="1" x14ac:dyDescent="0.3">
      <c r="A906" s="147"/>
      <c r="B906" s="148"/>
      <c r="AJ906" s="149"/>
    </row>
    <row r="907" spans="1:36" ht="15.75" customHeight="1" x14ac:dyDescent="0.3">
      <c r="A907" s="147"/>
      <c r="B907" s="148"/>
      <c r="AJ907" s="149"/>
    </row>
    <row r="908" spans="1:36" ht="15.75" customHeight="1" x14ac:dyDescent="0.3">
      <c r="A908" s="147"/>
      <c r="B908" s="148"/>
      <c r="AJ908" s="149"/>
    </row>
    <row r="909" spans="1:36" ht="15.75" customHeight="1" x14ac:dyDescent="0.3">
      <c r="A909" s="147"/>
      <c r="B909" s="148"/>
      <c r="AJ909" s="149"/>
    </row>
    <row r="910" spans="1:36" ht="15.75" customHeight="1" x14ac:dyDescent="0.3">
      <c r="A910" s="147"/>
      <c r="B910" s="148"/>
      <c r="AJ910" s="149"/>
    </row>
    <row r="911" spans="1:36" ht="15.75" customHeight="1" x14ac:dyDescent="0.3">
      <c r="A911" s="147"/>
      <c r="B911" s="148"/>
      <c r="AJ911" s="149"/>
    </row>
    <row r="912" spans="1:36" ht="15.75" customHeight="1" x14ac:dyDescent="0.3">
      <c r="A912" s="147"/>
      <c r="B912" s="148"/>
      <c r="AJ912" s="149"/>
    </row>
    <row r="913" spans="1:36" ht="15.75" customHeight="1" x14ac:dyDescent="0.3">
      <c r="A913" s="147"/>
      <c r="B913" s="148"/>
      <c r="AJ913" s="149"/>
    </row>
    <row r="914" spans="1:36" ht="15.75" customHeight="1" x14ac:dyDescent="0.3">
      <c r="A914" s="147"/>
      <c r="B914" s="148"/>
      <c r="AJ914" s="149"/>
    </row>
    <row r="915" spans="1:36" ht="15.75" customHeight="1" x14ac:dyDescent="0.3">
      <c r="A915" s="147"/>
      <c r="B915" s="148"/>
      <c r="AJ915" s="149"/>
    </row>
    <row r="916" spans="1:36" ht="15.75" customHeight="1" x14ac:dyDescent="0.3">
      <c r="A916" s="147"/>
      <c r="B916" s="148"/>
      <c r="AJ916" s="149"/>
    </row>
    <row r="917" spans="1:36" ht="15.75" customHeight="1" x14ac:dyDescent="0.3">
      <c r="A917" s="147"/>
      <c r="B917" s="148"/>
      <c r="AJ917" s="149"/>
    </row>
    <row r="918" spans="1:36" ht="15.75" customHeight="1" x14ac:dyDescent="0.3">
      <c r="A918" s="147"/>
      <c r="B918" s="148"/>
      <c r="AJ918" s="149"/>
    </row>
    <row r="919" spans="1:36" ht="15.75" customHeight="1" x14ac:dyDescent="0.3">
      <c r="A919" s="147"/>
      <c r="B919" s="148"/>
      <c r="AJ919" s="149"/>
    </row>
    <row r="920" spans="1:36" ht="15.75" customHeight="1" x14ac:dyDescent="0.3">
      <c r="A920" s="147"/>
      <c r="B920" s="148"/>
      <c r="AJ920" s="149"/>
    </row>
    <row r="921" spans="1:36" ht="15.75" customHeight="1" x14ac:dyDescent="0.3">
      <c r="A921" s="147"/>
      <c r="B921" s="148"/>
      <c r="AJ921" s="149"/>
    </row>
    <row r="922" spans="1:36" ht="15.75" customHeight="1" x14ac:dyDescent="0.3">
      <c r="A922" s="147"/>
      <c r="B922" s="148"/>
      <c r="AJ922" s="149"/>
    </row>
    <row r="923" spans="1:36" ht="15.75" customHeight="1" x14ac:dyDescent="0.3">
      <c r="A923" s="147"/>
      <c r="B923" s="148"/>
      <c r="AJ923" s="149"/>
    </row>
    <row r="924" spans="1:36" ht="15.75" customHeight="1" x14ac:dyDescent="0.3">
      <c r="A924" s="147"/>
      <c r="B924" s="148"/>
      <c r="AJ924" s="149"/>
    </row>
    <row r="925" spans="1:36" ht="15.75" customHeight="1" x14ac:dyDescent="0.3">
      <c r="A925" s="147"/>
      <c r="B925" s="148"/>
      <c r="AJ925" s="149"/>
    </row>
    <row r="926" spans="1:36" ht="15.75" customHeight="1" x14ac:dyDescent="0.3">
      <c r="A926" s="147"/>
      <c r="B926" s="148"/>
      <c r="AJ926" s="149"/>
    </row>
    <row r="927" spans="1:36" ht="15.75" customHeight="1" x14ac:dyDescent="0.3">
      <c r="A927" s="147"/>
      <c r="B927" s="148"/>
      <c r="AJ927" s="149"/>
    </row>
    <row r="928" spans="1:36" ht="15.75" customHeight="1" x14ac:dyDescent="0.3">
      <c r="A928" s="147"/>
      <c r="B928" s="148"/>
      <c r="AJ928" s="149"/>
    </row>
    <row r="929" spans="1:36" ht="15.75" customHeight="1" x14ac:dyDescent="0.3">
      <c r="A929" s="147"/>
      <c r="B929" s="148"/>
      <c r="AJ929" s="149"/>
    </row>
    <row r="930" spans="1:36" ht="15.75" customHeight="1" x14ac:dyDescent="0.3">
      <c r="A930" s="147"/>
      <c r="B930" s="148"/>
      <c r="AJ930" s="149"/>
    </row>
    <row r="931" spans="1:36" ht="15.75" customHeight="1" x14ac:dyDescent="0.3">
      <c r="A931" s="147"/>
      <c r="B931" s="148"/>
      <c r="AJ931" s="149"/>
    </row>
    <row r="932" spans="1:36" ht="15.75" customHeight="1" x14ac:dyDescent="0.3">
      <c r="A932" s="147"/>
      <c r="B932" s="148"/>
      <c r="AJ932" s="149"/>
    </row>
    <row r="933" spans="1:36" ht="15.75" customHeight="1" x14ac:dyDescent="0.3">
      <c r="A933" s="147"/>
      <c r="B933" s="148"/>
      <c r="AJ933" s="149"/>
    </row>
    <row r="934" spans="1:36" ht="15.75" customHeight="1" x14ac:dyDescent="0.3">
      <c r="A934" s="147"/>
      <c r="B934" s="148"/>
      <c r="AJ934" s="149"/>
    </row>
    <row r="935" spans="1:36" ht="15.75" customHeight="1" x14ac:dyDescent="0.3">
      <c r="A935" s="147"/>
      <c r="B935" s="148"/>
      <c r="AJ935" s="149"/>
    </row>
    <row r="936" spans="1:36" ht="15.75" customHeight="1" x14ac:dyDescent="0.3">
      <c r="A936" s="147"/>
      <c r="B936" s="148"/>
      <c r="AJ936" s="149"/>
    </row>
    <row r="937" spans="1:36" ht="15.75" customHeight="1" x14ac:dyDescent="0.3">
      <c r="A937" s="147"/>
      <c r="B937" s="148"/>
      <c r="AJ937" s="149"/>
    </row>
    <row r="938" spans="1:36" ht="15.75" customHeight="1" x14ac:dyDescent="0.3">
      <c r="A938" s="147"/>
      <c r="B938" s="148"/>
      <c r="AJ938" s="149"/>
    </row>
    <row r="939" spans="1:36" ht="15.75" customHeight="1" x14ac:dyDescent="0.3">
      <c r="A939" s="147"/>
      <c r="B939" s="148"/>
      <c r="AJ939" s="149"/>
    </row>
    <row r="940" spans="1:36" ht="15.75" customHeight="1" x14ac:dyDescent="0.3">
      <c r="A940" s="147"/>
      <c r="B940" s="148"/>
      <c r="AJ940" s="149"/>
    </row>
    <row r="941" spans="1:36" ht="15.75" customHeight="1" x14ac:dyDescent="0.3">
      <c r="A941" s="147"/>
      <c r="B941" s="148"/>
      <c r="AJ941" s="149"/>
    </row>
    <row r="942" spans="1:36" ht="15.75" customHeight="1" x14ac:dyDescent="0.3">
      <c r="A942" s="147"/>
      <c r="B942" s="148"/>
      <c r="AJ942" s="149"/>
    </row>
    <row r="943" spans="1:36" ht="15.75" customHeight="1" x14ac:dyDescent="0.3">
      <c r="A943" s="147"/>
      <c r="B943" s="148"/>
      <c r="AJ943" s="149"/>
    </row>
    <row r="944" spans="1:36" ht="15.75" customHeight="1" x14ac:dyDescent="0.3">
      <c r="A944" s="147"/>
      <c r="B944" s="148"/>
      <c r="AJ944" s="149"/>
    </row>
    <row r="945" spans="1:36" ht="15.75" customHeight="1" x14ac:dyDescent="0.3">
      <c r="A945" s="147"/>
      <c r="B945" s="148"/>
      <c r="AJ945" s="149"/>
    </row>
    <row r="946" spans="1:36" ht="15.75" customHeight="1" x14ac:dyDescent="0.3">
      <c r="A946" s="147"/>
      <c r="B946" s="148"/>
      <c r="AJ946" s="149"/>
    </row>
    <row r="947" spans="1:36" ht="15.75" customHeight="1" x14ac:dyDescent="0.3">
      <c r="A947" s="147"/>
      <c r="B947" s="148"/>
      <c r="AJ947" s="149"/>
    </row>
    <row r="948" spans="1:36" ht="15.75" customHeight="1" x14ac:dyDescent="0.3">
      <c r="A948" s="147"/>
      <c r="B948" s="148"/>
      <c r="AJ948" s="149"/>
    </row>
    <row r="949" spans="1:36" ht="15.75" customHeight="1" x14ac:dyDescent="0.3">
      <c r="A949" s="147"/>
      <c r="B949" s="148"/>
      <c r="AJ949" s="149"/>
    </row>
    <row r="950" spans="1:36" ht="15.75" customHeight="1" x14ac:dyDescent="0.3">
      <c r="A950" s="147"/>
      <c r="B950" s="148"/>
      <c r="AJ950" s="149"/>
    </row>
    <row r="951" spans="1:36" ht="15.75" customHeight="1" x14ac:dyDescent="0.3">
      <c r="A951" s="147"/>
      <c r="B951" s="148"/>
      <c r="AJ951" s="149"/>
    </row>
    <row r="952" spans="1:36" ht="15.75" customHeight="1" x14ac:dyDescent="0.3">
      <c r="A952" s="147"/>
      <c r="B952" s="148"/>
      <c r="AJ952" s="149"/>
    </row>
    <row r="953" spans="1:36" ht="15.75" customHeight="1" x14ac:dyDescent="0.3">
      <c r="A953" s="147"/>
      <c r="B953" s="148"/>
      <c r="AJ953" s="149"/>
    </row>
    <row r="954" spans="1:36" ht="15.75" customHeight="1" x14ac:dyDescent="0.3">
      <c r="A954" s="147"/>
      <c r="B954" s="148"/>
      <c r="AJ954" s="149"/>
    </row>
    <row r="955" spans="1:36" ht="15.75" customHeight="1" x14ac:dyDescent="0.3">
      <c r="A955" s="147"/>
      <c r="B955" s="148"/>
      <c r="AJ955" s="149"/>
    </row>
    <row r="956" spans="1:36" ht="15.75" customHeight="1" x14ac:dyDescent="0.3">
      <c r="A956" s="147"/>
      <c r="B956" s="148"/>
      <c r="AJ956" s="149"/>
    </row>
    <row r="957" spans="1:36" ht="15.75" customHeight="1" x14ac:dyDescent="0.3">
      <c r="A957" s="147"/>
      <c r="B957" s="148"/>
      <c r="AJ957" s="149"/>
    </row>
    <row r="958" spans="1:36" ht="15.75" customHeight="1" x14ac:dyDescent="0.3">
      <c r="A958" s="147"/>
      <c r="B958" s="148"/>
      <c r="AJ958" s="149"/>
    </row>
    <row r="959" spans="1:36" ht="15.75" customHeight="1" x14ac:dyDescent="0.3">
      <c r="A959" s="147"/>
      <c r="B959" s="148"/>
      <c r="AJ959" s="149"/>
    </row>
    <row r="960" spans="1:36" ht="15.75" customHeight="1" x14ac:dyDescent="0.3">
      <c r="A960" s="147"/>
      <c r="B960" s="148"/>
      <c r="AJ960" s="149"/>
    </row>
    <row r="961" spans="1:36" ht="15.75" customHeight="1" x14ac:dyDescent="0.3">
      <c r="A961" s="147"/>
      <c r="B961" s="148"/>
      <c r="AJ961" s="149"/>
    </row>
    <row r="962" spans="1:36" ht="15.75" customHeight="1" x14ac:dyDescent="0.3">
      <c r="A962" s="147"/>
      <c r="B962" s="148"/>
      <c r="AJ962" s="149"/>
    </row>
    <row r="963" spans="1:36" ht="15.75" customHeight="1" x14ac:dyDescent="0.3">
      <c r="A963" s="147"/>
      <c r="B963" s="148"/>
      <c r="AJ963" s="149"/>
    </row>
    <row r="964" spans="1:36" ht="15.75" customHeight="1" x14ac:dyDescent="0.3">
      <c r="A964" s="147"/>
      <c r="B964" s="148"/>
      <c r="AJ964" s="149"/>
    </row>
    <row r="965" spans="1:36" ht="15.75" customHeight="1" x14ac:dyDescent="0.3">
      <c r="A965" s="147"/>
      <c r="B965" s="148"/>
      <c r="AJ965" s="149"/>
    </row>
    <row r="966" spans="1:36" ht="15.75" customHeight="1" x14ac:dyDescent="0.3">
      <c r="A966" s="147"/>
      <c r="B966" s="148"/>
      <c r="AJ966" s="149"/>
    </row>
    <row r="967" spans="1:36" ht="15.75" customHeight="1" x14ac:dyDescent="0.3">
      <c r="A967" s="147"/>
      <c r="B967" s="148"/>
      <c r="AJ967" s="149"/>
    </row>
    <row r="968" spans="1:36" ht="15.75" customHeight="1" x14ac:dyDescent="0.3">
      <c r="A968" s="147"/>
      <c r="B968" s="148"/>
      <c r="AJ968" s="149"/>
    </row>
    <row r="969" spans="1:36" ht="15.75" customHeight="1" x14ac:dyDescent="0.3">
      <c r="A969" s="147"/>
      <c r="B969" s="148"/>
      <c r="AJ969" s="149"/>
    </row>
    <row r="970" spans="1:36" ht="15.75" customHeight="1" x14ac:dyDescent="0.3">
      <c r="A970" s="147"/>
      <c r="B970" s="148"/>
      <c r="AJ970" s="149"/>
    </row>
    <row r="971" spans="1:36" ht="15.75" customHeight="1" x14ac:dyDescent="0.3">
      <c r="A971" s="147"/>
      <c r="B971" s="148"/>
      <c r="AJ971" s="149"/>
    </row>
    <row r="972" spans="1:36" ht="15.75" customHeight="1" x14ac:dyDescent="0.3">
      <c r="A972" s="147"/>
      <c r="B972" s="148"/>
      <c r="AJ972" s="149"/>
    </row>
    <row r="973" spans="1:36" ht="15.75" customHeight="1" x14ac:dyDescent="0.3">
      <c r="A973" s="147"/>
      <c r="B973" s="148"/>
      <c r="AJ973" s="149"/>
    </row>
    <row r="974" spans="1:36" ht="15.75" customHeight="1" x14ac:dyDescent="0.3">
      <c r="A974" s="147"/>
      <c r="B974" s="148"/>
      <c r="AJ974" s="149"/>
    </row>
    <row r="975" spans="1:36" ht="15.75" customHeight="1" x14ac:dyDescent="0.3">
      <c r="A975" s="147"/>
      <c r="B975" s="148"/>
      <c r="AJ975" s="149"/>
    </row>
    <row r="976" spans="1:36" ht="15.75" customHeight="1" x14ac:dyDescent="0.3">
      <c r="A976" s="147"/>
      <c r="B976" s="148"/>
      <c r="AJ976" s="149"/>
    </row>
    <row r="977" spans="1:36" ht="15.75" customHeight="1" x14ac:dyDescent="0.3">
      <c r="A977" s="147"/>
      <c r="B977" s="148"/>
      <c r="AJ977" s="149"/>
    </row>
    <row r="978" spans="1:36" ht="15.75" customHeight="1" x14ac:dyDescent="0.3">
      <c r="A978" s="147"/>
      <c r="B978" s="148"/>
      <c r="AJ978" s="149"/>
    </row>
    <row r="979" spans="1:36" ht="15.75" customHeight="1" x14ac:dyDescent="0.3">
      <c r="A979" s="147"/>
      <c r="B979" s="148"/>
      <c r="AJ979" s="149"/>
    </row>
    <row r="980" spans="1:36" ht="15.75" customHeight="1" x14ac:dyDescent="0.3">
      <c r="A980" s="147"/>
      <c r="B980" s="148"/>
      <c r="AJ980" s="149"/>
    </row>
    <row r="981" spans="1:36" ht="15.75" customHeight="1" x14ac:dyDescent="0.3">
      <c r="A981" s="147"/>
      <c r="B981" s="148"/>
      <c r="AJ981" s="149"/>
    </row>
    <row r="982" spans="1:36" ht="15.75" customHeight="1" x14ac:dyDescent="0.3">
      <c r="A982" s="147"/>
      <c r="B982" s="148"/>
      <c r="AJ982" s="149"/>
    </row>
    <row r="983" spans="1:36" ht="15.75" customHeight="1" x14ac:dyDescent="0.3">
      <c r="A983" s="147"/>
      <c r="B983" s="148"/>
      <c r="AJ983" s="149"/>
    </row>
    <row r="984" spans="1:36" ht="15.75" customHeight="1" x14ac:dyDescent="0.3">
      <c r="A984" s="147"/>
      <c r="B984" s="148"/>
      <c r="AJ984" s="149"/>
    </row>
    <row r="985" spans="1:36" ht="15.75" customHeight="1" x14ac:dyDescent="0.3">
      <c r="A985" s="147"/>
      <c r="B985" s="148"/>
      <c r="AJ985" s="149"/>
    </row>
    <row r="986" spans="1:36" ht="15.75" customHeight="1" x14ac:dyDescent="0.3">
      <c r="A986" s="147"/>
      <c r="B986" s="148"/>
      <c r="AJ986" s="149"/>
    </row>
    <row r="987" spans="1:36" ht="15.75" customHeight="1" x14ac:dyDescent="0.3">
      <c r="A987" s="147"/>
      <c r="B987" s="148"/>
      <c r="AJ987" s="149"/>
    </row>
    <row r="988" spans="1:36" ht="15.75" customHeight="1" x14ac:dyDescent="0.3">
      <c r="A988" s="147"/>
      <c r="B988" s="148"/>
      <c r="AJ988" s="149"/>
    </row>
    <row r="989" spans="1:36" ht="15.75" customHeight="1" x14ac:dyDescent="0.3">
      <c r="A989" s="147"/>
      <c r="B989" s="148"/>
      <c r="AJ989" s="149"/>
    </row>
    <row r="990" spans="1:36" ht="15.75" customHeight="1" x14ac:dyDescent="0.3">
      <c r="A990" s="147"/>
      <c r="B990" s="148"/>
      <c r="AJ990" s="149"/>
    </row>
    <row r="991" spans="1:36" ht="15.75" customHeight="1" x14ac:dyDescent="0.3">
      <c r="A991" s="147"/>
      <c r="B991" s="148"/>
      <c r="AJ991" s="149"/>
    </row>
    <row r="992" spans="1:36" ht="15.75" customHeight="1" x14ac:dyDescent="0.3">
      <c r="A992" s="147"/>
      <c r="B992" s="148"/>
      <c r="AJ992" s="149"/>
    </row>
    <row r="993" spans="1:36" ht="15.75" customHeight="1" x14ac:dyDescent="0.3">
      <c r="A993" s="147"/>
      <c r="B993" s="148"/>
      <c r="AJ993" s="149"/>
    </row>
    <row r="994" spans="1:36" ht="15.75" customHeight="1" x14ac:dyDescent="0.3">
      <c r="A994" s="147"/>
      <c r="B994" s="148"/>
      <c r="AJ994" s="149"/>
    </row>
    <row r="995" spans="1:36" ht="15.75" customHeight="1" x14ac:dyDescent="0.3">
      <c r="A995" s="147"/>
      <c r="B995" s="148"/>
      <c r="AJ995" s="149"/>
    </row>
    <row r="996" spans="1:36" ht="15.75" customHeight="1" x14ac:dyDescent="0.3">
      <c r="A996" s="147"/>
      <c r="B996" s="148"/>
      <c r="AJ996" s="149"/>
    </row>
    <row r="997" spans="1:36" ht="15.75" customHeight="1" x14ac:dyDescent="0.3">
      <c r="A997" s="147"/>
      <c r="B997" s="148"/>
      <c r="AJ997" s="149"/>
    </row>
    <row r="998" spans="1:36" ht="15.75" customHeight="1" x14ac:dyDescent="0.3">
      <c r="A998" s="147"/>
      <c r="B998" s="148"/>
      <c r="AJ998" s="149"/>
    </row>
    <row r="999" spans="1:36" ht="15.75" customHeight="1" x14ac:dyDescent="0.3">
      <c r="A999" s="147"/>
      <c r="B999" s="148"/>
      <c r="AJ999" s="149"/>
    </row>
    <row r="1000" spans="1:36" ht="15.75" customHeight="1" x14ac:dyDescent="0.3">
      <c r="A1000" s="147"/>
      <c r="B1000" s="148"/>
      <c r="AJ1000" s="149"/>
    </row>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H1000"/>
  <sheetViews>
    <sheetView workbookViewId="0"/>
  </sheetViews>
  <sheetFormatPr baseColWidth="10" defaultColWidth="12.59765625" defaultRowHeight="15" customHeight="1" x14ac:dyDescent="0.25"/>
  <cols>
    <col min="1" max="1" width="1.3984375" customWidth="1"/>
    <col min="2" max="2" width="6.5" customWidth="1"/>
    <col min="3" max="3" width="1.69921875" customWidth="1"/>
    <col min="4" max="4" width="3" customWidth="1"/>
    <col min="5" max="5" width="2.09765625" customWidth="1"/>
    <col min="6" max="6" width="2.19921875" customWidth="1"/>
    <col min="7" max="7" width="3.09765625" customWidth="1"/>
    <col min="8" max="8" width="2.8984375" customWidth="1"/>
    <col min="9" max="9" width="2.69921875" customWidth="1"/>
    <col min="10" max="10" width="2.5" customWidth="1"/>
    <col min="11" max="11" width="2.69921875" customWidth="1"/>
    <col min="12" max="12" width="2.8984375" customWidth="1"/>
    <col min="13" max="13" width="3" customWidth="1"/>
    <col min="14" max="14" width="1.59765625" customWidth="1"/>
    <col min="15" max="15" width="10" hidden="1" customWidth="1"/>
    <col min="16" max="16" width="2.69921875" customWidth="1"/>
    <col min="17" max="17" width="3.09765625" customWidth="1"/>
    <col min="18" max="18" width="2.59765625" customWidth="1"/>
    <col min="19" max="19" width="2" customWidth="1"/>
    <col min="20" max="20" width="9" customWidth="1"/>
    <col min="21" max="21" width="7.5" customWidth="1"/>
    <col min="22" max="22" width="16.5" customWidth="1"/>
    <col min="23" max="34" width="9.3984375" customWidth="1"/>
  </cols>
  <sheetData>
    <row r="1" spans="2:24" ht="48.75" customHeight="1" x14ac:dyDescent="0.3">
      <c r="B1" s="189" t="s">
        <v>1934</v>
      </c>
      <c r="C1" s="190"/>
      <c r="D1" s="190"/>
      <c r="E1" s="190"/>
      <c r="F1" s="190"/>
      <c r="G1" s="190"/>
      <c r="H1" s="190"/>
      <c r="I1" s="190"/>
      <c r="J1" s="190"/>
      <c r="K1" s="190"/>
      <c r="L1" s="190"/>
      <c r="M1" s="190"/>
      <c r="N1" s="190"/>
      <c r="O1" s="190"/>
      <c r="P1" s="190"/>
      <c r="Q1" s="190"/>
      <c r="R1" s="190"/>
      <c r="S1" s="191"/>
      <c r="T1" s="192" t="s">
        <v>1935</v>
      </c>
      <c r="U1" s="193"/>
      <c r="V1" s="196"/>
      <c r="W1" s="11"/>
    </row>
    <row r="2" spans="2:24" ht="12.75" customHeight="1" x14ac:dyDescent="0.3">
      <c r="B2" s="198" t="s">
        <v>1936</v>
      </c>
      <c r="C2" s="199"/>
      <c r="D2" s="199"/>
      <c r="E2" s="199"/>
      <c r="F2" s="199"/>
      <c r="G2" s="199"/>
      <c r="H2" s="199"/>
      <c r="I2" s="199"/>
      <c r="J2" s="199"/>
      <c r="K2" s="199"/>
      <c r="L2" s="199"/>
      <c r="M2" s="199"/>
      <c r="N2" s="199"/>
      <c r="O2" s="199"/>
      <c r="P2" s="199"/>
      <c r="Q2" s="199"/>
      <c r="R2" s="199"/>
      <c r="S2" s="200"/>
      <c r="T2" s="194"/>
      <c r="U2" s="195"/>
      <c r="V2" s="197"/>
      <c r="W2" s="11"/>
    </row>
    <row r="3" spans="2:24" ht="16.5" customHeight="1" x14ac:dyDescent="0.3">
      <c r="B3" s="201" t="s">
        <v>1937</v>
      </c>
      <c r="C3" s="199"/>
      <c r="D3" s="199"/>
      <c r="E3" s="199"/>
      <c r="F3" s="199"/>
      <c r="G3" s="199"/>
      <c r="H3" s="199"/>
      <c r="I3" s="199"/>
      <c r="J3" s="199"/>
      <c r="K3" s="199"/>
      <c r="L3" s="199"/>
      <c r="M3" s="199"/>
      <c r="N3" s="199"/>
      <c r="O3" s="199"/>
      <c r="P3" s="199"/>
      <c r="Q3" s="199"/>
      <c r="R3" s="199"/>
      <c r="S3" s="200"/>
      <c r="T3" s="202" t="s">
        <v>14</v>
      </c>
      <c r="U3" s="190"/>
      <c r="V3" s="205" t="str">
        <f>'FACTURAR UNA SOLA'!H2</f>
        <v>2020-36551</v>
      </c>
      <c r="W3" s="11"/>
    </row>
    <row r="4" spans="2:24" ht="14.25" customHeight="1" x14ac:dyDescent="0.3">
      <c r="B4" s="209" t="s">
        <v>1938</v>
      </c>
      <c r="C4" s="199"/>
      <c r="D4" s="199"/>
      <c r="E4" s="199"/>
      <c r="F4" s="199"/>
      <c r="G4" s="199"/>
      <c r="H4" s="199"/>
      <c r="I4" s="199"/>
      <c r="J4" s="199"/>
      <c r="K4" s="199"/>
      <c r="L4" s="199"/>
      <c r="M4" s="199"/>
      <c r="N4" s="199"/>
      <c r="O4" s="199"/>
      <c r="P4" s="199"/>
      <c r="Q4" s="199"/>
      <c r="R4" s="199"/>
      <c r="S4" s="200"/>
      <c r="T4" s="203"/>
      <c r="U4" s="204"/>
      <c r="V4" s="206"/>
      <c r="W4" s="11"/>
    </row>
    <row r="5" spans="2:24" ht="13.5" customHeight="1" x14ac:dyDescent="0.3">
      <c r="B5" s="210" t="s">
        <v>1939</v>
      </c>
      <c r="C5" s="195"/>
      <c r="D5" s="195"/>
      <c r="E5" s="195"/>
      <c r="F5" s="195"/>
      <c r="G5" s="195"/>
      <c r="H5" s="195"/>
      <c r="I5" s="195"/>
      <c r="J5" s="195"/>
      <c r="K5" s="195"/>
      <c r="L5" s="195"/>
      <c r="M5" s="195"/>
      <c r="N5" s="195"/>
      <c r="O5" s="195"/>
      <c r="P5" s="195"/>
      <c r="Q5" s="195"/>
      <c r="R5" s="195"/>
      <c r="S5" s="211"/>
      <c r="T5" s="214" t="s">
        <v>1940</v>
      </c>
      <c r="U5" s="175"/>
      <c r="V5" s="155" t="str">
        <f>'FACTURAR UNA SOLA'!I2</f>
        <v>JUNIO</v>
      </c>
      <c r="W5" s="11"/>
      <c r="X5" s="1" t="s">
        <v>48</v>
      </c>
    </row>
    <row r="6" spans="2:24" ht="19.5" customHeight="1" x14ac:dyDescent="0.3">
      <c r="B6" s="212"/>
      <c r="C6" s="195"/>
      <c r="D6" s="195"/>
      <c r="E6" s="195"/>
      <c r="F6" s="195"/>
      <c r="G6" s="195"/>
      <c r="H6" s="195"/>
      <c r="I6" s="195"/>
      <c r="J6" s="195"/>
      <c r="K6" s="195"/>
      <c r="L6" s="195"/>
      <c r="M6" s="195"/>
      <c r="N6" s="195"/>
      <c r="O6" s="195"/>
      <c r="P6" s="195"/>
      <c r="Q6" s="195"/>
      <c r="R6" s="195"/>
      <c r="S6" s="211"/>
      <c r="T6" s="214" t="s">
        <v>1941</v>
      </c>
      <c r="U6" s="175"/>
      <c r="V6" s="156" t="str">
        <f>'FACTURAR UNA SOLA'!J2</f>
        <v>29 DE JULIO 2020</v>
      </c>
      <c r="W6" s="11"/>
    </row>
    <row r="7" spans="2:24" ht="19.5" customHeight="1" x14ac:dyDescent="0.3">
      <c r="B7" s="203"/>
      <c r="C7" s="204"/>
      <c r="D7" s="204"/>
      <c r="E7" s="204"/>
      <c r="F7" s="204"/>
      <c r="G7" s="204"/>
      <c r="H7" s="204"/>
      <c r="I7" s="204"/>
      <c r="J7" s="204"/>
      <c r="K7" s="204"/>
      <c r="L7" s="204"/>
      <c r="M7" s="204"/>
      <c r="N7" s="204"/>
      <c r="O7" s="204"/>
      <c r="P7" s="204"/>
      <c r="Q7" s="204"/>
      <c r="R7" s="204"/>
      <c r="S7" s="213"/>
      <c r="T7" s="215"/>
      <c r="U7" s="175"/>
      <c r="V7" s="157"/>
      <c r="W7" s="11"/>
    </row>
    <row r="8" spans="2:24" ht="14.25" customHeight="1" x14ac:dyDescent="0.3">
      <c r="B8" s="183" t="s">
        <v>1942</v>
      </c>
      <c r="C8" s="174"/>
      <c r="D8" s="174"/>
      <c r="E8" s="174"/>
      <c r="F8" s="174"/>
      <c r="G8" s="175"/>
      <c r="H8" s="216" t="str">
        <f>'FACTURAR UNA SOLA'!A2</f>
        <v>A438</v>
      </c>
      <c r="I8" s="174"/>
      <c r="J8" s="174"/>
      <c r="K8" s="175"/>
      <c r="L8" s="217" t="s">
        <v>1943</v>
      </c>
      <c r="M8" s="204"/>
      <c r="N8" s="204"/>
      <c r="O8" s="204"/>
      <c r="P8" s="204"/>
      <c r="Q8" s="204"/>
      <c r="R8" s="204"/>
      <c r="S8" s="204"/>
      <c r="T8" s="204"/>
      <c r="U8" s="204"/>
      <c r="V8" s="213"/>
      <c r="W8" s="11"/>
    </row>
    <row r="9" spans="2:24" ht="24.75" customHeight="1" x14ac:dyDescent="0.3">
      <c r="B9" s="183" t="s">
        <v>1944</v>
      </c>
      <c r="C9" s="175"/>
      <c r="D9" s="207" t="str">
        <f>'FACTURAR UNA SOLA'!B2</f>
        <v>LIBARDO TAMAYO</v>
      </c>
      <c r="E9" s="174"/>
      <c r="F9" s="174"/>
      <c r="G9" s="174"/>
      <c r="H9" s="174"/>
      <c r="I9" s="174"/>
      <c r="J9" s="174"/>
      <c r="K9" s="174"/>
      <c r="L9" s="174"/>
      <c r="M9" s="174"/>
      <c r="N9" s="174"/>
      <c r="O9" s="174"/>
      <c r="P9" s="174"/>
      <c r="Q9" s="174"/>
      <c r="R9" s="174"/>
      <c r="S9" s="175"/>
      <c r="T9" s="208" t="s">
        <v>18</v>
      </c>
      <c r="U9" s="175"/>
      <c r="V9" s="158">
        <f>'FACTURAR UNA SOLA'!L2</f>
        <v>21</v>
      </c>
      <c r="W9" s="11"/>
      <c r="X9" s="1" t="s">
        <v>48</v>
      </c>
    </row>
    <row r="10" spans="2:24" ht="14.4" x14ac:dyDescent="0.3">
      <c r="B10" s="183" t="s">
        <v>1945</v>
      </c>
      <c r="C10" s="175"/>
      <c r="D10" s="218">
        <f>'FACTURAR UNA SOLA'!C2</f>
        <v>71399692</v>
      </c>
      <c r="E10" s="174"/>
      <c r="F10" s="174"/>
      <c r="G10" s="174"/>
      <c r="H10" s="174"/>
      <c r="I10" s="174"/>
      <c r="J10" s="175"/>
      <c r="K10" s="219" t="s">
        <v>10</v>
      </c>
      <c r="L10" s="174"/>
      <c r="M10" s="174"/>
      <c r="N10" s="175"/>
      <c r="O10" s="220">
        <f>'FACTURAR UNA SOLA'!D2</f>
        <v>20243986</v>
      </c>
      <c r="P10" s="174"/>
      <c r="Q10" s="174"/>
      <c r="R10" s="174"/>
      <c r="S10" s="175"/>
      <c r="T10" s="208" t="s">
        <v>17</v>
      </c>
      <c r="U10" s="175"/>
      <c r="V10" s="158">
        <f>'FACTURAR UNA SOLA'!K2</f>
        <v>3</v>
      </c>
      <c r="W10" s="11"/>
    </row>
    <row r="11" spans="2:24" ht="15.6" x14ac:dyDescent="0.3">
      <c r="B11" s="183" t="s">
        <v>1946</v>
      </c>
      <c r="C11" s="175"/>
      <c r="D11" s="221" t="str">
        <f>'FACTURAR UNA SOLA'!E2</f>
        <v>Corrala Parte Alta</v>
      </c>
      <c r="E11" s="174"/>
      <c r="F11" s="174"/>
      <c r="G11" s="174"/>
      <c r="H11" s="174"/>
      <c r="I11" s="174"/>
      <c r="J11" s="174"/>
      <c r="K11" s="174"/>
      <c r="L11" s="174"/>
      <c r="M11" s="174"/>
      <c r="N11" s="174"/>
      <c r="O11" s="174"/>
      <c r="P11" s="174"/>
      <c r="Q11" s="174"/>
      <c r="R11" s="174"/>
      <c r="S11" s="175"/>
      <c r="T11" s="214" t="s">
        <v>1947</v>
      </c>
      <c r="U11" s="175"/>
      <c r="V11" s="159">
        <f>'FACTURAR UNA SOLA'!P2</f>
        <v>18</v>
      </c>
      <c r="W11" s="11"/>
      <c r="X11" s="1" t="s">
        <v>48</v>
      </c>
    </row>
    <row r="12" spans="2:24" ht="17.25" customHeight="1" x14ac:dyDescent="0.3">
      <c r="B12" s="183" t="s">
        <v>1948</v>
      </c>
      <c r="C12" s="175"/>
      <c r="D12" s="220" t="str">
        <f>'FACTURAR UNA SOLA'!F2</f>
        <v>319 421 86 56</v>
      </c>
      <c r="E12" s="174"/>
      <c r="F12" s="174"/>
      <c r="G12" s="174"/>
      <c r="H12" s="174"/>
      <c r="I12" s="174"/>
      <c r="J12" s="174"/>
      <c r="K12" s="174"/>
      <c r="L12" s="174"/>
      <c r="M12" s="175"/>
      <c r="N12" s="1" t="s">
        <v>1949</v>
      </c>
      <c r="R12" s="222">
        <f>'FACTURAR UNA SOLA'!G2</f>
        <v>2</v>
      </c>
      <c r="S12" s="175"/>
      <c r="T12" s="188"/>
      <c r="U12" s="174"/>
      <c r="V12" s="175"/>
      <c r="W12" s="11"/>
      <c r="X12" s="160"/>
    </row>
    <row r="13" spans="2:24" ht="6" customHeight="1" x14ac:dyDescent="0.3">
      <c r="B13" s="179"/>
      <c r="C13" s="174"/>
      <c r="D13" s="174"/>
      <c r="E13" s="174"/>
      <c r="F13" s="174"/>
      <c r="G13" s="174"/>
      <c r="H13" s="174"/>
      <c r="I13" s="174"/>
      <c r="J13" s="174"/>
      <c r="K13" s="174"/>
      <c r="L13" s="174"/>
      <c r="M13" s="174"/>
      <c r="N13" s="174"/>
      <c r="O13" s="174"/>
      <c r="P13" s="174"/>
      <c r="Q13" s="174"/>
      <c r="R13" s="175"/>
      <c r="S13" s="180"/>
      <c r="T13" s="174"/>
      <c r="U13" s="174"/>
      <c r="V13" s="175"/>
      <c r="W13" s="11"/>
    </row>
    <row r="14" spans="2:24" ht="14.4" x14ac:dyDescent="0.3">
      <c r="B14" s="181" t="s">
        <v>1950</v>
      </c>
      <c r="C14" s="174"/>
      <c r="D14" s="174"/>
      <c r="E14" s="174"/>
      <c r="F14" s="174"/>
      <c r="G14" s="174"/>
      <c r="H14" s="175"/>
      <c r="I14" s="182" t="s">
        <v>1951</v>
      </c>
      <c r="J14" s="174"/>
      <c r="K14" s="174"/>
      <c r="L14" s="174"/>
      <c r="M14" s="174"/>
      <c r="N14" s="174"/>
      <c r="O14" s="174"/>
      <c r="P14" s="174"/>
      <c r="Q14" s="174"/>
      <c r="R14" s="174"/>
      <c r="S14" s="175"/>
      <c r="T14" s="182" t="s">
        <v>1952</v>
      </c>
      <c r="U14" s="175"/>
      <c r="V14" s="161" t="s">
        <v>1953</v>
      </c>
      <c r="W14" s="11"/>
    </row>
    <row r="15" spans="2:24" ht="12.75" customHeight="1" x14ac:dyDescent="0.3">
      <c r="B15" s="183" t="s">
        <v>1954</v>
      </c>
      <c r="C15" s="174"/>
      <c r="D15" s="174"/>
      <c r="E15" s="174"/>
      <c r="F15" s="174"/>
      <c r="G15" s="174"/>
      <c r="H15" s="174"/>
      <c r="I15" s="174"/>
      <c r="J15" s="174"/>
      <c r="K15" s="174"/>
      <c r="L15" s="174"/>
      <c r="M15" s="174"/>
      <c r="N15" s="174"/>
      <c r="O15" s="174"/>
      <c r="P15" s="174"/>
      <c r="Q15" s="174"/>
      <c r="R15" s="174"/>
      <c r="S15" s="174"/>
      <c r="T15" s="174"/>
      <c r="U15" s="175"/>
      <c r="V15" s="162">
        <f>'FACTURAR UNA SOLA'!W2</f>
        <v>10000</v>
      </c>
      <c r="W15" s="11"/>
    </row>
    <row r="16" spans="2:24" ht="12.75" customHeight="1" x14ac:dyDescent="0.3">
      <c r="B16" s="184" t="s">
        <v>1955</v>
      </c>
      <c r="C16" s="174"/>
      <c r="D16" s="174"/>
      <c r="E16" s="174"/>
      <c r="F16" s="174"/>
      <c r="G16" s="174"/>
      <c r="H16" s="175"/>
      <c r="I16" s="186">
        <f>'FACTURAR UNA SOLA'!Q2</f>
        <v>17</v>
      </c>
      <c r="J16" s="174"/>
      <c r="K16" s="174"/>
      <c r="L16" s="174"/>
      <c r="M16" s="174"/>
      <c r="N16" s="174"/>
      <c r="O16" s="174"/>
      <c r="P16" s="174"/>
      <c r="Q16" s="174"/>
      <c r="R16" s="174"/>
      <c r="S16" s="175"/>
      <c r="T16" s="223">
        <f>'FACTURAR UNA SOLA'!M2</f>
        <v>900</v>
      </c>
      <c r="U16" s="175"/>
      <c r="V16" s="163">
        <f>'FACTURAR UNA SOLA'!T2</f>
        <v>15300</v>
      </c>
      <c r="W16" s="11"/>
    </row>
    <row r="17" spans="2:34" ht="12.75" customHeight="1" x14ac:dyDescent="0.3">
      <c r="B17" s="185" t="s">
        <v>1956</v>
      </c>
      <c r="C17" s="174"/>
      <c r="D17" s="174"/>
      <c r="E17" s="174"/>
      <c r="F17" s="174"/>
      <c r="G17" s="174"/>
      <c r="H17" s="175"/>
      <c r="I17" s="186">
        <f>'FACTURAR UNA SOLA'!R2</f>
        <v>1</v>
      </c>
      <c r="J17" s="174"/>
      <c r="K17" s="174"/>
      <c r="L17" s="174"/>
      <c r="M17" s="174"/>
      <c r="N17" s="174"/>
      <c r="O17" s="174"/>
      <c r="P17" s="174"/>
      <c r="Q17" s="174"/>
      <c r="R17" s="174"/>
      <c r="S17" s="175"/>
      <c r="T17" s="187">
        <f>'FACTURAR UNA SOLA'!N2</f>
        <v>900</v>
      </c>
      <c r="U17" s="175"/>
      <c r="V17" s="164">
        <f>'FACTURAR UNA SOLA'!U2</f>
        <v>0</v>
      </c>
      <c r="W17" s="11"/>
    </row>
    <row r="18" spans="2:34" ht="12.75" customHeight="1" x14ac:dyDescent="0.3">
      <c r="B18" s="185" t="s">
        <v>1957</v>
      </c>
      <c r="C18" s="174"/>
      <c r="D18" s="174"/>
      <c r="E18" s="174"/>
      <c r="F18" s="174"/>
      <c r="G18" s="174"/>
      <c r="H18" s="175"/>
      <c r="I18" s="186">
        <f>'FACTURAR UNA SOLA'!S2</f>
        <v>0</v>
      </c>
      <c r="J18" s="174"/>
      <c r="K18" s="174"/>
      <c r="L18" s="174"/>
      <c r="M18" s="174"/>
      <c r="N18" s="174"/>
      <c r="O18" s="174"/>
      <c r="P18" s="174"/>
      <c r="Q18" s="174"/>
      <c r="R18" s="174"/>
      <c r="S18" s="175"/>
      <c r="T18" s="187">
        <f>'FACTURAR UNA SOLA'!O2</f>
        <v>900</v>
      </c>
      <c r="U18" s="175"/>
      <c r="V18" s="165">
        <f>'FACTURAR UNA SOLA'!V2</f>
        <v>0</v>
      </c>
      <c r="W18" s="11"/>
    </row>
    <row r="19" spans="2:34" ht="12.75" customHeight="1" x14ac:dyDescent="0.3">
      <c r="B19" s="183" t="s">
        <v>1958</v>
      </c>
      <c r="C19" s="174"/>
      <c r="D19" s="174"/>
      <c r="E19" s="174"/>
      <c r="F19" s="174"/>
      <c r="G19" s="174"/>
      <c r="H19" s="175"/>
      <c r="I19" s="188"/>
      <c r="J19" s="174"/>
      <c r="K19" s="174"/>
      <c r="L19" s="174"/>
      <c r="M19" s="174"/>
      <c r="N19" s="174"/>
      <c r="O19" s="174"/>
      <c r="P19" s="174"/>
      <c r="Q19" s="174"/>
      <c r="R19" s="174"/>
      <c r="S19" s="174"/>
      <c r="T19" s="174"/>
      <c r="U19" s="175"/>
      <c r="V19" s="162">
        <f>'FACTURAR UNA SOLA'!Y2</f>
        <v>0</v>
      </c>
      <c r="W19" s="166"/>
    </row>
    <row r="20" spans="2:34" ht="15" customHeight="1" x14ac:dyDescent="0.3">
      <c r="B20" s="184" t="s">
        <v>1959</v>
      </c>
      <c r="C20" s="174"/>
      <c r="D20" s="174"/>
      <c r="E20" s="174"/>
      <c r="F20" s="175"/>
      <c r="G20" s="224">
        <f>'FACTURAR UNA SOLA'!AE2</f>
        <v>438900</v>
      </c>
      <c r="H20" s="174"/>
      <c r="I20" s="174"/>
      <c r="J20" s="175"/>
      <c r="K20" s="225" t="s">
        <v>38</v>
      </c>
      <c r="L20" s="175"/>
      <c r="M20" s="226">
        <f>'FACTURAR UNA SOLA'!AF2</f>
        <v>3</v>
      </c>
      <c r="N20" s="175"/>
      <c r="P20" s="227" t="s">
        <v>1960</v>
      </c>
      <c r="Q20" s="175"/>
      <c r="R20" s="224">
        <f>'FACTURAR UNA SOLA'!AH2</f>
        <v>0</v>
      </c>
      <c r="S20" s="174"/>
      <c r="T20" s="175"/>
      <c r="U20" s="167" t="s">
        <v>1961</v>
      </c>
      <c r="V20" s="162">
        <f>'FACTURAR UNA SOLA'!AG2</f>
        <v>438900</v>
      </c>
      <c r="W20" s="11"/>
      <c r="X20" s="1" t="s">
        <v>48</v>
      </c>
      <c r="AH20" s="29"/>
    </row>
    <row r="21" spans="2:34" ht="12.75" customHeight="1" x14ac:dyDescent="0.3">
      <c r="B21" s="184" t="s">
        <v>1962</v>
      </c>
      <c r="C21" s="174"/>
      <c r="D21" s="174"/>
      <c r="E21" s="174"/>
      <c r="F21" s="174"/>
      <c r="G21" s="174"/>
      <c r="H21" s="175"/>
      <c r="I21" s="208" t="s">
        <v>48</v>
      </c>
      <c r="J21" s="174"/>
      <c r="K21" s="174"/>
      <c r="L21" s="174"/>
      <c r="M21" s="174"/>
      <c r="N21" s="174"/>
      <c r="O21" s="174"/>
      <c r="P21" s="174"/>
      <c r="Q21" s="174"/>
      <c r="R21" s="174"/>
      <c r="S21" s="174"/>
      <c r="T21" s="174"/>
      <c r="U21" s="175"/>
      <c r="V21" s="162">
        <f>'FACTURAR UNA SOLA'!AA2</f>
        <v>500</v>
      </c>
      <c r="W21" s="11"/>
    </row>
    <row r="22" spans="2:34" ht="14.25" customHeight="1" x14ac:dyDescent="0.3">
      <c r="B22" s="184" t="s">
        <v>1963</v>
      </c>
      <c r="C22" s="174"/>
      <c r="D22" s="174"/>
      <c r="E22" s="174"/>
      <c r="F22" s="174"/>
      <c r="G22" s="174"/>
      <c r="H22" s="175"/>
      <c r="I22" s="234">
        <f>'FACTURAR UNA SOLA'!Z2</f>
        <v>1</v>
      </c>
      <c r="J22" s="174"/>
      <c r="K22" s="174"/>
      <c r="L22" s="174"/>
      <c r="M22" s="174"/>
      <c r="N22" s="174"/>
      <c r="O22" s="174"/>
      <c r="P22" s="174"/>
      <c r="Q22" s="174"/>
      <c r="R22" s="174"/>
      <c r="S22" s="175"/>
      <c r="T22" s="208" t="s">
        <v>34</v>
      </c>
      <c r="U22" s="175"/>
      <c r="V22" s="162">
        <f>'FACTURAR UNA SOLA'!AB2</f>
        <v>448900</v>
      </c>
      <c r="W22" s="11"/>
      <c r="Y22" s="160"/>
    </row>
    <row r="23" spans="2:34" ht="12.75" customHeight="1" x14ac:dyDescent="0.3">
      <c r="B23" s="184" t="s">
        <v>1964</v>
      </c>
      <c r="C23" s="174"/>
      <c r="D23" s="174"/>
      <c r="E23" s="174"/>
      <c r="F23" s="174"/>
      <c r="G23" s="174"/>
      <c r="H23" s="175"/>
      <c r="I23" s="188"/>
      <c r="J23" s="174"/>
      <c r="K23" s="174"/>
      <c r="L23" s="174"/>
      <c r="M23" s="174"/>
      <c r="N23" s="174"/>
      <c r="O23" s="174"/>
      <c r="P23" s="174"/>
      <c r="Q23" s="174"/>
      <c r="R23" s="174"/>
      <c r="S23" s="174"/>
      <c r="T23" s="174"/>
      <c r="U23" s="175"/>
      <c r="V23" s="162">
        <f>'FACTURAR UNA SOLA'!AD2</f>
        <v>474700</v>
      </c>
      <c r="W23" s="11"/>
      <c r="X23" s="168"/>
    </row>
    <row r="24" spans="2:34" ht="12.75" customHeight="1" x14ac:dyDescent="0.3">
      <c r="B24" s="184" t="s">
        <v>1965</v>
      </c>
      <c r="C24" s="174"/>
      <c r="D24" s="174"/>
      <c r="E24" s="174"/>
      <c r="F24" s="174"/>
      <c r="G24" s="174"/>
      <c r="H24" s="175"/>
      <c r="I24" s="188" t="s">
        <v>1966</v>
      </c>
      <c r="J24" s="174"/>
      <c r="K24" s="174"/>
      <c r="L24" s="174"/>
      <c r="M24" s="174"/>
      <c r="N24" s="174"/>
      <c r="O24" s="174"/>
      <c r="P24" s="174"/>
      <c r="Q24" s="174"/>
      <c r="R24" s="174"/>
      <c r="S24" s="174"/>
      <c r="T24" s="174"/>
      <c r="U24" s="175"/>
      <c r="V24" s="162">
        <f>'FACTURAR UNA SOLA'!AC2</f>
        <v>0</v>
      </c>
      <c r="W24" s="11"/>
    </row>
    <row r="25" spans="2:34" ht="13.5" customHeight="1" x14ac:dyDescent="0.3">
      <c r="B25" s="184" t="s">
        <v>1967</v>
      </c>
      <c r="C25" s="174"/>
      <c r="D25" s="174"/>
      <c r="E25" s="174"/>
      <c r="F25" s="174"/>
      <c r="G25" s="174"/>
      <c r="H25" s="175"/>
      <c r="I25" s="188"/>
      <c r="J25" s="174"/>
      <c r="K25" s="174"/>
      <c r="L25" s="174"/>
      <c r="M25" s="174"/>
      <c r="N25" s="174"/>
      <c r="O25" s="174"/>
      <c r="P25" s="174"/>
      <c r="Q25" s="174"/>
      <c r="R25" s="174"/>
      <c r="S25" s="174"/>
      <c r="T25" s="174"/>
      <c r="U25" s="175"/>
      <c r="V25" s="162">
        <f>'FACTURAR UNA SOLA'!AI2</f>
        <v>0</v>
      </c>
      <c r="W25" s="11"/>
    </row>
    <row r="26" spans="2:34" ht="15" customHeight="1" x14ac:dyDescent="0.25">
      <c r="B26" s="235" t="s">
        <v>1968</v>
      </c>
      <c r="C26" s="190"/>
      <c r="D26" s="190"/>
      <c r="E26" s="191"/>
      <c r="F26" s="236" t="str">
        <f>'FACTURAR UNA SOLA'!AJ2</f>
        <v>INSTALADO EL  6/05/2020. NUEVO DEDRECHO POR $1.316.700, SERAN CANCELADOS EN 3 CUOTAS DE $438.900. CUOTA 2 DE 3 SALDO $438.900. TIENE UNA CUENTA VENCIDA POR $448.900, EN LA MEDIDA DE SUS POSIBILIDADES FAVOR HACER PAGO O ABONO DE SU FACTURA. SE LE HACE DESCUENTO DEL 10% SOLAMENTE DEL CONSUMO DE AGUA DE PERIODO JUNIO. 28/07/2020 RECLAMA FACTURA PARA PAGAR SOLO LA CUENTA VENCIDA DEL VALOR DERECHO POR $438.900. SALDO DE $473.100. PASA COMO EUNTA VENCIDA PARA PERIODO JULIO.</v>
      </c>
      <c r="G26" s="190"/>
      <c r="H26" s="190"/>
      <c r="I26" s="190"/>
      <c r="J26" s="190"/>
      <c r="K26" s="190"/>
      <c r="L26" s="190"/>
      <c r="M26" s="190"/>
      <c r="N26" s="190"/>
      <c r="O26" s="190"/>
      <c r="P26" s="190"/>
      <c r="Q26" s="190"/>
      <c r="R26" s="190"/>
      <c r="S26" s="190"/>
      <c r="T26" s="190"/>
      <c r="U26" s="190"/>
      <c r="V26" s="191"/>
      <c r="W26" s="237"/>
    </row>
    <row r="27" spans="2:34" ht="42.75" customHeight="1" x14ac:dyDescent="0.25">
      <c r="B27" s="212"/>
      <c r="C27" s="195"/>
      <c r="D27" s="195"/>
      <c r="E27" s="211"/>
      <c r="F27" s="212"/>
      <c r="G27" s="195"/>
      <c r="H27" s="195"/>
      <c r="I27" s="195"/>
      <c r="J27" s="195"/>
      <c r="K27" s="195"/>
      <c r="L27" s="195"/>
      <c r="M27" s="195"/>
      <c r="N27" s="195"/>
      <c r="O27" s="195"/>
      <c r="P27" s="195"/>
      <c r="Q27" s="195"/>
      <c r="R27" s="195"/>
      <c r="S27" s="195"/>
      <c r="T27" s="195"/>
      <c r="U27" s="195"/>
      <c r="V27" s="211"/>
      <c r="W27" s="212"/>
    </row>
    <row r="28" spans="2:34" ht="2.25" customHeight="1" x14ac:dyDescent="0.25">
      <c r="B28" s="203"/>
      <c r="C28" s="204"/>
      <c r="D28" s="204"/>
      <c r="E28" s="213"/>
      <c r="F28" s="203"/>
      <c r="G28" s="204"/>
      <c r="H28" s="204"/>
      <c r="I28" s="204"/>
      <c r="J28" s="204"/>
      <c r="K28" s="204"/>
      <c r="L28" s="204"/>
      <c r="M28" s="204"/>
      <c r="N28" s="204"/>
      <c r="O28" s="204"/>
      <c r="P28" s="204"/>
      <c r="Q28" s="204"/>
      <c r="R28" s="204"/>
      <c r="S28" s="204"/>
      <c r="T28" s="204"/>
      <c r="U28" s="204"/>
      <c r="V28" s="213"/>
      <c r="W28" s="212"/>
    </row>
    <row r="29" spans="2:34" ht="17.25" customHeight="1" x14ac:dyDescent="0.3">
      <c r="B29" s="238"/>
      <c r="C29" s="239"/>
      <c r="D29" s="239"/>
      <c r="E29" s="239"/>
      <c r="F29" s="239"/>
      <c r="G29" s="239"/>
      <c r="H29" s="240"/>
      <c r="I29" s="241"/>
      <c r="J29" s="190"/>
      <c r="K29" s="190"/>
      <c r="L29" s="190"/>
      <c r="M29" s="190"/>
      <c r="N29" s="190"/>
      <c r="O29" s="190"/>
      <c r="P29" s="190"/>
      <c r="Q29" s="190"/>
      <c r="R29" s="190"/>
      <c r="S29" s="242"/>
      <c r="T29" s="247" t="s">
        <v>45</v>
      </c>
      <c r="U29" s="191"/>
      <c r="V29" s="229">
        <f>'FACTURAR UNA SOLA'!AM2</f>
        <v>438900</v>
      </c>
      <c r="W29" s="11"/>
    </row>
    <row r="30" spans="2:34" ht="3" customHeight="1" x14ac:dyDescent="0.3">
      <c r="B30" s="249" t="s">
        <v>1969</v>
      </c>
      <c r="C30" s="195"/>
      <c r="D30" s="195"/>
      <c r="E30" s="195"/>
      <c r="F30" s="195"/>
      <c r="G30" s="195"/>
      <c r="H30" s="195"/>
      <c r="I30" s="243"/>
      <c r="J30" s="195"/>
      <c r="K30" s="195"/>
      <c r="L30" s="195"/>
      <c r="M30" s="195"/>
      <c r="N30" s="195"/>
      <c r="O30" s="195"/>
      <c r="P30" s="195"/>
      <c r="Q30" s="195"/>
      <c r="R30" s="195"/>
      <c r="S30" s="244"/>
      <c r="T30" s="195"/>
      <c r="U30" s="211"/>
      <c r="V30" s="248"/>
      <c r="W30" s="11"/>
    </row>
    <row r="31" spans="2:34" ht="1.5" customHeight="1" x14ac:dyDescent="0.3">
      <c r="B31" s="250"/>
      <c r="C31" s="251"/>
      <c r="D31" s="251"/>
      <c r="E31" s="251"/>
      <c r="F31" s="251"/>
      <c r="G31" s="251"/>
      <c r="H31" s="252"/>
      <c r="I31" s="245"/>
      <c r="J31" s="204"/>
      <c r="K31" s="204"/>
      <c r="L31" s="204"/>
      <c r="M31" s="204"/>
      <c r="N31" s="204"/>
      <c r="O31" s="204"/>
      <c r="P31" s="204"/>
      <c r="Q31" s="204"/>
      <c r="R31" s="204"/>
      <c r="S31" s="246"/>
      <c r="T31" s="204"/>
      <c r="U31" s="213"/>
      <c r="V31" s="206"/>
      <c r="W31" s="11"/>
    </row>
    <row r="32" spans="2:34" ht="5.25" customHeight="1" x14ac:dyDescent="0.3">
      <c r="B32" s="253"/>
      <c r="C32" s="195"/>
      <c r="D32" s="195"/>
      <c r="E32" s="195"/>
      <c r="F32" s="195"/>
      <c r="G32" s="195"/>
      <c r="H32" s="195"/>
      <c r="I32" s="195"/>
      <c r="J32" s="195"/>
      <c r="K32" s="195"/>
      <c r="L32" s="195"/>
      <c r="M32" s="195"/>
      <c r="N32" s="195"/>
      <c r="O32" s="195"/>
      <c r="P32" s="195"/>
      <c r="Q32" s="195"/>
      <c r="R32" s="195"/>
      <c r="S32" s="195"/>
      <c r="T32" s="195"/>
      <c r="U32" s="195"/>
      <c r="V32" s="195"/>
      <c r="W32" s="11"/>
    </row>
    <row r="33" spans="2:27" ht="15" customHeight="1" x14ac:dyDescent="0.3">
      <c r="B33" s="254" t="s">
        <v>1970</v>
      </c>
      <c r="C33" s="190"/>
      <c r="D33" s="190"/>
      <c r="E33" s="190"/>
      <c r="F33" s="190"/>
      <c r="G33" s="190"/>
      <c r="H33" s="190"/>
      <c r="I33" s="190"/>
      <c r="J33" s="190"/>
      <c r="K33" s="190"/>
      <c r="L33" s="190"/>
      <c r="M33" s="190"/>
      <c r="N33" s="190"/>
      <c r="O33" s="190"/>
      <c r="P33" s="190"/>
      <c r="Q33" s="190"/>
      <c r="R33" s="190"/>
      <c r="S33" s="191"/>
      <c r="T33" s="255" t="s">
        <v>1935</v>
      </c>
      <c r="U33" s="191"/>
      <c r="V33" s="258"/>
      <c r="W33" s="259"/>
      <c r="AA33" s="1" t="s">
        <v>48</v>
      </c>
    </row>
    <row r="34" spans="2:27" ht="15" customHeight="1" x14ac:dyDescent="0.25">
      <c r="B34" s="212"/>
      <c r="C34" s="195"/>
      <c r="D34" s="195"/>
      <c r="E34" s="195"/>
      <c r="F34" s="195"/>
      <c r="G34" s="195"/>
      <c r="H34" s="195"/>
      <c r="I34" s="195"/>
      <c r="J34" s="195"/>
      <c r="K34" s="195"/>
      <c r="L34" s="195"/>
      <c r="M34" s="195"/>
      <c r="N34" s="195"/>
      <c r="O34" s="195"/>
      <c r="P34" s="195"/>
      <c r="Q34" s="195"/>
      <c r="R34" s="195"/>
      <c r="S34" s="211"/>
      <c r="T34" s="256"/>
      <c r="U34" s="257"/>
      <c r="V34" s="211"/>
      <c r="W34" s="212"/>
    </row>
    <row r="35" spans="2:27" ht="12" customHeight="1" x14ac:dyDescent="0.3">
      <c r="B35" s="260" t="s">
        <v>1971</v>
      </c>
      <c r="C35" s="199"/>
      <c r="D35" s="199"/>
      <c r="E35" s="199"/>
      <c r="F35" s="199"/>
      <c r="G35" s="199"/>
      <c r="H35" s="199"/>
      <c r="I35" s="199"/>
      <c r="J35" s="199"/>
      <c r="K35" s="199"/>
      <c r="L35" s="199"/>
      <c r="M35" s="199"/>
      <c r="N35" s="199"/>
      <c r="O35" s="199"/>
      <c r="P35" s="199"/>
      <c r="Q35" s="199"/>
      <c r="R35" s="199"/>
      <c r="S35" s="200"/>
      <c r="T35" s="261"/>
      <c r="U35" s="211"/>
      <c r="V35" s="211"/>
      <c r="W35" s="11"/>
    </row>
    <row r="36" spans="2:27" ht="15" customHeight="1" x14ac:dyDescent="0.3">
      <c r="B36" s="262" t="s">
        <v>1972</v>
      </c>
      <c r="C36" s="199"/>
      <c r="D36" s="199"/>
      <c r="E36" s="199"/>
      <c r="F36" s="199"/>
      <c r="G36" s="199"/>
      <c r="H36" s="199"/>
      <c r="I36" s="199"/>
      <c r="J36" s="199"/>
      <c r="K36" s="199"/>
      <c r="L36" s="199"/>
      <c r="M36" s="199"/>
      <c r="N36" s="199"/>
      <c r="O36" s="199"/>
      <c r="P36" s="199"/>
      <c r="Q36" s="199"/>
      <c r="R36" s="199"/>
      <c r="S36" s="200"/>
      <c r="T36" s="212"/>
      <c r="U36" s="211"/>
      <c r="V36" s="211"/>
      <c r="W36" s="11"/>
      <c r="X36" s="1" t="s">
        <v>48</v>
      </c>
    </row>
    <row r="37" spans="2:27" ht="15" customHeight="1" x14ac:dyDescent="0.3">
      <c r="B37" s="209" t="s">
        <v>1973</v>
      </c>
      <c r="C37" s="199"/>
      <c r="D37" s="199"/>
      <c r="E37" s="199"/>
      <c r="F37" s="199"/>
      <c r="G37" s="199"/>
      <c r="H37" s="199"/>
      <c r="I37" s="199"/>
      <c r="J37" s="199"/>
      <c r="K37" s="199"/>
      <c r="L37" s="199"/>
      <c r="M37" s="199"/>
      <c r="N37" s="199"/>
      <c r="O37" s="199"/>
      <c r="P37" s="199"/>
      <c r="Q37" s="199"/>
      <c r="R37" s="199"/>
      <c r="S37" s="200"/>
      <c r="T37" s="212"/>
      <c r="U37" s="211"/>
      <c r="V37" s="211"/>
      <c r="W37" s="11"/>
    </row>
    <row r="38" spans="2:27" ht="18.75" customHeight="1" x14ac:dyDescent="0.3">
      <c r="B38" s="210" t="s">
        <v>1974</v>
      </c>
      <c r="C38" s="195"/>
      <c r="D38" s="195"/>
      <c r="E38" s="195"/>
      <c r="F38" s="195"/>
      <c r="G38" s="195"/>
      <c r="H38" s="195"/>
      <c r="I38" s="195"/>
      <c r="J38" s="195"/>
      <c r="K38" s="195"/>
      <c r="L38" s="195"/>
      <c r="M38" s="195"/>
      <c r="N38" s="195"/>
      <c r="O38" s="195"/>
      <c r="P38" s="195"/>
      <c r="Q38" s="195"/>
      <c r="R38" s="195"/>
      <c r="S38" s="211"/>
      <c r="T38" s="212"/>
      <c r="U38" s="211"/>
      <c r="V38" s="211"/>
      <c r="W38" s="11"/>
    </row>
    <row r="39" spans="2:27" ht="15" customHeight="1" x14ac:dyDescent="0.3">
      <c r="B39" s="212"/>
      <c r="C39" s="195"/>
      <c r="D39" s="195"/>
      <c r="E39" s="195"/>
      <c r="F39" s="195"/>
      <c r="G39" s="195"/>
      <c r="H39" s="195"/>
      <c r="I39" s="195"/>
      <c r="J39" s="195"/>
      <c r="K39" s="195"/>
      <c r="L39" s="195"/>
      <c r="M39" s="195"/>
      <c r="N39" s="195"/>
      <c r="O39" s="195"/>
      <c r="P39" s="195"/>
      <c r="Q39" s="195"/>
      <c r="R39" s="195"/>
      <c r="S39" s="211"/>
      <c r="T39" s="212"/>
      <c r="U39" s="211"/>
      <c r="V39" s="211"/>
      <c r="W39" s="11"/>
    </row>
    <row r="40" spans="2:27" ht="18" customHeight="1" x14ac:dyDescent="0.3">
      <c r="B40" s="203"/>
      <c r="C40" s="204"/>
      <c r="D40" s="204"/>
      <c r="E40" s="204"/>
      <c r="F40" s="204"/>
      <c r="G40" s="204"/>
      <c r="H40" s="204"/>
      <c r="I40" s="204"/>
      <c r="J40" s="204"/>
      <c r="K40" s="204"/>
      <c r="L40" s="204"/>
      <c r="M40" s="204"/>
      <c r="N40" s="204"/>
      <c r="O40" s="204"/>
      <c r="P40" s="204"/>
      <c r="Q40" s="204"/>
      <c r="R40" s="204"/>
      <c r="S40" s="213"/>
      <c r="T40" s="203"/>
      <c r="U40" s="213"/>
      <c r="V40" s="213"/>
      <c r="W40" s="11"/>
    </row>
    <row r="41" spans="2:27" ht="12.75" customHeight="1" x14ac:dyDescent="0.3">
      <c r="B41" s="183" t="s">
        <v>1942</v>
      </c>
      <c r="C41" s="174"/>
      <c r="D41" s="174"/>
      <c r="E41" s="174"/>
      <c r="F41" s="174"/>
      <c r="G41" s="174"/>
      <c r="H41" s="175"/>
      <c r="I41" s="263" t="str">
        <f>'FACTURAR UNA SOLA'!A2</f>
        <v>A438</v>
      </c>
      <c r="J41" s="174"/>
      <c r="K41" s="174"/>
      <c r="L41" s="174"/>
      <c r="M41" s="174"/>
      <c r="N41" s="174"/>
      <c r="O41" s="174"/>
      <c r="P41" s="174"/>
      <c r="Q41" s="174"/>
      <c r="R41" s="174"/>
      <c r="S41" s="175"/>
      <c r="T41" s="250" t="s">
        <v>14</v>
      </c>
      <c r="U41" s="264"/>
      <c r="V41" s="169" t="str">
        <f>'FACTURAR UNA SOLA'!H2</f>
        <v>2020-36551</v>
      </c>
      <c r="W41" s="11"/>
    </row>
    <row r="42" spans="2:27" ht="16.5" customHeight="1" x14ac:dyDescent="0.3">
      <c r="B42" s="183" t="s">
        <v>1975</v>
      </c>
      <c r="C42" s="175"/>
      <c r="D42" s="207" t="str">
        <f>'FACTURAR UNA SOLA'!B2</f>
        <v>LIBARDO TAMAYO</v>
      </c>
      <c r="E42" s="174"/>
      <c r="F42" s="174"/>
      <c r="G42" s="174"/>
      <c r="H42" s="174"/>
      <c r="I42" s="174"/>
      <c r="J42" s="174"/>
      <c r="K42" s="174"/>
      <c r="L42" s="174"/>
      <c r="M42" s="174"/>
      <c r="N42" s="174"/>
      <c r="O42" s="174"/>
      <c r="P42" s="174"/>
      <c r="Q42" s="174"/>
      <c r="R42" s="174"/>
      <c r="S42" s="175"/>
      <c r="T42" s="184" t="s">
        <v>1947</v>
      </c>
      <c r="U42" s="175"/>
      <c r="V42" s="170">
        <f>'FACTURAR UNA SOLA'!P2</f>
        <v>18</v>
      </c>
      <c r="W42" s="11"/>
    </row>
    <row r="43" spans="2:27" ht="15.75" customHeight="1" x14ac:dyDescent="0.3">
      <c r="B43" s="171" t="s">
        <v>1945</v>
      </c>
      <c r="C43" s="218">
        <f>'FACTURAR UNA SOLA'!C2</f>
        <v>71399692</v>
      </c>
      <c r="D43" s="174"/>
      <c r="E43" s="174"/>
      <c r="F43" s="174"/>
      <c r="G43" s="174"/>
      <c r="H43" s="174"/>
      <c r="I43" s="175"/>
      <c r="J43" s="183" t="s">
        <v>1976</v>
      </c>
      <c r="K43" s="174"/>
      <c r="L43" s="174"/>
      <c r="M43" s="175"/>
      <c r="N43" s="269">
        <f>'FACTURAR UNA SOLA'!D2</f>
        <v>20243986</v>
      </c>
      <c r="O43" s="174"/>
      <c r="P43" s="174"/>
      <c r="Q43" s="174"/>
      <c r="R43" s="174"/>
      <c r="S43" s="175"/>
      <c r="T43" s="184" t="s">
        <v>34</v>
      </c>
      <c r="U43" s="175"/>
      <c r="V43" s="172">
        <f>'FACTURAR UNA SOLA'!AB2</f>
        <v>448900</v>
      </c>
      <c r="W43" s="11"/>
    </row>
    <row r="44" spans="2:27" ht="13.5" customHeight="1" x14ac:dyDescent="0.3">
      <c r="B44" s="183" t="s">
        <v>1977</v>
      </c>
      <c r="C44" s="174"/>
      <c r="D44" s="174"/>
      <c r="E44" s="174"/>
      <c r="F44" s="174"/>
      <c r="G44" s="174"/>
      <c r="H44" s="175"/>
      <c r="I44" s="270" t="str">
        <f>'FACTURAR UNA SOLA'!I2</f>
        <v>JUNIO</v>
      </c>
      <c r="J44" s="174"/>
      <c r="K44" s="174"/>
      <c r="L44" s="174"/>
      <c r="M44" s="174"/>
      <c r="N44" s="174"/>
      <c r="O44" s="174"/>
      <c r="P44" s="174"/>
      <c r="Q44" s="174"/>
      <c r="R44" s="174"/>
      <c r="S44" s="175"/>
      <c r="T44" s="184" t="s">
        <v>1964</v>
      </c>
      <c r="U44" s="175"/>
      <c r="V44" s="172">
        <f>'FACTURAR UNA SOLA'!AD2</f>
        <v>474700</v>
      </c>
      <c r="W44" s="11"/>
    </row>
    <row r="45" spans="2:27" ht="12.75" customHeight="1" x14ac:dyDescent="0.3">
      <c r="B45" s="183" t="s">
        <v>1978</v>
      </c>
      <c r="C45" s="174"/>
      <c r="D45" s="174"/>
      <c r="E45" s="174"/>
      <c r="F45" s="174"/>
      <c r="G45" s="174"/>
      <c r="H45" s="175"/>
      <c r="I45" s="230" t="str">
        <f>'FACTURAR UNA SOLA'!J2</f>
        <v>29 DE JULIO 2020</v>
      </c>
      <c r="J45" s="174"/>
      <c r="K45" s="174"/>
      <c r="L45" s="174"/>
      <c r="M45" s="174"/>
      <c r="N45" s="174"/>
      <c r="O45" s="174"/>
      <c r="P45" s="174"/>
      <c r="Q45" s="174"/>
      <c r="R45" s="174"/>
      <c r="S45" s="175"/>
      <c r="T45" s="184" t="s">
        <v>1962</v>
      </c>
      <c r="U45" s="175"/>
      <c r="V45" s="172">
        <f>'FACTURAR UNA SOLA'!AA2</f>
        <v>500</v>
      </c>
      <c r="W45" s="11"/>
      <c r="X45" s="1" t="s">
        <v>1966</v>
      </c>
    </row>
    <row r="46" spans="2:27" ht="12.75" customHeight="1" x14ac:dyDescent="0.3">
      <c r="B46" s="183" t="s">
        <v>1979</v>
      </c>
      <c r="C46" s="174"/>
      <c r="D46" s="175"/>
      <c r="E46" s="265">
        <f>'FACTURAR UNA SOLA'!AE2</f>
        <v>438900</v>
      </c>
      <c r="F46" s="174"/>
      <c r="G46" s="174"/>
      <c r="H46" s="175"/>
      <c r="I46" s="214" t="s">
        <v>1980</v>
      </c>
      <c r="J46" s="174"/>
      <c r="K46" s="174"/>
      <c r="L46" s="174"/>
      <c r="M46" s="174"/>
      <c r="N46" s="174"/>
      <c r="O46" s="175"/>
      <c r="P46" s="231">
        <f>'FACTURAR UNA SOLA'!AH2</f>
        <v>0</v>
      </c>
      <c r="Q46" s="174"/>
      <c r="R46" s="174"/>
      <c r="S46" s="175"/>
      <c r="T46" s="184" t="s">
        <v>1967</v>
      </c>
      <c r="U46" s="175"/>
      <c r="V46" s="172">
        <f>'FACTURAR UNA SOLA'!AI2</f>
        <v>0</v>
      </c>
      <c r="W46" s="11"/>
    </row>
    <row r="47" spans="2:27" ht="12.75" customHeight="1" x14ac:dyDescent="0.25">
      <c r="B47" s="266" t="s">
        <v>1981</v>
      </c>
      <c r="C47" s="190"/>
      <c r="D47" s="191"/>
      <c r="E47" s="267">
        <f>'FACTURAR UNA SOLA'!AK2</f>
        <v>0</v>
      </c>
      <c r="F47" s="190"/>
      <c r="G47" s="190"/>
      <c r="H47" s="191"/>
      <c r="I47" s="232" t="s">
        <v>1982</v>
      </c>
      <c r="J47" s="190"/>
      <c r="K47" s="190"/>
      <c r="L47" s="190"/>
      <c r="M47" s="190"/>
      <c r="N47" s="190"/>
      <c r="O47" s="191"/>
      <c r="P47" s="233">
        <f>'FACTURAR UNA SOLA'!AL2</f>
        <v>438900</v>
      </c>
      <c r="Q47" s="190"/>
      <c r="R47" s="190"/>
      <c r="S47" s="191"/>
      <c r="T47" s="228" t="s">
        <v>45</v>
      </c>
      <c r="U47" s="191"/>
      <c r="V47" s="229">
        <f>'FACTURAR UNA SOLA'!AM2</f>
        <v>438900</v>
      </c>
      <c r="W47" s="259"/>
    </row>
    <row r="48" spans="2:27" ht="6.75" customHeight="1" x14ac:dyDescent="0.25">
      <c r="B48" s="268" t="s">
        <v>1983</v>
      </c>
      <c r="C48" s="204"/>
      <c r="D48" s="213"/>
      <c r="E48" s="203"/>
      <c r="F48" s="204"/>
      <c r="G48" s="204"/>
      <c r="H48" s="213"/>
      <c r="I48" s="203"/>
      <c r="J48" s="204"/>
      <c r="K48" s="204"/>
      <c r="L48" s="204"/>
      <c r="M48" s="204"/>
      <c r="N48" s="204"/>
      <c r="O48" s="213"/>
      <c r="P48" s="203"/>
      <c r="Q48" s="204"/>
      <c r="R48" s="204"/>
      <c r="S48" s="213"/>
      <c r="T48" s="203"/>
      <c r="U48" s="213"/>
      <c r="V48" s="206"/>
      <c r="W48" s="212"/>
    </row>
    <row r="49" spans="2:23" ht="15.75" customHeight="1" x14ac:dyDescent="0.3">
      <c r="B49" s="11"/>
      <c r="C49" s="11"/>
      <c r="D49" s="11"/>
      <c r="E49" s="11"/>
      <c r="F49" s="11"/>
      <c r="G49" s="11"/>
      <c r="H49" s="11"/>
      <c r="I49" s="11"/>
      <c r="J49" s="11"/>
      <c r="K49" s="11"/>
      <c r="L49" s="11"/>
      <c r="M49" s="11"/>
      <c r="N49" s="11"/>
      <c r="O49" s="11"/>
      <c r="P49" s="11"/>
      <c r="Q49" s="11"/>
      <c r="R49" s="11"/>
      <c r="S49" s="11"/>
      <c r="T49" s="11"/>
      <c r="U49" s="11"/>
      <c r="V49" s="11" t="s">
        <v>1984</v>
      </c>
      <c r="W49" s="11"/>
    </row>
    <row r="50" spans="2:23" ht="15.75" customHeight="1" x14ac:dyDescent="0.25"/>
    <row r="51" spans="2:23" ht="15.75" customHeight="1" x14ac:dyDescent="0.25"/>
    <row r="52" spans="2:23" ht="15.75" customHeight="1" x14ac:dyDescent="0.25"/>
    <row r="53" spans="2:23" ht="15.75" customHeight="1" x14ac:dyDescent="0.25"/>
    <row r="54" spans="2:23" ht="15.75" customHeight="1" x14ac:dyDescent="0.25"/>
    <row r="55" spans="2:23" ht="15.75" customHeight="1" x14ac:dyDescent="0.25"/>
    <row r="56" spans="2:23" ht="15.75" customHeight="1" x14ac:dyDescent="0.25"/>
    <row r="57" spans="2:23" ht="15.75" customHeight="1" x14ac:dyDescent="0.25"/>
    <row r="58" spans="2:23" ht="15.75" customHeight="1" x14ac:dyDescent="0.25"/>
    <row r="59" spans="2:23" ht="15.75" customHeight="1" x14ac:dyDescent="0.25"/>
    <row r="60" spans="2:23" ht="15.75" customHeight="1" x14ac:dyDescent="0.25"/>
    <row r="61" spans="2:23" ht="15.75" customHeight="1" x14ac:dyDescent="0.25"/>
    <row r="62" spans="2:23" ht="15.75" customHeight="1" x14ac:dyDescent="0.25"/>
    <row r="63" spans="2:23" ht="15.75" customHeight="1" x14ac:dyDescent="0.25"/>
    <row r="64" spans="2:23" ht="15.75" customHeight="1" x14ac:dyDescent="0.25"/>
    <row r="65" spans="7:7" ht="15.75" customHeight="1" x14ac:dyDescent="0.25"/>
    <row r="66" spans="7:7" ht="15.75" customHeight="1" x14ac:dyDescent="0.25"/>
    <row r="67" spans="7:7" ht="15.75" customHeight="1" x14ac:dyDescent="0.25"/>
    <row r="68" spans="7:7" ht="15.75" customHeight="1" x14ac:dyDescent="0.25"/>
    <row r="69" spans="7:7" ht="15.75" customHeight="1" x14ac:dyDescent="0.25"/>
    <row r="70" spans="7:7" ht="15.75" customHeight="1" x14ac:dyDescent="0.25"/>
    <row r="71" spans="7:7" ht="15.75" customHeight="1" x14ac:dyDescent="0.25"/>
    <row r="72" spans="7:7" ht="15.75" customHeight="1" x14ac:dyDescent="0.25"/>
    <row r="73" spans="7:7" ht="15.75" customHeight="1" x14ac:dyDescent="0.25"/>
    <row r="74" spans="7:7" ht="15.75" customHeight="1" x14ac:dyDescent="0.3">
      <c r="G74" s="1">
        <v>4</v>
      </c>
    </row>
    <row r="75" spans="7:7" ht="15.75" customHeight="1" x14ac:dyDescent="0.25"/>
    <row r="76" spans="7:7" ht="15.75" customHeight="1" x14ac:dyDescent="0.25"/>
    <row r="77" spans="7:7" ht="15.75" customHeight="1" x14ac:dyDescent="0.25"/>
    <row r="78" spans="7:7" ht="15.75" customHeight="1" x14ac:dyDescent="0.25"/>
    <row r="79" spans="7:7" ht="15.75" customHeight="1" x14ac:dyDescent="0.25"/>
    <row r="80" spans="7:7"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12">
    <mergeCell ref="B47:D47"/>
    <mergeCell ref="E47:H48"/>
    <mergeCell ref="W47:W48"/>
    <mergeCell ref="B48:D48"/>
    <mergeCell ref="B42:C42"/>
    <mergeCell ref="C43:I43"/>
    <mergeCell ref="J43:M43"/>
    <mergeCell ref="N43:S43"/>
    <mergeCell ref="T43:U43"/>
    <mergeCell ref="I44:S44"/>
    <mergeCell ref="T44:U44"/>
    <mergeCell ref="B41:H41"/>
    <mergeCell ref="I41:S41"/>
    <mergeCell ref="T41:U41"/>
    <mergeCell ref="D42:S42"/>
    <mergeCell ref="T42:U42"/>
    <mergeCell ref="B44:H44"/>
    <mergeCell ref="B45:H45"/>
    <mergeCell ref="B46:D46"/>
    <mergeCell ref="E46:H46"/>
    <mergeCell ref="B32:V32"/>
    <mergeCell ref="B33:S34"/>
    <mergeCell ref="T33:U34"/>
    <mergeCell ref="V33:V40"/>
    <mergeCell ref="W33:W34"/>
    <mergeCell ref="B35:S35"/>
    <mergeCell ref="T35:U40"/>
    <mergeCell ref="B36:S36"/>
    <mergeCell ref="B37:S37"/>
    <mergeCell ref="B38:S40"/>
    <mergeCell ref="I24:U24"/>
    <mergeCell ref="B25:H25"/>
    <mergeCell ref="I25:U25"/>
    <mergeCell ref="B26:E28"/>
    <mergeCell ref="F26:V28"/>
    <mergeCell ref="W26:W28"/>
    <mergeCell ref="B29:H29"/>
    <mergeCell ref="I29:S31"/>
    <mergeCell ref="T29:U31"/>
    <mergeCell ref="V29:V31"/>
    <mergeCell ref="B30:H30"/>
    <mergeCell ref="B31:H31"/>
    <mergeCell ref="B19:H19"/>
    <mergeCell ref="B20:F20"/>
    <mergeCell ref="G20:J20"/>
    <mergeCell ref="K20:L20"/>
    <mergeCell ref="M20:N20"/>
    <mergeCell ref="P20:Q20"/>
    <mergeCell ref="R20:T20"/>
    <mergeCell ref="T47:U48"/>
    <mergeCell ref="V47:V48"/>
    <mergeCell ref="I45:S45"/>
    <mergeCell ref="T45:U45"/>
    <mergeCell ref="I46:O46"/>
    <mergeCell ref="P46:S46"/>
    <mergeCell ref="T46:U46"/>
    <mergeCell ref="I47:O48"/>
    <mergeCell ref="P47:S48"/>
    <mergeCell ref="B21:H21"/>
    <mergeCell ref="I21:U21"/>
    <mergeCell ref="B22:H22"/>
    <mergeCell ref="I22:S22"/>
    <mergeCell ref="T22:U22"/>
    <mergeCell ref="B23:H23"/>
    <mergeCell ref="I23:U23"/>
    <mergeCell ref="B24:H24"/>
    <mergeCell ref="K10:N10"/>
    <mergeCell ref="O10:S10"/>
    <mergeCell ref="T10:U10"/>
    <mergeCell ref="B11:C11"/>
    <mergeCell ref="D11:S11"/>
    <mergeCell ref="T11:U11"/>
    <mergeCell ref="B12:C12"/>
    <mergeCell ref="D12:M12"/>
    <mergeCell ref="R12:S12"/>
    <mergeCell ref="T12:V12"/>
    <mergeCell ref="B18:H18"/>
    <mergeCell ref="I18:S18"/>
    <mergeCell ref="T18:U18"/>
    <mergeCell ref="I19:U19"/>
    <mergeCell ref="B1:S1"/>
    <mergeCell ref="T1:U2"/>
    <mergeCell ref="V1:V2"/>
    <mergeCell ref="B2:S2"/>
    <mergeCell ref="B3:S3"/>
    <mergeCell ref="T3:U4"/>
    <mergeCell ref="V3:V4"/>
    <mergeCell ref="D9:S9"/>
    <mergeCell ref="T9:U9"/>
    <mergeCell ref="B4:S4"/>
    <mergeCell ref="B5:S7"/>
    <mergeCell ref="T5:U5"/>
    <mergeCell ref="T6:U6"/>
    <mergeCell ref="T7:U7"/>
    <mergeCell ref="H8:K8"/>
    <mergeCell ref="L8:V8"/>
    <mergeCell ref="B8:G8"/>
    <mergeCell ref="B9:C9"/>
    <mergeCell ref="B10:C10"/>
    <mergeCell ref="D10:J10"/>
    <mergeCell ref="B13:R13"/>
    <mergeCell ref="S13:V13"/>
    <mergeCell ref="B14:H14"/>
    <mergeCell ref="I14:S14"/>
    <mergeCell ref="T14:U14"/>
    <mergeCell ref="B15:U15"/>
    <mergeCell ref="B16:H16"/>
    <mergeCell ref="B17:H17"/>
    <mergeCell ref="I17:S17"/>
    <mergeCell ref="T17:U17"/>
    <mergeCell ref="I16:S16"/>
    <mergeCell ref="T16:U16"/>
  </mergeCells>
  <pageMargins left="0.31496062992125984" right="0.31496062992125984" top="0.55118110236220474" bottom="0.35433070866141736" header="0" footer="0"/>
  <pageSetup orientation="portrait"/>
  <colBreaks count="1" manualBreakCount="1">
    <brk id="22" man="1"/>
  </colBreak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CARGO FIJO</vt:lpstr>
      <vt:lpstr>CORRALA P. ALTA</vt:lpstr>
      <vt:lpstr>FACTURAR UNA SOLA</vt:lpstr>
      <vt:lpstr>FACTURA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juand</cp:lastModifiedBy>
  <dcterms:created xsi:type="dcterms:W3CDTF">2012-01-21T19:08:50Z</dcterms:created>
  <dcterms:modified xsi:type="dcterms:W3CDTF">2021-02-01T04:37:45Z</dcterms:modified>
</cp:coreProperties>
</file>