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smolina.juan\Dropbox\Proyectos\Trigo\red\tandil\"/>
    </mc:Choice>
  </mc:AlternateContent>
  <bookViews>
    <workbookView xWindow="0" yWindow="0" windowWidth="19200" windowHeight="6900" activeTab="1"/>
  </bookViews>
  <sheets>
    <sheet name="Trigo" sheetId="1" r:id="rId1"/>
    <sheet name="Protocolo Tg" sheetId="3" r:id="rId2"/>
    <sheet name="Cebada" sheetId="2" r:id="rId3"/>
    <sheet name="Protocolo Cb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13" i="1" l="1"/>
  <c r="M7" i="2" l="1"/>
  <c r="M17" i="2"/>
  <c r="M16" i="2"/>
  <c r="M15" i="2"/>
  <c r="M14" i="2"/>
  <c r="M13" i="2"/>
  <c r="M12" i="2"/>
  <c r="M11" i="2"/>
  <c r="M10" i="2"/>
  <c r="M9" i="2"/>
  <c r="M8" i="2"/>
  <c r="D8" i="2"/>
  <c r="D7" i="2"/>
  <c r="N6" i="2"/>
  <c r="E17" i="1"/>
  <c r="E16" i="1"/>
  <c r="E15" i="1"/>
  <c r="E14" i="1"/>
  <c r="N31" i="1" s="1"/>
  <c r="E12" i="1"/>
  <c r="E11" i="1"/>
  <c r="E10" i="1"/>
  <c r="E9" i="1"/>
  <c r="E8" i="1"/>
  <c r="E7" i="1"/>
  <c r="E6" i="1"/>
  <c r="N29" i="1"/>
  <c r="N25" i="1"/>
  <c r="N21" i="1"/>
  <c r="E5" i="1"/>
  <c r="E4" i="1"/>
  <c r="N34" i="1"/>
  <c r="N32" i="1"/>
  <c r="O19" i="1"/>
  <c r="N28" i="1" l="1"/>
  <c r="N22" i="1"/>
  <c r="N26" i="1"/>
  <c r="N30" i="1"/>
  <c r="N23" i="1"/>
  <c r="N27" i="1"/>
  <c r="N33" i="1"/>
  <c r="N20" i="1"/>
  <c r="N24" i="1"/>
  <c r="D13" i="2"/>
  <c r="D14" i="2"/>
  <c r="D17" i="2" l="1"/>
  <c r="D16" i="2"/>
  <c r="D15" i="2"/>
  <c r="D12" i="2"/>
  <c r="D11" i="2"/>
  <c r="D10" i="2"/>
  <c r="D9" i="2"/>
</calcChain>
</file>

<file path=xl/sharedStrings.xml><?xml version="1.0" encoding="utf-8"?>
<sst xmlns="http://schemas.openxmlformats.org/spreadsheetml/2006/main" count="201" uniqueCount="125">
  <si>
    <t>Datos</t>
  </si>
  <si>
    <t>(g)</t>
  </si>
  <si>
    <t>(num)</t>
  </si>
  <si>
    <t>Pmg(g)</t>
  </si>
  <si>
    <t>Parc</t>
  </si>
  <si>
    <t>Rto</t>
  </si>
  <si>
    <t>Ali PH</t>
  </si>
  <si>
    <t>P.Hectolitrico</t>
  </si>
  <si>
    <t>Ali PS</t>
  </si>
  <si>
    <t>Nº de granos</t>
  </si>
  <si>
    <t>Ps Grano</t>
  </si>
  <si>
    <t>CEBADA</t>
  </si>
  <si>
    <t>48.88</t>
  </si>
  <si>
    <t>48.32</t>
  </si>
  <si>
    <t>40.54</t>
  </si>
  <si>
    <t>44.47</t>
  </si>
  <si>
    <t>43.34</t>
  </si>
  <si>
    <t>50.14</t>
  </si>
  <si>
    <t>45.00</t>
  </si>
  <si>
    <t>43.14</t>
  </si>
  <si>
    <t>49.21</t>
  </si>
  <si>
    <t>42.68</t>
  </si>
  <si>
    <t>47.55</t>
  </si>
  <si>
    <t>43.32</t>
  </si>
  <si>
    <t>48.54</t>
  </si>
  <si>
    <t>49.81</t>
  </si>
  <si>
    <t>47.99</t>
  </si>
  <si>
    <t>45.46</t>
  </si>
  <si>
    <t>45.12</t>
  </si>
  <si>
    <t>43.23</t>
  </si>
  <si>
    <t>45.72</t>
  </si>
  <si>
    <t>48.48</t>
  </si>
  <si>
    <t>47.70</t>
  </si>
  <si>
    <t>48.68</t>
  </si>
  <si>
    <t>47.88</t>
  </si>
  <si>
    <t>45.94</t>
  </si>
  <si>
    <t>45.45</t>
  </si>
  <si>
    <t>50.79</t>
  </si>
  <si>
    <t>47.19</t>
  </si>
  <si>
    <t>45.59</t>
  </si>
  <si>
    <t>47.69</t>
  </si>
  <si>
    <t>43.43</t>
  </si>
  <si>
    <t>45.88</t>
  </si>
  <si>
    <t>48.40</t>
  </si>
  <si>
    <t>47.14</t>
  </si>
  <si>
    <t>44.94</t>
  </si>
  <si>
    <t>42.76</t>
  </si>
  <si>
    <t>47.50</t>
  </si>
  <si>
    <t>47.43</t>
  </si>
  <si>
    <t>49.35</t>
  </si>
  <si>
    <t>51.24</t>
  </si>
  <si>
    <t>51.95</t>
  </si>
  <si>
    <t>46.09</t>
  </si>
  <si>
    <t>50.01</t>
  </si>
  <si>
    <t>49.74</t>
  </si>
  <si>
    <t>51.12</t>
  </si>
  <si>
    <t>48.74</t>
  </si>
  <si>
    <t>28.23</t>
  </si>
  <si>
    <t>28.39</t>
  </si>
  <si>
    <t>27.75</t>
  </si>
  <si>
    <t>30.52</t>
  </si>
  <si>
    <t>30.92</t>
  </si>
  <si>
    <t>26.28</t>
  </si>
  <si>
    <t>35.71</t>
  </si>
  <si>
    <t>37.72</t>
  </si>
  <si>
    <t>32.82</t>
  </si>
  <si>
    <t>29.99</t>
  </si>
  <si>
    <t>26.84</t>
  </si>
  <si>
    <t>25.32</t>
  </si>
  <si>
    <t>25.16</t>
  </si>
  <si>
    <t>28.73</t>
  </si>
  <si>
    <t>28.08</t>
  </si>
  <si>
    <t>31.55</t>
  </si>
  <si>
    <t>30.45</t>
  </si>
  <si>
    <t>32.38</t>
  </si>
  <si>
    <t>34.02</t>
  </si>
  <si>
    <t>37.26</t>
  </si>
  <si>
    <t>38.21</t>
  </si>
  <si>
    <t>28.22</t>
  </si>
  <si>
    <t>29.38</t>
  </si>
  <si>
    <t>33.02</t>
  </si>
  <si>
    <t>31.24</t>
  </si>
  <si>
    <t>27.58</t>
  </si>
  <si>
    <t>28.58</t>
  </si>
  <si>
    <t>34.84</t>
  </si>
  <si>
    <t>30.83</t>
  </si>
  <si>
    <t>33.97</t>
  </si>
  <si>
    <t>32.83</t>
  </si>
  <si>
    <t>30.74</t>
  </si>
  <si>
    <t>34.41</t>
  </si>
  <si>
    <t>b1</t>
  </si>
  <si>
    <t>b2</t>
  </si>
  <si>
    <t>b3</t>
  </si>
  <si>
    <t>PROTOCOLO CONTROL DE ENFERMEDADES FOLIARES EN CEBADA INTA - AAPRESID</t>
  </si>
  <si>
    <t>Z 32</t>
  </si>
  <si>
    <t>Z 37</t>
  </si>
  <si>
    <t>Numero</t>
  </si>
  <si>
    <t>Producto</t>
  </si>
  <si>
    <t>Dosis</t>
  </si>
  <si>
    <t>Rto (kg/ha)</t>
  </si>
  <si>
    <t>Trat</t>
  </si>
  <si>
    <t>TESTIGO</t>
  </si>
  <si>
    <t>Rubric Max</t>
  </si>
  <si>
    <t>0,5</t>
  </si>
  <si>
    <t>Cripton Xpro</t>
  </si>
  <si>
    <t>0,7</t>
  </si>
  <si>
    <t>Orquesta Ultra</t>
  </si>
  <si>
    <t>Cripton</t>
  </si>
  <si>
    <t>Cripton Xpro + StarFert</t>
  </si>
  <si>
    <t>Cripton Xpro + Stimulate</t>
  </si>
  <si>
    <t>Cripton Xpro + NitroPlus 18</t>
  </si>
  <si>
    <t>AmistarXtra</t>
  </si>
  <si>
    <t>Miravis Triple Pack</t>
  </si>
  <si>
    <t>Acadia Bio</t>
  </si>
  <si>
    <t>Reflect Xtra</t>
  </si>
  <si>
    <t>Howler + Race RM</t>
  </si>
  <si>
    <t>2 + 0.6</t>
  </si>
  <si>
    <t>Race RM</t>
  </si>
  <si>
    <t>PROTOCOLO CONTROL DE ENFERMEDADES FOLIARES EN TRIGO INTA - AAPRESID</t>
  </si>
  <si>
    <t>Z 39</t>
  </si>
  <si>
    <t>-</t>
  </si>
  <si>
    <t>trt</t>
  </si>
  <si>
    <t>rep</t>
  </si>
  <si>
    <t>NG</t>
  </si>
  <si>
    <t>Pmil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</si>
</sst>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0" x14ac:knownFonts="1">
    <font>
      <sz val="10"/>
      <name val="Arial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Arial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6" fillId="0" borderId="3" xfId="0" applyFont="1" applyBorder="1"/>
    <xf numFmtId="0" fontId="5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0" fontId="1" fillId="0" borderId="0" xfId="0" applyFont="1"/>
    <xf numFmtId="0" fontId="5" fillId="0" borderId="5" xfId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5" fillId="0" borderId="1" xfId="1" applyFont="1" applyBorder="1" applyAlignment="1">
      <alignment horizontal="center"/>
    </xf>
    <xf numFmtId="0" fontId="5" fillId="0" borderId="1" xfId="1" quotePrefix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5" fillId="0" borderId="1" xfId="1" quotePrefix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6" fillId="0" borderId="0" xfId="0" applyFont="1"/>
    <xf numFmtId="0" fontId="1" fillId="0" borderId="6" xfId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165" fontId="7" fillId="0" borderId="19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4" workbookViewId="0">
      <selection activeCell="O19" sqref="O19"/>
    </sheetView>
  </sheetViews>
  <sheetFormatPr baseColWidth="10" defaultColWidth="8.85546875" defaultRowHeight="12.75" x14ac:dyDescent="0.2"/>
  <cols>
    <col min="1" max="1" width="3" bestFit="1" customWidth="1"/>
    <col min="2" max="2" width="3.5703125" bestFit="1" customWidth="1"/>
    <col min="3" max="6" width="11.42578125" customWidth="1"/>
    <col min="7" max="7" width="13" bestFit="1" customWidth="1"/>
    <col min="8" max="10" width="11.42578125" customWidth="1"/>
    <col min="11" max="13" width="7.140625" customWidth="1"/>
    <col min="14" max="259" width="11.42578125" customWidth="1"/>
  </cols>
  <sheetData>
    <row r="1" spans="1:15" ht="15" x14ac:dyDescent="0.25">
      <c r="A1" s="1"/>
      <c r="B1" s="1"/>
      <c r="C1" s="17" t="s">
        <v>0</v>
      </c>
      <c r="D1" s="18" t="s">
        <v>1</v>
      </c>
      <c r="E1" s="18"/>
      <c r="F1" s="18" t="s">
        <v>1</v>
      </c>
      <c r="G1" s="18" t="s">
        <v>1</v>
      </c>
      <c r="H1" s="19" t="s">
        <v>1</v>
      </c>
      <c r="I1" s="18" t="s">
        <v>2</v>
      </c>
      <c r="J1" s="18" t="s">
        <v>3</v>
      </c>
      <c r="K1" s="30"/>
      <c r="L1" s="20"/>
    </row>
    <row r="2" spans="1:15" ht="15" x14ac:dyDescent="0.25">
      <c r="A2" s="2" t="s">
        <v>121</v>
      </c>
      <c r="B2" s="2" t="s">
        <v>122</v>
      </c>
      <c r="C2" s="17" t="s">
        <v>4</v>
      </c>
      <c r="D2" s="23" t="s">
        <v>5</v>
      </c>
      <c r="E2" s="23"/>
      <c r="F2" s="24" t="s">
        <v>6</v>
      </c>
      <c r="G2" s="25" t="s">
        <v>7</v>
      </c>
      <c r="H2" s="26" t="s">
        <v>8</v>
      </c>
      <c r="I2" s="17" t="s">
        <v>123</v>
      </c>
      <c r="J2" s="27" t="s">
        <v>124</v>
      </c>
      <c r="K2" s="31"/>
      <c r="L2" s="28"/>
    </row>
    <row r="3" spans="1:15" x14ac:dyDescent="0.2">
      <c r="A3">
        <v>1</v>
      </c>
      <c r="B3">
        <v>1</v>
      </c>
      <c r="C3" s="3">
        <v>101</v>
      </c>
      <c r="D3" s="3">
        <v>398</v>
      </c>
      <c r="E3" s="13">
        <f>AVERAGE(D3,D29,D39)</f>
        <v>413.33333333333331</v>
      </c>
      <c r="F3" s="12">
        <v>100.69</v>
      </c>
      <c r="G3" s="13">
        <v>195.4</v>
      </c>
      <c r="H3" s="12">
        <v>96.22</v>
      </c>
      <c r="I3" s="3">
        <v>1364</v>
      </c>
      <c r="J3" s="14" t="s">
        <v>12</v>
      </c>
      <c r="O3" s="34"/>
    </row>
    <row r="4" spans="1:15" x14ac:dyDescent="0.2">
      <c r="A4">
        <v>2</v>
      </c>
      <c r="B4">
        <v>1</v>
      </c>
      <c r="C4" s="3">
        <v>102</v>
      </c>
      <c r="D4" s="3">
        <v>486</v>
      </c>
      <c r="E4" s="13">
        <f>AVERAGE(D4,D22,D46)</f>
        <v>459.33333333333331</v>
      </c>
      <c r="F4" s="12">
        <v>97.06</v>
      </c>
      <c r="G4" s="13">
        <v>196.2</v>
      </c>
      <c r="H4" s="12">
        <v>93.25</v>
      </c>
      <c r="I4" s="3">
        <v>1287</v>
      </c>
      <c r="J4" s="14" t="s">
        <v>13</v>
      </c>
    </row>
    <row r="5" spans="1:15" x14ac:dyDescent="0.2">
      <c r="A5">
        <v>3</v>
      </c>
      <c r="B5">
        <v>1</v>
      </c>
      <c r="C5" s="3">
        <v>103</v>
      </c>
      <c r="D5" s="3">
        <v>508</v>
      </c>
      <c r="E5" s="13">
        <f>AVERAGE(D5,D18,D40)</f>
        <v>453.33333333333331</v>
      </c>
      <c r="F5" s="12">
        <v>100.21</v>
      </c>
      <c r="G5" s="13">
        <v>197.5</v>
      </c>
      <c r="H5" s="12">
        <v>95.54</v>
      </c>
      <c r="I5" s="3">
        <v>1099</v>
      </c>
      <c r="J5" s="14" t="s">
        <v>14</v>
      </c>
    </row>
    <row r="6" spans="1:15" x14ac:dyDescent="0.2">
      <c r="A6">
        <v>4</v>
      </c>
      <c r="B6">
        <v>1</v>
      </c>
      <c r="C6" s="3">
        <v>104</v>
      </c>
      <c r="D6" s="3">
        <v>450</v>
      </c>
      <c r="E6" s="13">
        <f>AVERAGE(D6,D28,D35)</f>
        <v>418</v>
      </c>
      <c r="F6" s="12">
        <v>92.99</v>
      </c>
      <c r="G6" s="13">
        <v>194</v>
      </c>
      <c r="H6" s="12">
        <v>88.36</v>
      </c>
      <c r="I6" s="3">
        <v>1227</v>
      </c>
      <c r="J6" s="14" t="s">
        <v>15</v>
      </c>
    </row>
    <row r="7" spans="1:15" x14ac:dyDescent="0.2">
      <c r="A7">
        <v>5</v>
      </c>
      <c r="B7">
        <v>1</v>
      </c>
      <c r="C7" s="3">
        <v>105</v>
      </c>
      <c r="D7" s="3">
        <v>486</v>
      </c>
      <c r="E7" s="13">
        <f>AVERAGE(D7,D30,D44)</f>
        <v>454</v>
      </c>
      <c r="F7" s="12">
        <v>91.4</v>
      </c>
      <c r="G7" s="13">
        <v>196.6</v>
      </c>
      <c r="H7" s="12">
        <v>87.76</v>
      </c>
      <c r="I7" s="3">
        <v>1207</v>
      </c>
      <c r="J7" s="14" t="s">
        <v>16</v>
      </c>
    </row>
    <row r="8" spans="1:15" x14ac:dyDescent="0.2">
      <c r="A8">
        <v>6</v>
      </c>
      <c r="B8">
        <v>1</v>
      </c>
      <c r="C8" s="3">
        <v>106</v>
      </c>
      <c r="D8" s="3">
        <v>368</v>
      </c>
      <c r="E8" s="13">
        <f>AVERAGE(D8,D20,D45)</f>
        <v>436.66666666666669</v>
      </c>
      <c r="F8" s="12">
        <v>91.38</v>
      </c>
      <c r="G8" s="13">
        <v>196.8</v>
      </c>
      <c r="H8" s="12">
        <v>87.42</v>
      </c>
      <c r="I8" s="3">
        <v>1354</v>
      </c>
      <c r="J8" s="14" t="s">
        <v>17</v>
      </c>
    </row>
    <row r="9" spans="1:15" x14ac:dyDescent="0.2">
      <c r="A9">
        <v>7</v>
      </c>
      <c r="B9">
        <v>1</v>
      </c>
      <c r="C9" s="3">
        <v>107</v>
      </c>
      <c r="D9" s="3">
        <v>546</v>
      </c>
      <c r="E9" s="13">
        <f>AVERAGE(D9,D25,D36)</f>
        <v>488.66666666666669</v>
      </c>
      <c r="F9" s="12">
        <v>87.81</v>
      </c>
      <c r="G9" s="13">
        <v>197</v>
      </c>
      <c r="H9" s="12">
        <v>83.46</v>
      </c>
      <c r="I9" s="3">
        <v>1179</v>
      </c>
      <c r="J9" s="14" t="s">
        <v>18</v>
      </c>
    </row>
    <row r="10" spans="1:15" x14ac:dyDescent="0.2">
      <c r="A10">
        <v>8</v>
      </c>
      <c r="B10">
        <v>1</v>
      </c>
      <c r="C10" s="3">
        <v>108</v>
      </c>
      <c r="D10" s="3">
        <v>494</v>
      </c>
      <c r="E10" s="13">
        <f>AVERAGE(D10,D32,D33)</f>
        <v>444</v>
      </c>
      <c r="F10" s="12">
        <v>88.07</v>
      </c>
      <c r="G10" s="13">
        <v>194.8</v>
      </c>
      <c r="H10" s="12">
        <v>84.21</v>
      </c>
      <c r="I10" s="3">
        <v>1183</v>
      </c>
      <c r="J10" s="14" t="s">
        <v>19</v>
      </c>
    </row>
    <row r="11" spans="1:15" x14ac:dyDescent="0.2">
      <c r="A11">
        <v>9</v>
      </c>
      <c r="B11">
        <v>1</v>
      </c>
      <c r="C11" s="3">
        <v>109</v>
      </c>
      <c r="D11" s="3">
        <v>408</v>
      </c>
      <c r="E11" s="13">
        <f>AVERAGE(D11,D19,D47)</f>
        <v>450</v>
      </c>
      <c r="F11" s="12">
        <v>96.47</v>
      </c>
      <c r="G11" s="13">
        <v>194.2</v>
      </c>
      <c r="H11" s="12">
        <v>92.07</v>
      </c>
      <c r="I11" s="3">
        <v>1399</v>
      </c>
      <c r="J11" s="14" t="s">
        <v>20</v>
      </c>
    </row>
    <row r="12" spans="1:15" x14ac:dyDescent="0.2">
      <c r="A12">
        <v>10</v>
      </c>
      <c r="B12">
        <v>1</v>
      </c>
      <c r="C12" s="3">
        <v>110</v>
      </c>
      <c r="D12" s="3">
        <v>410</v>
      </c>
      <c r="E12" s="13">
        <f>AVERAGE(D12,D31,D38)</f>
        <v>418.66666666666669</v>
      </c>
      <c r="F12" s="12">
        <v>99.55</v>
      </c>
      <c r="G12" s="13">
        <v>198.8</v>
      </c>
      <c r="H12" s="12">
        <v>95.07</v>
      </c>
      <c r="I12" s="3">
        <v>1184</v>
      </c>
      <c r="J12" s="14" t="s">
        <v>21</v>
      </c>
    </row>
    <row r="13" spans="1:15" x14ac:dyDescent="0.2">
      <c r="A13">
        <v>11</v>
      </c>
      <c r="B13">
        <v>1</v>
      </c>
      <c r="C13" s="3">
        <v>111</v>
      </c>
      <c r="D13" s="36">
        <v>437</v>
      </c>
      <c r="E13" s="13">
        <f>AVERAGE(D26,D42,D13)</f>
        <v>437</v>
      </c>
      <c r="F13" s="12">
        <v>100.47</v>
      </c>
      <c r="G13" s="13">
        <v>193.2</v>
      </c>
      <c r="H13" s="12">
        <v>95.95</v>
      </c>
      <c r="I13" s="3">
        <v>1365</v>
      </c>
      <c r="J13" s="14" t="s">
        <v>22</v>
      </c>
    </row>
    <row r="14" spans="1:15" x14ac:dyDescent="0.2">
      <c r="A14">
        <v>12</v>
      </c>
      <c r="B14">
        <v>1</v>
      </c>
      <c r="C14" s="3">
        <v>112</v>
      </c>
      <c r="D14" s="3">
        <v>450</v>
      </c>
      <c r="E14" s="13">
        <f>AVERAGE(D14,D21,D34)</f>
        <v>502.33333333333331</v>
      </c>
      <c r="F14" s="12">
        <v>97.03</v>
      </c>
      <c r="G14" s="13">
        <v>194.8</v>
      </c>
      <c r="H14" s="12">
        <v>93.19</v>
      </c>
      <c r="I14" s="3">
        <v>1255</v>
      </c>
      <c r="J14" s="14" t="s">
        <v>23</v>
      </c>
    </row>
    <row r="15" spans="1:15" x14ac:dyDescent="0.2">
      <c r="A15">
        <v>13</v>
      </c>
      <c r="B15">
        <v>1</v>
      </c>
      <c r="C15" s="3">
        <v>113</v>
      </c>
      <c r="D15" s="3">
        <v>410</v>
      </c>
      <c r="E15" s="13">
        <f>AVERAGE(D15,D27,D41)</f>
        <v>422.66666666666669</v>
      </c>
      <c r="F15" s="12">
        <v>105.15</v>
      </c>
      <c r="G15" s="13">
        <v>198.8</v>
      </c>
      <c r="H15" s="12">
        <v>100.74</v>
      </c>
      <c r="I15" s="3">
        <v>1280</v>
      </c>
      <c r="J15" s="14" t="s">
        <v>24</v>
      </c>
    </row>
    <row r="16" spans="1:15" x14ac:dyDescent="0.2">
      <c r="A16">
        <v>14</v>
      </c>
      <c r="B16">
        <v>1</v>
      </c>
      <c r="C16" s="3">
        <v>114</v>
      </c>
      <c r="D16" s="3">
        <v>410</v>
      </c>
      <c r="E16" s="13">
        <f>AVERAGE(D16,D24,D37)</f>
        <v>450</v>
      </c>
      <c r="F16" s="12">
        <v>89.49</v>
      </c>
      <c r="G16" s="13">
        <v>189.8</v>
      </c>
      <c r="H16" s="12">
        <v>85.8</v>
      </c>
      <c r="I16" s="3">
        <v>1378</v>
      </c>
      <c r="J16" s="14" t="s">
        <v>25</v>
      </c>
    </row>
    <row r="17" spans="1:15" x14ac:dyDescent="0.2">
      <c r="A17">
        <v>15</v>
      </c>
      <c r="B17">
        <v>1</v>
      </c>
      <c r="C17" s="3">
        <v>115</v>
      </c>
      <c r="D17" s="3">
        <v>426</v>
      </c>
      <c r="E17" s="13">
        <f>AVERAGE(D17,D23,D43)</f>
        <v>473.33333333333331</v>
      </c>
      <c r="F17" s="12">
        <v>107.55</v>
      </c>
      <c r="G17" s="13">
        <v>190.4</v>
      </c>
      <c r="H17" s="12">
        <v>102.76</v>
      </c>
      <c r="I17" s="3">
        <v>1285</v>
      </c>
      <c r="J17" s="14" t="s">
        <v>26</v>
      </c>
    </row>
    <row r="18" spans="1:15" x14ac:dyDescent="0.2">
      <c r="A18">
        <v>3</v>
      </c>
      <c r="B18">
        <v>2</v>
      </c>
      <c r="C18" s="3">
        <v>201</v>
      </c>
      <c r="D18" s="3">
        <v>446</v>
      </c>
      <c r="E18" s="3"/>
      <c r="F18" s="12">
        <v>97.28</v>
      </c>
      <c r="G18" s="13">
        <v>195.8</v>
      </c>
      <c r="H18" s="12">
        <v>92.11</v>
      </c>
      <c r="I18" s="3">
        <v>1256</v>
      </c>
      <c r="J18" s="14" t="s">
        <v>27</v>
      </c>
      <c r="K18" s="32"/>
      <c r="O18">
        <v>10000</v>
      </c>
    </row>
    <row r="19" spans="1:15" x14ac:dyDescent="0.2">
      <c r="A19">
        <v>9</v>
      </c>
      <c r="B19">
        <v>2</v>
      </c>
      <c r="C19" s="3">
        <v>202</v>
      </c>
      <c r="D19" s="3">
        <v>486</v>
      </c>
      <c r="E19" s="3"/>
      <c r="F19" s="12">
        <v>96.05</v>
      </c>
      <c r="G19" s="13">
        <v>196.8</v>
      </c>
      <c r="H19" s="12">
        <v>92.2</v>
      </c>
      <c r="I19" s="3">
        <v>1257</v>
      </c>
      <c r="J19" s="14" t="s">
        <v>28</v>
      </c>
      <c r="K19" s="32"/>
      <c r="O19">
        <f>2*2*0.21</f>
        <v>0.84</v>
      </c>
    </row>
    <row r="20" spans="1:15" x14ac:dyDescent="0.2">
      <c r="A20">
        <v>6</v>
      </c>
      <c r="B20">
        <v>2</v>
      </c>
      <c r="C20" s="3">
        <v>203</v>
      </c>
      <c r="D20" s="3">
        <v>444</v>
      </c>
      <c r="E20" s="3"/>
      <c r="F20" s="12">
        <v>88.85</v>
      </c>
      <c r="G20" s="13">
        <v>194.6</v>
      </c>
      <c r="H20" s="12">
        <v>84.25</v>
      </c>
      <c r="I20" s="3">
        <v>1259</v>
      </c>
      <c r="J20" s="14" t="s">
        <v>29</v>
      </c>
      <c r="K20" s="32">
        <v>101</v>
      </c>
      <c r="L20">
        <v>212</v>
      </c>
      <c r="M20">
        <v>307</v>
      </c>
      <c r="N20" s="35">
        <f>(($O$18*E3)/O19)/1000</f>
        <v>4920.6349206349205</v>
      </c>
    </row>
    <row r="21" spans="1:15" x14ac:dyDescent="0.2">
      <c r="A21">
        <v>12</v>
      </c>
      <c r="B21">
        <v>2</v>
      </c>
      <c r="C21" s="3">
        <v>204</v>
      </c>
      <c r="D21" s="3">
        <v>551</v>
      </c>
      <c r="E21" s="3"/>
      <c r="F21" s="12">
        <v>95.7</v>
      </c>
      <c r="G21" s="13">
        <v>196.2</v>
      </c>
      <c r="H21" s="12">
        <v>90.67</v>
      </c>
      <c r="I21" s="3">
        <v>1259</v>
      </c>
      <c r="J21" s="14" t="s">
        <v>30</v>
      </c>
      <c r="K21" s="32">
        <v>102</v>
      </c>
      <c r="L21">
        <v>205</v>
      </c>
      <c r="M21">
        <v>314</v>
      </c>
      <c r="N21" s="35">
        <f>(($O$18*E4)/$O$19)/1000</f>
        <v>5468.2539682539682</v>
      </c>
    </row>
    <row r="22" spans="1:15" x14ac:dyDescent="0.2">
      <c r="A22">
        <v>2</v>
      </c>
      <c r="B22">
        <v>2</v>
      </c>
      <c r="C22" s="3">
        <v>205</v>
      </c>
      <c r="D22" s="3">
        <v>446</v>
      </c>
      <c r="E22" s="3"/>
      <c r="F22" s="12">
        <v>105.41</v>
      </c>
      <c r="G22" s="13">
        <v>194.6</v>
      </c>
      <c r="H22" s="12">
        <v>99.45</v>
      </c>
      <c r="I22" s="3">
        <v>1324</v>
      </c>
      <c r="J22" s="14" t="s">
        <v>31</v>
      </c>
      <c r="K22" s="32">
        <v>103</v>
      </c>
      <c r="L22">
        <v>201</v>
      </c>
      <c r="M22">
        <v>308</v>
      </c>
      <c r="N22" s="35">
        <f>(($O$18*E5)/$O$19)/1000</f>
        <v>5396.8253968253966</v>
      </c>
    </row>
    <row r="23" spans="1:15" x14ac:dyDescent="0.2">
      <c r="A23">
        <v>15</v>
      </c>
      <c r="B23">
        <v>2</v>
      </c>
      <c r="C23" s="3">
        <v>206</v>
      </c>
      <c r="D23" s="3">
        <v>510</v>
      </c>
      <c r="E23" s="3"/>
      <c r="F23" s="12">
        <v>102.64</v>
      </c>
      <c r="G23" s="13">
        <v>191.4</v>
      </c>
      <c r="H23" s="12">
        <v>98.75</v>
      </c>
      <c r="I23" s="3">
        <v>1310</v>
      </c>
      <c r="J23" s="14" t="s">
        <v>32</v>
      </c>
      <c r="K23" s="32">
        <v>104</v>
      </c>
      <c r="L23">
        <v>211</v>
      </c>
      <c r="M23">
        <v>303</v>
      </c>
      <c r="N23" s="35">
        <f>(($O$18*E6)/$O$19)/1000</f>
        <v>4976.1904761904771</v>
      </c>
    </row>
    <row r="24" spans="1:15" x14ac:dyDescent="0.2">
      <c r="A24">
        <v>14</v>
      </c>
      <c r="B24">
        <v>2</v>
      </c>
      <c r="C24" s="3">
        <v>207</v>
      </c>
      <c r="D24" s="3">
        <v>500</v>
      </c>
      <c r="E24" s="3"/>
      <c r="F24" s="12">
        <v>97</v>
      </c>
      <c r="G24" s="13">
        <v>197.2</v>
      </c>
      <c r="H24" s="12">
        <v>90.96</v>
      </c>
      <c r="I24" s="3">
        <v>1244</v>
      </c>
      <c r="J24" s="14" t="s">
        <v>33</v>
      </c>
      <c r="K24" s="32">
        <v>105</v>
      </c>
      <c r="L24">
        <v>213</v>
      </c>
      <c r="M24">
        <v>312</v>
      </c>
      <c r="N24" s="35">
        <f>(($O$18*E7)/$O$19)/1000</f>
        <v>5404.7619047619046</v>
      </c>
    </row>
    <row r="25" spans="1:15" x14ac:dyDescent="0.2">
      <c r="A25">
        <v>7</v>
      </c>
      <c r="B25">
        <v>2</v>
      </c>
      <c r="C25" s="3">
        <v>208</v>
      </c>
      <c r="D25" s="3">
        <v>414</v>
      </c>
      <c r="E25" s="3"/>
      <c r="F25" s="12">
        <v>103.58</v>
      </c>
      <c r="G25" s="13">
        <v>194.6</v>
      </c>
      <c r="H25" s="12">
        <v>97.08</v>
      </c>
      <c r="I25" s="3">
        <v>1304</v>
      </c>
      <c r="J25" s="14" t="s">
        <v>34</v>
      </c>
      <c r="K25" s="32">
        <v>106</v>
      </c>
      <c r="L25">
        <v>203</v>
      </c>
      <c r="M25">
        <v>313</v>
      </c>
      <c r="N25" s="35">
        <f>(($O$18*E8)/$O$19)/1000</f>
        <v>5198.4126984126988</v>
      </c>
    </row>
    <row r="26" spans="1:15" x14ac:dyDescent="0.2">
      <c r="A26">
        <v>11</v>
      </c>
      <c r="B26">
        <v>2</v>
      </c>
      <c r="C26" s="3">
        <v>209</v>
      </c>
      <c r="D26" s="3">
        <v>458</v>
      </c>
      <c r="E26" s="3"/>
      <c r="F26" s="12">
        <v>98.6</v>
      </c>
      <c r="G26" s="13">
        <v>195.6</v>
      </c>
      <c r="H26" s="12">
        <v>93.53</v>
      </c>
      <c r="I26" s="3">
        <v>1289</v>
      </c>
      <c r="J26" s="14" t="s">
        <v>35</v>
      </c>
      <c r="K26" s="32">
        <v>107</v>
      </c>
      <c r="L26">
        <v>208</v>
      </c>
      <c r="M26">
        <v>304</v>
      </c>
      <c r="N26" s="35">
        <f>(($O$18*E9)/$O$19)/1000</f>
        <v>5817.460317460318</v>
      </c>
    </row>
    <row r="27" spans="1:15" x14ac:dyDescent="0.2">
      <c r="A27">
        <v>13</v>
      </c>
      <c r="B27">
        <v>2</v>
      </c>
      <c r="C27" s="3">
        <v>210</v>
      </c>
      <c r="D27" s="3">
        <v>408</v>
      </c>
      <c r="E27" s="3"/>
      <c r="F27" s="12">
        <v>95.22</v>
      </c>
      <c r="G27" s="13">
        <v>196.6</v>
      </c>
      <c r="H27" s="12">
        <v>91.49</v>
      </c>
      <c r="I27" s="3">
        <v>1250</v>
      </c>
      <c r="J27" s="14" t="s">
        <v>36</v>
      </c>
      <c r="K27" s="32">
        <v>108</v>
      </c>
      <c r="L27">
        <v>215</v>
      </c>
      <c r="M27">
        <v>301</v>
      </c>
      <c r="N27" s="35">
        <f>(($O$18*E10)/$O$19)/1000</f>
        <v>5285.7142857142853</v>
      </c>
    </row>
    <row r="28" spans="1:15" x14ac:dyDescent="0.2">
      <c r="A28">
        <v>44</v>
      </c>
      <c r="B28">
        <v>2</v>
      </c>
      <c r="C28" s="3">
        <v>211</v>
      </c>
      <c r="D28" s="3">
        <v>416</v>
      </c>
      <c r="E28" s="3"/>
      <c r="F28" s="12">
        <v>95.23</v>
      </c>
      <c r="G28" s="13">
        <v>200</v>
      </c>
      <c r="H28" s="12">
        <v>91.03</v>
      </c>
      <c r="I28" s="3">
        <v>1377</v>
      </c>
      <c r="J28" s="14" t="s">
        <v>37</v>
      </c>
      <c r="K28" s="32">
        <v>109</v>
      </c>
      <c r="L28">
        <v>202</v>
      </c>
      <c r="M28">
        <v>315</v>
      </c>
      <c r="N28" s="35">
        <f>(($O$18*E11)/$O$19)/1000</f>
        <v>5357.1428571428569</v>
      </c>
    </row>
    <row r="29" spans="1:15" x14ac:dyDescent="0.2">
      <c r="A29">
        <v>1</v>
      </c>
      <c r="B29">
        <v>2</v>
      </c>
      <c r="C29" s="3">
        <v>212</v>
      </c>
      <c r="D29" s="3">
        <v>390</v>
      </c>
      <c r="E29" s="3"/>
      <c r="F29" s="12">
        <v>88.74</v>
      </c>
      <c r="G29" s="13">
        <v>188.8</v>
      </c>
      <c r="H29" s="12">
        <v>84.81</v>
      </c>
      <c r="I29" s="3">
        <v>1468</v>
      </c>
      <c r="J29" s="14" t="s">
        <v>38</v>
      </c>
      <c r="K29" s="32">
        <v>110</v>
      </c>
      <c r="L29">
        <v>214</v>
      </c>
      <c r="M29">
        <v>306</v>
      </c>
      <c r="N29" s="35">
        <f>(($O$18*E12)/$O$19)/1000</f>
        <v>4984.126984126985</v>
      </c>
    </row>
    <row r="30" spans="1:15" x14ac:dyDescent="0.2">
      <c r="A30">
        <v>5</v>
      </c>
      <c r="B30">
        <v>2</v>
      </c>
      <c r="C30" s="3">
        <v>213</v>
      </c>
      <c r="D30" s="3">
        <v>462</v>
      </c>
      <c r="E30" s="3"/>
      <c r="F30" s="12">
        <v>91.84</v>
      </c>
      <c r="G30" s="13">
        <v>200</v>
      </c>
      <c r="H30" s="12">
        <v>87.74</v>
      </c>
      <c r="I30" s="3">
        <v>1204</v>
      </c>
      <c r="J30" s="14" t="s">
        <v>39</v>
      </c>
      <c r="K30" s="32">
        <v>111</v>
      </c>
      <c r="L30">
        <v>209</v>
      </c>
      <c r="M30">
        <v>310</v>
      </c>
      <c r="N30" s="35">
        <f>(($O$18*E13)/$O$19)/1000</f>
        <v>5202.3809523809523</v>
      </c>
    </row>
    <row r="31" spans="1:15" x14ac:dyDescent="0.2">
      <c r="A31">
        <v>10</v>
      </c>
      <c r="B31">
        <v>2</v>
      </c>
      <c r="C31" s="3">
        <v>214</v>
      </c>
      <c r="D31" s="3">
        <v>422</v>
      </c>
      <c r="E31" s="3"/>
      <c r="F31" s="12">
        <v>103.01</v>
      </c>
      <c r="G31" s="13">
        <v>197</v>
      </c>
      <c r="H31" s="12">
        <v>98.22</v>
      </c>
      <c r="I31" s="3">
        <v>1234</v>
      </c>
      <c r="J31" s="14" t="s">
        <v>40</v>
      </c>
      <c r="K31" s="32">
        <v>112</v>
      </c>
      <c r="L31">
        <v>204</v>
      </c>
      <c r="M31">
        <v>302</v>
      </c>
      <c r="N31" s="35">
        <f>(($O$18*E14)/$O$19)/1000</f>
        <v>5980.1587301587306</v>
      </c>
    </row>
    <row r="32" spans="1:15" x14ac:dyDescent="0.2">
      <c r="A32">
        <v>8</v>
      </c>
      <c r="B32">
        <v>2</v>
      </c>
      <c r="C32" s="3">
        <v>215</v>
      </c>
      <c r="D32" s="3">
        <v>398</v>
      </c>
      <c r="E32" s="3"/>
      <c r="F32" s="12">
        <v>103.14</v>
      </c>
      <c r="G32" s="13">
        <v>196.8</v>
      </c>
      <c r="H32" s="12">
        <v>97.81</v>
      </c>
      <c r="I32" s="3">
        <v>1199</v>
      </c>
      <c r="J32" s="14" t="s">
        <v>41</v>
      </c>
      <c r="K32" s="32">
        <v>113</v>
      </c>
      <c r="L32">
        <v>210</v>
      </c>
      <c r="M32">
        <v>309</v>
      </c>
      <c r="N32" s="35">
        <f>(($O$18*E15)/$O$19)/1000</f>
        <v>5031.7460317460327</v>
      </c>
    </row>
    <row r="33" spans="1:14" x14ac:dyDescent="0.2">
      <c r="A33">
        <v>8</v>
      </c>
      <c r="B33">
        <v>3</v>
      </c>
      <c r="C33" s="3">
        <v>301</v>
      </c>
      <c r="D33" s="3">
        <v>440</v>
      </c>
      <c r="E33" s="3"/>
      <c r="F33" s="12">
        <v>95.91</v>
      </c>
      <c r="G33" s="13">
        <v>199.4</v>
      </c>
      <c r="H33" s="12">
        <v>90.84</v>
      </c>
      <c r="I33" s="3">
        <v>1243</v>
      </c>
      <c r="J33" s="14" t="s">
        <v>42</v>
      </c>
      <c r="K33" s="32">
        <v>114</v>
      </c>
      <c r="L33">
        <v>207</v>
      </c>
      <c r="M33">
        <v>305</v>
      </c>
      <c r="N33" s="35">
        <f>(($O$18*E16)/$O$19)/1000</f>
        <v>5357.1428571428569</v>
      </c>
    </row>
    <row r="34" spans="1:14" x14ac:dyDescent="0.2">
      <c r="A34">
        <v>12</v>
      </c>
      <c r="B34">
        <v>3</v>
      </c>
      <c r="C34" s="3">
        <v>302</v>
      </c>
      <c r="D34" s="3">
        <v>506</v>
      </c>
      <c r="E34" s="3"/>
      <c r="F34" s="12">
        <v>95.02</v>
      </c>
      <c r="G34" s="13">
        <v>198.4</v>
      </c>
      <c r="H34" s="12">
        <v>89.98</v>
      </c>
      <c r="I34" s="3">
        <v>1297</v>
      </c>
      <c r="J34" s="14" t="s">
        <v>43</v>
      </c>
      <c r="K34" s="32">
        <v>115</v>
      </c>
      <c r="L34">
        <v>206</v>
      </c>
      <c r="M34">
        <v>311</v>
      </c>
      <c r="N34" s="35">
        <f>(($O$18*E17)/$O$19)/1000</f>
        <v>5634.9206349206343</v>
      </c>
    </row>
    <row r="35" spans="1:14" x14ac:dyDescent="0.2">
      <c r="A35">
        <v>4</v>
      </c>
      <c r="B35">
        <v>3</v>
      </c>
      <c r="C35" s="3">
        <v>303</v>
      </c>
      <c r="D35" s="3">
        <v>388</v>
      </c>
      <c r="E35" s="3"/>
      <c r="F35" s="12">
        <v>94.19</v>
      </c>
      <c r="G35" s="13">
        <v>188.8</v>
      </c>
      <c r="H35" s="12">
        <v>90.17</v>
      </c>
      <c r="I35" s="3">
        <v>1343</v>
      </c>
      <c r="J35" s="14" t="s">
        <v>44</v>
      </c>
      <c r="K35" s="32"/>
    </row>
    <row r="36" spans="1:14" x14ac:dyDescent="0.2">
      <c r="A36">
        <v>7</v>
      </c>
      <c r="B36">
        <v>3</v>
      </c>
      <c r="C36" s="3">
        <v>304</v>
      </c>
      <c r="D36" s="3">
        <v>506</v>
      </c>
      <c r="E36" s="3"/>
      <c r="F36" s="12">
        <v>87.2</v>
      </c>
      <c r="G36" s="13">
        <v>197.6</v>
      </c>
      <c r="H36" s="12">
        <v>83.44</v>
      </c>
      <c r="I36" s="3">
        <v>1193</v>
      </c>
      <c r="J36" s="14" t="s">
        <v>45</v>
      </c>
      <c r="K36" s="32"/>
    </row>
    <row r="37" spans="1:14" x14ac:dyDescent="0.2">
      <c r="A37">
        <v>14</v>
      </c>
      <c r="B37">
        <v>3</v>
      </c>
      <c r="C37" s="3">
        <v>305</v>
      </c>
      <c r="D37" s="3">
        <v>440</v>
      </c>
      <c r="E37" s="3"/>
      <c r="F37" s="12">
        <v>91.54</v>
      </c>
      <c r="G37" s="13">
        <v>196</v>
      </c>
      <c r="H37" s="12">
        <v>86.99</v>
      </c>
      <c r="I37" s="3">
        <v>1149</v>
      </c>
      <c r="J37" s="14" t="s">
        <v>46</v>
      </c>
      <c r="K37" s="32"/>
    </row>
    <row r="38" spans="1:14" x14ac:dyDescent="0.2">
      <c r="A38">
        <v>10</v>
      </c>
      <c r="B38">
        <v>3</v>
      </c>
      <c r="C38" s="3">
        <v>306</v>
      </c>
      <c r="D38" s="3">
        <v>424</v>
      </c>
      <c r="E38" s="3"/>
      <c r="F38" s="12">
        <v>98.6</v>
      </c>
      <c r="G38" s="13">
        <v>196.8</v>
      </c>
      <c r="H38" s="12">
        <v>93.64</v>
      </c>
      <c r="I38" s="3">
        <v>1305</v>
      </c>
      <c r="J38" s="14" t="s">
        <v>47</v>
      </c>
      <c r="K38" s="32"/>
    </row>
    <row r="39" spans="1:14" x14ac:dyDescent="0.2">
      <c r="A39">
        <v>1</v>
      </c>
      <c r="B39">
        <v>3</v>
      </c>
      <c r="C39" s="3">
        <v>307</v>
      </c>
      <c r="D39" s="3">
        <v>452</v>
      </c>
      <c r="E39" s="3"/>
      <c r="F39" s="12">
        <v>106</v>
      </c>
      <c r="G39" s="13">
        <v>194.2</v>
      </c>
      <c r="H39" s="12">
        <v>101.24</v>
      </c>
      <c r="I39" s="3">
        <v>1283</v>
      </c>
      <c r="J39" s="14" t="s">
        <v>48</v>
      </c>
      <c r="K39" s="32"/>
    </row>
    <row r="40" spans="1:14" x14ac:dyDescent="0.2">
      <c r="A40">
        <v>3</v>
      </c>
      <c r="B40">
        <v>3</v>
      </c>
      <c r="C40" s="3">
        <v>308</v>
      </c>
      <c r="D40" s="3">
        <v>406</v>
      </c>
      <c r="E40" s="3"/>
      <c r="F40" s="12">
        <v>105.36</v>
      </c>
      <c r="G40" s="13">
        <v>196.4</v>
      </c>
      <c r="H40" s="12">
        <v>99.37</v>
      </c>
      <c r="I40" s="3">
        <v>1352</v>
      </c>
      <c r="J40" s="14" t="s">
        <v>49</v>
      </c>
      <c r="K40" s="32"/>
    </row>
    <row r="41" spans="1:14" x14ac:dyDescent="0.2">
      <c r="A41">
        <v>13</v>
      </c>
      <c r="B41">
        <v>3</v>
      </c>
      <c r="C41" s="3">
        <v>309</v>
      </c>
      <c r="D41" s="3">
        <v>450</v>
      </c>
      <c r="E41" s="3"/>
      <c r="F41" s="12">
        <v>101.83</v>
      </c>
      <c r="G41" s="13">
        <v>196.6</v>
      </c>
      <c r="H41" s="12">
        <v>96.8</v>
      </c>
      <c r="I41" s="3">
        <v>1369</v>
      </c>
      <c r="J41" s="14" t="s">
        <v>50</v>
      </c>
      <c r="K41" s="32"/>
    </row>
    <row r="42" spans="1:14" x14ac:dyDescent="0.2">
      <c r="A42">
        <v>11</v>
      </c>
      <c r="B42">
        <v>3</v>
      </c>
      <c r="C42" s="3">
        <v>310</v>
      </c>
      <c r="D42" s="3">
        <v>416</v>
      </c>
      <c r="E42" s="3"/>
      <c r="F42" s="12">
        <v>91.27</v>
      </c>
      <c r="G42" s="13">
        <v>189.2</v>
      </c>
      <c r="H42" s="12">
        <v>86.85</v>
      </c>
      <c r="I42" s="3">
        <v>1419</v>
      </c>
      <c r="J42" s="14" t="s">
        <v>51</v>
      </c>
      <c r="K42" s="32"/>
    </row>
    <row r="43" spans="1:14" x14ac:dyDescent="0.2">
      <c r="A43">
        <v>15</v>
      </c>
      <c r="B43">
        <v>3</v>
      </c>
      <c r="C43" s="3">
        <v>311</v>
      </c>
      <c r="D43" s="3">
        <v>484</v>
      </c>
      <c r="E43" s="3"/>
      <c r="F43" s="12">
        <v>104.77</v>
      </c>
      <c r="G43" s="13">
        <v>197.6</v>
      </c>
      <c r="H43" s="12">
        <v>99.39</v>
      </c>
      <c r="I43" s="3">
        <v>1219</v>
      </c>
      <c r="J43" s="14" t="s">
        <v>52</v>
      </c>
      <c r="K43" s="32"/>
    </row>
    <row r="44" spans="1:14" x14ac:dyDescent="0.2">
      <c r="A44">
        <v>5</v>
      </c>
      <c r="B44">
        <v>3</v>
      </c>
      <c r="C44" s="3">
        <v>312</v>
      </c>
      <c r="D44" s="3">
        <v>414</v>
      </c>
      <c r="E44" s="3"/>
      <c r="F44" s="12">
        <v>103.74</v>
      </c>
      <c r="G44" s="13">
        <v>192.4</v>
      </c>
      <c r="H44" s="12">
        <v>98.27</v>
      </c>
      <c r="I44" s="3">
        <v>1476</v>
      </c>
      <c r="J44" s="14" t="s">
        <v>53</v>
      </c>
      <c r="K44" s="32"/>
    </row>
    <row r="45" spans="1:14" x14ac:dyDescent="0.2">
      <c r="A45">
        <v>6</v>
      </c>
      <c r="B45">
        <v>3</v>
      </c>
      <c r="C45" s="3">
        <v>313</v>
      </c>
      <c r="D45" s="3">
        <v>498</v>
      </c>
      <c r="E45" s="3"/>
      <c r="F45" s="12">
        <v>98.01</v>
      </c>
      <c r="G45" s="13">
        <v>198.2</v>
      </c>
      <c r="H45" s="12">
        <v>93.9</v>
      </c>
      <c r="I45" s="3">
        <v>1368</v>
      </c>
      <c r="J45" s="14" t="s">
        <v>54</v>
      </c>
      <c r="K45" s="32"/>
    </row>
    <row r="46" spans="1:14" x14ac:dyDescent="0.2">
      <c r="A46">
        <v>2</v>
      </c>
      <c r="B46">
        <v>3</v>
      </c>
      <c r="C46" s="3">
        <v>314</v>
      </c>
      <c r="D46" s="3">
        <v>446</v>
      </c>
      <c r="E46" s="3"/>
      <c r="F46" s="12">
        <v>99.43</v>
      </c>
      <c r="G46" s="13">
        <v>196.2</v>
      </c>
      <c r="H46" s="12">
        <v>95.06</v>
      </c>
      <c r="I46" s="3">
        <v>1397</v>
      </c>
      <c r="J46" s="14" t="s">
        <v>55</v>
      </c>
      <c r="K46" s="32"/>
    </row>
    <row r="47" spans="1:14" x14ac:dyDescent="0.2">
      <c r="A47">
        <v>9</v>
      </c>
      <c r="B47">
        <v>3</v>
      </c>
      <c r="C47" s="3">
        <v>315</v>
      </c>
      <c r="D47" s="3">
        <v>456</v>
      </c>
      <c r="E47" s="3"/>
      <c r="F47" s="12">
        <v>94.02</v>
      </c>
      <c r="G47" s="13">
        <v>201</v>
      </c>
      <c r="H47" s="12">
        <v>90.3</v>
      </c>
      <c r="I47" s="3">
        <v>1290</v>
      </c>
      <c r="J47" s="14" t="s">
        <v>56</v>
      </c>
      <c r="K47" s="32"/>
    </row>
  </sheetData>
  <phoneticPr fontId="4" type="noConversion"/>
  <conditionalFormatting sqref="E3:E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tabSelected="1" topLeftCell="A4" zoomScale="80" zoomScaleNormal="80" workbookViewId="0">
      <selection activeCell="L23" sqref="L23"/>
    </sheetView>
  </sheetViews>
  <sheetFormatPr baseColWidth="10" defaultRowHeight="12.75" x14ac:dyDescent="0.2"/>
  <cols>
    <col min="3" max="3" width="18.42578125" customWidth="1"/>
    <col min="5" max="5" width="18.85546875" customWidth="1"/>
    <col min="7" max="7" width="18.85546875" customWidth="1"/>
  </cols>
  <sheetData>
    <row r="2" spans="2:7" ht="7.15" customHeight="1" thickBot="1" x14ac:dyDescent="0.25"/>
    <row r="3" spans="2:7" x14ac:dyDescent="0.2">
      <c r="B3" s="56" t="s">
        <v>118</v>
      </c>
      <c r="C3" s="57"/>
      <c r="D3" s="57"/>
      <c r="E3" s="57"/>
      <c r="F3" s="57"/>
      <c r="G3" s="58"/>
    </row>
    <row r="4" spans="2:7" ht="24.6" customHeight="1" thickBot="1" x14ac:dyDescent="0.25">
      <c r="B4" s="59"/>
      <c r="C4" s="60"/>
      <c r="D4" s="60"/>
      <c r="E4" s="60"/>
      <c r="F4" s="60"/>
      <c r="G4" s="61"/>
    </row>
    <row r="5" spans="2:7" ht="19.5" thickBot="1" x14ac:dyDescent="0.25">
      <c r="B5" s="37"/>
      <c r="C5" s="62" t="s">
        <v>94</v>
      </c>
      <c r="D5" s="63"/>
      <c r="E5" s="62" t="s">
        <v>119</v>
      </c>
      <c r="F5" s="63"/>
      <c r="G5" s="38"/>
    </row>
    <row r="6" spans="2:7" ht="15.75" x14ac:dyDescent="0.2">
      <c r="B6" s="39" t="s">
        <v>96</v>
      </c>
      <c r="C6" s="64" t="s">
        <v>97</v>
      </c>
      <c r="D6" s="66" t="s">
        <v>98</v>
      </c>
      <c r="E6" s="64" t="s">
        <v>97</v>
      </c>
      <c r="F6" s="66" t="s">
        <v>98</v>
      </c>
      <c r="G6" s="68" t="s">
        <v>99</v>
      </c>
    </row>
    <row r="7" spans="2:7" ht="16.5" thickBot="1" x14ac:dyDescent="0.25">
      <c r="B7" s="40" t="s">
        <v>100</v>
      </c>
      <c r="C7" s="65"/>
      <c r="D7" s="67"/>
      <c r="E7" s="65"/>
      <c r="F7" s="67"/>
      <c r="G7" s="69"/>
    </row>
    <row r="8" spans="2:7" x14ac:dyDescent="0.2">
      <c r="B8" s="45">
        <v>1</v>
      </c>
      <c r="C8" s="47" t="s">
        <v>101</v>
      </c>
      <c r="D8" s="48"/>
      <c r="E8" s="47" t="s">
        <v>101</v>
      </c>
      <c r="F8" s="48"/>
      <c r="G8" s="55">
        <v>4920.6349206349205</v>
      </c>
    </row>
    <row r="9" spans="2:7" ht="13.5" thickBot="1" x14ac:dyDescent="0.25">
      <c r="B9" s="51"/>
      <c r="C9" s="49"/>
      <c r="D9" s="50"/>
      <c r="E9" s="49"/>
      <c r="F9" s="50"/>
      <c r="G9" s="43"/>
    </row>
    <row r="10" spans="2:7" x14ac:dyDescent="0.2">
      <c r="B10" s="45">
        <v>2</v>
      </c>
      <c r="C10" s="47" t="s">
        <v>102</v>
      </c>
      <c r="D10" s="45" t="s">
        <v>103</v>
      </c>
      <c r="E10" s="47" t="s">
        <v>120</v>
      </c>
      <c r="F10" s="48"/>
      <c r="G10" s="43">
        <v>5468.2539682539682</v>
      </c>
    </row>
    <row r="11" spans="2:7" ht="13.5" thickBot="1" x14ac:dyDescent="0.25">
      <c r="B11" s="51"/>
      <c r="C11" s="49"/>
      <c r="D11" s="51"/>
      <c r="E11" s="49"/>
      <c r="F11" s="50"/>
      <c r="G11" s="43"/>
    </row>
    <row r="12" spans="2:7" x14ac:dyDescent="0.2">
      <c r="B12" s="45">
        <v>3</v>
      </c>
      <c r="C12" s="47" t="s">
        <v>120</v>
      </c>
      <c r="D12" s="48"/>
      <c r="E12" s="47" t="s">
        <v>102</v>
      </c>
      <c r="F12" s="45" t="s">
        <v>103</v>
      </c>
      <c r="G12" s="43">
        <v>5396.8253968253966</v>
      </c>
    </row>
    <row r="13" spans="2:7" ht="13.5" thickBot="1" x14ac:dyDescent="0.25">
      <c r="B13" s="51"/>
      <c r="C13" s="49"/>
      <c r="D13" s="50"/>
      <c r="E13" s="49"/>
      <c r="F13" s="51"/>
      <c r="G13" s="43"/>
    </row>
    <row r="14" spans="2:7" x14ac:dyDescent="0.2">
      <c r="B14" s="54">
        <v>4</v>
      </c>
      <c r="C14" s="47" t="s">
        <v>102</v>
      </c>
      <c r="D14" s="45" t="s">
        <v>103</v>
      </c>
      <c r="E14" s="47" t="s">
        <v>102</v>
      </c>
      <c r="F14" s="45" t="s">
        <v>103</v>
      </c>
      <c r="G14" s="43">
        <v>4976.1904761904771</v>
      </c>
    </row>
    <row r="15" spans="2:7" ht="13.5" thickBot="1" x14ac:dyDescent="0.25">
      <c r="B15" s="54"/>
      <c r="C15" s="49"/>
      <c r="D15" s="51"/>
      <c r="E15" s="49"/>
      <c r="F15" s="51"/>
      <c r="G15" s="43"/>
    </row>
    <row r="16" spans="2:7" x14ac:dyDescent="0.2">
      <c r="B16" s="45">
        <v>5</v>
      </c>
      <c r="C16" s="47" t="s">
        <v>106</v>
      </c>
      <c r="D16" s="46">
        <v>1.2</v>
      </c>
      <c r="E16" s="47" t="s">
        <v>120</v>
      </c>
      <c r="F16" s="48"/>
      <c r="G16" s="43">
        <v>5404.7619047619046</v>
      </c>
    </row>
    <row r="17" spans="2:7" ht="13.5" thickBot="1" x14ac:dyDescent="0.25">
      <c r="B17" s="51"/>
      <c r="C17" s="49"/>
      <c r="D17" s="51"/>
      <c r="E17" s="49"/>
      <c r="F17" s="50"/>
      <c r="G17" s="43"/>
    </row>
    <row r="18" spans="2:7" x14ac:dyDescent="0.2">
      <c r="B18" s="45">
        <v>6</v>
      </c>
      <c r="C18" s="47" t="s">
        <v>120</v>
      </c>
      <c r="D18" s="48"/>
      <c r="E18" s="47" t="s">
        <v>106</v>
      </c>
      <c r="F18" s="46">
        <v>1.2</v>
      </c>
      <c r="G18" s="43">
        <v>5198.4126984126988</v>
      </c>
    </row>
    <row r="19" spans="2:7" ht="13.5" thickBot="1" x14ac:dyDescent="0.25">
      <c r="B19" s="51"/>
      <c r="C19" s="49"/>
      <c r="D19" s="50"/>
      <c r="E19" s="49"/>
      <c r="F19" s="51"/>
      <c r="G19" s="43"/>
    </row>
    <row r="20" spans="2:7" x14ac:dyDescent="0.2">
      <c r="B20" s="45">
        <v>7</v>
      </c>
      <c r="C20" s="47" t="s">
        <v>106</v>
      </c>
      <c r="D20" s="46">
        <v>1.2</v>
      </c>
      <c r="E20" s="47" t="s">
        <v>106</v>
      </c>
      <c r="F20" s="46">
        <v>1.2</v>
      </c>
      <c r="G20" s="43">
        <v>5817.460317460318</v>
      </c>
    </row>
    <row r="21" spans="2:7" ht="13.5" thickBot="1" x14ac:dyDescent="0.25">
      <c r="B21" s="46"/>
      <c r="C21" s="49"/>
      <c r="D21" s="51"/>
      <c r="E21" s="49"/>
      <c r="F21" s="51"/>
      <c r="G21" s="43"/>
    </row>
    <row r="22" spans="2:7" x14ac:dyDescent="0.2">
      <c r="B22" s="45">
        <v>8</v>
      </c>
      <c r="C22" s="47" t="s">
        <v>102</v>
      </c>
      <c r="D22" s="45" t="s">
        <v>103</v>
      </c>
      <c r="E22" s="47" t="s">
        <v>106</v>
      </c>
      <c r="F22" s="46">
        <v>1.2</v>
      </c>
      <c r="G22" s="43">
        <v>5285.7142857142853</v>
      </c>
    </row>
    <row r="23" spans="2:7" ht="13.5" thickBot="1" x14ac:dyDescent="0.25">
      <c r="B23" s="46"/>
      <c r="C23" s="49"/>
      <c r="D23" s="51"/>
      <c r="E23" s="49"/>
      <c r="F23" s="51"/>
      <c r="G23" s="43"/>
    </row>
    <row r="24" spans="2:7" x14ac:dyDescent="0.2">
      <c r="B24" s="45">
        <v>9</v>
      </c>
      <c r="C24" s="47" t="s">
        <v>107</v>
      </c>
      <c r="D24" s="46" t="s">
        <v>105</v>
      </c>
      <c r="E24" s="47" t="s">
        <v>104</v>
      </c>
      <c r="F24" s="46" t="s">
        <v>105</v>
      </c>
      <c r="G24" s="43">
        <v>5357.1428571428569</v>
      </c>
    </row>
    <row r="25" spans="2:7" ht="13.5" thickBot="1" x14ac:dyDescent="0.25">
      <c r="B25" s="46"/>
      <c r="C25" s="49"/>
      <c r="D25" s="51"/>
      <c r="E25" s="49"/>
      <c r="F25" s="51"/>
      <c r="G25" s="43"/>
    </row>
    <row r="26" spans="2:7" ht="15.75" x14ac:dyDescent="0.2">
      <c r="B26" s="45">
        <v>10</v>
      </c>
      <c r="C26" s="47" t="s">
        <v>107</v>
      </c>
      <c r="D26" s="46" t="s">
        <v>105</v>
      </c>
      <c r="E26" s="52" t="s">
        <v>108</v>
      </c>
      <c r="F26" s="41">
        <v>0.7</v>
      </c>
      <c r="G26" s="43">
        <v>4984.126984126985</v>
      </c>
    </row>
    <row r="27" spans="2:7" ht="16.5" thickBot="1" x14ac:dyDescent="0.25">
      <c r="B27" s="46"/>
      <c r="C27" s="49"/>
      <c r="D27" s="51"/>
      <c r="E27" s="53"/>
      <c r="F27" s="42">
        <v>2</v>
      </c>
      <c r="G27" s="43"/>
    </row>
    <row r="28" spans="2:7" x14ac:dyDescent="0.2">
      <c r="B28" s="45">
        <v>11</v>
      </c>
      <c r="C28" s="47" t="s">
        <v>115</v>
      </c>
      <c r="D28" s="45" t="s">
        <v>116</v>
      </c>
      <c r="E28" s="47" t="s">
        <v>117</v>
      </c>
      <c r="F28" s="46">
        <v>0.6</v>
      </c>
      <c r="G28" s="43">
        <v>5202.3809523809523</v>
      </c>
    </row>
    <row r="29" spans="2:7" ht="13.5" thickBot="1" x14ac:dyDescent="0.25">
      <c r="B29" s="46"/>
      <c r="C29" s="49"/>
      <c r="D29" s="51"/>
      <c r="E29" s="49"/>
      <c r="F29" s="51"/>
      <c r="G29" s="43"/>
    </row>
    <row r="30" spans="2:7" x14ac:dyDescent="0.2">
      <c r="B30" s="45">
        <v>12</v>
      </c>
      <c r="C30" s="47" t="s">
        <v>111</v>
      </c>
      <c r="D30" s="46">
        <v>0.4</v>
      </c>
      <c r="E30" s="47" t="s">
        <v>112</v>
      </c>
      <c r="F30" s="46">
        <v>0.7</v>
      </c>
      <c r="G30" s="43">
        <v>5980.1587301587306</v>
      </c>
    </row>
    <row r="31" spans="2:7" ht="13.5" thickBot="1" x14ac:dyDescent="0.25">
      <c r="B31" s="46"/>
      <c r="C31" s="49"/>
      <c r="D31" s="51"/>
      <c r="E31" s="49"/>
      <c r="F31" s="51"/>
      <c r="G31" s="43"/>
    </row>
    <row r="32" spans="2:7" x14ac:dyDescent="0.2">
      <c r="B32" s="45">
        <v>13</v>
      </c>
      <c r="C32" s="47" t="s">
        <v>112</v>
      </c>
      <c r="D32" s="46">
        <v>0.7</v>
      </c>
      <c r="E32" s="47" t="s">
        <v>112</v>
      </c>
      <c r="F32" s="46">
        <v>0.7</v>
      </c>
      <c r="G32" s="43">
        <v>5031.7460317460327</v>
      </c>
    </row>
    <row r="33" spans="2:7" ht="13.5" thickBot="1" x14ac:dyDescent="0.25">
      <c r="B33" s="46"/>
      <c r="C33" s="49"/>
      <c r="D33" s="51"/>
      <c r="E33" s="49"/>
      <c r="F33" s="51"/>
      <c r="G33" s="43"/>
    </row>
    <row r="34" spans="2:7" x14ac:dyDescent="0.2">
      <c r="B34" s="45">
        <v>14</v>
      </c>
      <c r="C34" s="47" t="s">
        <v>120</v>
      </c>
      <c r="D34" s="48"/>
      <c r="E34" s="47" t="s">
        <v>112</v>
      </c>
      <c r="F34" s="46">
        <v>0.7</v>
      </c>
      <c r="G34" s="43">
        <v>5357.1428571428569</v>
      </c>
    </row>
    <row r="35" spans="2:7" ht="13.5" thickBot="1" x14ac:dyDescent="0.25">
      <c r="B35" s="46"/>
      <c r="C35" s="49"/>
      <c r="D35" s="50"/>
      <c r="E35" s="49"/>
      <c r="F35" s="51"/>
      <c r="G35" s="43"/>
    </row>
    <row r="36" spans="2:7" x14ac:dyDescent="0.2">
      <c r="B36" s="45">
        <v>15</v>
      </c>
      <c r="C36" s="47" t="s">
        <v>113</v>
      </c>
      <c r="D36" s="46">
        <v>0.7</v>
      </c>
      <c r="E36" s="47" t="s">
        <v>113</v>
      </c>
      <c r="F36" s="46">
        <v>0.7</v>
      </c>
      <c r="G36" s="43">
        <v>5634.9206349206343</v>
      </c>
    </row>
    <row r="37" spans="2:7" ht="13.5" thickBot="1" x14ac:dyDescent="0.25">
      <c r="B37" s="51"/>
      <c r="C37" s="49"/>
      <c r="D37" s="51"/>
      <c r="E37" s="49"/>
      <c r="F37" s="51"/>
      <c r="G37" s="44"/>
    </row>
  </sheetData>
  <mergeCells count="90">
    <mergeCell ref="B3:G4"/>
    <mergeCell ref="C5:D5"/>
    <mergeCell ref="E5:F5"/>
    <mergeCell ref="C6:C7"/>
    <mergeCell ref="D6:D7"/>
    <mergeCell ref="E6:E7"/>
    <mergeCell ref="F6:F7"/>
    <mergeCell ref="G6:G7"/>
    <mergeCell ref="B8:B9"/>
    <mergeCell ref="C8:D9"/>
    <mergeCell ref="E8:F9"/>
    <mergeCell ref="G8:G9"/>
    <mergeCell ref="B10:B11"/>
    <mergeCell ref="C10:C11"/>
    <mergeCell ref="D10:D11"/>
    <mergeCell ref="E10:F11"/>
    <mergeCell ref="G10:G11"/>
    <mergeCell ref="B12:B13"/>
    <mergeCell ref="C12:D13"/>
    <mergeCell ref="E12:E13"/>
    <mergeCell ref="F12:F13"/>
    <mergeCell ref="G12:G13"/>
    <mergeCell ref="G14:G15"/>
    <mergeCell ref="B16:B17"/>
    <mergeCell ref="C16:C17"/>
    <mergeCell ref="D16:D17"/>
    <mergeCell ref="E16:F17"/>
    <mergeCell ref="G16:G17"/>
    <mergeCell ref="B14:B15"/>
    <mergeCell ref="C14:C15"/>
    <mergeCell ref="D14:D15"/>
    <mergeCell ref="E14:E15"/>
    <mergeCell ref="F14:F15"/>
    <mergeCell ref="B18:B19"/>
    <mergeCell ref="C18:D19"/>
    <mergeCell ref="E18:E19"/>
    <mergeCell ref="F18:F19"/>
    <mergeCell ref="G18:G19"/>
    <mergeCell ref="G24:G25"/>
    <mergeCell ref="G20:G21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B24:B25"/>
    <mergeCell ref="C24:C25"/>
    <mergeCell ref="D24:D25"/>
    <mergeCell ref="E24:E25"/>
    <mergeCell ref="F24:F25"/>
    <mergeCell ref="B26:B27"/>
    <mergeCell ref="C26:C27"/>
    <mergeCell ref="D26:D27"/>
    <mergeCell ref="E26:E27"/>
    <mergeCell ref="G26:G27"/>
    <mergeCell ref="G32:G33"/>
    <mergeCell ref="G28:G29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B32:B33"/>
    <mergeCell ref="C32:C33"/>
    <mergeCell ref="D32:D33"/>
    <mergeCell ref="E32:E33"/>
    <mergeCell ref="F32:F33"/>
    <mergeCell ref="G36:G37"/>
    <mergeCell ref="B34:B35"/>
    <mergeCell ref="C34:D35"/>
    <mergeCell ref="E34:E35"/>
    <mergeCell ref="F34:F35"/>
    <mergeCell ref="G34:G35"/>
    <mergeCell ref="B36:B37"/>
    <mergeCell ref="C36:C37"/>
    <mergeCell ref="D36:D37"/>
    <mergeCell ref="E36:E37"/>
    <mergeCell ref="F36:F37"/>
  </mergeCells>
  <conditionalFormatting sqref="G8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topLeftCell="A3" workbookViewId="0">
      <selection activeCell="N5" sqref="N5:N6"/>
    </sheetView>
  </sheetViews>
  <sheetFormatPr baseColWidth="10" defaultRowHeight="12.75" x14ac:dyDescent="0.2"/>
  <cols>
    <col min="10" max="12" width="7" customWidth="1"/>
  </cols>
  <sheetData>
    <row r="2" spans="2:14" ht="13.5" thickBot="1" x14ac:dyDescent="0.25"/>
    <row r="3" spans="2:14" x14ac:dyDescent="0.2">
      <c r="B3" s="4"/>
      <c r="C3" s="5"/>
      <c r="D3" s="5"/>
      <c r="E3" s="5"/>
      <c r="F3" s="5"/>
      <c r="G3" s="16" t="s">
        <v>11</v>
      </c>
      <c r="H3" s="5"/>
      <c r="I3" s="6"/>
    </row>
    <row r="4" spans="2:14" x14ac:dyDescent="0.2">
      <c r="B4" s="7"/>
      <c r="C4" s="3"/>
      <c r="D4" s="3"/>
      <c r="E4" s="3"/>
      <c r="F4" s="3"/>
      <c r="G4" s="3"/>
      <c r="H4" s="3"/>
      <c r="I4" s="8"/>
    </row>
    <row r="5" spans="2:14" ht="15" x14ac:dyDescent="0.25">
      <c r="B5" s="21" t="s">
        <v>0</v>
      </c>
      <c r="C5" s="18" t="s">
        <v>1</v>
      </c>
      <c r="D5" s="18"/>
      <c r="E5" s="18" t="s">
        <v>1</v>
      </c>
      <c r="F5" s="18" t="s">
        <v>1</v>
      </c>
      <c r="G5" s="19" t="s">
        <v>1</v>
      </c>
      <c r="H5" s="18" t="s">
        <v>2</v>
      </c>
      <c r="I5" s="22" t="s">
        <v>3</v>
      </c>
      <c r="N5">
        <v>10000</v>
      </c>
    </row>
    <row r="6" spans="2:14" ht="15" x14ac:dyDescent="0.25">
      <c r="B6" s="21" t="s">
        <v>4</v>
      </c>
      <c r="C6" s="23" t="s">
        <v>5</v>
      </c>
      <c r="D6" s="23"/>
      <c r="E6" s="24" t="s">
        <v>6</v>
      </c>
      <c r="F6" s="25" t="s">
        <v>7</v>
      </c>
      <c r="G6" s="26" t="s">
        <v>8</v>
      </c>
      <c r="H6" s="17" t="s">
        <v>9</v>
      </c>
      <c r="I6" s="29" t="s">
        <v>10</v>
      </c>
      <c r="J6" s="33" t="s">
        <v>90</v>
      </c>
      <c r="K6" s="33" t="s">
        <v>91</v>
      </c>
      <c r="L6" s="33" t="s">
        <v>92</v>
      </c>
      <c r="N6">
        <f>2*2*0.21</f>
        <v>0.84</v>
      </c>
    </row>
    <row r="7" spans="2:14" x14ac:dyDescent="0.2">
      <c r="B7" s="7">
        <v>101</v>
      </c>
      <c r="C7" s="3">
        <v>432</v>
      </c>
      <c r="D7" s="13">
        <f>AVERAGE(C7,C20,C34)</f>
        <v>496</v>
      </c>
      <c r="E7" s="12">
        <v>67.900000000000006</v>
      </c>
      <c r="F7" s="13">
        <v>149.6</v>
      </c>
      <c r="G7" s="12">
        <v>64.959999999999994</v>
      </c>
      <c r="H7" s="14">
        <v>870</v>
      </c>
      <c r="I7" s="15" t="s">
        <v>57</v>
      </c>
      <c r="J7">
        <v>101</v>
      </c>
      <c r="K7">
        <v>203</v>
      </c>
      <c r="L7">
        <v>306</v>
      </c>
      <c r="M7" s="35">
        <f t="shared" ref="M7:M17" si="0">((D7*$N$5)/$N$6)/1000</f>
        <v>5904.7619047619046</v>
      </c>
    </row>
    <row r="8" spans="2:14" x14ac:dyDescent="0.2">
      <c r="B8" s="7">
        <v>102</v>
      </c>
      <c r="C8" s="3">
        <v>510</v>
      </c>
      <c r="D8" s="13">
        <f>AVERAGE(C8,C23,C38)</f>
        <v>534</v>
      </c>
      <c r="E8" s="12">
        <v>82.68</v>
      </c>
      <c r="F8" s="13">
        <v>151.6</v>
      </c>
      <c r="G8" s="12">
        <v>78.45</v>
      </c>
      <c r="H8" s="14">
        <v>878</v>
      </c>
      <c r="I8" s="15" t="s">
        <v>58</v>
      </c>
      <c r="J8">
        <v>102</v>
      </c>
      <c r="K8">
        <v>206</v>
      </c>
      <c r="L8">
        <v>310</v>
      </c>
      <c r="M8" s="35">
        <f t="shared" si="0"/>
        <v>6357.1428571428569</v>
      </c>
    </row>
    <row r="9" spans="2:14" x14ac:dyDescent="0.2">
      <c r="B9" s="7">
        <v>103</v>
      </c>
      <c r="C9" s="3">
        <v>518</v>
      </c>
      <c r="D9" s="13">
        <f>AVERAGE(C9,C28,C35)</f>
        <v>558</v>
      </c>
      <c r="E9" s="12">
        <v>69.95</v>
      </c>
      <c r="F9" s="13">
        <v>149.4</v>
      </c>
      <c r="G9" s="12">
        <v>66.58</v>
      </c>
      <c r="H9" s="14">
        <v>745</v>
      </c>
      <c r="I9" s="15" t="s">
        <v>59</v>
      </c>
      <c r="J9">
        <v>103</v>
      </c>
      <c r="K9">
        <v>211</v>
      </c>
      <c r="L9">
        <v>307</v>
      </c>
      <c r="M9" s="35">
        <f t="shared" si="0"/>
        <v>6642.8571428571431</v>
      </c>
    </row>
    <row r="10" spans="2:14" x14ac:dyDescent="0.2">
      <c r="B10" s="7">
        <v>104</v>
      </c>
      <c r="C10" s="3">
        <v>606</v>
      </c>
      <c r="D10" s="13">
        <f>AVERAGE(C10,C18,C31)</f>
        <v>554.66666666666663</v>
      </c>
      <c r="E10" s="12">
        <v>78.73</v>
      </c>
      <c r="F10" s="13">
        <v>155.19999999999999</v>
      </c>
      <c r="G10" s="12">
        <v>75.28</v>
      </c>
      <c r="H10" s="14">
        <v>853</v>
      </c>
      <c r="I10" s="15" t="s">
        <v>60</v>
      </c>
      <c r="J10">
        <v>104</v>
      </c>
      <c r="K10">
        <v>201</v>
      </c>
      <c r="L10">
        <v>303</v>
      </c>
      <c r="M10" s="35">
        <f t="shared" si="0"/>
        <v>6603.1746031746025</v>
      </c>
    </row>
    <row r="11" spans="2:14" x14ac:dyDescent="0.2">
      <c r="B11" s="7">
        <v>105</v>
      </c>
      <c r="C11" s="3">
        <v>520</v>
      </c>
      <c r="D11" s="13">
        <f>AVERAGE(C11,C26,C36)</f>
        <v>560.66666666666663</v>
      </c>
      <c r="E11" s="12">
        <v>87.7</v>
      </c>
      <c r="F11" s="13">
        <v>159.19999999999999</v>
      </c>
      <c r="G11" s="12">
        <v>83.97</v>
      </c>
      <c r="H11" s="14">
        <v>784</v>
      </c>
      <c r="I11" s="15" t="s">
        <v>61</v>
      </c>
      <c r="J11">
        <v>105</v>
      </c>
      <c r="K11">
        <v>209</v>
      </c>
      <c r="L11">
        <v>308</v>
      </c>
      <c r="M11" s="35">
        <f t="shared" si="0"/>
        <v>6674.603174603174</v>
      </c>
    </row>
    <row r="12" spans="2:14" x14ac:dyDescent="0.2">
      <c r="B12" s="7">
        <v>106</v>
      </c>
      <c r="C12" s="3">
        <v>530</v>
      </c>
      <c r="D12" s="13">
        <f>AVERAGE(C12,C24,C29)</f>
        <v>566.66666666666663</v>
      </c>
      <c r="E12" s="12">
        <v>71.209999999999994</v>
      </c>
      <c r="F12" s="13">
        <v>156.4</v>
      </c>
      <c r="G12" s="12">
        <v>67.69</v>
      </c>
      <c r="H12" s="14">
        <v>725</v>
      </c>
      <c r="I12" s="15" t="s">
        <v>62</v>
      </c>
      <c r="J12">
        <v>106</v>
      </c>
      <c r="K12">
        <v>207</v>
      </c>
      <c r="L12">
        <v>301</v>
      </c>
      <c r="M12" s="35">
        <f t="shared" si="0"/>
        <v>6746.0317460317456</v>
      </c>
    </row>
    <row r="13" spans="2:14" x14ac:dyDescent="0.2">
      <c r="B13" s="7">
        <v>107</v>
      </c>
      <c r="C13" s="3">
        <v>528</v>
      </c>
      <c r="D13" s="13">
        <f>AVERAGE(C13,C19,C32)</f>
        <v>597.33333333333337</v>
      </c>
      <c r="E13" s="12">
        <v>79.099999999999994</v>
      </c>
      <c r="F13" s="13">
        <v>160.4</v>
      </c>
      <c r="G13" s="12">
        <v>76.88</v>
      </c>
      <c r="H13" s="14">
        <v>950</v>
      </c>
      <c r="I13" s="15" t="s">
        <v>63</v>
      </c>
      <c r="J13">
        <v>107</v>
      </c>
      <c r="K13">
        <v>202</v>
      </c>
      <c r="L13">
        <v>304</v>
      </c>
      <c r="M13" s="35">
        <f t="shared" si="0"/>
        <v>7111.1111111111122</v>
      </c>
    </row>
    <row r="14" spans="2:14" x14ac:dyDescent="0.2">
      <c r="B14" s="7">
        <v>108</v>
      </c>
      <c r="C14" s="3">
        <v>628</v>
      </c>
      <c r="D14" s="13">
        <f>AVERAGE(C14,C27,C33)</f>
        <v>640.66666666666663</v>
      </c>
      <c r="E14" s="12">
        <v>81.53</v>
      </c>
      <c r="F14" s="13">
        <v>153.4</v>
      </c>
      <c r="G14" s="12">
        <v>77.819999999999993</v>
      </c>
      <c r="H14" s="14">
        <v>918</v>
      </c>
      <c r="I14" s="15" t="s">
        <v>64</v>
      </c>
      <c r="J14">
        <v>108</v>
      </c>
      <c r="K14">
        <v>210</v>
      </c>
      <c r="L14">
        <v>305</v>
      </c>
      <c r="M14" s="35">
        <f t="shared" si="0"/>
        <v>7626.9841269841272</v>
      </c>
    </row>
    <row r="15" spans="2:14" x14ac:dyDescent="0.2">
      <c r="B15" s="7">
        <v>109</v>
      </c>
      <c r="C15" s="3">
        <v>592</v>
      </c>
      <c r="D15" s="13">
        <f>AVERAGE(C15,C21,C30)</f>
        <v>613.33333333333337</v>
      </c>
      <c r="E15" s="12">
        <v>84.91</v>
      </c>
      <c r="F15" s="13">
        <v>161.19999999999999</v>
      </c>
      <c r="G15" s="12">
        <v>80.67</v>
      </c>
      <c r="H15" s="14">
        <v>822</v>
      </c>
      <c r="I15" s="15" t="s">
        <v>65</v>
      </c>
      <c r="J15">
        <v>109</v>
      </c>
      <c r="K15">
        <v>204</v>
      </c>
      <c r="L15">
        <v>302</v>
      </c>
      <c r="M15" s="35">
        <f t="shared" si="0"/>
        <v>7301.5873015873021</v>
      </c>
    </row>
    <row r="16" spans="2:14" x14ac:dyDescent="0.2">
      <c r="B16" s="7">
        <v>110</v>
      </c>
      <c r="C16" s="3">
        <v>558</v>
      </c>
      <c r="D16" s="13">
        <f>AVERAGE(C16,C25,C39)</f>
        <v>535.33333333333337</v>
      </c>
      <c r="E16" s="12">
        <v>75.650000000000006</v>
      </c>
      <c r="F16" s="13">
        <v>158.19999999999999</v>
      </c>
      <c r="G16" s="12">
        <v>72.91</v>
      </c>
      <c r="H16" s="14">
        <v>815</v>
      </c>
      <c r="I16" s="15" t="s">
        <v>66</v>
      </c>
      <c r="J16">
        <v>110</v>
      </c>
      <c r="K16">
        <v>208</v>
      </c>
      <c r="L16">
        <v>311</v>
      </c>
      <c r="M16" s="35">
        <f t="shared" si="0"/>
        <v>6373.0158730158737</v>
      </c>
    </row>
    <row r="17" spans="2:13" x14ac:dyDescent="0.2">
      <c r="B17" s="7">
        <v>111</v>
      </c>
      <c r="C17" s="3">
        <v>540</v>
      </c>
      <c r="D17" s="13">
        <f>AVERAGE(C17,C22,C37)</f>
        <v>594.33333333333337</v>
      </c>
      <c r="E17" s="12">
        <v>84.13</v>
      </c>
      <c r="F17" s="13">
        <v>151.6</v>
      </c>
      <c r="G17" s="12">
        <v>80.900000000000006</v>
      </c>
      <c r="H17" s="14">
        <v>752</v>
      </c>
      <c r="I17" s="15" t="s">
        <v>67</v>
      </c>
      <c r="J17">
        <v>111</v>
      </c>
      <c r="K17">
        <v>205</v>
      </c>
      <c r="L17">
        <v>309</v>
      </c>
      <c r="M17" s="35">
        <f t="shared" si="0"/>
        <v>7075.3968253968269</v>
      </c>
    </row>
    <row r="18" spans="2:13" x14ac:dyDescent="0.2">
      <c r="B18" s="7">
        <v>201</v>
      </c>
      <c r="C18" s="3">
        <v>516</v>
      </c>
      <c r="D18" s="3"/>
      <c r="E18" s="12">
        <v>69.14</v>
      </c>
      <c r="F18" s="13">
        <v>153</v>
      </c>
      <c r="G18" s="12">
        <v>66.760000000000005</v>
      </c>
      <c r="H18" s="14">
        <v>742</v>
      </c>
      <c r="I18" s="15" t="s">
        <v>68</v>
      </c>
    </row>
    <row r="19" spans="2:13" x14ac:dyDescent="0.2">
      <c r="B19" s="7">
        <v>202</v>
      </c>
      <c r="C19" s="3">
        <v>694</v>
      </c>
      <c r="D19" s="3"/>
      <c r="E19" s="12">
        <v>80.900000000000006</v>
      </c>
      <c r="F19" s="13">
        <v>160.6</v>
      </c>
      <c r="G19" s="12">
        <v>77.55</v>
      </c>
      <c r="H19" s="14">
        <v>643</v>
      </c>
      <c r="I19" s="15" t="s">
        <v>69</v>
      </c>
    </row>
    <row r="20" spans="2:13" x14ac:dyDescent="0.2">
      <c r="B20" s="7">
        <v>203</v>
      </c>
      <c r="C20" s="3">
        <v>520</v>
      </c>
      <c r="D20" s="3"/>
      <c r="E20" s="12">
        <v>82.6</v>
      </c>
      <c r="F20" s="13">
        <v>157</v>
      </c>
      <c r="G20" s="12">
        <v>79.05</v>
      </c>
      <c r="H20" s="14">
        <v>772</v>
      </c>
      <c r="I20" s="15" t="s">
        <v>70</v>
      </c>
    </row>
    <row r="21" spans="2:13" x14ac:dyDescent="0.2">
      <c r="B21" s="7">
        <v>204</v>
      </c>
      <c r="C21" s="3">
        <v>702</v>
      </c>
      <c r="D21" s="3"/>
      <c r="E21" s="12">
        <v>90.23</v>
      </c>
      <c r="F21" s="13">
        <v>159</v>
      </c>
      <c r="G21" s="12">
        <v>85.93</v>
      </c>
      <c r="H21" s="14">
        <v>716</v>
      </c>
      <c r="I21" s="15" t="s">
        <v>71</v>
      </c>
    </row>
    <row r="22" spans="2:13" x14ac:dyDescent="0.2">
      <c r="B22" s="7">
        <v>205</v>
      </c>
      <c r="C22" s="3">
        <v>625</v>
      </c>
      <c r="D22" s="3"/>
      <c r="E22" s="12">
        <v>78.81</v>
      </c>
      <c r="F22" s="13">
        <v>159.19999999999999</v>
      </c>
      <c r="G22" s="12">
        <v>75.209999999999994</v>
      </c>
      <c r="H22" s="14">
        <v>789</v>
      </c>
      <c r="I22" s="15" t="s">
        <v>72</v>
      </c>
    </row>
    <row r="23" spans="2:13" x14ac:dyDescent="0.2">
      <c r="B23" s="7">
        <v>206</v>
      </c>
      <c r="C23" s="3">
        <v>514</v>
      </c>
      <c r="D23" s="3"/>
      <c r="E23" s="12">
        <v>85.14</v>
      </c>
      <c r="F23" s="13">
        <v>158.19999999999999</v>
      </c>
      <c r="G23" s="12">
        <v>81.62</v>
      </c>
      <c r="H23" s="14">
        <v>802</v>
      </c>
      <c r="I23" s="15" t="s">
        <v>73</v>
      </c>
    </row>
    <row r="24" spans="2:13" x14ac:dyDescent="0.2">
      <c r="B24" s="7">
        <v>207</v>
      </c>
      <c r="C24" s="3">
        <v>592</v>
      </c>
      <c r="D24" s="3"/>
      <c r="E24" s="12">
        <v>84.87</v>
      </c>
      <c r="F24" s="13">
        <v>155.80000000000001</v>
      </c>
      <c r="G24" s="12">
        <v>81.760000000000005</v>
      </c>
      <c r="H24" s="14">
        <v>869</v>
      </c>
      <c r="I24" s="15" t="s">
        <v>74</v>
      </c>
    </row>
    <row r="25" spans="2:13" x14ac:dyDescent="0.2">
      <c r="B25" s="7">
        <v>208</v>
      </c>
      <c r="C25" s="3">
        <v>520</v>
      </c>
      <c r="D25" s="3"/>
      <c r="E25" s="12">
        <v>79.52</v>
      </c>
      <c r="F25" s="13">
        <v>156.80000000000001</v>
      </c>
      <c r="G25" s="12">
        <v>76.31</v>
      </c>
      <c r="H25" s="14">
        <v>903</v>
      </c>
      <c r="I25" s="15" t="s">
        <v>75</v>
      </c>
    </row>
    <row r="26" spans="2:13" x14ac:dyDescent="0.2">
      <c r="B26" s="7">
        <v>209</v>
      </c>
      <c r="C26" s="3">
        <v>594</v>
      </c>
      <c r="D26" s="3"/>
      <c r="E26" s="12">
        <v>82.7</v>
      </c>
      <c r="F26" s="13">
        <v>159.19999999999999</v>
      </c>
      <c r="G26" s="12">
        <v>79.489999999999995</v>
      </c>
      <c r="H26" s="14">
        <v>914</v>
      </c>
      <c r="I26" s="15" t="s">
        <v>76</v>
      </c>
    </row>
    <row r="27" spans="2:13" x14ac:dyDescent="0.2">
      <c r="B27" s="7">
        <v>210</v>
      </c>
      <c r="C27" s="3">
        <v>654</v>
      </c>
      <c r="D27" s="3"/>
      <c r="E27" s="12">
        <v>90.94</v>
      </c>
      <c r="F27" s="13">
        <v>158.4</v>
      </c>
      <c r="G27" s="12">
        <v>86.82</v>
      </c>
      <c r="H27" s="14">
        <v>955</v>
      </c>
      <c r="I27" s="15" t="s">
        <v>77</v>
      </c>
    </row>
    <row r="28" spans="2:13" x14ac:dyDescent="0.2">
      <c r="B28" s="7">
        <v>211</v>
      </c>
      <c r="C28" s="3">
        <v>570</v>
      </c>
      <c r="D28" s="3"/>
      <c r="E28" s="12">
        <v>73.75</v>
      </c>
      <c r="F28" s="13">
        <v>147.4</v>
      </c>
      <c r="G28" s="12">
        <v>70.319999999999993</v>
      </c>
      <c r="H28" s="14">
        <v>763</v>
      </c>
      <c r="I28" s="15" t="s">
        <v>78</v>
      </c>
    </row>
    <row r="29" spans="2:13" x14ac:dyDescent="0.2">
      <c r="B29" s="7">
        <v>301</v>
      </c>
      <c r="C29" s="3">
        <v>578</v>
      </c>
      <c r="D29" s="3"/>
      <c r="E29" s="12">
        <v>67.569999999999993</v>
      </c>
      <c r="F29" s="13">
        <v>139.6</v>
      </c>
      <c r="G29" s="12">
        <v>64.400000000000006</v>
      </c>
      <c r="H29" s="14">
        <v>828</v>
      </c>
      <c r="I29" s="15" t="s">
        <v>79</v>
      </c>
    </row>
    <row r="30" spans="2:13" x14ac:dyDescent="0.2">
      <c r="B30" s="7">
        <v>302</v>
      </c>
      <c r="C30" s="3">
        <v>546</v>
      </c>
      <c r="D30" s="3"/>
      <c r="E30" s="12">
        <v>82.51</v>
      </c>
      <c r="F30" s="13">
        <v>150.4</v>
      </c>
      <c r="G30" s="12">
        <v>79.52</v>
      </c>
      <c r="H30" s="14">
        <v>996</v>
      </c>
      <c r="I30" s="15" t="s">
        <v>80</v>
      </c>
    </row>
    <row r="31" spans="2:13" x14ac:dyDescent="0.2">
      <c r="B31" s="7">
        <v>303</v>
      </c>
      <c r="C31" s="3">
        <v>542</v>
      </c>
      <c r="D31" s="3"/>
      <c r="E31" s="12">
        <v>79.17</v>
      </c>
      <c r="F31" s="13">
        <v>157.4</v>
      </c>
      <c r="G31" s="12">
        <v>76.16</v>
      </c>
      <c r="H31" s="14">
        <v>837</v>
      </c>
      <c r="I31" s="15" t="s">
        <v>81</v>
      </c>
    </row>
    <row r="32" spans="2:13" x14ac:dyDescent="0.2">
      <c r="B32" s="7">
        <v>304</v>
      </c>
      <c r="C32" s="3">
        <v>570</v>
      </c>
      <c r="D32" s="3"/>
      <c r="E32" s="12">
        <v>79.569999999999993</v>
      </c>
      <c r="F32" s="13">
        <v>143.4</v>
      </c>
      <c r="G32" s="12">
        <v>75.72</v>
      </c>
      <c r="H32" s="14">
        <v>734</v>
      </c>
      <c r="I32" s="15" t="s">
        <v>82</v>
      </c>
    </row>
    <row r="33" spans="2:9" x14ac:dyDescent="0.2">
      <c r="B33" s="7">
        <v>305</v>
      </c>
      <c r="C33" s="3">
        <v>640</v>
      </c>
      <c r="D33" s="3"/>
      <c r="E33" s="12">
        <v>79.31</v>
      </c>
      <c r="F33" s="13">
        <v>148.4</v>
      </c>
      <c r="G33" s="12">
        <v>75.739999999999995</v>
      </c>
      <c r="H33" s="14">
        <v>738</v>
      </c>
      <c r="I33" s="15" t="s">
        <v>83</v>
      </c>
    </row>
    <row r="34" spans="2:9" x14ac:dyDescent="0.2">
      <c r="B34" s="7">
        <v>306</v>
      </c>
      <c r="C34" s="3">
        <v>536</v>
      </c>
      <c r="D34" s="3"/>
      <c r="E34" s="12">
        <v>79.099999999999994</v>
      </c>
      <c r="F34" s="13">
        <v>159.19999999999999</v>
      </c>
      <c r="G34" s="12">
        <v>76.38</v>
      </c>
      <c r="H34" s="14">
        <v>961</v>
      </c>
      <c r="I34" s="15" t="s">
        <v>84</v>
      </c>
    </row>
    <row r="35" spans="2:9" x14ac:dyDescent="0.2">
      <c r="B35" s="7">
        <v>307</v>
      </c>
      <c r="C35" s="3">
        <v>586</v>
      </c>
      <c r="D35" s="3"/>
      <c r="E35" s="12">
        <v>75.12</v>
      </c>
      <c r="F35" s="13">
        <v>149.19999999999999</v>
      </c>
      <c r="G35" s="12">
        <v>71.34</v>
      </c>
      <c r="H35" s="14">
        <v>843</v>
      </c>
      <c r="I35" s="15" t="s">
        <v>85</v>
      </c>
    </row>
    <row r="36" spans="2:9" x14ac:dyDescent="0.2">
      <c r="B36" s="7">
        <v>308</v>
      </c>
      <c r="C36" s="3">
        <v>568</v>
      </c>
      <c r="D36" s="3"/>
      <c r="E36" s="12">
        <v>88.01</v>
      </c>
      <c r="F36" s="13">
        <v>155.80000000000001</v>
      </c>
      <c r="G36" s="12">
        <v>84.75</v>
      </c>
      <c r="H36" s="14">
        <v>943</v>
      </c>
      <c r="I36" s="15" t="s">
        <v>86</v>
      </c>
    </row>
    <row r="37" spans="2:9" x14ac:dyDescent="0.2">
      <c r="B37" s="7">
        <v>309</v>
      </c>
      <c r="C37" s="3">
        <v>618</v>
      </c>
      <c r="D37" s="3"/>
      <c r="E37" s="12">
        <v>81.8</v>
      </c>
      <c r="F37" s="13">
        <v>105</v>
      </c>
      <c r="G37" s="12">
        <v>78.739999999999995</v>
      </c>
      <c r="H37" s="14">
        <v>854</v>
      </c>
      <c r="I37" s="15" t="s">
        <v>87</v>
      </c>
    </row>
    <row r="38" spans="2:9" x14ac:dyDescent="0.2">
      <c r="B38" s="7">
        <v>310</v>
      </c>
      <c r="C38" s="3">
        <v>578</v>
      </c>
      <c r="D38" s="3"/>
      <c r="E38" s="12">
        <v>78.44</v>
      </c>
      <c r="F38" s="13">
        <v>156.80000000000001</v>
      </c>
      <c r="G38" s="12">
        <v>75</v>
      </c>
      <c r="H38" s="14">
        <v>759</v>
      </c>
      <c r="I38" s="15" t="s">
        <v>88</v>
      </c>
    </row>
    <row r="39" spans="2:9" x14ac:dyDescent="0.2">
      <c r="B39" s="7">
        <v>311</v>
      </c>
      <c r="C39" s="3">
        <v>528</v>
      </c>
      <c r="D39" s="3"/>
      <c r="E39" s="12">
        <v>78.489999999999995</v>
      </c>
      <c r="F39" s="13">
        <v>149.80000000000001</v>
      </c>
      <c r="G39" s="12">
        <v>74.540000000000006</v>
      </c>
      <c r="H39" s="14">
        <v>910</v>
      </c>
      <c r="I39" s="15" t="s">
        <v>89</v>
      </c>
    </row>
    <row r="40" spans="2:9" x14ac:dyDescent="0.2">
      <c r="B40" s="7"/>
      <c r="C40" s="3"/>
      <c r="D40" s="3"/>
      <c r="E40" s="3"/>
      <c r="F40" s="3"/>
      <c r="G40" s="3"/>
      <c r="H40" s="3"/>
      <c r="I40" s="8"/>
    </row>
    <row r="41" spans="2:9" x14ac:dyDescent="0.2">
      <c r="B41" s="7"/>
      <c r="C41" s="3"/>
      <c r="D41" s="3"/>
      <c r="E41" s="3"/>
      <c r="F41" s="3"/>
      <c r="G41" s="3"/>
      <c r="H41" s="3"/>
      <c r="I41" s="8"/>
    </row>
    <row r="42" spans="2:9" x14ac:dyDescent="0.2">
      <c r="B42" s="7"/>
      <c r="C42" s="3"/>
      <c r="D42" s="3"/>
      <c r="E42" s="3"/>
      <c r="F42" s="3"/>
      <c r="G42" s="3"/>
      <c r="H42" s="3"/>
      <c r="I42" s="8"/>
    </row>
    <row r="43" spans="2:9" x14ac:dyDescent="0.2">
      <c r="B43" s="7"/>
      <c r="C43" s="3"/>
      <c r="D43" s="3"/>
      <c r="E43" s="3"/>
      <c r="F43" s="3"/>
      <c r="G43" s="3"/>
      <c r="H43" s="3"/>
      <c r="I43" s="8"/>
    </row>
    <row r="44" spans="2:9" x14ac:dyDescent="0.2">
      <c r="B44" s="7"/>
      <c r="C44" s="3"/>
      <c r="D44" s="3"/>
      <c r="E44" s="3"/>
      <c r="F44" s="3"/>
      <c r="G44" s="3"/>
      <c r="H44" s="3"/>
      <c r="I44" s="8"/>
    </row>
    <row r="45" spans="2:9" x14ac:dyDescent="0.2">
      <c r="B45" s="7"/>
      <c r="C45" s="3"/>
      <c r="D45" s="3"/>
      <c r="E45" s="3"/>
      <c r="F45" s="3"/>
      <c r="G45" s="3"/>
      <c r="H45" s="3"/>
      <c r="I45" s="8"/>
    </row>
    <row r="46" spans="2:9" x14ac:dyDescent="0.2">
      <c r="B46" s="7"/>
      <c r="C46" s="3"/>
      <c r="D46" s="3"/>
      <c r="E46" s="3"/>
      <c r="F46" s="3"/>
      <c r="G46" s="3"/>
      <c r="H46" s="3"/>
      <c r="I46" s="8"/>
    </row>
    <row r="47" spans="2:9" x14ac:dyDescent="0.2">
      <c r="B47" s="7"/>
      <c r="C47" s="3"/>
      <c r="D47" s="3"/>
      <c r="E47" s="3"/>
      <c r="F47" s="3"/>
      <c r="G47" s="3"/>
      <c r="H47" s="3"/>
      <c r="I47" s="8"/>
    </row>
    <row r="48" spans="2:9" x14ac:dyDescent="0.2">
      <c r="B48" s="7"/>
      <c r="C48" s="3"/>
      <c r="D48" s="3"/>
      <c r="E48" s="3"/>
      <c r="F48" s="3"/>
      <c r="G48" s="3"/>
      <c r="H48" s="3"/>
      <c r="I48" s="8"/>
    </row>
    <row r="49" spans="2:9" x14ac:dyDescent="0.2">
      <c r="B49" s="7"/>
      <c r="C49" s="3"/>
      <c r="D49" s="3"/>
      <c r="E49" s="3"/>
      <c r="F49" s="3"/>
      <c r="G49" s="3"/>
      <c r="H49" s="3"/>
      <c r="I49" s="8"/>
    </row>
    <row r="50" spans="2:9" x14ac:dyDescent="0.2">
      <c r="B50" s="7"/>
      <c r="C50" s="3"/>
      <c r="D50" s="3"/>
      <c r="E50" s="3"/>
      <c r="F50" s="3"/>
      <c r="G50" s="3"/>
      <c r="H50" s="3"/>
      <c r="I50" s="8"/>
    </row>
    <row r="51" spans="2:9" ht="13.5" thickBot="1" x14ac:dyDescent="0.25">
      <c r="B51" s="9"/>
      <c r="C51" s="10"/>
      <c r="D51" s="10"/>
      <c r="E51" s="10"/>
      <c r="F51" s="10"/>
      <c r="G51" s="10"/>
      <c r="H51" s="10"/>
      <c r="I51" s="11"/>
    </row>
  </sheetData>
  <conditionalFormatting sqref="D7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zoomScale="80" zoomScaleNormal="80" workbookViewId="0">
      <selection activeCell="F32" sqref="F32"/>
    </sheetView>
  </sheetViews>
  <sheetFormatPr baseColWidth="10" defaultRowHeight="12.75" x14ac:dyDescent="0.2"/>
  <cols>
    <col min="3" max="3" width="18.42578125" bestFit="1" customWidth="1"/>
    <col min="5" max="5" width="20.5703125" customWidth="1"/>
    <col min="7" max="7" width="17.85546875" customWidth="1"/>
  </cols>
  <sheetData>
    <row r="2" spans="2:7" ht="13.5" thickBot="1" x14ac:dyDescent="0.25"/>
    <row r="3" spans="2:7" x14ac:dyDescent="0.2">
      <c r="B3" s="62" t="s">
        <v>93</v>
      </c>
      <c r="C3" s="72"/>
      <c r="D3" s="72"/>
      <c r="E3" s="72"/>
      <c r="F3" s="72"/>
      <c r="G3" s="63"/>
    </row>
    <row r="4" spans="2:7" ht="13.5" thickBot="1" x14ac:dyDescent="0.25">
      <c r="B4" s="64"/>
      <c r="C4" s="73"/>
      <c r="D4" s="73"/>
      <c r="E4" s="73"/>
      <c r="F4" s="73"/>
      <c r="G4" s="66"/>
    </row>
    <row r="5" spans="2:7" ht="19.5" thickBot="1" x14ac:dyDescent="0.25">
      <c r="B5" s="37"/>
      <c r="C5" s="62" t="s">
        <v>94</v>
      </c>
      <c r="D5" s="63"/>
      <c r="E5" s="62" t="s">
        <v>95</v>
      </c>
      <c r="F5" s="63"/>
      <c r="G5" s="38"/>
    </row>
    <row r="6" spans="2:7" ht="15.75" x14ac:dyDescent="0.2">
      <c r="B6" s="39" t="s">
        <v>96</v>
      </c>
      <c r="C6" s="64" t="s">
        <v>97</v>
      </c>
      <c r="D6" s="66" t="s">
        <v>98</v>
      </c>
      <c r="E6" s="64" t="s">
        <v>97</v>
      </c>
      <c r="F6" s="66" t="s">
        <v>98</v>
      </c>
      <c r="G6" s="68" t="s">
        <v>99</v>
      </c>
    </row>
    <row r="7" spans="2:7" ht="16.5" thickBot="1" x14ac:dyDescent="0.25">
      <c r="B7" s="40" t="s">
        <v>100</v>
      </c>
      <c r="C7" s="65"/>
      <c r="D7" s="67"/>
      <c r="E7" s="65"/>
      <c r="F7" s="67"/>
      <c r="G7" s="69"/>
    </row>
    <row r="8" spans="2:7" x14ac:dyDescent="0.2">
      <c r="B8" s="45">
        <v>1</v>
      </c>
      <c r="C8" s="47" t="s">
        <v>101</v>
      </c>
      <c r="D8" s="48"/>
      <c r="E8" s="47" t="s">
        <v>101</v>
      </c>
      <c r="F8" s="48"/>
      <c r="G8" s="55">
        <v>5904.7619047619046</v>
      </c>
    </row>
    <row r="9" spans="2:7" ht="13.5" thickBot="1" x14ac:dyDescent="0.25">
      <c r="B9" s="51"/>
      <c r="C9" s="49"/>
      <c r="D9" s="50"/>
      <c r="E9" s="49"/>
      <c r="F9" s="50"/>
      <c r="G9" s="43"/>
    </row>
    <row r="10" spans="2:7" x14ac:dyDescent="0.2">
      <c r="B10" s="54">
        <v>2</v>
      </c>
      <c r="C10" s="47" t="s">
        <v>102</v>
      </c>
      <c r="D10" s="45" t="s">
        <v>103</v>
      </c>
      <c r="E10" s="47" t="s">
        <v>104</v>
      </c>
      <c r="F10" s="46" t="s">
        <v>105</v>
      </c>
      <c r="G10" s="43">
        <v>6357.1428571428569</v>
      </c>
    </row>
    <row r="11" spans="2:7" ht="13.5" thickBot="1" x14ac:dyDescent="0.25">
      <c r="B11" s="54"/>
      <c r="C11" s="49"/>
      <c r="D11" s="51"/>
      <c r="E11" s="49"/>
      <c r="F11" s="51"/>
      <c r="G11" s="43"/>
    </row>
    <row r="12" spans="2:7" x14ac:dyDescent="0.2">
      <c r="B12" s="45">
        <v>3</v>
      </c>
      <c r="C12" s="47" t="s">
        <v>106</v>
      </c>
      <c r="D12" s="46">
        <v>1.2</v>
      </c>
      <c r="E12" s="47" t="s">
        <v>106</v>
      </c>
      <c r="F12" s="46">
        <v>1.2</v>
      </c>
      <c r="G12" s="43">
        <v>6642.8571428571431</v>
      </c>
    </row>
    <row r="13" spans="2:7" ht="13.5" thickBot="1" x14ac:dyDescent="0.25">
      <c r="B13" s="46"/>
      <c r="C13" s="49"/>
      <c r="D13" s="51"/>
      <c r="E13" s="49"/>
      <c r="F13" s="51"/>
      <c r="G13" s="43"/>
    </row>
    <row r="14" spans="2:7" x14ac:dyDescent="0.2">
      <c r="B14" s="45">
        <v>4</v>
      </c>
      <c r="C14" s="47" t="s">
        <v>107</v>
      </c>
      <c r="D14" s="46" t="s">
        <v>105</v>
      </c>
      <c r="E14" s="47" t="s">
        <v>104</v>
      </c>
      <c r="F14" s="46" t="s">
        <v>105</v>
      </c>
      <c r="G14" s="43">
        <v>6603.1746031746025</v>
      </c>
    </row>
    <row r="15" spans="2:7" ht="13.5" thickBot="1" x14ac:dyDescent="0.25">
      <c r="B15" s="46"/>
      <c r="C15" s="49"/>
      <c r="D15" s="51"/>
      <c r="E15" s="49"/>
      <c r="F15" s="51"/>
      <c r="G15" s="43"/>
    </row>
    <row r="16" spans="2:7" ht="15.75" x14ac:dyDescent="0.2">
      <c r="B16" s="45">
        <v>5</v>
      </c>
      <c r="C16" s="47" t="s">
        <v>107</v>
      </c>
      <c r="D16" s="46" t="s">
        <v>105</v>
      </c>
      <c r="E16" s="52" t="s">
        <v>108</v>
      </c>
      <c r="F16" s="41">
        <v>0.7</v>
      </c>
      <c r="G16" s="43">
        <v>6674.603174603174</v>
      </c>
    </row>
    <row r="17" spans="2:7" ht="16.5" thickBot="1" x14ac:dyDescent="0.25">
      <c r="B17" s="46"/>
      <c r="C17" s="49"/>
      <c r="D17" s="51"/>
      <c r="E17" s="53"/>
      <c r="F17" s="42">
        <v>2</v>
      </c>
      <c r="G17" s="43"/>
    </row>
    <row r="18" spans="2:7" ht="15.75" x14ac:dyDescent="0.2">
      <c r="B18" s="45">
        <v>6</v>
      </c>
      <c r="C18" s="47" t="s">
        <v>107</v>
      </c>
      <c r="D18" s="46" t="s">
        <v>105</v>
      </c>
      <c r="E18" s="52" t="s">
        <v>109</v>
      </c>
      <c r="F18" s="41">
        <v>0.7</v>
      </c>
      <c r="G18" s="43">
        <v>6746.0317460317456</v>
      </c>
    </row>
    <row r="19" spans="2:7" ht="16.5" thickBot="1" x14ac:dyDescent="0.25">
      <c r="B19" s="46"/>
      <c r="C19" s="49"/>
      <c r="D19" s="51"/>
      <c r="E19" s="53"/>
      <c r="F19" s="42">
        <v>0.25</v>
      </c>
      <c r="G19" s="43"/>
    </row>
    <row r="20" spans="2:7" ht="15.75" x14ac:dyDescent="0.2">
      <c r="B20" s="45">
        <v>7</v>
      </c>
      <c r="C20" s="47" t="s">
        <v>107</v>
      </c>
      <c r="D20" s="46" t="s">
        <v>105</v>
      </c>
      <c r="E20" s="52" t="s">
        <v>110</v>
      </c>
      <c r="F20" s="41">
        <v>0.7</v>
      </c>
      <c r="G20" s="43">
        <v>7111.1111111111122</v>
      </c>
    </row>
    <row r="21" spans="2:7" ht="16.5" thickBot="1" x14ac:dyDescent="0.25">
      <c r="B21" s="46"/>
      <c r="C21" s="49"/>
      <c r="D21" s="51"/>
      <c r="E21" s="53"/>
      <c r="F21" s="42">
        <v>10</v>
      </c>
      <c r="G21" s="43"/>
    </row>
    <row r="22" spans="2:7" x14ac:dyDescent="0.2">
      <c r="B22" s="45">
        <v>8</v>
      </c>
      <c r="C22" s="47" t="s">
        <v>111</v>
      </c>
      <c r="D22" s="46">
        <v>0.4</v>
      </c>
      <c r="E22" s="47" t="s">
        <v>112</v>
      </c>
      <c r="F22" s="46">
        <v>0.7</v>
      </c>
      <c r="G22" s="43">
        <v>7626.9841269841272</v>
      </c>
    </row>
    <row r="23" spans="2:7" ht="13.5" thickBot="1" x14ac:dyDescent="0.25">
      <c r="B23" s="46"/>
      <c r="C23" s="49"/>
      <c r="D23" s="51"/>
      <c r="E23" s="49"/>
      <c r="F23" s="51"/>
      <c r="G23" s="43"/>
    </row>
    <row r="24" spans="2:7" x14ac:dyDescent="0.2">
      <c r="B24" s="45">
        <v>9</v>
      </c>
      <c r="C24" s="70" t="s">
        <v>112</v>
      </c>
      <c r="D24" s="45">
        <v>0.7</v>
      </c>
      <c r="E24" s="70" t="s">
        <v>112</v>
      </c>
      <c r="F24" s="45">
        <v>0.7</v>
      </c>
      <c r="G24" s="43">
        <v>7301.5873015873021</v>
      </c>
    </row>
    <row r="25" spans="2:7" ht="13.5" thickBot="1" x14ac:dyDescent="0.25">
      <c r="B25" s="51"/>
      <c r="C25" s="71"/>
      <c r="D25" s="51"/>
      <c r="E25" s="71"/>
      <c r="F25" s="51"/>
      <c r="G25" s="43"/>
    </row>
    <row r="26" spans="2:7" x14ac:dyDescent="0.2">
      <c r="B26" s="45">
        <v>10</v>
      </c>
      <c r="C26" s="70" t="s">
        <v>113</v>
      </c>
      <c r="D26" s="45">
        <v>0.7</v>
      </c>
      <c r="E26" s="70" t="s">
        <v>114</v>
      </c>
      <c r="F26" s="45">
        <v>0.5</v>
      </c>
      <c r="G26" s="43">
        <v>6373.0158730158737</v>
      </c>
    </row>
    <row r="27" spans="2:7" ht="13.5" thickBot="1" x14ac:dyDescent="0.25">
      <c r="B27" s="51"/>
      <c r="C27" s="71"/>
      <c r="D27" s="51"/>
      <c r="E27" s="71"/>
      <c r="F27" s="51"/>
      <c r="G27" s="43"/>
    </row>
    <row r="28" spans="2:7" x14ac:dyDescent="0.2">
      <c r="B28" s="45">
        <v>11</v>
      </c>
      <c r="C28" s="70" t="s">
        <v>115</v>
      </c>
      <c r="D28" s="45" t="s">
        <v>116</v>
      </c>
      <c r="E28" s="70" t="s">
        <v>117</v>
      </c>
      <c r="F28" s="45">
        <v>0.6</v>
      </c>
      <c r="G28" s="43">
        <v>7075.3968253968269</v>
      </c>
    </row>
    <row r="29" spans="2:7" ht="13.5" thickBot="1" x14ac:dyDescent="0.25">
      <c r="B29" s="51"/>
      <c r="C29" s="71"/>
      <c r="D29" s="51"/>
      <c r="E29" s="71"/>
      <c r="F29" s="51"/>
      <c r="G29" s="44"/>
    </row>
  </sheetData>
  <mergeCells count="69">
    <mergeCell ref="B3:G4"/>
    <mergeCell ref="C5:D5"/>
    <mergeCell ref="E5:F5"/>
    <mergeCell ref="C6:C7"/>
    <mergeCell ref="D6:D7"/>
    <mergeCell ref="E6:E7"/>
    <mergeCell ref="F6:F7"/>
    <mergeCell ref="G6:G7"/>
    <mergeCell ref="B8:B9"/>
    <mergeCell ref="C8:D9"/>
    <mergeCell ref="E8:F9"/>
    <mergeCell ref="G8:G9"/>
    <mergeCell ref="B10:B11"/>
    <mergeCell ref="C10:C11"/>
    <mergeCell ref="D10:D11"/>
    <mergeCell ref="E10:E11"/>
    <mergeCell ref="F10:F11"/>
    <mergeCell ref="G10:G11"/>
    <mergeCell ref="G14:G15"/>
    <mergeCell ref="B12:B13"/>
    <mergeCell ref="C12:C13"/>
    <mergeCell ref="D12:D13"/>
    <mergeCell ref="E12:E13"/>
    <mergeCell ref="F12:F13"/>
    <mergeCell ref="G12:G13"/>
    <mergeCell ref="B14:B15"/>
    <mergeCell ref="C14:C15"/>
    <mergeCell ref="D14:D15"/>
    <mergeCell ref="E14:E15"/>
    <mergeCell ref="F14:F15"/>
    <mergeCell ref="B18:B19"/>
    <mergeCell ref="C18:C19"/>
    <mergeCell ref="D18:D19"/>
    <mergeCell ref="E18:E19"/>
    <mergeCell ref="G18:G19"/>
    <mergeCell ref="B16:B17"/>
    <mergeCell ref="C16:C17"/>
    <mergeCell ref="D16:D17"/>
    <mergeCell ref="E16:E17"/>
    <mergeCell ref="G16:G17"/>
    <mergeCell ref="B20:B21"/>
    <mergeCell ref="C20:C21"/>
    <mergeCell ref="D20:D21"/>
    <mergeCell ref="E20:E21"/>
    <mergeCell ref="G20:G21"/>
    <mergeCell ref="G22:G23"/>
    <mergeCell ref="B24:B25"/>
    <mergeCell ref="C24:C25"/>
    <mergeCell ref="D24:D25"/>
    <mergeCell ref="E24:E25"/>
    <mergeCell ref="F24:F25"/>
    <mergeCell ref="G24:G25"/>
    <mergeCell ref="B22:B23"/>
    <mergeCell ref="C22:C23"/>
    <mergeCell ref="D22:D23"/>
    <mergeCell ref="E22:E23"/>
    <mergeCell ref="F22:F23"/>
    <mergeCell ref="G28:G29"/>
    <mergeCell ref="B26:B27"/>
    <mergeCell ref="C26:C27"/>
    <mergeCell ref="D26:D27"/>
    <mergeCell ref="E26:E27"/>
    <mergeCell ref="F26:F27"/>
    <mergeCell ref="G26:G27"/>
    <mergeCell ref="B28:B29"/>
    <mergeCell ref="C28:C29"/>
    <mergeCell ref="D28:D29"/>
    <mergeCell ref="E28:E29"/>
    <mergeCell ref="F28:F29"/>
  </mergeCells>
  <conditionalFormatting sqref="G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Trigo</vt:lpstr>
      <vt:lpstr>Protocolo Tg</vt:lpstr>
      <vt:lpstr>Cebada</vt:lpstr>
      <vt:lpstr>Protocolo Cb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Juan Pablo Edwards Molina</cp:lastModifiedBy>
  <dcterms:created xsi:type="dcterms:W3CDTF">2020-01-17T19:27:17Z</dcterms:created>
  <dcterms:modified xsi:type="dcterms:W3CDTF">2020-02-13T17:58:42Z</dcterms:modified>
</cp:coreProperties>
</file>