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carolinagialdi/Documents/"/>
    </mc:Choice>
  </mc:AlternateContent>
  <bookViews>
    <workbookView xWindow="1120" yWindow="460" windowWidth="24500" windowHeight="16480" firstSheet="1" activeTab="3"/>
  </bookViews>
  <sheets>
    <sheet name="1" sheetId="3" state="hidden" r:id="rId1"/>
    <sheet name="Ejercicio 1" sheetId="4" r:id="rId2"/>
    <sheet name="Ejercicio 2" sheetId="5" r:id="rId3"/>
    <sheet name="Assets BH" sheetId="13" r:id="rId4"/>
    <sheet name="Data BH" sheetId="14" r:id="rId5"/>
    <sheet name="Portfolios BH" sheetId="15" r:id="rId6"/>
    <sheet name="Corr_0" sheetId="11" r:id="rId7"/>
    <sheet name="Corr_1" sheetId="10" r:id="rId8"/>
    <sheet name="Corr_-1" sheetId="12" r:id="rId9"/>
    <sheet name="Sesgo" sheetId="9" state="hidden" r:id="rId10"/>
    <sheet name="Precios" sheetId="8" state="hidden" r:id="rId11"/>
  </sheets>
  <externalReferences>
    <externalReference r:id="rId12"/>
  </externalReferences>
  <definedNames>
    <definedName name="_xlchart.v1.0" hidden="1">'1'!$K$8:$K$246</definedName>
    <definedName name="_xlchart.v1.1" hidden="1">'1'!$H$8:$H$246</definedName>
    <definedName name="_xlchart.v1.10" hidden="1">Sesgo!$C$4:$C$4004</definedName>
    <definedName name="_xlchart.v1.11" hidden="1">Sesgo!$D$4:$D$4004</definedName>
    <definedName name="_xlchart.v1.12" hidden="1">Sesgo!$C$4:$C$4004</definedName>
    <definedName name="_xlchart.v1.13" hidden="1">Sesgo!$C$4:$C$4004</definedName>
    <definedName name="_xlchart.v1.14" hidden="1">Sesgo!$D$4:$D$4004</definedName>
    <definedName name="_xlchart.v1.2" hidden="1">'1'!$J$8:$J$246</definedName>
    <definedName name="_xlchart.v1.3" hidden="1">'1'!$I$8:$I$246</definedName>
    <definedName name="_xlchart.v1.4" hidden="1">Corr_0!$C$4:$C$4004</definedName>
    <definedName name="_xlchart.v1.5" hidden="1">Corr_0!$D$4:$D$4004</definedName>
    <definedName name="_xlchart.v1.6" hidden="1">Corr_1!$D$4:$D$4004</definedName>
    <definedName name="_xlchart.v1.7" hidden="1">Corr_1!$C$4:$C$4004</definedName>
    <definedName name="_xlchart.v1.8" hidden="1">'Corr_-1'!$C$4:$C$4004</definedName>
    <definedName name="_xlchart.v1.9" hidden="1">'Corr_-1'!$D$4:$D$4004</definedName>
    <definedName name="solver_adj" localSheetId="8" hidden="1">'Corr_-1'!$G$37</definedName>
    <definedName name="solver_adj" localSheetId="6" hidden="1">Corr_0!$G$37</definedName>
    <definedName name="solver_adj" localSheetId="7" hidden="1">Corr_1!$G$36</definedName>
    <definedName name="solver_adj" localSheetId="1" hidden="1">'Ejercicio 1'!$J$47</definedName>
    <definedName name="solver_adj" localSheetId="2" hidden="1">'Ejercicio 2'!$O$27:$O$29</definedName>
    <definedName name="solver_adj" localSheetId="5" hidden="1">'Portfolios BH'!$C$32:$C$43</definedName>
    <definedName name="solver_adj" localSheetId="9" hidden="1">Sesgo!$G$37</definedName>
    <definedName name="solver_cvg" localSheetId="8" hidden="1">0.0001</definedName>
    <definedName name="solver_cvg" localSheetId="6" hidden="1">0.0001</definedName>
    <definedName name="solver_cvg" localSheetId="7" hidden="1">0.0001</definedName>
    <definedName name="solver_cvg" localSheetId="1" hidden="1">0.0001</definedName>
    <definedName name="solver_cvg" localSheetId="2" hidden="1">0.0001</definedName>
    <definedName name="solver_cvg" localSheetId="5" hidden="1">0.0001</definedName>
    <definedName name="solver_cvg" localSheetId="9" hidden="1">0.0001</definedName>
    <definedName name="solver_drv" localSheetId="8" hidden="1">1</definedName>
    <definedName name="solver_drv" localSheetId="6" hidden="1">1</definedName>
    <definedName name="solver_drv" localSheetId="7" hidden="1">1</definedName>
    <definedName name="solver_drv" localSheetId="1" hidden="1">1</definedName>
    <definedName name="solver_drv" localSheetId="2" hidden="1">1</definedName>
    <definedName name="solver_drv" localSheetId="5" hidden="1">1</definedName>
    <definedName name="solver_drv" localSheetId="9" hidden="1">1</definedName>
    <definedName name="solver_eng" localSheetId="8" hidden="1">1</definedName>
    <definedName name="solver_eng" localSheetId="6" hidden="1">1</definedName>
    <definedName name="solver_eng" localSheetId="7" hidden="1">1</definedName>
    <definedName name="solver_eng" localSheetId="1" hidden="1">1</definedName>
    <definedName name="solver_eng" localSheetId="2" hidden="1">1</definedName>
    <definedName name="solver_eng" localSheetId="5" hidden="1">1</definedName>
    <definedName name="solver_eng" localSheetId="9" hidden="1">1</definedName>
    <definedName name="solver_itr" localSheetId="8" hidden="1">2147483647</definedName>
    <definedName name="solver_itr" localSheetId="6" hidden="1">2147483647</definedName>
    <definedName name="solver_itr" localSheetId="7" hidden="1">2147483647</definedName>
    <definedName name="solver_itr" localSheetId="1" hidden="1">2147483647</definedName>
    <definedName name="solver_itr" localSheetId="2" hidden="1">2147483647</definedName>
    <definedName name="solver_itr" localSheetId="5" hidden="1">2147483647</definedName>
    <definedName name="solver_itr" localSheetId="9" hidden="1">2147483647</definedName>
    <definedName name="solver_lhs1" localSheetId="5" hidden="1">'Portfolios BH'!$C$29</definedName>
    <definedName name="solver_lhs2" localSheetId="5" hidden="1">'Portfolios BH'!$C$32:$C$44</definedName>
    <definedName name="solver_lin" localSheetId="8" hidden="1">2</definedName>
    <definedName name="solver_lin" localSheetId="6" hidden="1">2</definedName>
    <definedName name="solver_lin" localSheetId="7" hidden="1">2</definedName>
    <definedName name="solver_lin" localSheetId="1" hidden="1">2</definedName>
    <definedName name="solver_lin" localSheetId="2" hidden="1">2</definedName>
    <definedName name="solver_lin" localSheetId="5" hidden="1">2</definedName>
    <definedName name="solver_lin" localSheetId="9" hidden="1">2</definedName>
    <definedName name="solver_mip" localSheetId="8" hidden="1">2147483647</definedName>
    <definedName name="solver_mip" localSheetId="6" hidden="1">2147483647</definedName>
    <definedName name="solver_mip" localSheetId="7" hidden="1">2147483647</definedName>
    <definedName name="solver_mip" localSheetId="1" hidden="1">2147483647</definedName>
    <definedName name="solver_mip" localSheetId="2" hidden="1">2147483647</definedName>
    <definedName name="solver_mip" localSheetId="5" hidden="1">2147483647</definedName>
    <definedName name="solver_mip" localSheetId="9" hidden="1">2147483647</definedName>
    <definedName name="solver_mni" localSheetId="8" hidden="1">30</definedName>
    <definedName name="solver_mni" localSheetId="6" hidden="1">30</definedName>
    <definedName name="solver_mni" localSheetId="7" hidden="1">30</definedName>
    <definedName name="solver_mni" localSheetId="1" hidden="1">30</definedName>
    <definedName name="solver_mni" localSheetId="2" hidden="1">30</definedName>
    <definedName name="solver_mni" localSheetId="5" hidden="1">30</definedName>
    <definedName name="solver_mni" localSheetId="9" hidden="1">30</definedName>
    <definedName name="solver_mrt" localSheetId="8" hidden="1">0.075</definedName>
    <definedName name="solver_mrt" localSheetId="6" hidden="1">0.075</definedName>
    <definedName name="solver_mrt" localSheetId="7" hidden="1">0.075</definedName>
    <definedName name="solver_mrt" localSheetId="1" hidden="1">0.075</definedName>
    <definedName name="solver_mrt" localSheetId="2" hidden="1">0.075</definedName>
    <definedName name="solver_mrt" localSheetId="5" hidden="1">0.075</definedName>
    <definedName name="solver_mrt" localSheetId="9" hidden="1">0.075</definedName>
    <definedName name="solver_msl" localSheetId="8" hidden="1">2</definedName>
    <definedName name="solver_msl" localSheetId="6" hidden="1">2</definedName>
    <definedName name="solver_msl" localSheetId="7" hidden="1">2</definedName>
    <definedName name="solver_msl" localSheetId="1" hidden="1">2</definedName>
    <definedName name="solver_msl" localSheetId="2" hidden="1">2</definedName>
    <definedName name="solver_msl" localSheetId="5" hidden="1">2</definedName>
    <definedName name="solver_msl" localSheetId="9" hidden="1">2</definedName>
    <definedName name="solver_neg" localSheetId="8" hidden="1">1</definedName>
    <definedName name="solver_neg" localSheetId="6" hidden="1">1</definedName>
    <definedName name="solver_neg" localSheetId="7" hidden="1">1</definedName>
    <definedName name="solver_neg" localSheetId="1" hidden="1">2</definedName>
    <definedName name="solver_neg" localSheetId="2" hidden="1">2</definedName>
    <definedName name="solver_neg" localSheetId="5" hidden="1">1</definedName>
    <definedName name="solver_neg" localSheetId="9" hidden="1">1</definedName>
    <definedName name="solver_nod" localSheetId="8" hidden="1">2147483647</definedName>
    <definedName name="solver_nod" localSheetId="6" hidden="1">2147483647</definedName>
    <definedName name="solver_nod" localSheetId="7" hidden="1">2147483647</definedName>
    <definedName name="solver_nod" localSheetId="1" hidden="1">2147483647</definedName>
    <definedName name="solver_nod" localSheetId="2" hidden="1">2147483647</definedName>
    <definedName name="solver_nod" localSheetId="5" hidden="1">2147483647</definedName>
    <definedName name="solver_nod" localSheetId="9" hidden="1">2147483647</definedName>
    <definedName name="solver_num" localSheetId="8" hidden="1">0</definedName>
    <definedName name="solver_num" localSheetId="6" hidden="1">0</definedName>
    <definedName name="solver_num" localSheetId="7" hidden="1">0</definedName>
    <definedName name="solver_num" localSheetId="1" hidden="1">0</definedName>
    <definedName name="solver_num" localSheetId="2" hidden="1">0</definedName>
    <definedName name="solver_num" localSheetId="5" hidden="1">2</definedName>
    <definedName name="solver_num" localSheetId="9" hidden="1">0</definedName>
    <definedName name="solver_opt" localSheetId="8" hidden="1">'Corr_-1'!$G$41</definedName>
    <definedName name="solver_opt" localSheetId="6" hidden="1">Corr_0!$G$41</definedName>
    <definedName name="solver_opt" localSheetId="7" hidden="1">Corr_1!$G$40</definedName>
    <definedName name="solver_opt" localSheetId="1" hidden="1">'Ejercicio 1'!$J$53</definedName>
    <definedName name="solver_opt" localSheetId="2" hidden="1">'Ejercicio 2'!$O$35</definedName>
    <definedName name="solver_opt" localSheetId="5" hidden="1">'Portfolios BH'!$C$30</definedName>
    <definedName name="solver_opt" localSheetId="9" hidden="1">Sesgo!$G$41</definedName>
    <definedName name="solver_pre" localSheetId="8" hidden="1">0.000001</definedName>
    <definedName name="solver_pre" localSheetId="6" hidden="1">0.000001</definedName>
    <definedName name="solver_pre" localSheetId="7" hidden="1">0.000001</definedName>
    <definedName name="solver_pre" localSheetId="1" hidden="1">0.000001</definedName>
    <definedName name="solver_pre" localSheetId="2" hidden="1">0.000001</definedName>
    <definedName name="solver_pre" localSheetId="5" hidden="1">0.000001</definedName>
    <definedName name="solver_pre" localSheetId="9" hidden="1">0.000001</definedName>
    <definedName name="solver_rbv" localSheetId="8" hidden="1">1</definedName>
    <definedName name="solver_rbv" localSheetId="6" hidden="1">1</definedName>
    <definedName name="solver_rbv" localSheetId="7" hidden="1">1</definedName>
    <definedName name="solver_rbv" localSheetId="1" hidden="1">1</definedName>
    <definedName name="solver_rbv" localSheetId="2" hidden="1">1</definedName>
    <definedName name="solver_rbv" localSheetId="5" hidden="1">1</definedName>
    <definedName name="solver_rbv" localSheetId="9" hidden="1">1</definedName>
    <definedName name="solver_rel1" localSheetId="5" hidden="1">2</definedName>
    <definedName name="solver_rel2" localSheetId="5" hidden="1">3</definedName>
    <definedName name="solver_rhs1" localSheetId="5" hidden="1">'Portfolios BH'!$C$28</definedName>
    <definedName name="solver_rhs2" localSheetId="5" hidden="1">'Portfolios BH'!$Y$9:$Y$21</definedName>
    <definedName name="solver_rlx" localSheetId="8" hidden="1">2</definedName>
    <definedName name="solver_rlx" localSheetId="6" hidden="1">2</definedName>
    <definedName name="solver_rlx" localSheetId="7" hidden="1">2</definedName>
    <definedName name="solver_rlx" localSheetId="1" hidden="1">2</definedName>
    <definedName name="solver_rlx" localSheetId="2" hidden="1">2</definedName>
    <definedName name="solver_rlx" localSheetId="5" hidden="1">2</definedName>
    <definedName name="solver_rlx" localSheetId="9" hidden="1">2</definedName>
    <definedName name="solver_rsd" localSheetId="8" hidden="1">0</definedName>
    <definedName name="solver_rsd" localSheetId="6" hidden="1">0</definedName>
    <definedName name="solver_rsd" localSheetId="7" hidden="1">0</definedName>
    <definedName name="solver_rsd" localSheetId="1" hidden="1">0</definedName>
    <definedName name="solver_rsd" localSheetId="2" hidden="1">0</definedName>
    <definedName name="solver_rsd" localSheetId="5" hidden="1">0</definedName>
    <definedName name="solver_rsd" localSheetId="9" hidden="1">0</definedName>
    <definedName name="solver_scl" localSheetId="8" hidden="1">1</definedName>
    <definedName name="solver_scl" localSheetId="6" hidden="1">1</definedName>
    <definedName name="solver_scl" localSheetId="7" hidden="1">1</definedName>
    <definedName name="solver_scl" localSheetId="1" hidden="1">1</definedName>
    <definedName name="solver_scl" localSheetId="2" hidden="1">1</definedName>
    <definedName name="solver_scl" localSheetId="5" hidden="1">1</definedName>
    <definedName name="solver_scl" localSheetId="9" hidden="1">1</definedName>
    <definedName name="solver_sho" localSheetId="8" hidden="1">2</definedName>
    <definedName name="solver_sho" localSheetId="6" hidden="1">2</definedName>
    <definedName name="solver_sho" localSheetId="7" hidden="1">2</definedName>
    <definedName name="solver_sho" localSheetId="1" hidden="1">2</definedName>
    <definedName name="solver_sho" localSheetId="2" hidden="1">2</definedName>
    <definedName name="solver_sho" localSheetId="5" hidden="1">2</definedName>
    <definedName name="solver_sho" localSheetId="9" hidden="1">2</definedName>
    <definedName name="solver_ssz" localSheetId="8" hidden="1">100</definedName>
    <definedName name="solver_ssz" localSheetId="6" hidden="1">100</definedName>
    <definedName name="solver_ssz" localSheetId="7" hidden="1">100</definedName>
    <definedName name="solver_ssz" localSheetId="1" hidden="1">100</definedName>
    <definedName name="solver_ssz" localSheetId="2" hidden="1">100</definedName>
    <definedName name="solver_ssz" localSheetId="5" hidden="1">100</definedName>
    <definedName name="solver_ssz" localSheetId="9" hidden="1">100</definedName>
    <definedName name="solver_tim" localSheetId="8" hidden="1">2147483647</definedName>
    <definedName name="solver_tim" localSheetId="6" hidden="1">2147483647</definedName>
    <definedName name="solver_tim" localSheetId="7" hidden="1">2147483647</definedName>
    <definedName name="solver_tim" localSheetId="1" hidden="1">2147483647</definedName>
    <definedName name="solver_tim" localSheetId="2" hidden="1">2147483647</definedName>
    <definedName name="solver_tim" localSheetId="5" hidden="1">2147483647</definedName>
    <definedName name="solver_tim" localSheetId="9" hidden="1">2147483647</definedName>
    <definedName name="solver_tol" localSheetId="8" hidden="1">0.01</definedName>
    <definedName name="solver_tol" localSheetId="6" hidden="1">0.01</definedName>
    <definedName name="solver_tol" localSheetId="7" hidden="1">0.01</definedName>
    <definedName name="solver_tol" localSheetId="1" hidden="1">0.01</definedName>
    <definedName name="solver_tol" localSheetId="2" hidden="1">0.01</definedName>
    <definedName name="solver_tol" localSheetId="5" hidden="1">0.01</definedName>
    <definedName name="solver_tol" localSheetId="9" hidden="1">0.01</definedName>
    <definedName name="solver_typ" localSheetId="8" hidden="1">1</definedName>
    <definedName name="solver_typ" localSheetId="6" hidden="1">1</definedName>
    <definedName name="solver_typ" localSheetId="7" hidden="1">1</definedName>
    <definedName name="solver_typ" localSheetId="1" hidden="1">1</definedName>
    <definedName name="solver_typ" localSheetId="2" hidden="1">1</definedName>
    <definedName name="solver_typ" localSheetId="5" hidden="1">2</definedName>
    <definedName name="solver_typ" localSheetId="9" hidden="1">1</definedName>
    <definedName name="solver_val" localSheetId="8" hidden="1">0</definedName>
    <definedName name="solver_val" localSheetId="6" hidden="1">0</definedName>
    <definedName name="solver_val" localSheetId="7" hidden="1">0</definedName>
    <definedName name="solver_val" localSheetId="1" hidden="1">0</definedName>
    <definedName name="solver_val" localSheetId="2" hidden="1">0</definedName>
    <definedName name="solver_val" localSheetId="5" hidden="1">0</definedName>
    <definedName name="solver_val" localSheetId="9" hidden="1">0</definedName>
    <definedName name="solver_ver" localSheetId="8" hidden="1">2</definedName>
    <definedName name="solver_ver" localSheetId="6" hidden="1">2</definedName>
    <definedName name="solver_ver" localSheetId="7" hidden="1">2</definedName>
    <definedName name="solver_ver" localSheetId="1" hidden="1">2</definedName>
    <definedName name="solver_ver" localSheetId="2" hidden="1">2</definedName>
    <definedName name="solver_ver" localSheetId="5" hidden="1">2</definedName>
    <definedName name="solver_ver" localSheetId="9" hidden="1">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4" i="15" l="1"/>
  <c r="F85" i="15"/>
  <c r="C28" i="15"/>
  <c r="D28" i="15"/>
  <c r="C44" i="15"/>
  <c r="D44" i="15"/>
  <c r="C30" i="15" a="1"/>
  <c r="C30" i="15"/>
  <c r="D30" i="15" a="1"/>
  <c r="D30" i="15"/>
  <c r="C29" i="15"/>
  <c r="D29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32" i="15"/>
  <c r="J28" i="15"/>
  <c r="F28" i="15"/>
  <c r="G28" i="15"/>
  <c r="H28" i="15"/>
  <c r="I28" i="15"/>
  <c r="T21" i="15"/>
  <c r="T20" i="15"/>
  <c r="T19" i="15"/>
  <c r="T18" i="15"/>
  <c r="T17" i="15"/>
  <c r="T16" i="15"/>
  <c r="T15" i="15"/>
  <c r="T14" i="15"/>
  <c r="T13" i="15"/>
  <c r="T12" i="15"/>
  <c r="T11" i="15"/>
  <c r="T10" i="15"/>
  <c r="T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C21" i="15"/>
  <c r="C20" i="15"/>
  <c r="C19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C18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C17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C16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C15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C14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C13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C12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C11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C10" i="15"/>
  <c r="E9" i="15"/>
  <c r="F9" i="15"/>
  <c r="G9" i="15"/>
  <c r="H9" i="15"/>
  <c r="I9" i="15"/>
  <c r="J9" i="15"/>
  <c r="K9" i="15"/>
  <c r="L9" i="15"/>
  <c r="M9" i="15"/>
  <c r="N9" i="15"/>
  <c r="O9" i="15"/>
  <c r="D9" i="15"/>
  <c r="C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9" i="15"/>
  <c r="W21" i="15"/>
  <c r="W4" i="15" a="1"/>
  <c r="W4" i="15"/>
  <c r="V21" i="15"/>
  <c r="V4" i="15" a="1"/>
  <c r="V4" i="15"/>
  <c r="U4" i="15" a="1"/>
  <c r="U4" i="15"/>
  <c r="U3" i="15"/>
  <c r="V3" i="15"/>
  <c r="W3" i="15"/>
  <c r="T4" i="15" a="1"/>
  <c r="T4" i="15"/>
  <c r="T3" i="15"/>
  <c r="J30" i="15" a="1"/>
  <c r="J30" i="15"/>
  <c r="I44" i="15"/>
  <c r="I30" i="15" a="1"/>
  <c r="I30" i="15"/>
  <c r="H44" i="15"/>
  <c r="H30" i="15" a="1"/>
  <c r="H30" i="15"/>
  <c r="G44" i="15"/>
  <c r="G30" i="15" a="1"/>
  <c r="G30" i="15"/>
  <c r="F44" i="15"/>
  <c r="F30" i="15" a="1"/>
  <c r="F30" i="15"/>
  <c r="E30" i="15" a="1"/>
  <c r="E30" i="15"/>
  <c r="F29" i="15"/>
  <c r="G29" i="15"/>
  <c r="H29" i="15"/>
  <c r="I29" i="15"/>
  <c r="J29" i="15"/>
  <c r="E29" i="15"/>
  <c r="D4" i="15"/>
  <c r="E4" i="15"/>
  <c r="F4" i="15"/>
  <c r="G4" i="15"/>
  <c r="H4" i="15"/>
  <c r="I4" i="15"/>
  <c r="J4" i="15"/>
  <c r="K4" i="15"/>
  <c r="L4" i="15"/>
  <c r="M4" i="15"/>
  <c r="N4" i="15"/>
  <c r="O4" i="15"/>
  <c r="C4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Q3" i="15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04" i="14"/>
  <c r="AA305" i="14"/>
  <c r="AA306" i="14"/>
  <c r="AA307" i="14"/>
  <c r="AA308" i="14"/>
  <c r="AA309" i="14"/>
  <c r="AA310" i="14"/>
  <c r="AA311" i="14"/>
  <c r="AA312" i="14"/>
  <c r="AA313" i="14"/>
  <c r="AA314" i="14"/>
  <c r="AA315" i="14"/>
  <c r="AA316" i="14"/>
  <c r="AA317" i="14"/>
  <c r="AA318" i="14"/>
  <c r="AA319" i="14"/>
  <c r="AA320" i="14"/>
  <c r="AA321" i="14"/>
  <c r="AA322" i="14"/>
  <c r="AA323" i="14"/>
  <c r="AA324" i="14"/>
  <c r="AA325" i="14"/>
  <c r="AA326" i="14"/>
  <c r="AA327" i="14"/>
  <c r="AA328" i="14"/>
  <c r="AA329" i="14"/>
  <c r="AA3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Z311" i="14"/>
  <c r="Z312" i="14"/>
  <c r="Z313" i="14"/>
  <c r="Z314" i="14"/>
  <c r="Z315" i="14"/>
  <c r="Z316" i="14"/>
  <c r="Z317" i="14"/>
  <c r="Z318" i="14"/>
  <c r="Z319" i="14"/>
  <c r="Z320" i="14"/>
  <c r="Z321" i="14"/>
  <c r="Z322" i="14"/>
  <c r="Z323" i="14"/>
  <c r="Z324" i="14"/>
  <c r="Z325" i="14"/>
  <c r="Z326" i="14"/>
  <c r="Z327" i="14"/>
  <c r="Z328" i="14"/>
  <c r="Z329" i="14"/>
  <c r="Z3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" i="14"/>
  <c r="AC2" i="14"/>
  <c r="AB2" i="14"/>
  <c r="AA2" i="14"/>
  <c r="Z2" i="14"/>
  <c r="Y2" i="14"/>
  <c r="X2" i="14"/>
  <c r="W2" i="14"/>
  <c r="V2" i="14"/>
  <c r="U2" i="14"/>
  <c r="T2" i="14"/>
  <c r="S2" i="14"/>
  <c r="R2" i="14"/>
  <c r="AD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2" i="14"/>
  <c r="AD3" i="14"/>
  <c r="R444" i="14"/>
  <c r="S444" i="14"/>
  <c r="T444" i="14"/>
  <c r="U444" i="14"/>
  <c r="V444" i="14"/>
  <c r="W444" i="14"/>
  <c r="X444" i="14"/>
  <c r="Y444" i="14"/>
  <c r="Z444" i="14"/>
  <c r="AA444" i="14"/>
  <c r="AB444" i="14"/>
  <c r="AC444" i="14"/>
  <c r="AD444" i="14"/>
  <c r="R445" i="14"/>
  <c r="S445" i="14"/>
  <c r="T445" i="14"/>
  <c r="U445" i="14"/>
  <c r="V445" i="14"/>
  <c r="W445" i="14"/>
  <c r="X445" i="14"/>
  <c r="Y445" i="14"/>
  <c r="Z445" i="14"/>
  <c r="AA445" i="14"/>
  <c r="AB445" i="14"/>
  <c r="AC445" i="14"/>
  <c r="AD445" i="14"/>
  <c r="R446" i="14"/>
  <c r="S446" i="14"/>
  <c r="T446" i="14"/>
  <c r="U446" i="14"/>
  <c r="V446" i="14"/>
  <c r="W446" i="14"/>
  <c r="X446" i="14"/>
  <c r="Y446" i="14"/>
  <c r="Z446" i="14"/>
  <c r="AA446" i="14"/>
  <c r="AB446" i="14"/>
  <c r="AC446" i="14"/>
  <c r="AD446" i="14"/>
  <c r="R447" i="14"/>
  <c r="S447" i="14"/>
  <c r="T447" i="14"/>
  <c r="U447" i="14"/>
  <c r="V447" i="14"/>
  <c r="W447" i="14"/>
  <c r="X447" i="14"/>
  <c r="Y447" i="14"/>
  <c r="Z447" i="14"/>
  <c r="AA447" i="14"/>
  <c r="AB447" i="14"/>
  <c r="AC447" i="14"/>
  <c r="AD447" i="14"/>
  <c r="R448" i="14"/>
  <c r="S448" i="14"/>
  <c r="T448" i="14"/>
  <c r="U448" i="14"/>
  <c r="V448" i="14"/>
  <c r="W448" i="14"/>
  <c r="X448" i="14"/>
  <c r="Y448" i="14"/>
  <c r="Z448" i="14"/>
  <c r="AA448" i="14"/>
  <c r="AB448" i="14"/>
  <c r="AC448" i="14"/>
  <c r="AD448" i="14"/>
  <c r="R449" i="14"/>
  <c r="S449" i="14"/>
  <c r="T449" i="14"/>
  <c r="U449" i="14"/>
  <c r="V449" i="14"/>
  <c r="W449" i="14"/>
  <c r="X449" i="14"/>
  <c r="Y449" i="14"/>
  <c r="Z449" i="14"/>
  <c r="AA449" i="14"/>
  <c r="AB449" i="14"/>
  <c r="AC449" i="14"/>
  <c r="AD449" i="14"/>
  <c r="R450" i="14"/>
  <c r="S450" i="14"/>
  <c r="T450" i="14"/>
  <c r="U450" i="14"/>
  <c r="V450" i="14"/>
  <c r="W450" i="14"/>
  <c r="X450" i="14"/>
  <c r="Y450" i="14"/>
  <c r="Z450" i="14"/>
  <c r="AA450" i="14"/>
  <c r="AB450" i="14"/>
  <c r="AC450" i="14"/>
  <c r="AD450" i="14"/>
  <c r="R451" i="14"/>
  <c r="S451" i="14"/>
  <c r="T451" i="14"/>
  <c r="U451" i="14"/>
  <c r="V451" i="14"/>
  <c r="W451" i="14"/>
  <c r="X451" i="14"/>
  <c r="Y451" i="14"/>
  <c r="Z451" i="14"/>
  <c r="AA451" i="14"/>
  <c r="AB451" i="14"/>
  <c r="AC451" i="14"/>
  <c r="AD451" i="14"/>
  <c r="G71" i="15"/>
  <c r="B71" i="15"/>
  <c r="C56" i="15"/>
  <c r="Y3" i="15"/>
  <c r="Y4" i="15"/>
  <c r="Y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AE443" i="14"/>
  <c r="AD443" i="14"/>
  <c r="AC443" i="14"/>
  <c r="AB443" i="14"/>
  <c r="AA443" i="14"/>
  <c r="Z443" i="14"/>
  <c r="Y443" i="14"/>
  <c r="X443" i="14"/>
  <c r="W443" i="14"/>
  <c r="V443" i="14"/>
  <c r="U443" i="14"/>
  <c r="T443" i="14"/>
  <c r="S443" i="14"/>
  <c r="R443" i="14"/>
  <c r="AE442" i="14"/>
  <c r="AD442" i="14"/>
  <c r="AC442" i="14"/>
  <c r="AB442" i="14"/>
  <c r="AA442" i="14"/>
  <c r="Z442" i="14"/>
  <c r="Y442" i="14"/>
  <c r="X442" i="14"/>
  <c r="W442" i="14"/>
  <c r="V442" i="14"/>
  <c r="U442" i="14"/>
  <c r="T442" i="14"/>
  <c r="S442" i="14"/>
  <c r="R442" i="14"/>
  <c r="AE441" i="14"/>
  <c r="AD441" i="14"/>
  <c r="AC441" i="14"/>
  <c r="AB441" i="14"/>
  <c r="AA441" i="14"/>
  <c r="Z441" i="14"/>
  <c r="Y441" i="14"/>
  <c r="X441" i="14"/>
  <c r="W441" i="14"/>
  <c r="V441" i="14"/>
  <c r="U441" i="14"/>
  <c r="T441" i="14"/>
  <c r="S441" i="14"/>
  <c r="R441" i="14"/>
  <c r="AE440" i="14"/>
  <c r="AD440" i="14"/>
  <c r="AC440" i="14"/>
  <c r="AB440" i="14"/>
  <c r="AA440" i="14"/>
  <c r="Z440" i="14"/>
  <c r="Y440" i="14"/>
  <c r="X440" i="14"/>
  <c r="W440" i="14"/>
  <c r="V440" i="14"/>
  <c r="U440" i="14"/>
  <c r="T440" i="14"/>
  <c r="S440" i="14"/>
  <c r="R440" i="14"/>
  <c r="AE439" i="14"/>
  <c r="AD439" i="14"/>
  <c r="AC439" i="14"/>
  <c r="AB439" i="14"/>
  <c r="AA439" i="14"/>
  <c r="Z439" i="14"/>
  <c r="Y439" i="14"/>
  <c r="X439" i="14"/>
  <c r="W439" i="14"/>
  <c r="V439" i="14"/>
  <c r="U439" i="14"/>
  <c r="T439" i="14"/>
  <c r="S439" i="14"/>
  <c r="R439" i="14"/>
  <c r="AE438" i="14"/>
  <c r="AD438" i="14"/>
  <c r="AC438" i="14"/>
  <c r="AB438" i="14"/>
  <c r="AA438" i="14"/>
  <c r="Z438" i="14"/>
  <c r="Y438" i="14"/>
  <c r="X438" i="14"/>
  <c r="W438" i="14"/>
  <c r="V438" i="14"/>
  <c r="U438" i="14"/>
  <c r="T438" i="14"/>
  <c r="S438" i="14"/>
  <c r="R438" i="14"/>
  <c r="AE437" i="14"/>
  <c r="AD437" i="14"/>
  <c r="AC437" i="14"/>
  <c r="AB437" i="14"/>
  <c r="AA437" i="14"/>
  <c r="Z437" i="14"/>
  <c r="Y437" i="14"/>
  <c r="X437" i="14"/>
  <c r="W437" i="14"/>
  <c r="V437" i="14"/>
  <c r="U437" i="14"/>
  <c r="T437" i="14"/>
  <c r="S437" i="14"/>
  <c r="R437" i="14"/>
  <c r="AF436" i="14"/>
  <c r="AE436" i="14"/>
  <c r="AD436" i="14"/>
  <c r="AC436" i="14"/>
  <c r="AB436" i="14"/>
  <c r="AA436" i="14"/>
  <c r="Z436" i="14"/>
  <c r="Y436" i="14"/>
  <c r="X436" i="14"/>
  <c r="W436" i="14"/>
  <c r="V436" i="14"/>
  <c r="U436" i="14"/>
  <c r="T436" i="14"/>
  <c r="S436" i="14"/>
  <c r="R436" i="14"/>
  <c r="AF435" i="14"/>
  <c r="AE435" i="14"/>
  <c r="AD435" i="14"/>
  <c r="AC435" i="14"/>
  <c r="AB435" i="14"/>
  <c r="AA435" i="14"/>
  <c r="Z435" i="14"/>
  <c r="Y435" i="14"/>
  <c r="X435" i="14"/>
  <c r="W435" i="14"/>
  <c r="V435" i="14"/>
  <c r="U435" i="14"/>
  <c r="T435" i="14"/>
  <c r="S435" i="14"/>
  <c r="R435" i="14"/>
  <c r="AF434" i="14"/>
  <c r="AE434" i="14"/>
  <c r="AD434" i="14"/>
  <c r="AC434" i="14"/>
  <c r="AB434" i="14"/>
  <c r="AA434" i="14"/>
  <c r="Z434" i="14"/>
  <c r="Y434" i="14"/>
  <c r="X434" i="14"/>
  <c r="W434" i="14"/>
  <c r="V434" i="14"/>
  <c r="U434" i="14"/>
  <c r="T434" i="14"/>
  <c r="S434" i="14"/>
  <c r="R434" i="14"/>
  <c r="AF433" i="14"/>
  <c r="AE433" i="14"/>
  <c r="AD433" i="14"/>
  <c r="AC433" i="14"/>
  <c r="AB433" i="14"/>
  <c r="AA433" i="14"/>
  <c r="Z433" i="14"/>
  <c r="Y433" i="14"/>
  <c r="X433" i="14"/>
  <c r="W433" i="14"/>
  <c r="V433" i="14"/>
  <c r="U433" i="14"/>
  <c r="T433" i="14"/>
  <c r="S433" i="14"/>
  <c r="R433" i="14"/>
  <c r="AF432" i="14"/>
  <c r="AE432" i="14"/>
  <c r="AD432" i="14"/>
  <c r="AC432" i="14"/>
  <c r="AB432" i="14"/>
  <c r="AA432" i="14"/>
  <c r="Z432" i="14"/>
  <c r="Y432" i="14"/>
  <c r="X432" i="14"/>
  <c r="W432" i="14"/>
  <c r="V432" i="14"/>
  <c r="U432" i="14"/>
  <c r="T432" i="14"/>
  <c r="S432" i="14"/>
  <c r="R432" i="14"/>
  <c r="AF431" i="14"/>
  <c r="AE431" i="14"/>
  <c r="AD431" i="14"/>
  <c r="AC431" i="14"/>
  <c r="AB431" i="14"/>
  <c r="AA431" i="14"/>
  <c r="Z431" i="14"/>
  <c r="Y431" i="14"/>
  <c r="X431" i="14"/>
  <c r="W431" i="14"/>
  <c r="V431" i="14"/>
  <c r="U431" i="14"/>
  <c r="T431" i="14"/>
  <c r="S431" i="14"/>
  <c r="R431" i="14"/>
  <c r="AF430" i="14"/>
  <c r="AE430" i="14"/>
  <c r="AD430" i="14"/>
  <c r="AC430" i="14"/>
  <c r="AB430" i="14"/>
  <c r="AA430" i="14"/>
  <c r="Z430" i="14"/>
  <c r="Y430" i="14"/>
  <c r="X430" i="14"/>
  <c r="W430" i="14"/>
  <c r="V430" i="14"/>
  <c r="U430" i="14"/>
  <c r="T430" i="14"/>
  <c r="S430" i="14"/>
  <c r="R430" i="14"/>
  <c r="AF429" i="14"/>
  <c r="AE429" i="14"/>
  <c r="AD429" i="14"/>
  <c r="AC429" i="14"/>
  <c r="AB429" i="14"/>
  <c r="AA429" i="14"/>
  <c r="Z429" i="14"/>
  <c r="Y429" i="14"/>
  <c r="X429" i="14"/>
  <c r="W429" i="14"/>
  <c r="V429" i="14"/>
  <c r="U429" i="14"/>
  <c r="T429" i="14"/>
  <c r="S429" i="14"/>
  <c r="R429" i="14"/>
  <c r="AF428" i="14"/>
  <c r="AE428" i="14"/>
  <c r="AD428" i="14"/>
  <c r="AC428" i="14"/>
  <c r="AB428" i="14"/>
  <c r="AA428" i="14"/>
  <c r="Z428" i="14"/>
  <c r="Y428" i="14"/>
  <c r="X428" i="14"/>
  <c r="W428" i="14"/>
  <c r="V428" i="14"/>
  <c r="U428" i="14"/>
  <c r="T428" i="14"/>
  <c r="S428" i="14"/>
  <c r="R428" i="14"/>
  <c r="AF427" i="14"/>
  <c r="AE427" i="14"/>
  <c r="AD427" i="14"/>
  <c r="AC427" i="14"/>
  <c r="AB427" i="14"/>
  <c r="AA427" i="14"/>
  <c r="Z427" i="14"/>
  <c r="Y427" i="14"/>
  <c r="X427" i="14"/>
  <c r="W427" i="14"/>
  <c r="V427" i="14"/>
  <c r="U427" i="14"/>
  <c r="T427" i="14"/>
  <c r="S427" i="14"/>
  <c r="R427" i="14"/>
  <c r="AF426" i="14"/>
  <c r="AE426" i="14"/>
  <c r="AD426" i="14"/>
  <c r="AC426" i="14"/>
  <c r="AB426" i="14"/>
  <c r="AA426" i="14"/>
  <c r="Z426" i="14"/>
  <c r="Y426" i="14"/>
  <c r="X426" i="14"/>
  <c r="W426" i="14"/>
  <c r="V426" i="14"/>
  <c r="U426" i="14"/>
  <c r="T426" i="14"/>
  <c r="S426" i="14"/>
  <c r="R426" i="14"/>
  <c r="AF425" i="14"/>
  <c r="AE425" i="14"/>
  <c r="AD425" i="14"/>
  <c r="AC425" i="14"/>
  <c r="AB425" i="14"/>
  <c r="AA425" i="14"/>
  <c r="Z425" i="14"/>
  <c r="Y425" i="14"/>
  <c r="X425" i="14"/>
  <c r="W425" i="14"/>
  <c r="V425" i="14"/>
  <c r="U425" i="14"/>
  <c r="T425" i="14"/>
  <c r="S425" i="14"/>
  <c r="R425" i="14"/>
  <c r="AF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AF423" i="14"/>
  <c r="AE423" i="14"/>
  <c r="AD423" i="14"/>
  <c r="AC423" i="14"/>
  <c r="AB423" i="14"/>
  <c r="AA423" i="14"/>
  <c r="Z423" i="14"/>
  <c r="Y423" i="14"/>
  <c r="X423" i="14"/>
  <c r="W423" i="14"/>
  <c r="V423" i="14"/>
  <c r="U423" i="14"/>
  <c r="T423" i="14"/>
  <c r="S423" i="14"/>
  <c r="R423" i="14"/>
  <c r="AF422" i="14"/>
  <c r="AE422" i="14"/>
  <c r="AD422" i="14"/>
  <c r="AC422" i="14"/>
  <c r="AB422" i="14"/>
  <c r="AA422" i="14"/>
  <c r="Z422" i="14"/>
  <c r="Y422" i="14"/>
  <c r="X422" i="14"/>
  <c r="W422" i="14"/>
  <c r="V422" i="14"/>
  <c r="U422" i="14"/>
  <c r="T422" i="14"/>
  <c r="S422" i="14"/>
  <c r="R422" i="14"/>
  <c r="AF421" i="14"/>
  <c r="AE421" i="14"/>
  <c r="AD421" i="14"/>
  <c r="AC421" i="14"/>
  <c r="AB421" i="14"/>
  <c r="AA421" i="14"/>
  <c r="Z421" i="14"/>
  <c r="Y421" i="14"/>
  <c r="X421" i="14"/>
  <c r="W421" i="14"/>
  <c r="V421" i="14"/>
  <c r="U421" i="14"/>
  <c r="T421" i="14"/>
  <c r="S421" i="14"/>
  <c r="R421" i="14"/>
  <c r="AF420" i="14"/>
  <c r="AE420" i="14"/>
  <c r="AD420" i="14"/>
  <c r="AC420" i="14"/>
  <c r="AB420" i="14"/>
  <c r="AA420" i="14"/>
  <c r="Z420" i="14"/>
  <c r="Y420" i="14"/>
  <c r="X420" i="14"/>
  <c r="W420" i="14"/>
  <c r="V420" i="14"/>
  <c r="U420" i="14"/>
  <c r="T420" i="14"/>
  <c r="S420" i="14"/>
  <c r="R420" i="14"/>
  <c r="AF419" i="14"/>
  <c r="AE419" i="14"/>
  <c r="AD419" i="14"/>
  <c r="AC419" i="14"/>
  <c r="AB419" i="14"/>
  <c r="AA419" i="14"/>
  <c r="Z419" i="14"/>
  <c r="Y419" i="14"/>
  <c r="X419" i="14"/>
  <c r="W419" i="14"/>
  <c r="V419" i="14"/>
  <c r="U419" i="14"/>
  <c r="T419" i="14"/>
  <c r="S419" i="14"/>
  <c r="R419" i="14"/>
  <c r="AF418" i="14"/>
  <c r="AE418" i="14"/>
  <c r="AD418" i="14"/>
  <c r="AC418" i="14"/>
  <c r="AB418" i="14"/>
  <c r="AA418" i="14"/>
  <c r="Z418" i="14"/>
  <c r="Y418" i="14"/>
  <c r="X418" i="14"/>
  <c r="W418" i="14"/>
  <c r="V418" i="14"/>
  <c r="U418" i="14"/>
  <c r="T418" i="14"/>
  <c r="S418" i="14"/>
  <c r="R418" i="14"/>
  <c r="AF417" i="14"/>
  <c r="AE417" i="14"/>
  <c r="AD417" i="14"/>
  <c r="AC417" i="14"/>
  <c r="AB417" i="14"/>
  <c r="AA417" i="14"/>
  <c r="Z417" i="14"/>
  <c r="Y417" i="14"/>
  <c r="X417" i="14"/>
  <c r="W417" i="14"/>
  <c r="V417" i="14"/>
  <c r="U417" i="14"/>
  <c r="T417" i="14"/>
  <c r="S417" i="14"/>
  <c r="R417" i="14"/>
  <c r="AF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AF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AF414" i="14"/>
  <c r="AE414" i="14"/>
  <c r="AD414" i="14"/>
  <c r="AC414" i="14"/>
  <c r="AB414" i="14"/>
  <c r="AA414" i="14"/>
  <c r="Z414" i="14"/>
  <c r="Y414" i="14"/>
  <c r="X414" i="14"/>
  <c r="W414" i="14"/>
  <c r="V414" i="14"/>
  <c r="U414" i="14"/>
  <c r="T414" i="14"/>
  <c r="S414" i="14"/>
  <c r="R414" i="14"/>
  <c r="AF413" i="14"/>
  <c r="AE413" i="14"/>
  <c r="AD413" i="14"/>
  <c r="AC413" i="14"/>
  <c r="AB413" i="14"/>
  <c r="AA413" i="14"/>
  <c r="Z413" i="14"/>
  <c r="Y413" i="14"/>
  <c r="X413" i="14"/>
  <c r="W413" i="14"/>
  <c r="V413" i="14"/>
  <c r="U413" i="14"/>
  <c r="T413" i="14"/>
  <c r="S413" i="14"/>
  <c r="R413" i="14"/>
  <c r="AF412" i="14"/>
  <c r="AE412" i="14"/>
  <c r="AD412" i="14"/>
  <c r="AC412" i="14"/>
  <c r="AB412" i="14"/>
  <c r="AA412" i="14"/>
  <c r="Z412" i="14"/>
  <c r="Y412" i="14"/>
  <c r="X412" i="14"/>
  <c r="W412" i="14"/>
  <c r="V412" i="14"/>
  <c r="U412" i="14"/>
  <c r="T412" i="14"/>
  <c r="S412" i="14"/>
  <c r="R412" i="14"/>
  <c r="AF411" i="14"/>
  <c r="AE411" i="14"/>
  <c r="AD411" i="14"/>
  <c r="AC411" i="14"/>
  <c r="AB411" i="14"/>
  <c r="AA411" i="14"/>
  <c r="Z411" i="14"/>
  <c r="Y411" i="14"/>
  <c r="X411" i="14"/>
  <c r="W411" i="14"/>
  <c r="V411" i="14"/>
  <c r="U411" i="14"/>
  <c r="T411" i="14"/>
  <c r="S411" i="14"/>
  <c r="R411" i="14"/>
  <c r="AF410" i="14"/>
  <c r="AE410" i="14"/>
  <c r="AD410" i="14"/>
  <c r="AC410" i="14"/>
  <c r="AB410" i="14"/>
  <c r="AA410" i="14"/>
  <c r="Z410" i="14"/>
  <c r="Y410" i="14"/>
  <c r="X410" i="14"/>
  <c r="W410" i="14"/>
  <c r="V410" i="14"/>
  <c r="U410" i="14"/>
  <c r="T410" i="14"/>
  <c r="S410" i="14"/>
  <c r="R410" i="14"/>
  <c r="AF409" i="14"/>
  <c r="AE409" i="14"/>
  <c r="AD409" i="14"/>
  <c r="AC409" i="14"/>
  <c r="AB409" i="14"/>
  <c r="AA409" i="14"/>
  <c r="Z409" i="14"/>
  <c r="Y409" i="14"/>
  <c r="X409" i="14"/>
  <c r="W409" i="14"/>
  <c r="V409" i="14"/>
  <c r="U409" i="14"/>
  <c r="T409" i="14"/>
  <c r="S409" i="14"/>
  <c r="R409" i="14"/>
  <c r="AF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AF407" i="14"/>
  <c r="AE407" i="14"/>
  <c r="AD407" i="14"/>
  <c r="AC407" i="14"/>
  <c r="AB407" i="14"/>
  <c r="AA407" i="14"/>
  <c r="Z407" i="14"/>
  <c r="Y407" i="14"/>
  <c r="X407" i="14"/>
  <c r="W407" i="14"/>
  <c r="V407" i="14"/>
  <c r="U407" i="14"/>
  <c r="T407" i="14"/>
  <c r="S407" i="14"/>
  <c r="R407" i="14"/>
  <c r="AF406" i="14"/>
  <c r="AE406" i="14"/>
  <c r="AD406" i="14"/>
  <c r="AC406" i="14"/>
  <c r="AB406" i="14"/>
  <c r="AA406" i="14"/>
  <c r="Z406" i="14"/>
  <c r="Y406" i="14"/>
  <c r="X406" i="14"/>
  <c r="W406" i="14"/>
  <c r="V406" i="14"/>
  <c r="U406" i="14"/>
  <c r="T406" i="14"/>
  <c r="S406" i="14"/>
  <c r="R406" i="14"/>
  <c r="AF405" i="14"/>
  <c r="AE405" i="14"/>
  <c r="AD405" i="14"/>
  <c r="AC405" i="14"/>
  <c r="AB405" i="14"/>
  <c r="AA405" i="14"/>
  <c r="Z405" i="14"/>
  <c r="Y405" i="14"/>
  <c r="X405" i="14"/>
  <c r="W405" i="14"/>
  <c r="V405" i="14"/>
  <c r="U405" i="14"/>
  <c r="T405" i="14"/>
  <c r="S405" i="14"/>
  <c r="R405" i="14"/>
  <c r="AF404" i="14"/>
  <c r="AE404" i="14"/>
  <c r="AD404" i="14"/>
  <c r="AC404" i="14"/>
  <c r="AB404" i="14"/>
  <c r="AA404" i="14"/>
  <c r="Z404" i="14"/>
  <c r="Y404" i="14"/>
  <c r="X404" i="14"/>
  <c r="W404" i="14"/>
  <c r="V404" i="14"/>
  <c r="U404" i="14"/>
  <c r="T404" i="14"/>
  <c r="S404" i="14"/>
  <c r="R404" i="14"/>
  <c r="AF403" i="14"/>
  <c r="AE403" i="14"/>
  <c r="AD403" i="14"/>
  <c r="AC403" i="14"/>
  <c r="AB403" i="14"/>
  <c r="AA403" i="14"/>
  <c r="Z403" i="14"/>
  <c r="Y403" i="14"/>
  <c r="X403" i="14"/>
  <c r="W403" i="14"/>
  <c r="V403" i="14"/>
  <c r="U403" i="14"/>
  <c r="T403" i="14"/>
  <c r="S403" i="14"/>
  <c r="R403" i="14"/>
  <c r="AF402" i="14"/>
  <c r="AE402" i="14"/>
  <c r="AD402" i="14"/>
  <c r="AC402" i="14"/>
  <c r="AB402" i="14"/>
  <c r="AA402" i="14"/>
  <c r="Z402" i="14"/>
  <c r="Y402" i="14"/>
  <c r="X402" i="14"/>
  <c r="W402" i="14"/>
  <c r="V402" i="14"/>
  <c r="U402" i="14"/>
  <c r="T402" i="14"/>
  <c r="S402" i="14"/>
  <c r="R402" i="14"/>
  <c r="AF401" i="14"/>
  <c r="AE401" i="14"/>
  <c r="AD401" i="14"/>
  <c r="AC401" i="14"/>
  <c r="AB401" i="14"/>
  <c r="AA401" i="14"/>
  <c r="Z401" i="14"/>
  <c r="Y401" i="14"/>
  <c r="X401" i="14"/>
  <c r="W401" i="14"/>
  <c r="V401" i="14"/>
  <c r="U401" i="14"/>
  <c r="T401" i="14"/>
  <c r="S401" i="14"/>
  <c r="R401" i="14"/>
  <c r="AF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AF399" i="14"/>
  <c r="AE399" i="14"/>
  <c r="AD399" i="14"/>
  <c r="AC399" i="14"/>
  <c r="AB399" i="14"/>
  <c r="AA399" i="14"/>
  <c r="Z399" i="14"/>
  <c r="Y399" i="14"/>
  <c r="X399" i="14"/>
  <c r="W399" i="14"/>
  <c r="V399" i="14"/>
  <c r="U399" i="14"/>
  <c r="T399" i="14"/>
  <c r="S399" i="14"/>
  <c r="R399" i="14"/>
  <c r="AF398" i="14"/>
  <c r="AE398" i="14"/>
  <c r="AD398" i="14"/>
  <c r="AC398" i="14"/>
  <c r="AB398" i="14"/>
  <c r="AA398" i="14"/>
  <c r="Z398" i="14"/>
  <c r="Y398" i="14"/>
  <c r="X398" i="14"/>
  <c r="W398" i="14"/>
  <c r="V398" i="14"/>
  <c r="U398" i="14"/>
  <c r="T398" i="14"/>
  <c r="S398" i="14"/>
  <c r="R398" i="14"/>
  <c r="AF397" i="14"/>
  <c r="AE397" i="14"/>
  <c r="AD397" i="14"/>
  <c r="AC397" i="14"/>
  <c r="AB397" i="14"/>
  <c r="AA397" i="14"/>
  <c r="Z397" i="14"/>
  <c r="Y397" i="14"/>
  <c r="X397" i="14"/>
  <c r="W397" i="14"/>
  <c r="V397" i="14"/>
  <c r="U397" i="14"/>
  <c r="T397" i="14"/>
  <c r="S397" i="14"/>
  <c r="R397" i="14"/>
  <c r="AF396" i="14"/>
  <c r="AE396" i="14"/>
  <c r="AD396" i="14"/>
  <c r="AC396" i="14"/>
  <c r="AB396" i="14"/>
  <c r="AA396" i="14"/>
  <c r="Z396" i="14"/>
  <c r="Y396" i="14"/>
  <c r="X396" i="14"/>
  <c r="W396" i="14"/>
  <c r="V396" i="14"/>
  <c r="U396" i="14"/>
  <c r="T396" i="14"/>
  <c r="S396" i="14"/>
  <c r="R396" i="14"/>
  <c r="AF395" i="14"/>
  <c r="AE395" i="14"/>
  <c r="AD395" i="14"/>
  <c r="AC395" i="14"/>
  <c r="AB395" i="14"/>
  <c r="AA395" i="14"/>
  <c r="Z395" i="14"/>
  <c r="Y395" i="14"/>
  <c r="X395" i="14"/>
  <c r="W395" i="14"/>
  <c r="V395" i="14"/>
  <c r="U395" i="14"/>
  <c r="T395" i="14"/>
  <c r="S395" i="14"/>
  <c r="R395" i="14"/>
  <c r="AF394" i="14"/>
  <c r="AE394" i="14"/>
  <c r="AD394" i="14"/>
  <c r="AC394" i="14"/>
  <c r="AB394" i="14"/>
  <c r="AA394" i="14"/>
  <c r="Z394" i="14"/>
  <c r="Y394" i="14"/>
  <c r="X394" i="14"/>
  <c r="W394" i="14"/>
  <c r="V394" i="14"/>
  <c r="U394" i="14"/>
  <c r="T394" i="14"/>
  <c r="S394" i="14"/>
  <c r="R394" i="14"/>
  <c r="AF393" i="14"/>
  <c r="AE393" i="14"/>
  <c r="AD393" i="14"/>
  <c r="AC393" i="14"/>
  <c r="AB393" i="14"/>
  <c r="AA393" i="14"/>
  <c r="Z393" i="14"/>
  <c r="Y393" i="14"/>
  <c r="X393" i="14"/>
  <c r="W393" i="14"/>
  <c r="V393" i="14"/>
  <c r="U393" i="14"/>
  <c r="T393" i="14"/>
  <c r="S393" i="14"/>
  <c r="R393" i="14"/>
  <c r="AF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AF391" i="14"/>
  <c r="AE391" i="14"/>
  <c r="AD391" i="14"/>
  <c r="AC391" i="14"/>
  <c r="AB391" i="14"/>
  <c r="AA391" i="14"/>
  <c r="Z391" i="14"/>
  <c r="Y391" i="14"/>
  <c r="X391" i="14"/>
  <c r="W391" i="14"/>
  <c r="V391" i="14"/>
  <c r="U391" i="14"/>
  <c r="T391" i="14"/>
  <c r="S391" i="14"/>
  <c r="R391" i="14"/>
  <c r="AF390" i="14"/>
  <c r="AE390" i="14"/>
  <c r="AD390" i="14"/>
  <c r="AC390" i="14"/>
  <c r="AB390" i="14"/>
  <c r="AA390" i="14"/>
  <c r="Z390" i="14"/>
  <c r="Y390" i="14"/>
  <c r="X390" i="14"/>
  <c r="W390" i="14"/>
  <c r="V390" i="14"/>
  <c r="U390" i="14"/>
  <c r="T390" i="14"/>
  <c r="S390" i="14"/>
  <c r="R390" i="14"/>
  <c r="AF389" i="14"/>
  <c r="AE389" i="14"/>
  <c r="AD389" i="14"/>
  <c r="AC389" i="14"/>
  <c r="AB389" i="14"/>
  <c r="AA389" i="14"/>
  <c r="Z389" i="14"/>
  <c r="Y389" i="14"/>
  <c r="X389" i="14"/>
  <c r="W389" i="14"/>
  <c r="V389" i="14"/>
  <c r="U389" i="14"/>
  <c r="T389" i="14"/>
  <c r="S389" i="14"/>
  <c r="R389" i="14"/>
  <c r="AF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AF387" i="14"/>
  <c r="AE387" i="14"/>
  <c r="AD387" i="14"/>
  <c r="AC387" i="14"/>
  <c r="AB387" i="14"/>
  <c r="AA387" i="14"/>
  <c r="Z387" i="14"/>
  <c r="Y387" i="14"/>
  <c r="X387" i="14"/>
  <c r="W387" i="14"/>
  <c r="V387" i="14"/>
  <c r="U387" i="14"/>
  <c r="T387" i="14"/>
  <c r="S387" i="14"/>
  <c r="R387" i="14"/>
  <c r="AF386" i="14"/>
  <c r="AE386" i="14"/>
  <c r="AD386" i="14"/>
  <c r="AC386" i="14"/>
  <c r="AB386" i="14"/>
  <c r="AA386" i="14"/>
  <c r="Z386" i="14"/>
  <c r="Y386" i="14"/>
  <c r="X386" i="14"/>
  <c r="W386" i="14"/>
  <c r="V386" i="14"/>
  <c r="U386" i="14"/>
  <c r="T386" i="14"/>
  <c r="S386" i="14"/>
  <c r="R386" i="14"/>
  <c r="AF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AF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AF383" i="14"/>
  <c r="AE383" i="14"/>
  <c r="AD383" i="14"/>
  <c r="AC383" i="14"/>
  <c r="AB383" i="14"/>
  <c r="AA383" i="14"/>
  <c r="Z383" i="14"/>
  <c r="Y383" i="14"/>
  <c r="X383" i="14"/>
  <c r="W383" i="14"/>
  <c r="V383" i="14"/>
  <c r="U383" i="14"/>
  <c r="T383" i="14"/>
  <c r="S383" i="14"/>
  <c r="R383" i="14"/>
  <c r="AF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AF381" i="14"/>
  <c r="AE381" i="14"/>
  <c r="AD381" i="14"/>
  <c r="AC381" i="14"/>
  <c r="AB381" i="14"/>
  <c r="AA381" i="14"/>
  <c r="Z381" i="14"/>
  <c r="Y381" i="14"/>
  <c r="X381" i="14"/>
  <c r="W381" i="14"/>
  <c r="V381" i="14"/>
  <c r="U381" i="14"/>
  <c r="T381" i="14"/>
  <c r="S381" i="14"/>
  <c r="R381" i="14"/>
  <c r="AF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AF379" i="14"/>
  <c r="AE379" i="14"/>
  <c r="AD379" i="14"/>
  <c r="AC379" i="14"/>
  <c r="AB379" i="14"/>
  <c r="AA379" i="14"/>
  <c r="Z379" i="14"/>
  <c r="Y379" i="14"/>
  <c r="X379" i="14"/>
  <c r="W379" i="14"/>
  <c r="V379" i="14"/>
  <c r="U379" i="14"/>
  <c r="T379" i="14"/>
  <c r="S379" i="14"/>
  <c r="R379" i="14"/>
  <c r="AF378" i="14"/>
  <c r="AE378" i="14"/>
  <c r="AD378" i="14"/>
  <c r="AC378" i="14"/>
  <c r="AB378" i="14"/>
  <c r="AA378" i="14"/>
  <c r="Z378" i="14"/>
  <c r="Y378" i="14"/>
  <c r="X378" i="14"/>
  <c r="W378" i="14"/>
  <c r="V378" i="14"/>
  <c r="U378" i="14"/>
  <c r="T378" i="14"/>
  <c r="S378" i="14"/>
  <c r="R378" i="14"/>
  <c r="AF377" i="14"/>
  <c r="AE377" i="14"/>
  <c r="AD377" i="14"/>
  <c r="AC377" i="14"/>
  <c r="AB377" i="14"/>
  <c r="AA377" i="14"/>
  <c r="Z377" i="14"/>
  <c r="Y377" i="14"/>
  <c r="X377" i="14"/>
  <c r="W377" i="14"/>
  <c r="V377" i="14"/>
  <c r="U377" i="14"/>
  <c r="T377" i="14"/>
  <c r="S377" i="14"/>
  <c r="R377" i="14"/>
  <c r="AF376" i="14"/>
  <c r="AE376" i="14"/>
  <c r="AD376" i="14"/>
  <c r="AC376" i="14"/>
  <c r="AB376" i="14"/>
  <c r="AA376" i="14"/>
  <c r="Z376" i="14"/>
  <c r="Y376" i="14"/>
  <c r="X376" i="14"/>
  <c r="W376" i="14"/>
  <c r="V376" i="14"/>
  <c r="U376" i="14"/>
  <c r="T376" i="14"/>
  <c r="S376" i="14"/>
  <c r="R376" i="14"/>
  <c r="AF375" i="14"/>
  <c r="AE375" i="14"/>
  <c r="AD375" i="14"/>
  <c r="AC375" i="14"/>
  <c r="AB375" i="14"/>
  <c r="AA375" i="14"/>
  <c r="Z375" i="14"/>
  <c r="Y375" i="14"/>
  <c r="X375" i="14"/>
  <c r="W375" i="14"/>
  <c r="V375" i="14"/>
  <c r="U375" i="14"/>
  <c r="T375" i="14"/>
  <c r="S375" i="14"/>
  <c r="R375" i="14"/>
  <c r="AF374" i="14"/>
  <c r="AE374" i="14"/>
  <c r="AD374" i="14"/>
  <c r="AC374" i="14"/>
  <c r="AB374" i="14"/>
  <c r="AA374" i="14"/>
  <c r="Z374" i="14"/>
  <c r="Y374" i="14"/>
  <c r="X374" i="14"/>
  <c r="W374" i="14"/>
  <c r="V374" i="14"/>
  <c r="U374" i="14"/>
  <c r="T374" i="14"/>
  <c r="S374" i="14"/>
  <c r="R374" i="14"/>
  <c r="AF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AF372" i="14"/>
  <c r="AE372" i="14"/>
  <c r="AD372" i="14"/>
  <c r="AC372" i="14"/>
  <c r="AB372" i="14"/>
  <c r="AA372" i="14"/>
  <c r="Z372" i="14"/>
  <c r="Y372" i="14"/>
  <c r="X372" i="14"/>
  <c r="W372" i="14"/>
  <c r="V372" i="14"/>
  <c r="U372" i="14"/>
  <c r="T372" i="14"/>
  <c r="S372" i="14"/>
  <c r="R372" i="14"/>
  <c r="AF371" i="14"/>
  <c r="AE371" i="14"/>
  <c r="AD371" i="14"/>
  <c r="AC371" i="14"/>
  <c r="AB371" i="14"/>
  <c r="AA371" i="14"/>
  <c r="Z371" i="14"/>
  <c r="Y371" i="14"/>
  <c r="X371" i="14"/>
  <c r="W371" i="14"/>
  <c r="V371" i="14"/>
  <c r="U371" i="14"/>
  <c r="T371" i="14"/>
  <c r="S371" i="14"/>
  <c r="R371" i="14"/>
  <c r="AF370" i="14"/>
  <c r="AE370" i="14"/>
  <c r="AD370" i="14"/>
  <c r="AC370" i="14"/>
  <c r="AB370" i="14"/>
  <c r="AA370" i="14"/>
  <c r="Z370" i="14"/>
  <c r="Y370" i="14"/>
  <c r="X370" i="14"/>
  <c r="W370" i="14"/>
  <c r="V370" i="14"/>
  <c r="U370" i="14"/>
  <c r="T370" i="14"/>
  <c r="S370" i="14"/>
  <c r="R370" i="14"/>
  <c r="AF369" i="14"/>
  <c r="AE369" i="14"/>
  <c r="AD369" i="14"/>
  <c r="AC369" i="14"/>
  <c r="AB369" i="14"/>
  <c r="AA369" i="14"/>
  <c r="Z369" i="14"/>
  <c r="Y369" i="14"/>
  <c r="X369" i="14"/>
  <c r="W369" i="14"/>
  <c r="V369" i="14"/>
  <c r="U369" i="14"/>
  <c r="T369" i="14"/>
  <c r="S369" i="14"/>
  <c r="R369" i="14"/>
  <c r="AF368" i="14"/>
  <c r="AE368" i="14"/>
  <c r="AD368" i="14"/>
  <c r="AC368" i="14"/>
  <c r="AB368" i="14"/>
  <c r="AA368" i="14"/>
  <c r="Z368" i="14"/>
  <c r="Y368" i="14"/>
  <c r="X368" i="14"/>
  <c r="W368" i="14"/>
  <c r="V368" i="14"/>
  <c r="U368" i="14"/>
  <c r="T368" i="14"/>
  <c r="S368" i="14"/>
  <c r="R368" i="14"/>
  <c r="AF367" i="14"/>
  <c r="AE367" i="14"/>
  <c r="AD367" i="14"/>
  <c r="AC367" i="14"/>
  <c r="AB367" i="14"/>
  <c r="AA367" i="14"/>
  <c r="Z367" i="14"/>
  <c r="Y367" i="14"/>
  <c r="X367" i="14"/>
  <c r="W367" i="14"/>
  <c r="V367" i="14"/>
  <c r="U367" i="14"/>
  <c r="T367" i="14"/>
  <c r="S367" i="14"/>
  <c r="R367" i="14"/>
  <c r="AF366" i="14"/>
  <c r="AE366" i="14"/>
  <c r="AD366" i="14"/>
  <c r="AC366" i="14"/>
  <c r="AB366" i="14"/>
  <c r="AA366" i="14"/>
  <c r="Z366" i="14"/>
  <c r="Y366" i="14"/>
  <c r="X366" i="14"/>
  <c r="W366" i="14"/>
  <c r="V366" i="14"/>
  <c r="U366" i="14"/>
  <c r="T366" i="14"/>
  <c r="S366" i="14"/>
  <c r="R366" i="14"/>
  <c r="AF365" i="14"/>
  <c r="AE365" i="14"/>
  <c r="AD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AF364" i="14"/>
  <c r="AE364" i="14"/>
  <c r="AD364" i="14"/>
  <c r="AC364" i="14"/>
  <c r="AB364" i="14"/>
  <c r="AA364" i="14"/>
  <c r="Z364" i="14"/>
  <c r="Y364" i="14"/>
  <c r="X364" i="14"/>
  <c r="W364" i="14"/>
  <c r="V364" i="14"/>
  <c r="U364" i="14"/>
  <c r="T364" i="14"/>
  <c r="S364" i="14"/>
  <c r="R364" i="14"/>
  <c r="AF363" i="14"/>
  <c r="AE363" i="14"/>
  <c r="AD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AF362" i="14"/>
  <c r="AE362" i="14"/>
  <c r="AD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AF361" i="14"/>
  <c r="AE361" i="14"/>
  <c r="AD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AF360" i="14"/>
  <c r="AE360" i="14"/>
  <c r="AD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AF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AF358" i="14"/>
  <c r="AE358" i="14"/>
  <c r="AD358" i="14"/>
  <c r="AC358" i="14"/>
  <c r="AB358" i="14"/>
  <c r="AA358" i="14"/>
  <c r="Z358" i="14"/>
  <c r="Y358" i="14"/>
  <c r="X358" i="14"/>
  <c r="W358" i="14"/>
  <c r="V358" i="14"/>
  <c r="U358" i="14"/>
  <c r="T358" i="14"/>
  <c r="S358" i="14"/>
  <c r="R358" i="14"/>
  <c r="AF357" i="14"/>
  <c r="AE357" i="14"/>
  <c r="AD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AF356" i="14"/>
  <c r="AE356" i="14"/>
  <c r="AD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AF355" i="14"/>
  <c r="AE355" i="14"/>
  <c r="AD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AF354" i="14"/>
  <c r="AE354" i="14"/>
  <c r="AD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AF353" i="14"/>
  <c r="AE353" i="14"/>
  <c r="AD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AF352" i="14"/>
  <c r="AE352" i="14"/>
  <c r="AD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AF351" i="14"/>
  <c r="AE351" i="14"/>
  <c r="AD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AF350" i="14"/>
  <c r="AE350" i="14"/>
  <c r="AD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AF349" i="14"/>
  <c r="AE349" i="14"/>
  <c r="AD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AF348" i="14"/>
  <c r="AE348" i="14"/>
  <c r="AD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AF347" i="14"/>
  <c r="AE347" i="14"/>
  <c r="AD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AF346" i="14"/>
  <c r="AE346" i="14"/>
  <c r="AD346" i="14"/>
  <c r="AC346" i="14"/>
  <c r="AB346" i="14"/>
  <c r="AA346" i="14"/>
  <c r="Z346" i="14"/>
  <c r="Y346" i="14"/>
  <c r="X346" i="14"/>
  <c r="W346" i="14"/>
  <c r="V346" i="14"/>
  <c r="U346" i="14"/>
  <c r="T346" i="14"/>
  <c r="S346" i="14"/>
  <c r="R346" i="14"/>
  <c r="AF345" i="14"/>
  <c r="AE345" i="14"/>
  <c r="AD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AF344" i="14"/>
  <c r="AE344" i="14"/>
  <c r="AD344" i="14"/>
  <c r="AC344" i="14"/>
  <c r="AB344" i="14"/>
  <c r="AA344" i="14"/>
  <c r="Z344" i="14"/>
  <c r="Y344" i="14"/>
  <c r="X344" i="14"/>
  <c r="W344" i="14"/>
  <c r="V344" i="14"/>
  <c r="U344" i="14"/>
  <c r="T344" i="14"/>
  <c r="S344" i="14"/>
  <c r="R344" i="14"/>
  <c r="AF343" i="14"/>
  <c r="AE343" i="14"/>
  <c r="AD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AF342" i="14"/>
  <c r="AE342" i="14"/>
  <c r="AD342" i="14"/>
  <c r="AC342" i="14"/>
  <c r="AB342" i="14"/>
  <c r="AA342" i="14"/>
  <c r="Z342" i="14"/>
  <c r="Y342" i="14"/>
  <c r="X342" i="14"/>
  <c r="W342" i="14"/>
  <c r="V342" i="14"/>
  <c r="U342" i="14"/>
  <c r="T342" i="14"/>
  <c r="S342" i="14"/>
  <c r="R342" i="14"/>
  <c r="AF341" i="14"/>
  <c r="AE341" i="14"/>
  <c r="AD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AF340" i="14"/>
  <c r="AE340" i="14"/>
  <c r="AD340" i="14"/>
  <c r="AC340" i="14"/>
  <c r="AB340" i="14"/>
  <c r="AA340" i="14"/>
  <c r="Z340" i="14"/>
  <c r="Y340" i="14"/>
  <c r="X340" i="14"/>
  <c r="W340" i="14"/>
  <c r="V340" i="14"/>
  <c r="U340" i="14"/>
  <c r="T340" i="14"/>
  <c r="S340" i="14"/>
  <c r="R340" i="14"/>
  <c r="AF339" i="14"/>
  <c r="AE339" i="14"/>
  <c r="AD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AF338" i="14"/>
  <c r="AE338" i="14"/>
  <c r="AD338" i="14"/>
  <c r="AC338" i="14"/>
  <c r="AB338" i="14"/>
  <c r="AA338" i="14"/>
  <c r="Z338" i="14"/>
  <c r="Y338" i="14"/>
  <c r="X338" i="14"/>
  <c r="W338" i="14"/>
  <c r="V338" i="14"/>
  <c r="U338" i="14"/>
  <c r="T338" i="14"/>
  <c r="S338" i="14"/>
  <c r="R338" i="14"/>
  <c r="AF337" i="14"/>
  <c r="AE337" i="14"/>
  <c r="AD337" i="14"/>
  <c r="AC337" i="14"/>
  <c r="AB337" i="14"/>
  <c r="AA337" i="14"/>
  <c r="Z337" i="14"/>
  <c r="Y337" i="14"/>
  <c r="X337" i="14"/>
  <c r="W337" i="14"/>
  <c r="V337" i="14"/>
  <c r="U337" i="14"/>
  <c r="T337" i="14"/>
  <c r="S337" i="14"/>
  <c r="R337" i="14"/>
  <c r="AF336" i="14"/>
  <c r="AE336" i="14"/>
  <c r="AD336" i="14"/>
  <c r="AC336" i="14"/>
  <c r="AB336" i="14"/>
  <c r="AA336" i="14"/>
  <c r="Z336" i="14"/>
  <c r="Y336" i="14"/>
  <c r="X336" i="14"/>
  <c r="W336" i="14"/>
  <c r="V336" i="14"/>
  <c r="U336" i="14"/>
  <c r="T336" i="14"/>
  <c r="S336" i="14"/>
  <c r="R336" i="14"/>
  <c r="AF335" i="14"/>
  <c r="AE335" i="14"/>
  <c r="AD335" i="14"/>
  <c r="AC335" i="14"/>
  <c r="AB335" i="14"/>
  <c r="AA335" i="14"/>
  <c r="Z335" i="14"/>
  <c r="Y335" i="14"/>
  <c r="X335" i="14"/>
  <c r="W335" i="14"/>
  <c r="V335" i="14"/>
  <c r="U335" i="14"/>
  <c r="T335" i="14"/>
  <c r="S335" i="14"/>
  <c r="R335" i="14"/>
  <c r="AF334" i="14"/>
  <c r="AE334" i="14"/>
  <c r="AD334" i="14"/>
  <c r="AC334" i="14"/>
  <c r="AB334" i="14"/>
  <c r="AA334" i="14"/>
  <c r="Z334" i="14"/>
  <c r="Y334" i="14"/>
  <c r="X334" i="14"/>
  <c r="W334" i="14"/>
  <c r="V334" i="14"/>
  <c r="U334" i="14"/>
  <c r="T334" i="14"/>
  <c r="S334" i="14"/>
  <c r="R334" i="14"/>
  <c r="AF333" i="14"/>
  <c r="AE333" i="14"/>
  <c r="AD333" i="14"/>
  <c r="AC333" i="14"/>
  <c r="AB333" i="14"/>
  <c r="AA333" i="14"/>
  <c r="Z333" i="14"/>
  <c r="Y333" i="14"/>
  <c r="X333" i="14"/>
  <c r="W333" i="14"/>
  <c r="V333" i="14"/>
  <c r="U333" i="14"/>
  <c r="T333" i="14"/>
  <c r="S333" i="14"/>
  <c r="R333" i="14"/>
  <c r="AF332" i="14"/>
  <c r="AE332" i="14"/>
  <c r="AD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AF331" i="14"/>
  <c r="AE331" i="14"/>
  <c r="AD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AF330" i="14"/>
  <c r="AE330" i="14"/>
  <c r="AD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AF329" i="14"/>
  <c r="AE329" i="14"/>
  <c r="AF328" i="14"/>
  <c r="AE328" i="14"/>
  <c r="AF327" i="14"/>
  <c r="AE327" i="14"/>
  <c r="AF326" i="14"/>
  <c r="AE326" i="14"/>
  <c r="AF325" i="14"/>
  <c r="AE325" i="14"/>
  <c r="AF324" i="14"/>
  <c r="AE324" i="14"/>
  <c r="AF323" i="14"/>
  <c r="AE323" i="14"/>
  <c r="AF322" i="14"/>
  <c r="AE322" i="14"/>
  <c r="AF321" i="14"/>
  <c r="AE321" i="14"/>
  <c r="AF320" i="14"/>
  <c r="AE320" i="14"/>
  <c r="AF319" i="14"/>
  <c r="AE319" i="14"/>
  <c r="AF318" i="14"/>
  <c r="AE318" i="14"/>
  <c r="AF317" i="14"/>
  <c r="AE317" i="14"/>
  <c r="AF316" i="14"/>
  <c r="AE316" i="14"/>
  <c r="AF315" i="14"/>
  <c r="AE315" i="14"/>
  <c r="AF314" i="14"/>
  <c r="AE314" i="14"/>
  <c r="AF313" i="14"/>
  <c r="AE313" i="14"/>
  <c r="AF312" i="14"/>
  <c r="AE312" i="14"/>
  <c r="AF311" i="14"/>
  <c r="AE311" i="14"/>
  <c r="AF310" i="14"/>
  <c r="AE310" i="14"/>
  <c r="AF309" i="14"/>
  <c r="AE309" i="14"/>
  <c r="AF308" i="14"/>
  <c r="AE308" i="14"/>
  <c r="AF307" i="14"/>
  <c r="AE307" i="14"/>
  <c r="AF306" i="14"/>
  <c r="AE306" i="14"/>
  <c r="AF305" i="14"/>
  <c r="AE305" i="14"/>
  <c r="AF304" i="14"/>
  <c r="AE304" i="14"/>
  <c r="AF303" i="14"/>
  <c r="AE303" i="14"/>
  <c r="AF302" i="14"/>
  <c r="AE302" i="14"/>
  <c r="AF301" i="14"/>
  <c r="AE301" i="14"/>
  <c r="AF300" i="14"/>
  <c r="AE300" i="14"/>
  <c r="AF299" i="14"/>
  <c r="AE299" i="14"/>
  <c r="AF298" i="14"/>
  <c r="AE298" i="14"/>
  <c r="AF297" i="14"/>
  <c r="AE297" i="14"/>
  <c r="AF296" i="14"/>
  <c r="AE296" i="14"/>
  <c r="AF295" i="14"/>
  <c r="AE295" i="14"/>
  <c r="AF294" i="14"/>
  <c r="AE294" i="14"/>
  <c r="AF293" i="14"/>
  <c r="AE293" i="14"/>
  <c r="AF292" i="14"/>
  <c r="AE292" i="14"/>
  <c r="AF291" i="14"/>
  <c r="AE291" i="14"/>
  <c r="AF290" i="14"/>
  <c r="AE290" i="14"/>
  <c r="AF289" i="14"/>
  <c r="AE289" i="14"/>
  <c r="AF288" i="14"/>
  <c r="AE288" i="14"/>
  <c r="AF287" i="14"/>
  <c r="AE287" i="14"/>
  <c r="AF286" i="14"/>
  <c r="AE286" i="14"/>
  <c r="AF285" i="14"/>
  <c r="AE285" i="14"/>
  <c r="AF284" i="14"/>
  <c r="AE284" i="14"/>
  <c r="AF283" i="14"/>
  <c r="AE283" i="14"/>
  <c r="AF282" i="14"/>
  <c r="AE282" i="14"/>
  <c r="AF281" i="14"/>
  <c r="AE281" i="14"/>
  <c r="AF280" i="14"/>
  <c r="AE280" i="14"/>
  <c r="AF279" i="14"/>
  <c r="AE279" i="14"/>
  <c r="AF278" i="14"/>
  <c r="AE278" i="14"/>
  <c r="AF277" i="14"/>
  <c r="AE277" i="14"/>
  <c r="AF276" i="14"/>
  <c r="AE276" i="14"/>
  <c r="AF275" i="14"/>
  <c r="AE275" i="14"/>
  <c r="AF274" i="14"/>
  <c r="AE274" i="14"/>
  <c r="AF273" i="14"/>
  <c r="AE273" i="14"/>
  <c r="AF272" i="14"/>
  <c r="AE272" i="14"/>
  <c r="AF271" i="14"/>
  <c r="AE271" i="14"/>
  <c r="AF270" i="14"/>
  <c r="AE270" i="14"/>
  <c r="AF269" i="14"/>
  <c r="AE269" i="14"/>
  <c r="AF268" i="14"/>
  <c r="AE268" i="14"/>
  <c r="AF267" i="14"/>
  <c r="AE267" i="14"/>
  <c r="AF266" i="14"/>
  <c r="AE266" i="14"/>
  <c r="AF265" i="14"/>
  <c r="AE265" i="14"/>
  <c r="AF264" i="14"/>
  <c r="AE264" i="14"/>
  <c r="AF263" i="14"/>
  <c r="AE263" i="14"/>
  <c r="AF262" i="14"/>
  <c r="AE262" i="14"/>
  <c r="AF261" i="14"/>
  <c r="AE261" i="14"/>
  <c r="AF260" i="14"/>
  <c r="AE260" i="14"/>
  <c r="AF259" i="14"/>
  <c r="AE259" i="14"/>
  <c r="AF258" i="14"/>
  <c r="AE258" i="14"/>
  <c r="AF257" i="14"/>
  <c r="AE257" i="14"/>
  <c r="AF256" i="14"/>
  <c r="AE256" i="14"/>
  <c r="AF255" i="14"/>
  <c r="AE255" i="14"/>
  <c r="AF254" i="14"/>
  <c r="AE254" i="14"/>
  <c r="AF253" i="14"/>
  <c r="AE253" i="14"/>
  <c r="AF252" i="14"/>
  <c r="AE252" i="14"/>
  <c r="AF251" i="14"/>
  <c r="AE251" i="14"/>
  <c r="AF250" i="14"/>
  <c r="AE250" i="14"/>
  <c r="AF249" i="14"/>
  <c r="AE249" i="14"/>
  <c r="AF248" i="14"/>
  <c r="AE248" i="14"/>
  <c r="AF247" i="14"/>
  <c r="AE247" i="14"/>
  <c r="AF246" i="14"/>
  <c r="AE246" i="14"/>
  <c r="AF245" i="14"/>
  <c r="AE245" i="14"/>
  <c r="AF244" i="14"/>
  <c r="AE244" i="14"/>
  <c r="AF243" i="14"/>
  <c r="AE243" i="14"/>
  <c r="AF242" i="14"/>
  <c r="AE242" i="14"/>
  <c r="AF241" i="14"/>
  <c r="AE241" i="14"/>
  <c r="AF240" i="14"/>
  <c r="AE240" i="14"/>
  <c r="AF239" i="14"/>
  <c r="AE239" i="14"/>
  <c r="AF238" i="14"/>
  <c r="AE238" i="14"/>
  <c r="AF237" i="14"/>
  <c r="AE237" i="14"/>
  <c r="AF236" i="14"/>
  <c r="AE236" i="14"/>
  <c r="AF235" i="14"/>
  <c r="AE235" i="14"/>
  <c r="AF234" i="14"/>
  <c r="AE234" i="14"/>
  <c r="AF233" i="14"/>
  <c r="AE233" i="14"/>
  <c r="AF232" i="14"/>
  <c r="AE232" i="14"/>
  <c r="AF231" i="14"/>
  <c r="AE231" i="14"/>
  <c r="AF230" i="14"/>
  <c r="AE230" i="14"/>
  <c r="AF229" i="14"/>
  <c r="AE229" i="14"/>
  <c r="AF228" i="14"/>
  <c r="AE228" i="14"/>
  <c r="AF227" i="14"/>
  <c r="AE227" i="14"/>
  <c r="AF226" i="14"/>
  <c r="AE226" i="14"/>
  <c r="AF225" i="14"/>
  <c r="AE225" i="14"/>
  <c r="AF224" i="14"/>
  <c r="AE224" i="14"/>
  <c r="AF223" i="14"/>
  <c r="AE223" i="14"/>
  <c r="AF222" i="14"/>
  <c r="AE222" i="14"/>
  <c r="AF221" i="14"/>
  <c r="AE221" i="14"/>
  <c r="AF220" i="14"/>
  <c r="AE220" i="14"/>
  <c r="AF219" i="14"/>
  <c r="AE219" i="14"/>
  <c r="AF218" i="14"/>
  <c r="AE218" i="14"/>
  <c r="AF217" i="14"/>
  <c r="AE217" i="14"/>
  <c r="AF216" i="14"/>
  <c r="AE216" i="14"/>
  <c r="AF215" i="14"/>
  <c r="AE215" i="14"/>
  <c r="AF214" i="14"/>
  <c r="AE214" i="14"/>
  <c r="AF213" i="14"/>
  <c r="AE213" i="14"/>
  <c r="AF212" i="14"/>
  <c r="AE212" i="14"/>
  <c r="AF211" i="14"/>
  <c r="AE211" i="14"/>
  <c r="AF210" i="14"/>
  <c r="AE210" i="14"/>
  <c r="AF209" i="14"/>
  <c r="AE209" i="14"/>
  <c r="AF208" i="14"/>
  <c r="AE208" i="14"/>
  <c r="AF207" i="14"/>
  <c r="AE207" i="14"/>
  <c r="AF206" i="14"/>
  <c r="AE206" i="14"/>
  <c r="AF205" i="14"/>
  <c r="AE205" i="14"/>
  <c r="AF204" i="14"/>
  <c r="AE204" i="14"/>
  <c r="AF203" i="14"/>
  <c r="AE203" i="14"/>
  <c r="AF202" i="14"/>
  <c r="AE202" i="14"/>
  <c r="AF201" i="14"/>
  <c r="AE201" i="14"/>
  <c r="AF200" i="14"/>
  <c r="AE200" i="14"/>
  <c r="AF199" i="14"/>
  <c r="AE199" i="14"/>
  <c r="AF198" i="14"/>
  <c r="AE198" i="14"/>
  <c r="AF197" i="14"/>
  <c r="AE197" i="14"/>
  <c r="AF196" i="14"/>
  <c r="AE196" i="14"/>
  <c r="AF195" i="14"/>
  <c r="AE195" i="14"/>
  <c r="AF194" i="14"/>
  <c r="AE194" i="14"/>
  <c r="AF193" i="14"/>
  <c r="AE193" i="14"/>
  <c r="AF192" i="14"/>
  <c r="AE192" i="14"/>
  <c r="AF191" i="14"/>
  <c r="AE191" i="14"/>
  <c r="AF190" i="14"/>
  <c r="AE190" i="14"/>
  <c r="AF189" i="14"/>
  <c r="AE189" i="14"/>
  <c r="AF188" i="14"/>
  <c r="AE188" i="14"/>
  <c r="AF187" i="14"/>
  <c r="AE187" i="14"/>
  <c r="AF186" i="14"/>
  <c r="AE186" i="14"/>
  <c r="AF185" i="14"/>
  <c r="AE185" i="14"/>
  <c r="AF184" i="14"/>
  <c r="AE184" i="14"/>
  <c r="AF183" i="14"/>
  <c r="AE183" i="14"/>
  <c r="AF182" i="14"/>
  <c r="AE182" i="14"/>
  <c r="AF181" i="14"/>
  <c r="AE181" i="14"/>
  <c r="AF180" i="14"/>
  <c r="AE180" i="14"/>
  <c r="AF179" i="14"/>
  <c r="AE179" i="14"/>
  <c r="AF178" i="14"/>
  <c r="AE178" i="14"/>
  <c r="AF177" i="14"/>
  <c r="AE177" i="14"/>
  <c r="AF176" i="14"/>
  <c r="AE176" i="14"/>
  <c r="AF175" i="14"/>
  <c r="AE175" i="14"/>
  <c r="AF174" i="14"/>
  <c r="AE174" i="14"/>
  <c r="AF173" i="14"/>
  <c r="AE173" i="14"/>
  <c r="AF172" i="14"/>
  <c r="AE172" i="14"/>
  <c r="AF171" i="14"/>
  <c r="AE171" i="14"/>
  <c r="AF170" i="14"/>
  <c r="AE170" i="14"/>
  <c r="AF169" i="14"/>
  <c r="AE169" i="14"/>
  <c r="AF168" i="14"/>
  <c r="AE168" i="14"/>
  <c r="AF167" i="14"/>
  <c r="AE167" i="14"/>
  <c r="AF166" i="14"/>
  <c r="AE166" i="14"/>
  <c r="AF165" i="14"/>
  <c r="AE165" i="14"/>
  <c r="AF164" i="14"/>
  <c r="AE164" i="14"/>
  <c r="AF163" i="14"/>
  <c r="AE163" i="14"/>
  <c r="AF162" i="14"/>
  <c r="AE162" i="14"/>
  <c r="AF161" i="14"/>
  <c r="AE161" i="14"/>
  <c r="AF160" i="14"/>
  <c r="AE160" i="14"/>
  <c r="AF159" i="14"/>
  <c r="AE159" i="14"/>
  <c r="AF158" i="14"/>
  <c r="AE158" i="14"/>
  <c r="AF157" i="14"/>
  <c r="AE157" i="14"/>
  <c r="AF156" i="14"/>
  <c r="AE156" i="14"/>
  <c r="AF155" i="14"/>
  <c r="AE155" i="14"/>
  <c r="AF154" i="14"/>
  <c r="AE154" i="14"/>
  <c r="AF153" i="14"/>
  <c r="AE153" i="14"/>
  <c r="AF152" i="14"/>
  <c r="AE152" i="14"/>
  <c r="AF151" i="14"/>
  <c r="AE151" i="14"/>
  <c r="AF150" i="14"/>
  <c r="AE150" i="14"/>
  <c r="AF149" i="14"/>
  <c r="AE149" i="14"/>
  <c r="AF148" i="14"/>
  <c r="AE148" i="14"/>
  <c r="AF147" i="14"/>
  <c r="AE147" i="14"/>
  <c r="AF146" i="14"/>
  <c r="AE146" i="14"/>
  <c r="AF145" i="14"/>
  <c r="AE145" i="14"/>
  <c r="AF144" i="14"/>
  <c r="AE144" i="14"/>
  <c r="AF143" i="14"/>
  <c r="AE143" i="14"/>
  <c r="AF142" i="14"/>
  <c r="AE142" i="14"/>
  <c r="AF141" i="14"/>
  <c r="AE141" i="14"/>
  <c r="AF140" i="14"/>
  <c r="AE140" i="14"/>
  <c r="AF139" i="14"/>
  <c r="AE139" i="14"/>
  <c r="AF138" i="14"/>
  <c r="AE138" i="14"/>
  <c r="AF137" i="14"/>
  <c r="AE137" i="14"/>
  <c r="AF136" i="14"/>
  <c r="AE136" i="14"/>
  <c r="AF135" i="14"/>
  <c r="AE135" i="14"/>
  <c r="AF134" i="14"/>
  <c r="AE134" i="14"/>
  <c r="AF133" i="14"/>
  <c r="AE133" i="14"/>
  <c r="AF132" i="14"/>
  <c r="AE132" i="14"/>
  <c r="AF131" i="14"/>
  <c r="AE131" i="14"/>
  <c r="AF130" i="14"/>
  <c r="AE130" i="14"/>
  <c r="AF129" i="14"/>
  <c r="AE129" i="14"/>
  <c r="AF128" i="14"/>
  <c r="AE128" i="14"/>
  <c r="AF127" i="14"/>
  <c r="AE127" i="14"/>
  <c r="AF126" i="14"/>
  <c r="AE126" i="14"/>
  <c r="AF125" i="14"/>
  <c r="AE125" i="14"/>
  <c r="AF124" i="14"/>
  <c r="AE124" i="14"/>
  <c r="AF123" i="14"/>
  <c r="AE123" i="14"/>
  <c r="AF122" i="14"/>
  <c r="AE122" i="14"/>
  <c r="AF121" i="14"/>
  <c r="AE121" i="14"/>
  <c r="AF120" i="14"/>
  <c r="AE120" i="14"/>
  <c r="AF119" i="14"/>
  <c r="AE119" i="14"/>
  <c r="AF118" i="14"/>
  <c r="AE118" i="14"/>
  <c r="AF117" i="14"/>
  <c r="AE117" i="14"/>
  <c r="AF116" i="14"/>
  <c r="AE116" i="14"/>
  <c r="AF115" i="14"/>
  <c r="AE115" i="14"/>
  <c r="AF114" i="14"/>
  <c r="AE114" i="14"/>
  <c r="AF113" i="14"/>
  <c r="AE113" i="14"/>
  <c r="AF112" i="14"/>
  <c r="AE112" i="14"/>
  <c r="AF111" i="14"/>
  <c r="AE111" i="14"/>
  <c r="AF110" i="14"/>
  <c r="AE110" i="14"/>
  <c r="AF109" i="14"/>
  <c r="AE109" i="14"/>
  <c r="AF108" i="14"/>
  <c r="AE108" i="14"/>
  <c r="AF107" i="14"/>
  <c r="AE107" i="14"/>
  <c r="AF106" i="14"/>
  <c r="AE106" i="14"/>
  <c r="AF105" i="14"/>
  <c r="AE105" i="14"/>
  <c r="AF104" i="14"/>
  <c r="AE104" i="14"/>
  <c r="AF103" i="14"/>
  <c r="AE103" i="14"/>
  <c r="AF102" i="14"/>
  <c r="AE102" i="14"/>
  <c r="AF101" i="14"/>
  <c r="AE101" i="14"/>
  <c r="AF100" i="14"/>
  <c r="AE100" i="14"/>
  <c r="AF99" i="14"/>
  <c r="AE99" i="14"/>
  <c r="AF98" i="14"/>
  <c r="AE98" i="14"/>
  <c r="AF97" i="14"/>
  <c r="AE97" i="14"/>
  <c r="AF96" i="14"/>
  <c r="AE96" i="14"/>
  <c r="AF95" i="14"/>
  <c r="AE95" i="14"/>
  <c r="AF94" i="14"/>
  <c r="AE94" i="14"/>
  <c r="AF93" i="14"/>
  <c r="AE93" i="14"/>
  <c r="AF92" i="14"/>
  <c r="AE92" i="14"/>
  <c r="AF91" i="14"/>
  <c r="AE91" i="14"/>
  <c r="AF90" i="14"/>
  <c r="AE90" i="14"/>
  <c r="AF89" i="14"/>
  <c r="AE89" i="14"/>
  <c r="AF88" i="14"/>
  <c r="AE88" i="14"/>
  <c r="AF87" i="14"/>
  <c r="AE87" i="14"/>
  <c r="AF86" i="14"/>
  <c r="AE86" i="14"/>
  <c r="AF85" i="14"/>
  <c r="AE85" i="14"/>
  <c r="AF84" i="14"/>
  <c r="AE84" i="14"/>
  <c r="AF83" i="14"/>
  <c r="AE83" i="14"/>
  <c r="AF82" i="14"/>
  <c r="AE82" i="14"/>
  <c r="AF81" i="14"/>
  <c r="AE81" i="14"/>
  <c r="AF80" i="14"/>
  <c r="AE80" i="14"/>
  <c r="AF79" i="14"/>
  <c r="AE79" i="14"/>
  <c r="AF78" i="14"/>
  <c r="AE78" i="14"/>
  <c r="AF77" i="14"/>
  <c r="AE77" i="14"/>
  <c r="AF76" i="14"/>
  <c r="AE76" i="14"/>
  <c r="AF75" i="14"/>
  <c r="AE75" i="14"/>
  <c r="AF74" i="14"/>
  <c r="AE74" i="14"/>
  <c r="AF73" i="14"/>
  <c r="AE73" i="14"/>
  <c r="AF72" i="14"/>
  <c r="AE72" i="14"/>
  <c r="AF71" i="14"/>
  <c r="AE71" i="14"/>
  <c r="AF70" i="14"/>
  <c r="AE70" i="14"/>
  <c r="AF69" i="14"/>
  <c r="AE69" i="14"/>
  <c r="AF68" i="14"/>
  <c r="AE68" i="14"/>
  <c r="AF67" i="14"/>
  <c r="AE67" i="14"/>
  <c r="AF66" i="14"/>
  <c r="AE66" i="14"/>
  <c r="AF65" i="14"/>
  <c r="AE65" i="14"/>
  <c r="AF64" i="14"/>
  <c r="AE64" i="14"/>
  <c r="AF63" i="14"/>
  <c r="AE63" i="14"/>
  <c r="AF62" i="14"/>
  <c r="AE62" i="14"/>
  <c r="AF61" i="14"/>
  <c r="AE61" i="14"/>
  <c r="AF60" i="14"/>
  <c r="AE60" i="14"/>
  <c r="AF59" i="14"/>
  <c r="AE59" i="14"/>
  <c r="AF58" i="14"/>
  <c r="AE58" i="14"/>
  <c r="AF57" i="14"/>
  <c r="AE57" i="14"/>
  <c r="AF56" i="14"/>
  <c r="AE56" i="14"/>
  <c r="AF55" i="14"/>
  <c r="AE55" i="14"/>
  <c r="AF54" i="14"/>
  <c r="AE54" i="14"/>
  <c r="AF53" i="14"/>
  <c r="AE53" i="14"/>
  <c r="AF52" i="14"/>
  <c r="AE52" i="14"/>
  <c r="AF51" i="14"/>
  <c r="AE51" i="14"/>
  <c r="AF50" i="14"/>
  <c r="AE50" i="14"/>
  <c r="AF49" i="14"/>
  <c r="AE49" i="14"/>
  <c r="AF48" i="14"/>
  <c r="AE48" i="14"/>
  <c r="AF47" i="14"/>
  <c r="AE47" i="14"/>
  <c r="AF46" i="14"/>
  <c r="AE46" i="14"/>
  <c r="AF45" i="14"/>
  <c r="AE45" i="14"/>
  <c r="AF44" i="14"/>
  <c r="AE44" i="14"/>
  <c r="AF43" i="14"/>
  <c r="AE43" i="14"/>
  <c r="AF42" i="14"/>
  <c r="AE42" i="14"/>
  <c r="AF41" i="14"/>
  <c r="AE41" i="14"/>
  <c r="AF40" i="14"/>
  <c r="AE40" i="14"/>
  <c r="AF39" i="14"/>
  <c r="AE39" i="14"/>
  <c r="AF38" i="14"/>
  <c r="AE38" i="14"/>
  <c r="AF37" i="14"/>
  <c r="AE37" i="14"/>
  <c r="AF36" i="14"/>
  <c r="AE36" i="14"/>
  <c r="AF35" i="14"/>
  <c r="AE35" i="14"/>
  <c r="AF34" i="14"/>
  <c r="AE34" i="14"/>
  <c r="AF33" i="14"/>
  <c r="AE33" i="14"/>
  <c r="AF32" i="14"/>
  <c r="AE32" i="14"/>
  <c r="AF31" i="14"/>
  <c r="AE31" i="14"/>
  <c r="AF30" i="14"/>
  <c r="AE30" i="14"/>
  <c r="AF29" i="14"/>
  <c r="AE29" i="14"/>
  <c r="AF28" i="14"/>
  <c r="AE28" i="14"/>
  <c r="AF27" i="14"/>
  <c r="AE27" i="14"/>
  <c r="AF26" i="14"/>
  <c r="AE26" i="14"/>
  <c r="AF25" i="14"/>
  <c r="AE25" i="14"/>
  <c r="AF24" i="14"/>
  <c r="AE24" i="14"/>
  <c r="AF23" i="14"/>
  <c r="AE23" i="14"/>
  <c r="AF22" i="14"/>
  <c r="AE22" i="14"/>
  <c r="AF21" i="14"/>
  <c r="AE21" i="14"/>
  <c r="AF20" i="14"/>
  <c r="AE20" i="14"/>
  <c r="AF19" i="14"/>
  <c r="AE19" i="14"/>
  <c r="AF18" i="14"/>
  <c r="AE18" i="14"/>
  <c r="AF17" i="14"/>
  <c r="AE17" i="14"/>
  <c r="AF16" i="14"/>
  <c r="AE16" i="14"/>
  <c r="AF15" i="14"/>
  <c r="AE15" i="14"/>
  <c r="AF14" i="14"/>
  <c r="AE14" i="14"/>
  <c r="AF13" i="14"/>
  <c r="AE13" i="14"/>
  <c r="AF12" i="14"/>
  <c r="AE12" i="14"/>
  <c r="AF11" i="14"/>
  <c r="AE11" i="14"/>
  <c r="AF10" i="14"/>
  <c r="AE10" i="14"/>
  <c r="AF9" i="14"/>
  <c r="AE9" i="14"/>
  <c r="AF8" i="14"/>
  <c r="AE8" i="14"/>
  <c r="AF7" i="14"/>
  <c r="AE7" i="14"/>
  <c r="AF6" i="14"/>
  <c r="AE6" i="14"/>
  <c r="AG2" i="14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D10" i="4"/>
  <c r="D9" i="4"/>
  <c r="G10" i="4"/>
  <c r="D11" i="4"/>
  <c r="G11" i="4"/>
  <c r="D12" i="4"/>
  <c r="G12" i="4"/>
  <c r="D13" i="4"/>
  <c r="G13" i="4"/>
  <c r="D14" i="4"/>
  <c r="G14" i="4"/>
  <c r="D15" i="4"/>
  <c r="G15" i="4"/>
  <c r="D16" i="4"/>
  <c r="G16" i="4"/>
  <c r="D17" i="4"/>
  <c r="G17" i="4"/>
  <c r="D18" i="4"/>
  <c r="G18" i="4"/>
  <c r="D19" i="4"/>
  <c r="G19" i="4"/>
  <c r="D20" i="4"/>
  <c r="G20" i="4"/>
  <c r="D21" i="4"/>
  <c r="G21" i="4"/>
  <c r="D22" i="4"/>
  <c r="G22" i="4"/>
  <c r="D23" i="4"/>
  <c r="G23" i="4"/>
  <c r="D24" i="4"/>
  <c r="G24" i="4"/>
  <c r="D25" i="4"/>
  <c r="G25" i="4"/>
  <c r="D26" i="4"/>
  <c r="G26" i="4"/>
  <c r="D27" i="4"/>
  <c r="G27" i="4"/>
  <c r="D28" i="4"/>
  <c r="G28" i="4"/>
  <c r="D29" i="4"/>
  <c r="G29" i="4"/>
  <c r="D30" i="4"/>
  <c r="G30" i="4"/>
  <c r="D31" i="4"/>
  <c r="G31" i="4"/>
  <c r="D32" i="4"/>
  <c r="G32" i="4"/>
  <c r="D33" i="4"/>
  <c r="G33" i="4"/>
  <c r="D34" i="4"/>
  <c r="G34" i="4"/>
  <c r="D35" i="4"/>
  <c r="G35" i="4"/>
  <c r="D36" i="4"/>
  <c r="G36" i="4"/>
  <c r="D37" i="4"/>
  <c r="G37" i="4"/>
  <c r="D38" i="4"/>
  <c r="G38" i="4"/>
  <c r="D39" i="4"/>
  <c r="G39" i="4"/>
  <c r="D40" i="4"/>
  <c r="G40" i="4"/>
  <c r="D41" i="4"/>
  <c r="G41" i="4"/>
  <c r="D42" i="4"/>
  <c r="G42" i="4"/>
  <c r="D43" i="4"/>
  <c r="G43" i="4"/>
  <c r="D44" i="4"/>
  <c r="G44" i="4"/>
  <c r="D45" i="4"/>
  <c r="G45" i="4"/>
  <c r="D46" i="4"/>
  <c r="G46" i="4"/>
  <c r="D47" i="4"/>
  <c r="G47" i="4"/>
  <c r="D48" i="4"/>
  <c r="G48" i="4"/>
  <c r="D49" i="4"/>
  <c r="G49" i="4"/>
  <c r="D50" i="4"/>
  <c r="G50" i="4"/>
  <c r="D51" i="4"/>
  <c r="G51" i="4"/>
  <c r="D52" i="4"/>
  <c r="G52" i="4"/>
  <c r="D53" i="4"/>
  <c r="G53" i="4"/>
  <c r="D54" i="4"/>
  <c r="G54" i="4"/>
  <c r="D55" i="4"/>
  <c r="G55" i="4"/>
  <c r="D56" i="4"/>
  <c r="G56" i="4"/>
  <c r="D57" i="4"/>
  <c r="G57" i="4"/>
  <c r="D58" i="4"/>
  <c r="G58" i="4"/>
  <c r="D59" i="4"/>
  <c r="G59" i="4"/>
  <c r="D60" i="4"/>
  <c r="G60" i="4"/>
  <c r="D61" i="4"/>
  <c r="G61" i="4"/>
  <c r="D62" i="4"/>
  <c r="G62" i="4"/>
  <c r="D63" i="4"/>
  <c r="G63" i="4"/>
  <c r="D64" i="4"/>
  <c r="G64" i="4"/>
  <c r="D65" i="4"/>
  <c r="G65" i="4"/>
  <c r="D66" i="4"/>
  <c r="G66" i="4"/>
  <c r="D67" i="4"/>
  <c r="G67" i="4"/>
  <c r="D68" i="4"/>
  <c r="G68" i="4"/>
  <c r="D69" i="4"/>
  <c r="G69" i="4"/>
  <c r="D70" i="4"/>
  <c r="G70" i="4"/>
  <c r="D71" i="4"/>
  <c r="G71" i="4"/>
  <c r="D72" i="4"/>
  <c r="G72" i="4"/>
  <c r="D73" i="4"/>
  <c r="G73" i="4"/>
  <c r="D74" i="4"/>
  <c r="G74" i="4"/>
  <c r="D75" i="4"/>
  <c r="G75" i="4"/>
  <c r="D76" i="4"/>
  <c r="G76" i="4"/>
  <c r="D77" i="4"/>
  <c r="G77" i="4"/>
  <c r="D78" i="4"/>
  <c r="G78" i="4"/>
  <c r="D79" i="4"/>
  <c r="G79" i="4"/>
  <c r="D80" i="4"/>
  <c r="G80" i="4"/>
  <c r="D81" i="4"/>
  <c r="G81" i="4"/>
  <c r="D82" i="4"/>
  <c r="G82" i="4"/>
  <c r="D83" i="4"/>
  <c r="G83" i="4"/>
  <c r="D84" i="4"/>
  <c r="G84" i="4"/>
  <c r="D85" i="4"/>
  <c r="G85" i="4"/>
  <c r="D86" i="4"/>
  <c r="G86" i="4"/>
  <c r="D87" i="4"/>
  <c r="G87" i="4"/>
  <c r="D88" i="4"/>
  <c r="G88" i="4"/>
  <c r="D89" i="4"/>
  <c r="G89" i="4"/>
  <c r="D90" i="4"/>
  <c r="G90" i="4"/>
  <c r="D91" i="4"/>
  <c r="G91" i="4"/>
  <c r="D92" i="4"/>
  <c r="G92" i="4"/>
  <c r="D93" i="4"/>
  <c r="G93" i="4"/>
  <c r="D94" i="4"/>
  <c r="G94" i="4"/>
  <c r="D95" i="4"/>
  <c r="G95" i="4"/>
  <c r="D96" i="4"/>
  <c r="G96" i="4"/>
  <c r="D97" i="4"/>
  <c r="G97" i="4"/>
  <c r="D98" i="4"/>
  <c r="G98" i="4"/>
  <c r="D99" i="4"/>
  <c r="G99" i="4"/>
  <c r="D100" i="4"/>
  <c r="G100" i="4"/>
  <c r="D101" i="4"/>
  <c r="G101" i="4"/>
  <c r="D102" i="4"/>
  <c r="G102" i="4"/>
  <c r="D103" i="4"/>
  <c r="G103" i="4"/>
  <c r="D104" i="4"/>
  <c r="G104" i="4"/>
  <c r="D105" i="4"/>
  <c r="G105" i="4"/>
  <c r="D106" i="4"/>
  <c r="G106" i="4"/>
  <c r="D107" i="4"/>
  <c r="G107" i="4"/>
  <c r="D108" i="4"/>
  <c r="G108" i="4"/>
  <c r="D109" i="4"/>
  <c r="G109" i="4"/>
  <c r="D110" i="4"/>
  <c r="G110" i="4"/>
  <c r="D111" i="4"/>
  <c r="G111" i="4"/>
  <c r="D112" i="4"/>
  <c r="G112" i="4"/>
  <c r="D113" i="4"/>
  <c r="G113" i="4"/>
  <c r="D114" i="4"/>
  <c r="G114" i="4"/>
  <c r="D115" i="4"/>
  <c r="G115" i="4"/>
  <c r="D116" i="4"/>
  <c r="G116" i="4"/>
  <c r="D117" i="4"/>
  <c r="G117" i="4"/>
  <c r="D118" i="4"/>
  <c r="G118" i="4"/>
  <c r="D119" i="4"/>
  <c r="G119" i="4"/>
  <c r="D120" i="4"/>
  <c r="G120" i="4"/>
  <c r="D121" i="4"/>
  <c r="G121" i="4"/>
  <c r="D122" i="4"/>
  <c r="G122" i="4"/>
  <c r="D123" i="4"/>
  <c r="G123" i="4"/>
  <c r="D124" i="4"/>
  <c r="G124" i="4"/>
  <c r="D125" i="4"/>
  <c r="G125" i="4"/>
  <c r="D126" i="4"/>
  <c r="G126" i="4"/>
  <c r="D127" i="4"/>
  <c r="G127" i="4"/>
  <c r="D128" i="4"/>
  <c r="G128" i="4"/>
  <c r="D129" i="4"/>
  <c r="G129" i="4"/>
  <c r="D130" i="4"/>
  <c r="G130" i="4"/>
  <c r="D131" i="4"/>
  <c r="G131" i="4"/>
  <c r="D132" i="4"/>
  <c r="G132" i="4"/>
  <c r="D133" i="4"/>
  <c r="G133" i="4"/>
  <c r="D134" i="4"/>
  <c r="G134" i="4"/>
  <c r="D135" i="4"/>
  <c r="G135" i="4"/>
  <c r="D136" i="4"/>
  <c r="G136" i="4"/>
  <c r="D137" i="4"/>
  <c r="G137" i="4"/>
  <c r="D138" i="4"/>
  <c r="G138" i="4"/>
  <c r="D139" i="4"/>
  <c r="G139" i="4"/>
  <c r="D140" i="4"/>
  <c r="G140" i="4"/>
  <c r="D141" i="4"/>
  <c r="G141" i="4"/>
  <c r="D142" i="4"/>
  <c r="G142" i="4"/>
  <c r="D143" i="4"/>
  <c r="G143" i="4"/>
  <c r="D144" i="4"/>
  <c r="G144" i="4"/>
  <c r="D145" i="4"/>
  <c r="G145" i="4"/>
  <c r="D146" i="4"/>
  <c r="G146" i="4"/>
  <c r="D147" i="4"/>
  <c r="G147" i="4"/>
  <c r="D148" i="4"/>
  <c r="G148" i="4"/>
  <c r="D149" i="4"/>
  <c r="G149" i="4"/>
  <c r="D150" i="4"/>
  <c r="G150" i="4"/>
  <c r="D151" i="4"/>
  <c r="G151" i="4"/>
  <c r="D152" i="4"/>
  <c r="G152" i="4"/>
  <c r="D153" i="4"/>
  <c r="G153" i="4"/>
  <c r="D154" i="4"/>
  <c r="G154" i="4"/>
  <c r="D155" i="4"/>
  <c r="G155" i="4"/>
  <c r="D156" i="4"/>
  <c r="G156" i="4"/>
  <c r="D157" i="4"/>
  <c r="G157" i="4"/>
  <c r="D158" i="4"/>
  <c r="G158" i="4"/>
  <c r="D159" i="4"/>
  <c r="G159" i="4"/>
  <c r="D160" i="4"/>
  <c r="G160" i="4"/>
  <c r="D161" i="4"/>
  <c r="G161" i="4"/>
  <c r="D162" i="4"/>
  <c r="G162" i="4"/>
  <c r="D163" i="4"/>
  <c r="G163" i="4"/>
  <c r="D164" i="4"/>
  <c r="G164" i="4"/>
  <c r="D165" i="4"/>
  <c r="G165" i="4"/>
  <c r="D166" i="4"/>
  <c r="G166" i="4"/>
  <c r="D167" i="4"/>
  <c r="G167" i="4"/>
  <c r="D168" i="4"/>
  <c r="G168" i="4"/>
  <c r="D169" i="4"/>
  <c r="G169" i="4"/>
  <c r="D170" i="4"/>
  <c r="G170" i="4"/>
  <c r="D171" i="4"/>
  <c r="G171" i="4"/>
  <c r="D172" i="4"/>
  <c r="G172" i="4"/>
  <c r="D173" i="4"/>
  <c r="G173" i="4"/>
  <c r="D174" i="4"/>
  <c r="G174" i="4"/>
  <c r="D175" i="4"/>
  <c r="G175" i="4"/>
  <c r="D176" i="4"/>
  <c r="G176" i="4"/>
  <c r="D177" i="4"/>
  <c r="G177" i="4"/>
  <c r="D178" i="4"/>
  <c r="G178" i="4"/>
  <c r="D179" i="4"/>
  <c r="G179" i="4"/>
  <c r="D180" i="4"/>
  <c r="G180" i="4"/>
  <c r="D181" i="4"/>
  <c r="G181" i="4"/>
  <c r="D182" i="4"/>
  <c r="G182" i="4"/>
  <c r="D183" i="4"/>
  <c r="G183" i="4"/>
  <c r="D184" i="4"/>
  <c r="G184" i="4"/>
  <c r="D185" i="4"/>
  <c r="G185" i="4"/>
  <c r="D186" i="4"/>
  <c r="G186" i="4"/>
  <c r="D187" i="4"/>
  <c r="G187" i="4"/>
  <c r="D188" i="4"/>
  <c r="G188" i="4"/>
  <c r="D189" i="4"/>
  <c r="G189" i="4"/>
  <c r="D190" i="4"/>
  <c r="G190" i="4"/>
  <c r="D191" i="4"/>
  <c r="G191" i="4"/>
  <c r="D192" i="4"/>
  <c r="G192" i="4"/>
  <c r="D193" i="4"/>
  <c r="G193" i="4"/>
  <c r="D194" i="4"/>
  <c r="G194" i="4"/>
  <c r="D195" i="4"/>
  <c r="G195" i="4"/>
  <c r="D196" i="4"/>
  <c r="G196" i="4"/>
  <c r="D197" i="4"/>
  <c r="G197" i="4"/>
  <c r="D198" i="4"/>
  <c r="G198" i="4"/>
  <c r="D199" i="4"/>
  <c r="G199" i="4"/>
  <c r="D200" i="4"/>
  <c r="G200" i="4"/>
  <c r="D201" i="4"/>
  <c r="G201" i="4"/>
  <c r="D202" i="4"/>
  <c r="G202" i="4"/>
  <c r="D203" i="4"/>
  <c r="G203" i="4"/>
  <c r="D204" i="4"/>
  <c r="G204" i="4"/>
  <c r="D205" i="4"/>
  <c r="G205" i="4"/>
  <c r="D206" i="4"/>
  <c r="G206" i="4"/>
  <c r="D207" i="4"/>
  <c r="G207" i="4"/>
  <c r="D208" i="4"/>
  <c r="G208" i="4"/>
  <c r="D209" i="4"/>
  <c r="G209" i="4"/>
  <c r="D210" i="4"/>
  <c r="G210" i="4"/>
  <c r="D211" i="4"/>
  <c r="G211" i="4"/>
  <c r="D212" i="4"/>
  <c r="G212" i="4"/>
  <c r="D213" i="4"/>
  <c r="G213" i="4"/>
  <c r="D214" i="4"/>
  <c r="G214" i="4"/>
  <c r="D215" i="4"/>
  <c r="G215" i="4"/>
  <c r="D216" i="4"/>
  <c r="G216" i="4"/>
  <c r="D217" i="4"/>
  <c r="G217" i="4"/>
  <c r="D218" i="4"/>
  <c r="G218" i="4"/>
  <c r="D219" i="4"/>
  <c r="G219" i="4"/>
  <c r="D220" i="4"/>
  <c r="G220" i="4"/>
  <c r="D221" i="4"/>
  <c r="G221" i="4"/>
  <c r="D222" i="4"/>
  <c r="G222" i="4"/>
  <c r="D223" i="4"/>
  <c r="G223" i="4"/>
  <c r="D224" i="4"/>
  <c r="G224" i="4"/>
  <c r="D225" i="4"/>
  <c r="G225" i="4"/>
  <c r="D226" i="4"/>
  <c r="G226" i="4"/>
  <c r="D227" i="4"/>
  <c r="G227" i="4"/>
  <c r="D228" i="4"/>
  <c r="G228" i="4"/>
  <c r="D229" i="4"/>
  <c r="G229" i="4"/>
  <c r="D230" i="4"/>
  <c r="G230" i="4"/>
  <c r="D231" i="4"/>
  <c r="G231" i="4"/>
  <c r="D232" i="4"/>
  <c r="G232" i="4"/>
  <c r="D233" i="4"/>
  <c r="G233" i="4"/>
  <c r="D234" i="4"/>
  <c r="G234" i="4"/>
  <c r="D235" i="4"/>
  <c r="G235" i="4"/>
  <c r="D236" i="4"/>
  <c r="G236" i="4"/>
  <c r="D237" i="4"/>
  <c r="G237" i="4"/>
  <c r="D238" i="4"/>
  <c r="G238" i="4"/>
  <c r="D239" i="4"/>
  <c r="G239" i="4"/>
  <c r="D240" i="4"/>
  <c r="G240" i="4"/>
  <c r="D241" i="4"/>
  <c r="G241" i="4"/>
  <c r="D242" i="4"/>
  <c r="G242" i="4"/>
  <c r="D243" i="4"/>
  <c r="G243" i="4"/>
  <c r="D244" i="4"/>
  <c r="G244" i="4"/>
  <c r="D245" i="4"/>
  <c r="G245" i="4"/>
  <c r="D246" i="4"/>
  <c r="G246" i="4"/>
  <c r="D247" i="4"/>
  <c r="G247" i="4"/>
  <c r="D8" i="4"/>
  <c r="G9" i="4"/>
  <c r="C11" i="4"/>
  <c r="C10" i="4"/>
  <c r="F11" i="4"/>
  <c r="C12" i="4"/>
  <c r="F12" i="4"/>
  <c r="C13" i="4"/>
  <c r="F13" i="4"/>
  <c r="C14" i="4"/>
  <c r="F14" i="4"/>
  <c r="C15" i="4"/>
  <c r="F15" i="4"/>
  <c r="C16" i="4"/>
  <c r="F16" i="4"/>
  <c r="C17" i="4"/>
  <c r="F17" i="4"/>
  <c r="C18" i="4"/>
  <c r="F18" i="4"/>
  <c r="C19" i="4"/>
  <c r="F19" i="4"/>
  <c r="C20" i="4"/>
  <c r="F20" i="4"/>
  <c r="C21" i="4"/>
  <c r="F21" i="4"/>
  <c r="C22" i="4"/>
  <c r="F22" i="4"/>
  <c r="C23" i="4"/>
  <c r="F23" i="4"/>
  <c r="C24" i="4"/>
  <c r="F24" i="4"/>
  <c r="C25" i="4"/>
  <c r="F25" i="4"/>
  <c r="C26" i="4"/>
  <c r="F26" i="4"/>
  <c r="C27" i="4"/>
  <c r="F27" i="4"/>
  <c r="C28" i="4"/>
  <c r="F28" i="4"/>
  <c r="C29" i="4"/>
  <c r="F29" i="4"/>
  <c r="C30" i="4"/>
  <c r="F30" i="4"/>
  <c r="C31" i="4"/>
  <c r="F31" i="4"/>
  <c r="C32" i="4"/>
  <c r="F32" i="4"/>
  <c r="C33" i="4"/>
  <c r="F33" i="4"/>
  <c r="C34" i="4"/>
  <c r="F34" i="4"/>
  <c r="C35" i="4"/>
  <c r="F35" i="4"/>
  <c r="C36" i="4"/>
  <c r="F36" i="4"/>
  <c r="C37" i="4"/>
  <c r="F37" i="4"/>
  <c r="C38" i="4"/>
  <c r="F38" i="4"/>
  <c r="C39" i="4"/>
  <c r="F39" i="4"/>
  <c r="C40" i="4"/>
  <c r="F40" i="4"/>
  <c r="C41" i="4"/>
  <c r="F41" i="4"/>
  <c r="C42" i="4"/>
  <c r="F42" i="4"/>
  <c r="C43" i="4"/>
  <c r="F43" i="4"/>
  <c r="C44" i="4"/>
  <c r="F44" i="4"/>
  <c r="C45" i="4"/>
  <c r="F45" i="4"/>
  <c r="C46" i="4"/>
  <c r="F46" i="4"/>
  <c r="C47" i="4"/>
  <c r="F47" i="4"/>
  <c r="C48" i="4"/>
  <c r="F48" i="4"/>
  <c r="C49" i="4"/>
  <c r="F49" i="4"/>
  <c r="C50" i="4"/>
  <c r="F50" i="4"/>
  <c r="C51" i="4"/>
  <c r="F51" i="4"/>
  <c r="C52" i="4"/>
  <c r="F52" i="4"/>
  <c r="C53" i="4"/>
  <c r="F53" i="4"/>
  <c r="C54" i="4"/>
  <c r="F54" i="4"/>
  <c r="C55" i="4"/>
  <c r="F55" i="4"/>
  <c r="C56" i="4"/>
  <c r="F56" i="4"/>
  <c r="C57" i="4"/>
  <c r="F57" i="4"/>
  <c r="C58" i="4"/>
  <c r="F58" i="4"/>
  <c r="C59" i="4"/>
  <c r="F59" i="4"/>
  <c r="C60" i="4"/>
  <c r="F60" i="4"/>
  <c r="C61" i="4"/>
  <c r="F61" i="4"/>
  <c r="C62" i="4"/>
  <c r="F62" i="4"/>
  <c r="C63" i="4"/>
  <c r="F63" i="4"/>
  <c r="C64" i="4"/>
  <c r="F64" i="4"/>
  <c r="C65" i="4"/>
  <c r="F65" i="4"/>
  <c r="C66" i="4"/>
  <c r="F66" i="4"/>
  <c r="C67" i="4"/>
  <c r="F67" i="4"/>
  <c r="C68" i="4"/>
  <c r="F68" i="4"/>
  <c r="C69" i="4"/>
  <c r="F69" i="4"/>
  <c r="C70" i="4"/>
  <c r="F70" i="4"/>
  <c r="C71" i="4"/>
  <c r="F71" i="4"/>
  <c r="C72" i="4"/>
  <c r="F72" i="4"/>
  <c r="C73" i="4"/>
  <c r="F73" i="4"/>
  <c r="C74" i="4"/>
  <c r="F74" i="4"/>
  <c r="C75" i="4"/>
  <c r="F75" i="4"/>
  <c r="C76" i="4"/>
  <c r="F76" i="4"/>
  <c r="C77" i="4"/>
  <c r="F77" i="4"/>
  <c r="C78" i="4"/>
  <c r="F78" i="4"/>
  <c r="C79" i="4"/>
  <c r="F79" i="4"/>
  <c r="C80" i="4"/>
  <c r="F80" i="4"/>
  <c r="C81" i="4"/>
  <c r="F81" i="4"/>
  <c r="C82" i="4"/>
  <c r="F82" i="4"/>
  <c r="C83" i="4"/>
  <c r="F83" i="4"/>
  <c r="C84" i="4"/>
  <c r="F84" i="4"/>
  <c r="C85" i="4"/>
  <c r="F85" i="4"/>
  <c r="C86" i="4"/>
  <c r="F86" i="4"/>
  <c r="C87" i="4"/>
  <c r="F87" i="4"/>
  <c r="C88" i="4"/>
  <c r="F88" i="4"/>
  <c r="C89" i="4"/>
  <c r="F89" i="4"/>
  <c r="C90" i="4"/>
  <c r="F90" i="4"/>
  <c r="C91" i="4"/>
  <c r="F91" i="4"/>
  <c r="C92" i="4"/>
  <c r="F92" i="4"/>
  <c r="C93" i="4"/>
  <c r="F93" i="4"/>
  <c r="C94" i="4"/>
  <c r="F94" i="4"/>
  <c r="C95" i="4"/>
  <c r="F95" i="4"/>
  <c r="C96" i="4"/>
  <c r="F96" i="4"/>
  <c r="C97" i="4"/>
  <c r="F97" i="4"/>
  <c r="C98" i="4"/>
  <c r="F98" i="4"/>
  <c r="C99" i="4"/>
  <c r="F99" i="4"/>
  <c r="C100" i="4"/>
  <c r="F100" i="4"/>
  <c r="C101" i="4"/>
  <c r="F101" i="4"/>
  <c r="C102" i="4"/>
  <c r="F102" i="4"/>
  <c r="C103" i="4"/>
  <c r="F103" i="4"/>
  <c r="C104" i="4"/>
  <c r="F104" i="4"/>
  <c r="C105" i="4"/>
  <c r="F105" i="4"/>
  <c r="C106" i="4"/>
  <c r="F106" i="4"/>
  <c r="C107" i="4"/>
  <c r="F107" i="4"/>
  <c r="C108" i="4"/>
  <c r="F108" i="4"/>
  <c r="C109" i="4"/>
  <c r="F109" i="4"/>
  <c r="C110" i="4"/>
  <c r="F110" i="4"/>
  <c r="C111" i="4"/>
  <c r="F111" i="4"/>
  <c r="C112" i="4"/>
  <c r="F112" i="4"/>
  <c r="C113" i="4"/>
  <c r="F113" i="4"/>
  <c r="C114" i="4"/>
  <c r="F114" i="4"/>
  <c r="C115" i="4"/>
  <c r="F115" i="4"/>
  <c r="C116" i="4"/>
  <c r="F116" i="4"/>
  <c r="C117" i="4"/>
  <c r="F117" i="4"/>
  <c r="C118" i="4"/>
  <c r="F118" i="4"/>
  <c r="C119" i="4"/>
  <c r="F119" i="4"/>
  <c r="C120" i="4"/>
  <c r="F120" i="4"/>
  <c r="C121" i="4"/>
  <c r="F121" i="4"/>
  <c r="C122" i="4"/>
  <c r="F122" i="4"/>
  <c r="C123" i="4"/>
  <c r="F123" i="4"/>
  <c r="C124" i="4"/>
  <c r="F124" i="4"/>
  <c r="C125" i="4"/>
  <c r="F125" i="4"/>
  <c r="C126" i="4"/>
  <c r="F126" i="4"/>
  <c r="C127" i="4"/>
  <c r="F127" i="4"/>
  <c r="C128" i="4"/>
  <c r="F128" i="4"/>
  <c r="C129" i="4"/>
  <c r="F129" i="4"/>
  <c r="C130" i="4"/>
  <c r="F130" i="4"/>
  <c r="C131" i="4"/>
  <c r="F131" i="4"/>
  <c r="C132" i="4"/>
  <c r="F132" i="4"/>
  <c r="C133" i="4"/>
  <c r="F133" i="4"/>
  <c r="C134" i="4"/>
  <c r="F134" i="4"/>
  <c r="C135" i="4"/>
  <c r="F135" i="4"/>
  <c r="C136" i="4"/>
  <c r="F136" i="4"/>
  <c r="C137" i="4"/>
  <c r="F137" i="4"/>
  <c r="C138" i="4"/>
  <c r="F138" i="4"/>
  <c r="C139" i="4"/>
  <c r="F139" i="4"/>
  <c r="C140" i="4"/>
  <c r="F140" i="4"/>
  <c r="C141" i="4"/>
  <c r="F141" i="4"/>
  <c r="C142" i="4"/>
  <c r="F142" i="4"/>
  <c r="C143" i="4"/>
  <c r="F143" i="4"/>
  <c r="C144" i="4"/>
  <c r="F144" i="4"/>
  <c r="C145" i="4"/>
  <c r="F145" i="4"/>
  <c r="C146" i="4"/>
  <c r="F146" i="4"/>
  <c r="C147" i="4"/>
  <c r="F147" i="4"/>
  <c r="C148" i="4"/>
  <c r="F148" i="4"/>
  <c r="C149" i="4"/>
  <c r="F149" i="4"/>
  <c r="C150" i="4"/>
  <c r="F150" i="4"/>
  <c r="C151" i="4"/>
  <c r="F151" i="4"/>
  <c r="C152" i="4"/>
  <c r="F152" i="4"/>
  <c r="C153" i="4"/>
  <c r="F153" i="4"/>
  <c r="C154" i="4"/>
  <c r="F154" i="4"/>
  <c r="C155" i="4"/>
  <c r="F155" i="4"/>
  <c r="C156" i="4"/>
  <c r="F156" i="4"/>
  <c r="C157" i="4"/>
  <c r="F157" i="4"/>
  <c r="C158" i="4"/>
  <c r="F158" i="4"/>
  <c r="C159" i="4"/>
  <c r="F159" i="4"/>
  <c r="C160" i="4"/>
  <c r="F160" i="4"/>
  <c r="C161" i="4"/>
  <c r="F161" i="4"/>
  <c r="C162" i="4"/>
  <c r="F162" i="4"/>
  <c r="C163" i="4"/>
  <c r="F163" i="4"/>
  <c r="C164" i="4"/>
  <c r="F164" i="4"/>
  <c r="C165" i="4"/>
  <c r="F165" i="4"/>
  <c r="C166" i="4"/>
  <c r="F166" i="4"/>
  <c r="C167" i="4"/>
  <c r="F167" i="4"/>
  <c r="C168" i="4"/>
  <c r="F168" i="4"/>
  <c r="C169" i="4"/>
  <c r="F169" i="4"/>
  <c r="C170" i="4"/>
  <c r="F170" i="4"/>
  <c r="C171" i="4"/>
  <c r="F171" i="4"/>
  <c r="C172" i="4"/>
  <c r="F172" i="4"/>
  <c r="C173" i="4"/>
  <c r="F173" i="4"/>
  <c r="C174" i="4"/>
  <c r="F174" i="4"/>
  <c r="C175" i="4"/>
  <c r="F175" i="4"/>
  <c r="C176" i="4"/>
  <c r="F176" i="4"/>
  <c r="C177" i="4"/>
  <c r="F177" i="4"/>
  <c r="C178" i="4"/>
  <c r="F178" i="4"/>
  <c r="C179" i="4"/>
  <c r="F179" i="4"/>
  <c r="C180" i="4"/>
  <c r="F180" i="4"/>
  <c r="C181" i="4"/>
  <c r="F181" i="4"/>
  <c r="C182" i="4"/>
  <c r="F182" i="4"/>
  <c r="C183" i="4"/>
  <c r="F183" i="4"/>
  <c r="C184" i="4"/>
  <c r="F184" i="4"/>
  <c r="C185" i="4"/>
  <c r="F185" i="4"/>
  <c r="C186" i="4"/>
  <c r="F186" i="4"/>
  <c r="C187" i="4"/>
  <c r="F187" i="4"/>
  <c r="C188" i="4"/>
  <c r="F188" i="4"/>
  <c r="C189" i="4"/>
  <c r="F189" i="4"/>
  <c r="C190" i="4"/>
  <c r="F190" i="4"/>
  <c r="C191" i="4"/>
  <c r="F191" i="4"/>
  <c r="C192" i="4"/>
  <c r="F192" i="4"/>
  <c r="C193" i="4"/>
  <c r="F193" i="4"/>
  <c r="C194" i="4"/>
  <c r="F194" i="4"/>
  <c r="C195" i="4"/>
  <c r="F195" i="4"/>
  <c r="C196" i="4"/>
  <c r="F196" i="4"/>
  <c r="C197" i="4"/>
  <c r="F197" i="4"/>
  <c r="C198" i="4"/>
  <c r="F198" i="4"/>
  <c r="C199" i="4"/>
  <c r="F199" i="4"/>
  <c r="C200" i="4"/>
  <c r="F200" i="4"/>
  <c r="C201" i="4"/>
  <c r="F201" i="4"/>
  <c r="C202" i="4"/>
  <c r="F202" i="4"/>
  <c r="C203" i="4"/>
  <c r="F203" i="4"/>
  <c r="C204" i="4"/>
  <c r="F204" i="4"/>
  <c r="C205" i="4"/>
  <c r="F205" i="4"/>
  <c r="C206" i="4"/>
  <c r="F206" i="4"/>
  <c r="C207" i="4"/>
  <c r="F207" i="4"/>
  <c r="C208" i="4"/>
  <c r="F208" i="4"/>
  <c r="C209" i="4"/>
  <c r="F209" i="4"/>
  <c r="C210" i="4"/>
  <c r="F210" i="4"/>
  <c r="C211" i="4"/>
  <c r="F211" i="4"/>
  <c r="C212" i="4"/>
  <c r="F212" i="4"/>
  <c r="C213" i="4"/>
  <c r="F213" i="4"/>
  <c r="C214" i="4"/>
  <c r="F214" i="4"/>
  <c r="C215" i="4"/>
  <c r="F215" i="4"/>
  <c r="C216" i="4"/>
  <c r="F216" i="4"/>
  <c r="C217" i="4"/>
  <c r="F217" i="4"/>
  <c r="C218" i="4"/>
  <c r="F218" i="4"/>
  <c r="C219" i="4"/>
  <c r="F219" i="4"/>
  <c r="C220" i="4"/>
  <c r="F220" i="4"/>
  <c r="C221" i="4"/>
  <c r="F221" i="4"/>
  <c r="C222" i="4"/>
  <c r="F222" i="4"/>
  <c r="C223" i="4"/>
  <c r="F223" i="4"/>
  <c r="C224" i="4"/>
  <c r="F224" i="4"/>
  <c r="C225" i="4"/>
  <c r="F225" i="4"/>
  <c r="C226" i="4"/>
  <c r="F226" i="4"/>
  <c r="C227" i="4"/>
  <c r="F227" i="4"/>
  <c r="C228" i="4"/>
  <c r="F228" i="4"/>
  <c r="C229" i="4"/>
  <c r="F229" i="4"/>
  <c r="C230" i="4"/>
  <c r="F230" i="4"/>
  <c r="C231" i="4"/>
  <c r="F231" i="4"/>
  <c r="C232" i="4"/>
  <c r="F232" i="4"/>
  <c r="C233" i="4"/>
  <c r="F233" i="4"/>
  <c r="C234" i="4"/>
  <c r="F234" i="4"/>
  <c r="C235" i="4"/>
  <c r="F235" i="4"/>
  <c r="C236" i="4"/>
  <c r="F236" i="4"/>
  <c r="C237" i="4"/>
  <c r="F237" i="4"/>
  <c r="C238" i="4"/>
  <c r="F238" i="4"/>
  <c r="C239" i="4"/>
  <c r="F239" i="4"/>
  <c r="C240" i="4"/>
  <c r="F240" i="4"/>
  <c r="C241" i="4"/>
  <c r="F241" i="4"/>
  <c r="C242" i="4"/>
  <c r="F242" i="4"/>
  <c r="C243" i="4"/>
  <c r="F243" i="4"/>
  <c r="C244" i="4"/>
  <c r="F244" i="4"/>
  <c r="C245" i="4"/>
  <c r="F245" i="4"/>
  <c r="C246" i="4"/>
  <c r="F246" i="4"/>
  <c r="C247" i="4"/>
  <c r="F247" i="4"/>
  <c r="C9" i="4"/>
  <c r="C8" i="4"/>
  <c r="F9" i="4"/>
  <c r="F10" i="4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" i="9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" i="10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G38" i="12"/>
  <c r="D23" i="12"/>
  <c r="D22" i="12"/>
  <c r="D21" i="12"/>
  <c r="D20" i="12"/>
  <c r="D19" i="12"/>
  <c r="D18" i="12"/>
  <c r="D17" i="12"/>
  <c r="D16" i="12"/>
  <c r="D15" i="12"/>
  <c r="G29" i="12"/>
  <c r="D14" i="12"/>
  <c r="H28" i="12"/>
  <c r="H29" i="12"/>
  <c r="D13" i="12"/>
  <c r="D12" i="12"/>
  <c r="D11" i="12"/>
  <c r="D10" i="12"/>
  <c r="D9" i="12"/>
  <c r="D8" i="12"/>
  <c r="D7" i="12"/>
  <c r="D6" i="12"/>
  <c r="D5" i="12"/>
  <c r="D4" i="12"/>
  <c r="G38" i="11"/>
  <c r="G29" i="11"/>
  <c r="H28" i="11"/>
  <c r="I28" i="11"/>
  <c r="G37" i="10"/>
  <c r="G28" i="10"/>
  <c r="H27" i="10"/>
  <c r="H28" i="10"/>
  <c r="G38" i="9"/>
  <c r="H28" i="9"/>
  <c r="G29" i="9"/>
  <c r="H10" i="9"/>
  <c r="J4" i="9"/>
  <c r="H29" i="11"/>
  <c r="I27" i="10"/>
  <c r="G5" i="12"/>
  <c r="G9" i="12"/>
  <c r="H9" i="12"/>
  <c r="G10" i="12"/>
  <c r="G4" i="12"/>
  <c r="I28" i="12"/>
  <c r="G4" i="11"/>
  <c r="H9" i="11"/>
  <c r="G10" i="11"/>
  <c r="H5" i="11"/>
  <c r="H10" i="11"/>
  <c r="H4" i="11"/>
  <c r="G5" i="11"/>
  <c r="G9" i="11"/>
  <c r="J28" i="11"/>
  <c r="I29" i="11"/>
  <c r="J4" i="11"/>
  <c r="J4" i="10"/>
  <c r="H5" i="10"/>
  <c r="H10" i="10"/>
  <c r="G5" i="10"/>
  <c r="G9" i="10"/>
  <c r="H9" i="10"/>
  <c r="G10" i="10"/>
  <c r="H4" i="10"/>
  <c r="G4" i="10"/>
  <c r="J27" i="10"/>
  <c r="I28" i="10"/>
  <c r="H29" i="9"/>
  <c r="I28" i="9"/>
  <c r="H6" i="9"/>
  <c r="H4" i="9"/>
  <c r="H5" i="9"/>
  <c r="G39" i="11" a="1"/>
  <c r="G39" i="11"/>
  <c r="I29" i="12"/>
  <c r="J28" i="12"/>
  <c r="H4" i="12"/>
  <c r="H30" i="12" a="1"/>
  <c r="H30" i="12"/>
  <c r="H5" i="12"/>
  <c r="H10" i="12"/>
  <c r="H31" i="12" a="1"/>
  <c r="H31" i="12"/>
  <c r="J4" i="12"/>
  <c r="I30" i="11" a="1"/>
  <c r="I30" i="11"/>
  <c r="H30" i="11" a="1"/>
  <c r="H30" i="11"/>
  <c r="J29" i="11"/>
  <c r="J31" i="11" a="1"/>
  <c r="J31" i="11"/>
  <c r="K28" i="11"/>
  <c r="G40" i="11" a="1"/>
  <c r="G40" i="11"/>
  <c r="H31" i="11" a="1"/>
  <c r="H31" i="11"/>
  <c r="G31" i="11" a="1"/>
  <c r="G31" i="11"/>
  <c r="G30" i="11" a="1"/>
  <c r="G30" i="11"/>
  <c r="I31" i="11" a="1"/>
  <c r="I31" i="11"/>
  <c r="G39" i="10" a="1"/>
  <c r="G39" i="10"/>
  <c r="G38" i="10" a="1"/>
  <c r="G38" i="10"/>
  <c r="G30" i="10" a="1"/>
  <c r="G30" i="10"/>
  <c r="I30" i="10" a="1"/>
  <c r="I30" i="10"/>
  <c r="H30" i="10" a="1"/>
  <c r="H30" i="10"/>
  <c r="H29" i="10" a="1"/>
  <c r="H29" i="10"/>
  <c r="G29" i="10" a="1"/>
  <c r="G29" i="10"/>
  <c r="I29" i="10" a="1"/>
  <c r="I29" i="10"/>
  <c r="J28" i="10"/>
  <c r="J30" i="10" a="1"/>
  <c r="J30" i="10"/>
  <c r="K27" i="10"/>
  <c r="J28" i="9"/>
  <c r="I29" i="9"/>
  <c r="H11" i="9"/>
  <c r="G11" i="9"/>
  <c r="O43" i="5"/>
  <c r="O30" i="5"/>
  <c r="F9" i="5"/>
  <c r="F8" i="5"/>
  <c r="K9" i="5"/>
  <c r="F10" i="5"/>
  <c r="K10" i="5"/>
  <c r="F11" i="5"/>
  <c r="K11" i="5"/>
  <c r="F12" i="5"/>
  <c r="K12" i="5"/>
  <c r="F13" i="5"/>
  <c r="K13" i="5"/>
  <c r="F14" i="5"/>
  <c r="K14" i="5"/>
  <c r="F15" i="5"/>
  <c r="K15" i="5"/>
  <c r="F16" i="5"/>
  <c r="K16" i="5"/>
  <c r="F17" i="5"/>
  <c r="K17" i="5"/>
  <c r="F18" i="5"/>
  <c r="K18" i="5"/>
  <c r="F19" i="5"/>
  <c r="K19" i="5"/>
  <c r="F20" i="5"/>
  <c r="K20" i="5"/>
  <c r="F21" i="5"/>
  <c r="K21" i="5"/>
  <c r="F22" i="5"/>
  <c r="K22" i="5"/>
  <c r="F23" i="5"/>
  <c r="K23" i="5"/>
  <c r="F24" i="5"/>
  <c r="K24" i="5"/>
  <c r="F25" i="5"/>
  <c r="K25" i="5"/>
  <c r="F26" i="5"/>
  <c r="K26" i="5"/>
  <c r="F27" i="5"/>
  <c r="K27" i="5"/>
  <c r="F28" i="5"/>
  <c r="K28" i="5"/>
  <c r="F29" i="5"/>
  <c r="K29" i="5"/>
  <c r="F30" i="5"/>
  <c r="K30" i="5"/>
  <c r="F31" i="5"/>
  <c r="K31" i="5"/>
  <c r="F32" i="5"/>
  <c r="K32" i="5"/>
  <c r="F33" i="5"/>
  <c r="K33" i="5"/>
  <c r="F34" i="5"/>
  <c r="K34" i="5"/>
  <c r="F35" i="5"/>
  <c r="K35" i="5"/>
  <c r="F36" i="5"/>
  <c r="K36" i="5"/>
  <c r="F37" i="5"/>
  <c r="K37" i="5"/>
  <c r="F38" i="5"/>
  <c r="K38" i="5"/>
  <c r="F39" i="5"/>
  <c r="K39" i="5"/>
  <c r="F40" i="5"/>
  <c r="K40" i="5"/>
  <c r="F41" i="5"/>
  <c r="K41" i="5"/>
  <c r="F42" i="5"/>
  <c r="K42" i="5"/>
  <c r="F43" i="5"/>
  <c r="K43" i="5"/>
  <c r="F44" i="5"/>
  <c r="K44" i="5"/>
  <c r="F45" i="5"/>
  <c r="K45" i="5"/>
  <c r="F46" i="5"/>
  <c r="K46" i="5"/>
  <c r="F47" i="5"/>
  <c r="K47" i="5"/>
  <c r="F48" i="5"/>
  <c r="K48" i="5"/>
  <c r="F49" i="5"/>
  <c r="K49" i="5"/>
  <c r="F50" i="5"/>
  <c r="K50" i="5"/>
  <c r="F51" i="5"/>
  <c r="K51" i="5"/>
  <c r="F52" i="5"/>
  <c r="K52" i="5"/>
  <c r="F53" i="5"/>
  <c r="K53" i="5"/>
  <c r="F54" i="5"/>
  <c r="K54" i="5"/>
  <c r="F55" i="5"/>
  <c r="K55" i="5"/>
  <c r="F56" i="5"/>
  <c r="K56" i="5"/>
  <c r="F57" i="5"/>
  <c r="K57" i="5"/>
  <c r="F58" i="5"/>
  <c r="K58" i="5"/>
  <c r="F59" i="5"/>
  <c r="K59" i="5"/>
  <c r="F60" i="5"/>
  <c r="K60" i="5"/>
  <c r="F61" i="5"/>
  <c r="K61" i="5"/>
  <c r="F62" i="5"/>
  <c r="K62" i="5"/>
  <c r="F63" i="5"/>
  <c r="K63" i="5"/>
  <c r="F64" i="5"/>
  <c r="K64" i="5"/>
  <c r="F65" i="5"/>
  <c r="K65" i="5"/>
  <c r="F66" i="5"/>
  <c r="K66" i="5"/>
  <c r="F67" i="5"/>
  <c r="K67" i="5"/>
  <c r="F68" i="5"/>
  <c r="K68" i="5"/>
  <c r="F69" i="5"/>
  <c r="K69" i="5"/>
  <c r="F70" i="5"/>
  <c r="K70" i="5"/>
  <c r="F71" i="5"/>
  <c r="K71" i="5"/>
  <c r="F72" i="5"/>
  <c r="K72" i="5"/>
  <c r="F73" i="5"/>
  <c r="K73" i="5"/>
  <c r="F74" i="5"/>
  <c r="K74" i="5"/>
  <c r="F75" i="5"/>
  <c r="K75" i="5"/>
  <c r="F76" i="5"/>
  <c r="K76" i="5"/>
  <c r="F77" i="5"/>
  <c r="K77" i="5"/>
  <c r="F78" i="5"/>
  <c r="K78" i="5"/>
  <c r="F79" i="5"/>
  <c r="K79" i="5"/>
  <c r="F80" i="5"/>
  <c r="K80" i="5"/>
  <c r="F81" i="5"/>
  <c r="K81" i="5"/>
  <c r="F82" i="5"/>
  <c r="K82" i="5"/>
  <c r="F83" i="5"/>
  <c r="K83" i="5"/>
  <c r="F84" i="5"/>
  <c r="K84" i="5"/>
  <c r="F85" i="5"/>
  <c r="K85" i="5"/>
  <c r="F86" i="5"/>
  <c r="K86" i="5"/>
  <c r="F87" i="5"/>
  <c r="K87" i="5"/>
  <c r="F88" i="5"/>
  <c r="K88" i="5"/>
  <c r="F89" i="5"/>
  <c r="K89" i="5"/>
  <c r="F90" i="5"/>
  <c r="K90" i="5"/>
  <c r="F91" i="5"/>
  <c r="K91" i="5"/>
  <c r="F92" i="5"/>
  <c r="K92" i="5"/>
  <c r="F93" i="5"/>
  <c r="K93" i="5"/>
  <c r="F94" i="5"/>
  <c r="K94" i="5"/>
  <c r="F95" i="5"/>
  <c r="K95" i="5"/>
  <c r="F96" i="5"/>
  <c r="K96" i="5"/>
  <c r="F97" i="5"/>
  <c r="K97" i="5"/>
  <c r="F98" i="5"/>
  <c r="K98" i="5"/>
  <c r="F99" i="5"/>
  <c r="K99" i="5"/>
  <c r="F100" i="5"/>
  <c r="K100" i="5"/>
  <c r="F101" i="5"/>
  <c r="K101" i="5"/>
  <c r="F102" i="5"/>
  <c r="K102" i="5"/>
  <c r="F103" i="5"/>
  <c r="K103" i="5"/>
  <c r="F104" i="5"/>
  <c r="K104" i="5"/>
  <c r="F105" i="5"/>
  <c r="K105" i="5"/>
  <c r="F106" i="5"/>
  <c r="K106" i="5"/>
  <c r="F107" i="5"/>
  <c r="K107" i="5"/>
  <c r="F108" i="5"/>
  <c r="K108" i="5"/>
  <c r="F109" i="5"/>
  <c r="K109" i="5"/>
  <c r="F110" i="5"/>
  <c r="K110" i="5"/>
  <c r="F111" i="5"/>
  <c r="K111" i="5"/>
  <c r="F112" i="5"/>
  <c r="K112" i="5"/>
  <c r="F113" i="5"/>
  <c r="K113" i="5"/>
  <c r="F114" i="5"/>
  <c r="K114" i="5"/>
  <c r="F115" i="5"/>
  <c r="K115" i="5"/>
  <c r="F116" i="5"/>
  <c r="K116" i="5"/>
  <c r="F117" i="5"/>
  <c r="K117" i="5"/>
  <c r="F118" i="5"/>
  <c r="K118" i="5"/>
  <c r="F119" i="5"/>
  <c r="K119" i="5"/>
  <c r="F120" i="5"/>
  <c r="K120" i="5"/>
  <c r="F121" i="5"/>
  <c r="K121" i="5"/>
  <c r="F122" i="5"/>
  <c r="K122" i="5"/>
  <c r="F123" i="5"/>
  <c r="K123" i="5"/>
  <c r="F124" i="5"/>
  <c r="K124" i="5"/>
  <c r="F125" i="5"/>
  <c r="K125" i="5"/>
  <c r="F126" i="5"/>
  <c r="K126" i="5"/>
  <c r="F127" i="5"/>
  <c r="K127" i="5"/>
  <c r="F128" i="5"/>
  <c r="K128" i="5"/>
  <c r="F129" i="5"/>
  <c r="K129" i="5"/>
  <c r="F130" i="5"/>
  <c r="K130" i="5"/>
  <c r="F131" i="5"/>
  <c r="K131" i="5"/>
  <c r="F132" i="5"/>
  <c r="K132" i="5"/>
  <c r="F133" i="5"/>
  <c r="K133" i="5"/>
  <c r="F134" i="5"/>
  <c r="K134" i="5"/>
  <c r="F135" i="5"/>
  <c r="K135" i="5"/>
  <c r="F136" i="5"/>
  <c r="K136" i="5"/>
  <c r="F137" i="5"/>
  <c r="K137" i="5"/>
  <c r="F138" i="5"/>
  <c r="K138" i="5"/>
  <c r="F139" i="5"/>
  <c r="K139" i="5"/>
  <c r="F140" i="5"/>
  <c r="K140" i="5"/>
  <c r="F141" i="5"/>
  <c r="K141" i="5"/>
  <c r="F142" i="5"/>
  <c r="K142" i="5"/>
  <c r="F143" i="5"/>
  <c r="K143" i="5"/>
  <c r="F144" i="5"/>
  <c r="K144" i="5"/>
  <c r="F145" i="5"/>
  <c r="K145" i="5"/>
  <c r="F146" i="5"/>
  <c r="K146" i="5"/>
  <c r="F147" i="5"/>
  <c r="K147" i="5"/>
  <c r="F148" i="5"/>
  <c r="K148" i="5"/>
  <c r="F149" i="5"/>
  <c r="K149" i="5"/>
  <c r="F150" i="5"/>
  <c r="K150" i="5"/>
  <c r="F151" i="5"/>
  <c r="K151" i="5"/>
  <c r="F152" i="5"/>
  <c r="K152" i="5"/>
  <c r="F153" i="5"/>
  <c r="K153" i="5"/>
  <c r="F154" i="5"/>
  <c r="K154" i="5"/>
  <c r="F155" i="5"/>
  <c r="K155" i="5"/>
  <c r="F156" i="5"/>
  <c r="K156" i="5"/>
  <c r="F157" i="5"/>
  <c r="K157" i="5"/>
  <c r="F158" i="5"/>
  <c r="K158" i="5"/>
  <c r="F159" i="5"/>
  <c r="K159" i="5"/>
  <c r="F160" i="5"/>
  <c r="K160" i="5"/>
  <c r="F161" i="5"/>
  <c r="K161" i="5"/>
  <c r="F162" i="5"/>
  <c r="K162" i="5"/>
  <c r="F163" i="5"/>
  <c r="K163" i="5"/>
  <c r="F164" i="5"/>
  <c r="K164" i="5"/>
  <c r="F165" i="5"/>
  <c r="K165" i="5"/>
  <c r="F166" i="5"/>
  <c r="K166" i="5"/>
  <c r="F167" i="5"/>
  <c r="K167" i="5"/>
  <c r="F168" i="5"/>
  <c r="K168" i="5"/>
  <c r="F169" i="5"/>
  <c r="K169" i="5"/>
  <c r="F170" i="5"/>
  <c r="K170" i="5"/>
  <c r="F171" i="5"/>
  <c r="K171" i="5"/>
  <c r="F172" i="5"/>
  <c r="K172" i="5"/>
  <c r="F173" i="5"/>
  <c r="K173" i="5"/>
  <c r="F174" i="5"/>
  <c r="K174" i="5"/>
  <c r="F175" i="5"/>
  <c r="K175" i="5"/>
  <c r="F176" i="5"/>
  <c r="K176" i="5"/>
  <c r="F177" i="5"/>
  <c r="K177" i="5"/>
  <c r="F178" i="5"/>
  <c r="K178" i="5"/>
  <c r="F179" i="5"/>
  <c r="K179" i="5"/>
  <c r="F180" i="5"/>
  <c r="K180" i="5"/>
  <c r="F181" i="5"/>
  <c r="K181" i="5"/>
  <c r="F182" i="5"/>
  <c r="K182" i="5"/>
  <c r="F183" i="5"/>
  <c r="K183" i="5"/>
  <c r="F184" i="5"/>
  <c r="K184" i="5"/>
  <c r="F185" i="5"/>
  <c r="K185" i="5"/>
  <c r="F186" i="5"/>
  <c r="K186" i="5"/>
  <c r="F187" i="5"/>
  <c r="K187" i="5"/>
  <c r="F188" i="5"/>
  <c r="K188" i="5"/>
  <c r="F189" i="5"/>
  <c r="K189" i="5"/>
  <c r="F190" i="5"/>
  <c r="K190" i="5"/>
  <c r="F191" i="5"/>
  <c r="K191" i="5"/>
  <c r="F192" i="5"/>
  <c r="K192" i="5"/>
  <c r="F193" i="5"/>
  <c r="K193" i="5"/>
  <c r="F194" i="5"/>
  <c r="K194" i="5"/>
  <c r="F195" i="5"/>
  <c r="K195" i="5"/>
  <c r="F196" i="5"/>
  <c r="K196" i="5"/>
  <c r="F197" i="5"/>
  <c r="K197" i="5"/>
  <c r="F198" i="5"/>
  <c r="K198" i="5"/>
  <c r="F199" i="5"/>
  <c r="K199" i="5"/>
  <c r="F200" i="5"/>
  <c r="K200" i="5"/>
  <c r="F201" i="5"/>
  <c r="K201" i="5"/>
  <c r="F202" i="5"/>
  <c r="K202" i="5"/>
  <c r="F203" i="5"/>
  <c r="K203" i="5"/>
  <c r="F204" i="5"/>
  <c r="K204" i="5"/>
  <c r="F205" i="5"/>
  <c r="K205" i="5"/>
  <c r="F206" i="5"/>
  <c r="K206" i="5"/>
  <c r="F207" i="5"/>
  <c r="K207" i="5"/>
  <c r="F208" i="5"/>
  <c r="K208" i="5"/>
  <c r="F209" i="5"/>
  <c r="K209" i="5"/>
  <c r="F210" i="5"/>
  <c r="K210" i="5"/>
  <c r="F211" i="5"/>
  <c r="K211" i="5"/>
  <c r="F212" i="5"/>
  <c r="K212" i="5"/>
  <c r="F213" i="5"/>
  <c r="K213" i="5"/>
  <c r="F214" i="5"/>
  <c r="K214" i="5"/>
  <c r="F215" i="5"/>
  <c r="K215" i="5"/>
  <c r="F216" i="5"/>
  <c r="K216" i="5"/>
  <c r="F217" i="5"/>
  <c r="K217" i="5"/>
  <c r="F218" i="5"/>
  <c r="K218" i="5"/>
  <c r="F219" i="5"/>
  <c r="K219" i="5"/>
  <c r="F220" i="5"/>
  <c r="K220" i="5"/>
  <c r="F221" i="5"/>
  <c r="K221" i="5"/>
  <c r="F222" i="5"/>
  <c r="K222" i="5"/>
  <c r="F223" i="5"/>
  <c r="K223" i="5"/>
  <c r="F224" i="5"/>
  <c r="K224" i="5"/>
  <c r="F225" i="5"/>
  <c r="K225" i="5"/>
  <c r="F226" i="5"/>
  <c r="K226" i="5"/>
  <c r="F227" i="5"/>
  <c r="K227" i="5"/>
  <c r="F228" i="5"/>
  <c r="K228" i="5"/>
  <c r="F229" i="5"/>
  <c r="K229" i="5"/>
  <c r="F230" i="5"/>
  <c r="K230" i="5"/>
  <c r="F231" i="5"/>
  <c r="K231" i="5"/>
  <c r="F232" i="5"/>
  <c r="K232" i="5"/>
  <c r="F233" i="5"/>
  <c r="K233" i="5"/>
  <c r="F234" i="5"/>
  <c r="K234" i="5"/>
  <c r="F235" i="5"/>
  <c r="K235" i="5"/>
  <c r="F236" i="5"/>
  <c r="K236" i="5"/>
  <c r="F237" i="5"/>
  <c r="K237" i="5"/>
  <c r="F238" i="5"/>
  <c r="K238" i="5"/>
  <c r="F239" i="5"/>
  <c r="K239" i="5"/>
  <c r="F240" i="5"/>
  <c r="K240" i="5"/>
  <c r="F241" i="5"/>
  <c r="K241" i="5"/>
  <c r="F242" i="5"/>
  <c r="K242" i="5"/>
  <c r="F243" i="5"/>
  <c r="K243" i="5"/>
  <c r="F244" i="5"/>
  <c r="K244" i="5"/>
  <c r="F245" i="5"/>
  <c r="K245" i="5"/>
  <c r="F246" i="5"/>
  <c r="K246" i="5"/>
  <c r="F247" i="5"/>
  <c r="K247" i="5"/>
  <c r="R19" i="5"/>
  <c r="E9" i="5"/>
  <c r="E8" i="5"/>
  <c r="J9" i="5"/>
  <c r="E10" i="5"/>
  <c r="J10" i="5"/>
  <c r="E11" i="5"/>
  <c r="J11" i="5"/>
  <c r="E12" i="5"/>
  <c r="J12" i="5"/>
  <c r="E13" i="5"/>
  <c r="J13" i="5"/>
  <c r="E14" i="5"/>
  <c r="J14" i="5"/>
  <c r="E15" i="5"/>
  <c r="J15" i="5"/>
  <c r="E16" i="5"/>
  <c r="J16" i="5"/>
  <c r="E17" i="5"/>
  <c r="J17" i="5"/>
  <c r="E18" i="5"/>
  <c r="J18" i="5"/>
  <c r="E19" i="5"/>
  <c r="J19" i="5"/>
  <c r="E20" i="5"/>
  <c r="J20" i="5"/>
  <c r="E21" i="5"/>
  <c r="J21" i="5"/>
  <c r="E22" i="5"/>
  <c r="J22" i="5"/>
  <c r="E23" i="5"/>
  <c r="J23" i="5"/>
  <c r="E24" i="5"/>
  <c r="J24" i="5"/>
  <c r="E25" i="5"/>
  <c r="J25" i="5"/>
  <c r="E26" i="5"/>
  <c r="J26" i="5"/>
  <c r="E27" i="5"/>
  <c r="J27" i="5"/>
  <c r="E28" i="5"/>
  <c r="J28" i="5"/>
  <c r="E29" i="5"/>
  <c r="J29" i="5"/>
  <c r="E30" i="5"/>
  <c r="J30" i="5"/>
  <c r="E31" i="5"/>
  <c r="J31" i="5"/>
  <c r="E32" i="5"/>
  <c r="J32" i="5"/>
  <c r="E33" i="5"/>
  <c r="J33" i="5"/>
  <c r="E34" i="5"/>
  <c r="J34" i="5"/>
  <c r="E35" i="5"/>
  <c r="J35" i="5"/>
  <c r="E36" i="5"/>
  <c r="J36" i="5"/>
  <c r="E37" i="5"/>
  <c r="J37" i="5"/>
  <c r="E38" i="5"/>
  <c r="J38" i="5"/>
  <c r="E39" i="5"/>
  <c r="J39" i="5"/>
  <c r="E40" i="5"/>
  <c r="J40" i="5"/>
  <c r="E41" i="5"/>
  <c r="J41" i="5"/>
  <c r="E42" i="5"/>
  <c r="J42" i="5"/>
  <c r="E43" i="5"/>
  <c r="J43" i="5"/>
  <c r="E44" i="5"/>
  <c r="J44" i="5"/>
  <c r="E45" i="5"/>
  <c r="J45" i="5"/>
  <c r="E46" i="5"/>
  <c r="J46" i="5"/>
  <c r="E47" i="5"/>
  <c r="J47" i="5"/>
  <c r="E48" i="5"/>
  <c r="J48" i="5"/>
  <c r="E49" i="5"/>
  <c r="J49" i="5"/>
  <c r="E50" i="5"/>
  <c r="J50" i="5"/>
  <c r="E51" i="5"/>
  <c r="J51" i="5"/>
  <c r="E52" i="5"/>
  <c r="J52" i="5"/>
  <c r="E53" i="5"/>
  <c r="J53" i="5"/>
  <c r="E54" i="5"/>
  <c r="J54" i="5"/>
  <c r="E55" i="5"/>
  <c r="J55" i="5"/>
  <c r="E56" i="5"/>
  <c r="J56" i="5"/>
  <c r="E57" i="5"/>
  <c r="J57" i="5"/>
  <c r="E58" i="5"/>
  <c r="J58" i="5"/>
  <c r="E59" i="5"/>
  <c r="J59" i="5"/>
  <c r="E60" i="5"/>
  <c r="J60" i="5"/>
  <c r="E61" i="5"/>
  <c r="J61" i="5"/>
  <c r="E62" i="5"/>
  <c r="J62" i="5"/>
  <c r="E63" i="5"/>
  <c r="J63" i="5"/>
  <c r="E64" i="5"/>
  <c r="J64" i="5"/>
  <c r="E65" i="5"/>
  <c r="J65" i="5"/>
  <c r="E66" i="5"/>
  <c r="J66" i="5"/>
  <c r="E67" i="5"/>
  <c r="J67" i="5"/>
  <c r="E68" i="5"/>
  <c r="J68" i="5"/>
  <c r="E69" i="5"/>
  <c r="J69" i="5"/>
  <c r="E70" i="5"/>
  <c r="J70" i="5"/>
  <c r="E71" i="5"/>
  <c r="J71" i="5"/>
  <c r="E72" i="5"/>
  <c r="J72" i="5"/>
  <c r="E73" i="5"/>
  <c r="J73" i="5"/>
  <c r="E74" i="5"/>
  <c r="J74" i="5"/>
  <c r="E75" i="5"/>
  <c r="J75" i="5"/>
  <c r="E76" i="5"/>
  <c r="J76" i="5"/>
  <c r="E77" i="5"/>
  <c r="J77" i="5"/>
  <c r="E78" i="5"/>
  <c r="J78" i="5"/>
  <c r="E79" i="5"/>
  <c r="J79" i="5"/>
  <c r="E80" i="5"/>
  <c r="J80" i="5"/>
  <c r="E81" i="5"/>
  <c r="J81" i="5"/>
  <c r="E82" i="5"/>
  <c r="J82" i="5"/>
  <c r="E83" i="5"/>
  <c r="J83" i="5"/>
  <c r="E84" i="5"/>
  <c r="J84" i="5"/>
  <c r="E85" i="5"/>
  <c r="J85" i="5"/>
  <c r="E86" i="5"/>
  <c r="J86" i="5"/>
  <c r="E87" i="5"/>
  <c r="J87" i="5"/>
  <c r="E88" i="5"/>
  <c r="J88" i="5"/>
  <c r="E89" i="5"/>
  <c r="J89" i="5"/>
  <c r="E90" i="5"/>
  <c r="J90" i="5"/>
  <c r="E91" i="5"/>
  <c r="J91" i="5"/>
  <c r="E92" i="5"/>
  <c r="J92" i="5"/>
  <c r="E93" i="5"/>
  <c r="J93" i="5"/>
  <c r="E94" i="5"/>
  <c r="J94" i="5"/>
  <c r="E95" i="5"/>
  <c r="J95" i="5"/>
  <c r="E96" i="5"/>
  <c r="J96" i="5"/>
  <c r="E97" i="5"/>
  <c r="J97" i="5"/>
  <c r="E98" i="5"/>
  <c r="J98" i="5"/>
  <c r="E99" i="5"/>
  <c r="J99" i="5"/>
  <c r="E100" i="5"/>
  <c r="J100" i="5"/>
  <c r="E101" i="5"/>
  <c r="J101" i="5"/>
  <c r="E102" i="5"/>
  <c r="J102" i="5"/>
  <c r="E103" i="5"/>
  <c r="J103" i="5"/>
  <c r="E104" i="5"/>
  <c r="J104" i="5"/>
  <c r="E105" i="5"/>
  <c r="J105" i="5"/>
  <c r="E106" i="5"/>
  <c r="J106" i="5"/>
  <c r="E107" i="5"/>
  <c r="J107" i="5"/>
  <c r="E108" i="5"/>
  <c r="J108" i="5"/>
  <c r="E109" i="5"/>
  <c r="J109" i="5"/>
  <c r="E110" i="5"/>
  <c r="J110" i="5"/>
  <c r="E111" i="5"/>
  <c r="J111" i="5"/>
  <c r="E112" i="5"/>
  <c r="J112" i="5"/>
  <c r="E113" i="5"/>
  <c r="J113" i="5"/>
  <c r="E114" i="5"/>
  <c r="J114" i="5"/>
  <c r="E115" i="5"/>
  <c r="J115" i="5"/>
  <c r="E116" i="5"/>
  <c r="J116" i="5"/>
  <c r="E117" i="5"/>
  <c r="J117" i="5"/>
  <c r="E118" i="5"/>
  <c r="J118" i="5"/>
  <c r="E119" i="5"/>
  <c r="J119" i="5"/>
  <c r="E120" i="5"/>
  <c r="J120" i="5"/>
  <c r="E121" i="5"/>
  <c r="J121" i="5"/>
  <c r="E122" i="5"/>
  <c r="J122" i="5"/>
  <c r="E123" i="5"/>
  <c r="J123" i="5"/>
  <c r="E124" i="5"/>
  <c r="J124" i="5"/>
  <c r="E125" i="5"/>
  <c r="J125" i="5"/>
  <c r="E126" i="5"/>
  <c r="J126" i="5"/>
  <c r="E127" i="5"/>
  <c r="J127" i="5"/>
  <c r="E128" i="5"/>
  <c r="J128" i="5"/>
  <c r="E129" i="5"/>
  <c r="J129" i="5"/>
  <c r="E130" i="5"/>
  <c r="J130" i="5"/>
  <c r="E131" i="5"/>
  <c r="J131" i="5"/>
  <c r="E132" i="5"/>
  <c r="J132" i="5"/>
  <c r="E133" i="5"/>
  <c r="J133" i="5"/>
  <c r="E134" i="5"/>
  <c r="J134" i="5"/>
  <c r="E135" i="5"/>
  <c r="J135" i="5"/>
  <c r="E136" i="5"/>
  <c r="J136" i="5"/>
  <c r="E137" i="5"/>
  <c r="J137" i="5"/>
  <c r="E138" i="5"/>
  <c r="J138" i="5"/>
  <c r="E139" i="5"/>
  <c r="J139" i="5"/>
  <c r="E140" i="5"/>
  <c r="J140" i="5"/>
  <c r="E141" i="5"/>
  <c r="J141" i="5"/>
  <c r="E142" i="5"/>
  <c r="J142" i="5"/>
  <c r="E143" i="5"/>
  <c r="J143" i="5"/>
  <c r="E144" i="5"/>
  <c r="J144" i="5"/>
  <c r="E145" i="5"/>
  <c r="J145" i="5"/>
  <c r="E146" i="5"/>
  <c r="J146" i="5"/>
  <c r="E147" i="5"/>
  <c r="J147" i="5"/>
  <c r="E148" i="5"/>
  <c r="J148" i="5"/>
  <c r="E149" i="5"/>
  <c r="J149" i="5"/>
  <c r="E150" i="5"/>
  <c r="J150" i="5"/>
  <c r="E151" i="5"/>
  <c r="J151" i="5"/>
  <c r="E152" i="5"/>
  <c r="J152" i="5"/>
  <c r="E153" i="5"/>
  <c r="J153" i="5"/>
  <c r="E154" i="5"/>
  <c r="J154" i="5"/>
  <c r="E155" i="5"/>
  <c r="J155" i="5"/>
  <c r="E156" i="5"/>
  <c r="J156" i="5"/>
  <c r="E157" i="5"/>
  <c r="J157" i="5"/>
  <c r="E158" i="5"/>
  <c r="J158" i="5"/>
  <c r="E159" i="5"/>
  <c r="J159" i="5"/>
  <c r="E160" i="5"/>
  <c r="J160" i="5"/>
  <c r="E161" i="5"/>
  <c r="J161" i="5"/>
  <c r="E162" i="5"/>
  <c r="J162" i="5"/>
  <c r="E163" i="5"/>
  <c r="J163" i="5"/>
  <c r="E164" i="5"/>
  <c r="J164" i="5"/>
  <c r="E165" i="5"/>
  <c r="J165" i="5"/>
  <c r="E166" i="5"/>
  <c r="J166" i="5"/>
  <c r="E167" i="5"/>
  <c r="J167" i="5"/>
  <c r="E168" i="5"/>
  <c r="J168" i="5"/>
  <c r="E169" i="5"/>
  <c r="J169" i="5"/>
  <c r="E170" i="5"/>
  <c r="J170" i="5"/>
  <c r="E171" i="5"/>
  <c r="J171" i="5"/>
  <c r="E172" i="5"/>
  <c r="J172" i="5"/>
  <c r="E173" i="5"/>
  <c r="J173" i="5"/>
  <c r="E174" i="5"/>
  <c r="J174" i="5"/>
  <c r="E175" i="5"/>
  <c r="J175" i="5"/>
  <c r="E176" i="5"/>
  <c r="J176" i="5"/>
  <c r="E177" i="5"/>
  <c r="J177" i="5"/>
  <c r="E178" i="5"/>
  <c r="J178" i="5"/>
  <c r="E179" i="5"/>
  <c r="J179" i="5"/>
  <c r="E180" i="5"/>
  <c r="J180" i="5"/>
  <c r="E181" i="5"/>
  <c r="J181" i="5"/>
  <c r="E182" i="5"/>
  <c r="J182" i="5"/>
  <c r="E183" i="5"/>
  <c r="J183" i="5"/>
  <c r="E184" i="5"/>
  <c r="J184" i="5"/>
  <c r="E185" i="5"/>
  <c r="J185" i="5"/>
  <c r="E186" i="5"/>
  <c r="J186" i="5"/>
  <c r="E187" i="5"/>
  <c r="J187" i="5"/>
  <c r="E188" i="5"/>
  <c r="J188" i="5"/>
  <c r="E189" i="5"/>
  <c r="J189" i="5"/>
  <c r="E190" i="5"/>
  <c r="J190" i="5"/>
  <c r="E191" i="5"/>
  <c r="J191" i="5"/>
  <c r="E192" i="5"/>
  <c r="J192" i="5"/>
  <c r="E193" i="5"/>
  <c r="J193" i="5"/>
  <c r="E194" i="5"/>
  <c r="J194" i="5"/>
  <c r="E195" i="5"/>
  <c r="J195" i="5"/>
  <c r="E196" i="5"/>
  <c r="J196" i="5"/>
  <c r="E197" i="5"/>
  <c r="J197" i="5"/>
  <c r="E198" i="5"/>
  <c r="J198" i="5"/>
  <c r="E199" i="5"/>
  <c r="J199" i="5"/>
  <c r="E200" i="5"/>
  <c r="J200" i="5"/>
  <c r="E201" i="5"/>
  <c r="J201" i="5"/>
  <c r="E202" i="5"/>
  <c r="J202" i="5"/>
  <c r="E203" i="5"/>
  <c r="J203" i="5"/>
  <c r="E204" i="5"/>
  <c r="J204" i="5"/>
  <c r="E205" i="5"/>
  <c r="J205" i="5"/>
  <c r="E206" i="5"/>
  <c r="J206" i="5"/>
  <c r="E207" i="5"/>
  <c r="J207" i="5"/>
  <c r="E208" i="5"/>
  <c r="J208" i="5"/>
  <c r="E209" i="5"/>
  <c r="J209" i="5"/>
  <c r="E210" i="5"/>
  <c r="J210" i="5"/>
  <c r="E211" i="5"/>
  <c r="J211" i="5"/>
  <c r="E212" i="5"/>
  <c r="J212" i="5"/>
  <c r="E213" i="5"/>
  <c r="J213" i="5"/>
  <c r="E214" i="5"/>
  <c r="J214" i="5"/>
  <c r="E215" i="5"/>
  <c r="J215" i="5"/>
  <c r="E216" i="5"/>
  <c r="J216" i="5"/>
  <c r="E217" i="5"/>
  <c r="J217" i="5"/>
  <c r="E218" i="5"/>
  <c r="J218" i="5"/>
  <c r="E219" i="5"/>
  <c r="J219" i="5"/>
  <c r="E220" i="5"/>
  <c r="J220" i="5"/>
  <c r="E221" i="5"/>
  <c r="J221" i="5"/>
  <c r="E222" i="5"/>
  <c r="J222" i="5"/>
  <c r="E223" i="5"/>
  <c r="J223" i="5"/>
  <c r="E224" i="5"/>
  <c r="J224" i="5"/>
  <c r="E225" i="5"/>
  <c r="J225" i="5"/>
  <c r="E226" i="5"/>
  <c r="J226" i="5"/>
  <c r="E227" i="5"/>
  <c r="J227" i="5"/>
  <c r="E228" i="5"/>
  <c r="J228" i="5"/>
  <c r="E229" i="5"/>
  <c r="J229" i="5"/>
  <c r="E230" i="5"/>
  <c r="J230" i="5"/>
  <c r="E231" i="5"/>
  <c r="J231" i="5"/>
  <c r="E232" i="5"/>
  <c r="J232" i="5"/>
  <c r="E233" i="5"/>
  <c r="J233" i="5"/>
  <c r="E234" i="5"/>
  <c r="J234" i="5"/>
  <c r="E235" i="5"/>
  <c r="J235" i="5"/>
  <c r="E236" i="5"/>
  <c r="J236" i="5"/>
  <c r="E237" i="5"/>
  <c r="J237" i="5"/>
  <c r="E238" i="5"/>
  <c r="J238" i="5"/>
  <c r="E239" i="5"/>
  <c r="J239" i="5"/>
  <c r="E240" i="5"/>
  <c r="J240" i="5"/>
  <c r="E241" i="5"/>
  <c r="J241" i="5"/>
  <c r="E242" i="5"/>
  <c r="J242" i="5"/>
  <c r="E243" i="5"/>
  <c r="J243" i="5"/>
  <c r="E244" i="5"/>
  <c r="J244" i="5"/>
  <c r="E245" i="5"/>
  <c r="J245" i="5"/>
  <c r="E246" i="5"/>
  <c r="J246" i="5"/>
  <c r="E247" i="5"/>
  <c r="J247" i="5"/>
  <c r="Q18" i="5"/>
  <c r="D9" i="5"/>
  <c r="D8" i="5"/>
  <c r="I9" i="5"/>
  <c r="D10" i="5"/>
  <c r="I10" i="5"/>
  <c r="D11" i="5"/>
  <c r="I11" i="5"/>
  <c r="D12" i="5"/>
  <c r="I12" i="5"/>
  <c r="D13" i="5"/>
  <c r="I13" i="5"/>
  <c r="D14" i="5"/>
  <c r="I14" i="5"/>
  <c r="D15" i="5"/>
  <c r="I15" i="5"/>
  <c r="D16" i="5"/>
  <c r="I16" i="5"/>
  <c r="D17" i="5"/>
  <c r="I17" i="5"/>
  <c r="D18" i="5"/>
  <c r="I18" i="5"/>
  <c r="D19" i="5"/>
  <c r="I19" i="5"/>
  <c r="D20" i="5"/>
  <c r="I20" i="5"/>
  <c r="D21" i="5"/>
  <c r="I21" i="5"/>
  <c r="D22" i="5"/>
  <c r="I22" i="5"/>
  <c r="D23" i="5"/>
  <c r="I23" i="5"/>
  <c r="D24" i="5"/>
  <c r="I24" i="5"/>
  <c r="D25" i="5"/>
  <c r="I25" i="5"/>
  <c r="D26" i="5"/>
  <c r="I26" i="5"/>
  <c r="D27" i="5"/>
  <c r="I27" i="5"/>
  <c r="D28" i="5"/>
  <c r="I28" i="5"/>
  <c r="D29" i="5"/>
  <c r="I29" i="5"/>
  <c r="D30" i="5"/>
  <c r="I30" i="5"/>
  <c r="D31" i="5"/>
  <c r="I31" i="5"/>
  <c r="D32" i="5"/>
  <c r="I32" i="5"/>
  <c r="D33" i="5"/>
  <c r="I33" i="5"/>
  <c r="D34" i="5"/>
  <c r="I34" i="5"/>
  <c r="D35" i="5"/>
  <c r="I35" i="5"/>
  <c r="D36" i="5"/>
  <c r="I36" i="5"/>
  <c r="D37" i="5"/>
  <c r="I37" i="5"/>
  <c r="D38" i="5"/>
  <c r="I38" i="5"/>
  <c r="D39" i="5"/>
  <c r="I39" i="5"/>
  <c r="D40" i="5"/>
  <c r="I40" i="5"/>
  <c r="D41" i="5"/>
  <c r="I41" i="5"/>
  <c r="D42" i="5"/>
  <c r="I42" i="5"/>
  <c r="D43" i="5"/>
  <c r="I43" i="5"/>
  <c r="D44" i="5"/>
  <c r="I44" i="5"/>
  <c r="D45" i="5"/>
  <c r="I45" i="5"/>
  <c r="D46" i="5"/>
  <c r="I46" i="5"/>
  <c r="D47" i="5"/>
  <c r="I47" i="5"/>
  <c r="D48" i="5"/>
  <c r="I48" i="5"/>
  <c r="D49" i="5"/>
  <c r="I49" i="5"/>
  <c r="D50" i="5"/>
  <c r="I50" i="5"/>
  <c r="D51" i="5"/>
  <c r="I51" i="5"/>
  <c r="D52" i="5"/>
  <c r="I52" i="5"/>
  <c r="D53" i="5"/>
  <c r="I53" i="5"/>
  <c r="D54" i="5"/>
  <c r="I54" i="5"/>
  <c r="D55" i="5"/>
  <c r="I55" i="5"/>
  <c r="D56" i="5"/>
  <c r="I56" i="5"/>
  <c r="D57" i="5"/>
  <c r="I57" i="5"/>
  <c r="D58" i="5"/>
  <c r="I58" i="5"/>
  <c r="D59" i="5"/>
  <c r="I59" i="5"/>
  <c r="D60" i="5"/>
  <c r="I60" i="5"/>
  <c r="D61" i="5"/>
  <c r="I61" i="5"/>
  <c r="D62" i="5"/>
  <c r="I62" i="5"/>
  <c r="D63" i="5"/>
  <c r="I63" i="5"/>
  <c r="D64" i="5"/>
  <c r="I64" i="5"/>
  <c r="D65" i="5"/>
  <c r="I65" i="5"/>
  <c r="D66" i="5"/>
  <c r="I66" i="5"/>
  <c r="D67" i="5"/>
  <c r="I67" i="5"/>
  <c r="D68" i="5"/>
  <c r="I68" i="5"/>
  <c r="D69" i="5"/>
  <c r="I69" i="5"/>
  <c r="D70" i="5"/>
  <c r="I70" i="5"/>
  <c r="D71" i="5"/>
  <c r="I71" i="5"/>
  <c r="D72" i="5"/>
  <c r="I72" i="5"/>
  <c r="D73" i="5"/>
  <c r="I73" i="5"/>
  <c r="D74" i="5"/>
  <c r="I74" i="5"/>
  <c r="D75" i="5"/>
  <c r="I75" i="5"/>
  <c r="D76" i="5"/>
  <c r="I76" i="5"/>
  <c r="D77" i="5"/>
  <c r="I77" i="5"/>
  <c r="D78" i="5"/>
  <c r="I78" i="5"/>
  <c r="D79" i="5"/>
  <c r="I79" i="5"/>
  <c r="D80" i="5"/>
  <c r="I80" i="5"/>
  <c r="D81" i="5"/>
  <c r="I81" i="5"/>
  <c r="D82" i="5"/>
  <c r="I82" i="5"/>
  <c r="D83" i="5"/>
  <c r="I83" i="5"/>
  <c r="D84" i="5"/>
  <c r="I84" i="5"/>
  <c r="D85" i="5"/>
  <c r="I85" i="5"/>
  <c r="D86" i="5"/>
  <c r="I86" i="5"/>
  <c r="D87" i="5"/>
  <c r="I87" i="5"/>
  <c r="D88" i="5"/>
  <c r="I88" i="5"/>
  <c r="D89" i="5"/>
  <c r="I89" i="5"/>
  <c r="D90" i="5"/>
  <c r="I90" i="5"/>
  <c r="D91" i="5"/>
  <c r="I91" i="5"/>
  <c r="D92" i="5"/>
  <c r="I92" i="5"/>
  <c r="D93" i="5"/>
  <c r="I93" i="5"/>
  <c r="D94" i="5"/>
  <c r="I94" i="5"/>
  <c r="D95" i="5"/>
  <c r="I95" i="5"/>
  <c r="D96" i="5"/>
  <c r="I96" i="5"/>
  <c r="D97" i="5"/>
  <c r="I97" i="5"/>
  <c r="D98" i="5"/>
  <c r="I98" i="5"/>
  <c r="D99" i="5"/>
  <c r="I99" i="5"/>
  <c r="D100" i="5"/>
  <c r="I100" i="5"/>
  <c r="D101" i="5"/>
  <c r="I101" i="5"/>
  <c r="D102" i="5"/>
  <c r="I102" i="5"/>
  <c r="D103" i="5"/>
  <c r="I103" i="5"/>
  <c r="D104" i="5"/>
  <c r="I104" i="5"/>
  <c r="D105" i="5"/>
  <c r="I105" i="5"/>
  <c r="D106" i="5"/>
  <c r="I106" i="5"/>
  <c r="D107" i="5"/>
  <c r="I107" i="5"/>
  <c r="D108" i="5"/>
  <c r="I108" i="5"/>
  <c r="D109" i="5"/>
  <c r="I109" i="5"/>
  <c r="D110" i="5"/>
  <c r="I110" i="5"/>
  <c r="D111" i="5"/>
  <c r="I111" i="5"/>
  <c r="D112" i="5"/>
  <c r="I112" i="5"/>
  <c r="D113" i="5"/>
  <c r="I113" i="5"/>
  <c r="D114" i="5"/>
  <c r="I114" i="5"/>
  <c r="D115" i="5"/>
  <c r="I115" i="5"/>
  <c r="D116" i="5"/>
  <c r="I116" i="5"/>
  <c r="D117" i="5"/>
  <c r="I117" i="5"/>
  <c r="D118" i="5"/>
  <c r="I118" i="5"/>
  <c r="D119" i="5"/>
  <c r="I119" i="5"/>
  <c r="D120" i="5"/>
  <c r="I120" i="5"/>
  <c r="D121" i="5"/>
  <c r="I121" i="5"/>
  <c r="D122" i="5"/>
  <c r="I122" i="5"/>
  <c r="D123" i="5"/>
  <c r="I123" i="5"/>
  <c r="D124" i="5"/>
  <c r="I124" i="5"/>
  <c r="D125" i="5"/>
  <c r="I125" i="5"/>
  <c r="D126" i="5"/>
  <c r="I126" i="5"/>
  <c r="D127" i="5"/>
  <c r="I127" i="5"/>
  <c r="D128" i="5"/>
  <c r="I128" i="5"/>
  <c r="D129" i="5"/>
  <c r="I129" i="5"/>
  <c r="D130" i="5"/>
  <c r="I130" i="5"/>
  <c r="D131" i="5"/>
  <c r="I131" i="5"/>
  <c r="D132" i="5"/>
  <c r="I132" i="5"/>
  <c r="D133" i="5"/>
  <c r="I133" i="5"/>
  <c r="D134" i="5"/>
  <c r="I134" i="5"/>
  <c r="D135" i="5"/>
  <c r="I135" i="5"/>
  <c r="D136" i="5"/>
  <c r="I136" i="5"/>
  <c r="D137" i="5"/>
  <c r="I137" i="5"/>
  <c r="D138" i="5"/>
  <c r="I138" i="5"/>
  <c r="D139" i="5"/>
  <c r="I139" i="5"/>
  <c r="D140" i="5"/>
  <c r="I140" i="5"/>
  <c r="D141" i="5"/>
  <c r="I141" i="5"/>
  <c r="D142" i="5"/>
  <c r="I142" i="5"/>
  <c r="D143" i="5"/>
  <c r="I143" i="5"/>
  <c r="D144" i="5"/>
  <c r="I144" i="5"/>
  <c r="D145" i="5"/>
  <c r="I145" i="5"/>
  <c r="D146" i="5"/>
  <c r="I146" i="5"/>
  <c r="D147" i="5"/>
  <c r="I147" i="5"/>
  <c r="D148" i="5"/>
  <c r="I148" i="5"/>
  <c r="D149" i="5"/>
  <c r="I149" i="5"/>
  <c r="D150" i="5"/>
  <c r="I150" i="5"/>
  <c r="D151" i="5"/>
  <c r="I151" i="5"/>
  <c r="D152" i="5"/>
  <c r="I152" i="5"/>
  <c r="D153" i="5"/>
  <c r="I153" i="5"/>
  <c r="D154" i="5"/>
  <c r="I154" i="5"/>
  <c r="D155" i="5"/>
  <c r="I155" i="5"/>
  <c r="D156" i="5"/>
  <c r="I156" i="5"/>
  <c r="D157" i="5"/>
  <c r="I157" i="5"/>
  <c r="D158" i="5"/>
  <c r="I158" i="5"/>
  <c r="D159" i="5"/>
  <c r="I159" i="5"/>
  <c r="D160" i="5"/>
  <c r="I160" i="5"/>
  <c r="D161" i="5"/>
  <c r="I161" i="5"/>
  <c r="D162" i="5"/>
  <c r="I162" i="5"/>
  <c r="D163" i="5"/>
  <c r="I163" i="5"/>
  <c r="D164" i="5"/>
  <c r="I164" i="5"/>
  <c r="D165" i="5"/>
  <c r="I165" i="5"/>
  <c r="D166" i="5"/>
  <c r="I166" i="5"/>
  <c r="D167" i="5"/>
  <c r="I167" i="5"/>
  <c r="D168" i="5"/>
  <c r="I168" i="5"/>
  <c r="D169" i="5"/>
  <c r="I169" i="5"/>
  <c r="D170" i="5"/>
  <c r="I170" i="5"/>
  <c r="D171" i="5"/>
  <c r="I171" i="5"/>
  <c r="D172" i="5"/>
  <c r="I172" i="5"/>
  <c r="D173" i="5"/>
  <c r="I173" i="5"/>
  <c r="D174" i="5"/>
  <c r="I174" i="5"/>
  <c r="D175" i="5"/>
  <c r="I175" i="5"/>
  <c r="D176" i="5"/>
  <c r="I176" i="5"/>
  <c r="D177" i="5"/>
  <c r="I177" i="5"/>
  <c r="D178" i="5"/>
  <c r="I178" i="5"/>
  <c r="D179" i="5"/>
  <c r="I179" i="5"/>
  <c r="D180" i="5"/>
  <c r="I180" i="5"/>
  <c r="D181" i="5"/>
  <c r="I181" i="5"/>
  <c r="D182" i="5"/>
  <c r="I182" i="5"/>
  <c r="D183" i="5"/>
  <c r="I183" i="5"/>
  <c r="D184" i="5"/>
  <c r="I184" i="5"/>
  <c r="D185" i="5"/>
  <c r="I185" i="5"/>
  <c r="D186" i="5"/>
  <c r="I186" i="5"/>
  <c r="D187" i="5"/>
  <c r="I187" i="5"/>
  <c r="D188" i="5"/>
  <c r="I188" i="5"/>
  <c r="D189" i="5"/>
  <c r="I189" i="5"/>
  <c r="D190" i="5"/>
  <c r="I190" i="5"/>
  <c r="D191" i="5"/>
  <c r="I191" i="5"/>
  <c r="D192" i="5"/>
  <c r="I192" i="5"/>
  <c r="D193" i="5"/>
  <c r="I193" i="5"/>
  <c r="D194" i="5"/>
  <c r="I194" i="5"/>
  <c r="D195" i="5"/>
  <c r="I195" i="5"/>
  <c r="D196" i="5"/>
  <c r="I196" i="5"/>
  <c r="D197" i="5"/>
  <c r="I197" i="5"/>
  <c r="D198" i="5"/>
  <c r="I198" i="5"/>
  <c r="D199" i="5"/>
  <c r="I199" i="5"/>
  <c r="D200" i="5"/>
  <c r="I200" i="5"/>
  <c r="D201" i="5"/>
  <c r="I201" i="5"/>
  <c r="D202" i="5"/>
  <c r="I202" i="5"/>
  <c r="D203" i="5"/>
  <c r="I203" i="5"/>
  <c r="D204" i="5"/>
  <c r="I204" i="5"/>
  <c r="D205" i="5"/>
  <c r="I205" i="5"/>
  <c r="D206" i="5"/>
  <c r="I206" i="5"/>
  <c r="D207" i="5"/>
  <c r="I207" i="5"/>
  <c r="D208" i="5"/>
  <c r="I208" i="5"/>
  <c r="D209" i="5"/>
  <c r="I209" i="5"/>
  <c r="D210" i="5"/>
  <c r="I210" i="5"/>
  <c r="D211" i="5"/>
  <c r="I211" i="5"/>
  <c r="D212" i="5"/>
  <c r="I212" i="5"/>
  <c r="D213" i="5"/>
  <c r="I213" i="5"/>
  <c r="D214" i="5"/>
  <c r="I214" i="5"/>
  <c r="D215" i="5"/>
  <c r="I215" i="5"/>
  <c r="D216" i="5"/>
  <c r="I216" i="5"/>
  <c r="D217" i="5"/>
  <c r="I217" i="5"/>
  <c r="D218" i="5"/>
  <c r="I218" i="5"/>
  <c r="D219" i="5"/>
  <c r="I219" i="5"/>
  <c r="D220" i="5"/>
  <c r="I220" i="5"/>
  <c r="D221" i="5"/>
  <c r="I221" i="5"/>
  <c r="D222" i="5"/>
  <c r="I222" i="5"/>
  <c r="D223" i="5"/>
  <c r="I223" i="5"/>
  <c r="D224" i="5"/>
  <c r="I224" i="5"/>
  <c r="D225" i="5"/>
  <c r="I225" i="5"/>
  <c r="D226" i="5"/>
  <c r="I226" i="5"/>
  <c r="D227" i="5"/>
  <c r="I227" i="5"/>
  <c r="D228" i="5"/>
  <c r="I228" i="5"/>
  <c r="D229" i="5"/>
  <c r="I229" i="5"/>
  <c r="D230" i="5"/>
  <c r="I230" i="5"/>
  <c r="D231" i="5"/>
  <c r="I231" i="5"/>
  <c r="D232" i="5"/>
  <c r="I232" i="5"/>
  <c r="D233" i="5"/>
  <c r="I233" i="5"/>
  <c r="D234" i="5"/>
  <c r="I234" i="5"/>
  <c r="D235" i="5"/>
  <c r="I235" i="5"/>
  <c r="D236" i="5"/>
  <c r="I236" i="5"/>
  <c r="D237" i="5"/>
  <c r="I237" i="5"/>
  <c r="D238" i="5"/>
  <c r="I238" i="5"/>
  <c r="D239" i="5"/>
  <c r="I239" i="5"/>
  <c r="D240" i="5"/>
  <c r="I240" i="5"/>
  <c r="D241" i="5"/>
  <c r="I241" i="5"/>
  <c r="D242" i="5"/>
  <c r="I242" i="5"/>
  <c r="D243" i="5"/>
  <c r="I243" i="5"/>
  <c r="D244" i="5"/>
  <c r="I244" i="5"/>
  <c r="D245" i="5"/>
  <c r="I245" i="5"/>
  <c r="D246" i="5"/>
  <c r="I246" i="5"/>
  <c r="D247" i="5"/>
  <c r="I247" i="5"/>
  <c r="P17" i="5"/>
  <c r="C9" i="5"/>
  <c r="C8" i="5"/>
  <c r="H9" i="5"/>
  <c r="C10" i="5"/>
  <c r="H10" i="5"/>
  <c r="C11" i="5"/>
  <c r="H11" i="5"/>
  <c r="C12" i="5"/>
  <c r="H12" i="5"/>
  <c r="C13" i="5"/>
  <c r="H13" i="5"/>
  <c r="C14" i="5"/>
  <c r="H14" i="5"/>
  <c r="C15" i="5"/>
  <c r="H15" i="5"/>
  <c r="C16" i="5"/>
  <c r="H16" i="5"/>
  <c r="C17" i="5"/>
  <c r="H17" i="5"/>
  <c r="C18" i="5"/>
  <c r="H18" i="5"/>
  <c r="C19" i="5"/>
  <c r="H19" i="5"/>
  <c r="C20" i="5"/>
  <c r="H20" i="5"/>
  <c r="C21" i="5"/>
  <c r="H21" i="5"/>
  <c r="C22" i="5"/>
  <c r="H22" i="5"/>
  <c r="C23" i="5"/>
  <c r="H23" i="5"/>
  <c r="C24" i="5"/>
  <c r="H24" i="5"/>
  <c r="C25" i="5"/>
  <c r="H25" i="5"/>
  <c r="C26" i="5"/>
  <c r="H26" i="5"/>
  <c r="C27" i="5"/>
  <c r="H27" i="5"/>
  <c r="C28" i="5"/>
  <c r="H28" i="5"/>
  <c r="C29" i="5"/>
  <c r="H29" i="5"/>
  <c r="C30" i="5"/>
  <c r="H30" i="5"/>
  <c r="C31" i="5"/>
  <c r="H31" i="5"/>
  <c r="C32" i="5"/>
  <c r="H32" i="5"/>
  <c r="C33" i="5"/>
  <c r="H33" i="5"/>
  <c r="C34" i="5"/>
  <c r="H34" i="5"/>
  <c r="C35" i="5"/>
  <c r="H35" i="5"/>
  <c r="C36" i="5"/>
  <c r="H36" i="5"/>
  <c r="C37" i="5"/>
  <c r="H37" i="5"/>
  <c r="C38" i="5"/>
  <c r="H38" i="5"/>
  <c r="C39" i="5"/>
  <c r="H39" i="5"/>
  <c r="C40" i="5"/>
  <c r="H40" i="5"/>
  <c r="C41" i="5"/>
  <c r="H41" i="5"/>
  <c r="C42" i="5"/>
  <c r="H42" i="5"/>
  <c r="C43" i="5"/>
  <c r="H43" i="5"/>
  <c r="C44" i="5"/>
  <c r="H44" i="5"/>
  <c r="C45" i="5"/>
  <c r="H45" i="5"/>
  <c r="C46" i="5"/>
  <c r="H46" i="5"/>
  <c r="C47" i="5"/>
  <c r="H47" i="5"/>
  <c r="C48" i="5"/>
  <c r="H48" i="5"/>
  <c r="C49" i="5"/>
  <c r="H49" i="5"/>
  <c r="C50" i="5"/>
  <c r="H50" i="5"/>
  <c r="C51" i="5"/>
  <c r="H51" i="5"/>
  <c r="C52" i="5"/>
  <c r="H52" i="5"/>
  <c r="C53" i="5"/>
  <c r="H53" i="5"/>
  <c r="C54" i="5"/>
  <c r="H54" i="5"/>
  <c r="C55" i="5"/>
  <c r="H55" i="5"/>
  <c r="C56" i="5"/>
  <c r="H56" i="5"/>
  <c r="C57" i="5"/>
  <c r="H57" i="5"/>
  <c r="C58" i="5"/>
  <c r="H58" i="5"/>
  <c r="C59" i="5"/>
  <c r="H59" i="5"/>
  <c r="C60" i="5"/>
  <c r="H60" i="5"/>
  <c r="C61" i="5"/>
  <c r="H61" i="5"/>
  <c r="C62" i="5"/>
  <c r="H62" i="5"/>
  <c r="C63" i="5"/>
  <c r="H63" i="5"/>
  <c r="C64" i="5"/>
  <c r="H64" i="5"/>
  <c r="C65" i="5"/>
  <c r="H65" i="5"/>
  <c r="C66" i="5"/>
  <c r="H66" i="5"/>
  <c r="C67" i="5"/>
  <c r="H67" i="5"/>
  <c r="C68" i="5"/>
  <c r="H68" i="5"/>
  <c r="C69" i="5"/>
  <c r="H69" i="5"/>
  <c r="C70" i="5"/>
  <c r="H70" i="5"/>
  <c r="C71" i="5"/>
  <c r="H71" i="5"/>
  <c r="C72" i="5"/>
  <c r="H72" i="5"/>
  <c r="C73" i="5"/>
  <c r="H73" i="5"/>
  <c r="C74" i="5"/>
  <c r="H74" i="5"/>
  <c r="C75" i="5"/>
  <c r="H75" i="5"/>
  <c r="C76" i="5"/>
  <c r="H76" i="5"/>
  <c r="C77" i="5"/>
  <c r="H77" i="5"/>
  <c r="C78" i="5"/>
  <c r="H78" i="5"/>
  <c r="C79" i="5"/>
  <c r="H79" i="5"/>
  <c r="C80" i="5"/>
  <c r="H80" i="5"/>
  <c r="C81" i="5"/>
  <c r="H81" i="5"/>
  <c r="C82" i="5"/>
  <c r="H82" i="5"/>
  <c r="C83" i="5"/>
  <c r="H83" i="5"/>
  <c r="C84" i="5"/>
  <c r="H84" i="5"/>
  <c r="C85" i="5"/>
  <c r="H85" i="5"/>
  <c r="C86" i="5"/>
  <c r="H86" i="5"/>
  <c r="C87" i="5"/>
  <c r="H87" i="5"/>
  <c r="C88" i="5"/>
  <c r="H88" i="5"/>
  <c r="C89" i="5"/>
  <c r="H89" i="5"/>
  <c r="C90" i="5"/>
  <c r="H90" i="5"/>
  <c r="C91" i="5"/>
  <c r="H91" i="5"/>
  <c r="C92" i="5"/>
  <c r="H92" i="5"/>
  <c r="C93" i="5"/>
  <c r="H93" i="5"/>
  <c r="C94" i="5"/>
  <c r="H94" i="5"/>
  <c r="C95" i="5"/>
  <c r="H95" i="5"/>
  <c r="C96" i="5"/>
  <c r="H96" i="5"/>
  <c r="C97" i="5"/>
  <c r="H97" i="5"/>
  <c r="C98" i="5"/>
  <c r="H98" i="5"/>
  <c r="C99" i="5"/>
  <c r="H99" i="5"/>
  <c r="C100" i="5"/>
  <c r="H100" i="5"/>
  <c r="C101" i="5"/>
  <c r="H101" i="5"/>
  <c r="C102" i="5"/>
  <c r="H102" i="5"/>
  <c r="C103" i="5"/>
  <c r="H103" i="5"/>
  <c r="C104" i="5"/>
  <c r="H104" i="5"/>
  <c r="C105" i="5"/>
  <c r="H105" i="5"/>
  <c r="C106" i="5"/>
  <c r="H106" i="5"/>
  <c r="C107" i="5"/>
  <c r="H107" i="5"/>
  <c r="C108" i="5"/>
  <c r="H108" i="5"/>
  <c r="C109" i="5"/>
  <c r="H109" i="5"/>
  <c r="C110" i="5"/>
  <c r="H110" i="5"/>
  <c r="C111" i="5"/>
  <c r="H111" i="5"/>
  <c r="C112" i="5"/>
  <c r="H112" i="5"/>
  <c r="C113" i="5"/>
  <c r="H113" i="5"/>
  <c r="C114" i="5"/>
  <c r="H114" i="5"/>
  <c r="C115" i="5"/>
  <c r="H115" i="5"/>
  <c r="C116" i="5"/>
  <c r="H116" i="5"/>
  <c r="C117" i="5"/>
  <c r="H117" i="5"/>
  <c r="C118" i="5"/>
  <c r="H118" i="5"/>
  <c r="C119" i="5"/>
  <c r="H119" i="5"/>
  <c r="C120" i="5"/>
  <c r="H120" i="5"/>
  <c r="C121" i="5"/>
  <c r="H121" i="5"/>
  <c r="C122" i="5"/>
  <c r="H122" i="5"/>
  <c r="C123" i="5"/>
  <c r="H123" i="5"/>
  <c r="C124" i="5"/>
  <c r="H124" i="5"/>
  <c r="C125" i="5"/>
  <c r="H125" i="5"/>
  <c r="C126" i="5"/>
  <c r="H126" i="5"/>
  <c r="C127" i="5"/>
  <c r="H127" i="5"/>
  <c r="C128" i="5"/>
  <c r="H128" i="5"/>
  <c r="C129" i="5"/>
  <c r="H129" i="5"/>
  <c r="C130" i="5"/>
  <c r="H130" i="5"/>
  <c r="C131" i="5"/>
  <c r="H131" i="5"/>
  <c r="C132" i="5"/>
  <c r="H132" i="5"/>
  <c r="C133" i="5"/>
  <c r="H133" i="5"/>
  <c r="C134" i="5"/>
  <c r="H134" i="5"/>
  <c r="C135" i="5"/>
  <c r="H135" i="5"/>
  <c r="C136" i="5"/>
  <c r="H136" i="5"/>
  <c r="C137" i="5"/>
  <c r="H137" i="5"/>
  <c r="C138" i="5"/>
  <c r="H138" i="5"/>
  <c r="C139" i="5"/>
  <c r="H139" i="5"/>
  <c r="C140" i="5"/>
  <c r="H140" i="5"/>
  <c r="C141" i="5"/>
  <c r="H141" i="5"/>
  <c r="C142" i="5"/>
  <c r="H142" i="5"/>
  <c r="C143" i="5"/>
  <c r="H143" i="5"/>
  <c r="C144" i="5"/>
  <c r="H144" i="5"/>
  <c r="C145" i="5"/>
  <c r="H145" i="5"/>
  <c r="C146" i="5"/>
  <c r="H146" i="5"/>
  <c r="C147" i="5"/>
  <c r="H147" i="5"/>
  <c r="C148" i="5"/>
  <c r="H148" i="5"/>
  <c r="C149" i="5"/>
  <c r="H149" i="5"/>
  <c r="C150" i="5"/>
  <c r="H150" i="5"/>
  <c r="C151" i="5"/>
  <c r="H151" i="5"/>
  <c r="C152" i="5"/>
  <c r="H152" i="5"/>
  <c r="C153" i="5"/>
  <c r="H153" i="5"/>
  <c r="C154" i="5"/>
  <c r="H154" i="5"/>
  <c r="C155" i="5"/>
  <c r="H155" i="5"/>
  <c r="C156" i="5"/>
  <c r="H156" i="5"/>
  <c r="C157" i="5"/>
  <c r="H157" i="5"/>
  <c r="C158" i="5"/>
  <c r="H158" i="5"/>
  <c r="C159" i="5"/>
  <c r="H159" i="5"/>
  <c r="C160" i="5"/>
  <c r="H160" i="5"/>
  <c r="C161" i="5"/>
  <c r="H161" i="5"/>
  <c r="C162" i="5"/>
  <c r="H162" i="5"/>
  <c r="C163" i="5"/>
  <c r="H163" i="5"/>
  <c r="C164" i="5"/>
  <c r="H164" i="5"/>
  <c r="C165" i="5"/>
  <c r="H165" i="5"/>
  <c r="C166" i="5"/>
  <c r="H166" i="5"/>
  <c r="C167" i="5"/>
  <c r="H167" i="5"/>
  <c r="C168" i="5"/>
  <c r="H168" i="5"/>
  <c r="C169" i="5"/>
  <c r="H169" i="5"/>
  <c r="C170" i="5"/>
  <c r="H170" i="5"/>
  <c r="C171" i="5"/>
  <c r="H171" i="5"/>
  <c r="C172" i="5"/>
  <c r="H172" i="5"/>
  <c r="C173" i="5"/>
  <c r="H173" i="5"/>
  <c r="C174" i="5"/>
  <c r="H174" i="5"/>
  <c r="C175" i="5"/>
  <c r="H175" i="5"/>
  <c r="C176" i="5"/>
  <c r="H176" i="5"/>
  <c r="C177" i="5"/>
  <c r="H177" i="5"/>
  <c r="C178" i="5"/>
  <c r="H178" i="5"/>
  <c r="C179" i="5"/>
  <c r="H179" i="5"/>
  <c r="C180" i="5"/>
  <c r="H180" i="5"/>
  <c r="C181" i="5"/>
  <c r="H181" i="5"/>
  <c r="C182" i="5"/>
  <c r="H182" i="5"/>
  <c r="C183" i="5"/>
  <c r="H183" i="5"/>
  <c r="C184" i="5"/>
  <c r="H184" i="5"/>
  <c r="C185" i="5"/>
  <c r="H185" i="5"/>
  <c r="C186" i="5"/>
  <c r="H186" i="5"/>
  <c r="C187" i="5"/>
  <c r="H187" i="5"/>
  <c r="C188" i="5"/>
  <c r="H188" i="5"/>
  <c r="C189" i="5"/>
  <c r="H189" i="5"/>
  <c r="C190" i="5"/>
  <c r="H190" i="5"/>
  <c r="C191" i="5"/>
  <c r="H191" i="5"/>
  <c r="C192" i="5"/>
  <c r="H192" i="5"/>
  <c r="C193" i="5"/>
  <c r="H193" i="5"/>
  <c r="C194" i="5"/>
  <c r="H194" i="5"/>
  <c r="C195" i="5"/>
  <c r="H195" i="5"/>
  <c r="C196" i="5"/>
  <c r="H196" i="5"/>
  <c r="C197" i="5"/>
  <c r="H197" i="5"/>
  <c r="C198" i="5"/>
  <c r="H198" i="5"/>
  <c r="C199" i="5"/>
  <c r="H199" i="5"/>
  <c r="C200" i="5"/>
  <c r="H200" i="5"/>
  <c r="C201" i="5"/>
  <c r="H201" i="5"/>
  <c r="C202" i="5"/>
  <c r="H202" i="5"/>
  <c r="C203" i="5"/>
  <c r="H203" i="5"/>
  <c r="C204" i="5"/>
  <c r="H204" i="5"/>
  <c r="C205" i="5"/>
  <c r="H205" i="5"/>
  <c r="C206" i="5"/>
  <c r="H206" i="5"/>
  <c r="C207" i="5"/>
  <c r="H207" i="5"/>
  <c r="C208" i="5"/>
  <c r="H208" i="5"/>
  <c r="C209" i="5"/>
  <c r="H209" i="5"/>
  <c r="C210" i="5"/>
  <c r="H210" i="5"/>
  <c r="C211" i="5"/>
  <c r="H211" i="5"/>
  <c r="C212" i="5"/>
  <c r="H212" i="5"/>
  <c r="C213" i="5"/>
  <c r="H213" i="5"/>
  <c r="C214" i="5"/>
  <c r="H214" i="5"/>
  <c r="C215" i="5"/>
  <c r="H215" i="5"/>
  <c r="C216" i="5"/>
  <c r="H216" i="5"/>
  <c r="C217" i="5"/>
  <c r="H217" i="5"/>
  <c r="C218" i="5"/>
  <c r="H218" i="5"/>
  <c r="C219" i="5"/>
  <c r="H219" i="5"/>
  <c r="C220" i="5"/>
  <c r="H220" i="5"/>
  <c r="C221" i="5"/>
  <c r="H221" i="5"/>
  <c r="C222" i="5"/>
  <c r="H222" i="5"/>
  <c r="C223" i="5"/>
  <c r="H223" i="5"/>
  <c r="C224" i="5"/>
  <c r="H224" i="5"/>
  <c r="C225" i="5"/>
  <c r="H225" i="5"/>
  <c r="C226" i="5"/>
  <c r="H226" i="5"/>
  <c r="C227" i="5"/>
  <c r="H227" i="5"/>
  <c r="C228" i="5"/>
  <c r="H228" i="5"/>
  <c r="C229" i="5"/>
  <c r="H229" i="5"/>
  <c r="C230" i="5"/>
  <c r="H230" i="5"/>
  <c r="C231" i="5"/>
  <c r="H231" i="5"/>
  <c r="C232" i="5"/>
  <c r="H232" i="5"/>
  <c r="C233" i="5"/>
  <c r="H233" i="5"/>
  <c r="C234" i="5"/>
  <c r="H234" i="5"/>
  <c r="C235" i="5"/>
  <c r="H235" i="5"/>
  <c r="C236" i="5"/>
  <c r="H236" i="5"/>
  <c r="C237" i="5"/>
  <c r="H237" i="5"/>
  <c r="C238" i="5"/>
  <c r="H238" i="5"/>
  <c r="C239" i="5"/>
  <c r="H239" i="5"/>
  <c r="C240" i="5"/>
  <c r="H240" i="5"/>
  <c r="C241" i="5"/>
  <c r="H241" i="5"/>
  <c r="C242" i="5"/>
  <c r="H242" i="5"/>
  <c r="C243" i="5"/>
  <c r="H243" i="5"/>
  <c r="C244" i="5"/>
  <c r="H244" i="5"/>
  <c r="C245" i="5"/>
  <c r="H245" i="5"/>
  <c r="C246" i="5"/>
  <c r="H246" i="5"/>
  <c r="C247" i="5"/>
  <c r="H247" i="5"/>
  <c r="O16" i="5"/>
  <c r="R9" i="5"/>
  <c r="Q9" i="5"/>
  <c r="P9" i="5"/>
  <c r="O9" i="5"/>
  <c r="R8" i="5"/>
  <c r="Q8" i="5"/>
  <c r="P8" i="5"/>
  <c r="O8" i="5"/>
  <c r="J60" i="4"/>
  <c r="J48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K22" i="4"/>
  <c r="J22" i="4"/>
  <c r="K15" i="4"/>
  <c r="J14" i="4"/>
  <c r="K9" i="4"/>
  <c r="J9" i="4"/>
  <c r="K8" i="4"/>
  <c r="J8" i="4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F280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E280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D280" i="3"/>
  <c r="F279" i="3"/>
  <c r="E279" i="3"/>
  <c r="D279" i="3"/>
  <c r="F278" i="3"/>
  <c r="E278" i="3"/>
  <c r="D278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C280" i="3"/>
  <c r="C279" i="3"/>
  <c r="C278" i="3"/>
  <c r="F277" i="3"/>
  <c r="E277" i="3"/>
  <c r="D277" i="3"/>
  <c r="C27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F255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E255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D255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C255" i="3"/>
  <c r="F254" i="3"/>
  <c r="E254" i="3"/>
  <c r="D254" i="3"/>
  <c r="C254" i="3"/>
  <c r="F252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F253" i="3"/>
  <c r="E252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E253" i="3"/>
  <c r="D252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D253" i="3"/>
  <c r="C252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246" i="3"/>
  <c r="C253" i="3"/>
  <c r="J30" i="11" a="1"/>
  <c r="J30" i="11"/>
  <c r="I32" i="11"/>
  <c r="G41" i="11"/>
  <c r="G39" i="12" a="1"/>
  <c r="G39" i="12"/>
  <c r="I31" i="12" a="1"/>
  <c r="I31" i="12"/>
  <c r="H32" i="12"/>
  <c r="G30" i="12" a="1"/>
  <c r="G30" i="12"/>
  <c r="I30" i="12" a="1"/>
  <c r="I30" i="12"/>
  <c r="G31" i="12" a="1"/>
  <c r="G31" i="12"/>
  <c r="G40" i="12" a="1"/>
  <c r="G40" i="12"/>
  <c r="J29" i="12"/>
  <c r="J30" i="12" a="1"/>
  <c r="J30" i="12"/>
  <c r="J31" i="12" a="1"/>
  <c r="J31" i="12"/>
  <c r="K28" i="12"/>
  <c r="H32" i="11"/>
  <c r="G32" i="11"/>
  <c r="J32" i="11"/>
  <c r="K29" i="11"/>
  <c r="K31" i="11" a="1"/>
  <c r="K31" i="11"/>
  <c r="L28" i="11"/>
  <c r="K30" i="11" a="1"/>
  <c r="K30" i="11"/>
  <c r="G31" i="10"/>
  <c r="G40" i="10"/>
  <c r="I31" i="10"/>
  <c r="H31" i="10"/>
  <c r="L27" i="10"/>
  <c r="K28" i="10"/>
  <c r="K29" i="10" a="1"/>
  <c r="K29" i="10"/>
  <c r="J29" i="10" a="1"/>
  <c r="J29" i="10"/>
  <c r="J31" i="10"/>
  <c r="K28" i="9"/>
  <c r="J29" i="9"/>
  <c r="G6" i="9"/>
  <c r="G4" i="9"/>
  <c r="G39" i="9" a="1"/>
  <c r="G39" i="9"/>
  <c r="G5" i="9"/>
  <c r="G10" i="9"/>
  <c r="L22" i="4"/>
  <c r="H31" i="9" a="1"/>
  <c r="H31" i="9"/>
  <c r="G40" i="9" a="1"/>
  <c r="G40" i="9"/>
  <c r="G41" i="9"/>
  <c r="G41" i="12"/>
  <c r="J32" i="12"/>
  <c r="G32" i="12"/>
  <c r="I32" i="12"/>
  <c r="K29" i="12"/>
  <c r="K31" i="12" a="1"/>
  <c r="K31" i="12"/>
  <c r="L28" i="12"/>
  <c r="M28" i="11"/>
  <c r="L29" i="11"/>
  <c r="L31" i="11" a="1"/>
  <c r="L31" i="11"/>
  <c r="K32" i="11"/>
  <c r="K30" i="10" a="1"/>
  <c r="K30" i="10"/>
  <c r="K31" i="10"/>
  <c r="M27" i="10"/>
  <c r="L28" i="10"/>
  <c r="L29" i="10" a="1"/>
  <c r="L29" i="10"/>
  <c r="L28" i="9"/>
  <c r="K29" i="9"/>
  <c r="K31" i="9" a="1"/>
  <c r="K31" i="9"/>
  <c r="G30" i="9" a="1"/>
  <c r="G30" i="9"/>
  <c r="H30" i="9" a="1"/>
  <c r="H30" i="9"/>
  <c r="H32" i="9"/>
  <c r="J31" i="9" a="1"/>
  <c r="J31" i="9"/>
  <c r="J30" i="9" a="1"/>
  <c r="J30" i="9"/>
  <c r="I31" i="9" a="1"/>
  <c r="I31" i="9"/>
  <c r="I30" i="9" a="1"/>
  <c r="I30" i="9"/>
  <c r="G31" i="9" a="1"/>
  <c r="G31" i="9"/>
  <c r="M22" i="4"/>
  <c r="G32" i="9"/>
  <c r="J32" i="9"/>
  <c r="K30" i="9" a="1"/>
  <c r="K30" i="9"/>
  <c r="K32" i="9"/>
  <c r="L29" i="12"/>
  <c r="L30" i="12" a="1"/>
  <c r="L30" i="12"/>
  <c r="M28" i="12"/>
  <c r="K30" i="12" a="1"/>
  <c r="K30" i="12"/>
  <c r="K32" i="12"/>
  <c r="L30" i="11" a="1"/>
  <c r="L30" i="11"/>
  <c r="L32" i="11"/>
  <c r="M29" i="11"/>
  <c r="M30" i="11" a="1"/>
  <c r="M30" i="11"/>
  <c r="N28" i="11"/>
  <c r="M28" i="10"/>
  <c r="M29" i="10" a="1"/>
  <c r="M29" i="10"/>
  <c r="N27" i="10"/>
  <c r="L30" i="10" a="1"/>
  <c r="L30" i="10"/>
  <c r="L31" i="10"/>
  <c r="I32" i="9"/>
  <c r="M28" i="9"/>
  <c r="L29" i="9"/>
  <c r="L30" i="9" a="1"/>
  <c r="L30" i="9"/>
  <c r="L31" i="9" a="1"/>
  <c r="L31" i="9"/>
  <c r="N22" i="4"/>
  <c r="L31" i="12" a="1"/>
  <c r="L31" i="12"/>
  <c r="L32" i="12"/>
  <c r="M30" i="10" a="1"/>
  <c r="M30" i="10"/>
  <c r="N28" i="12"/>
  <c r="M29" i="12"/>
  <c r="M31" i="12" a="1"/>
  <c r="M31" i="12"/>
  <c r="M31" i="11" a="1"/>
  <c r="M31" i="11"/>
  <c r="M32" i="11"/>
  <c r="N29" i="11"/>
  <c r="N31" i="11" a="1"/>
  <c r="N31" i="11"/>
  <c r="O28" i="11"/>
  <c r="M31" i="10"/>
  <c r="N28" i="10"/>
  <c r="N30" i="10" a="1"/>
  <c r="N30" i="10"/>
  <c r="N29" i="10" a="1"/>
  <c r="N29" i="10"/>
  <c r="O27" i="10"/>
  <c r="L32" i="9"/>
  <c r="N28" i="9"/>
  <c r="M29" i="9"/>
  <c r="M30" i="9" a="1"/>
  <c r="M30" i="9"/>
  <c r="M31" i="9" a="1"/>
  <c r="M31" i="9"/>
  <c r="O22" i="4"/>
  <c r="M32" i="9"/>
  <c r="N29" i="12"/>
  <c r="N31" i="12" a="1"/>
  <c r="N31" i="12"/>
  <c r="O28" i="12"/>
  <c r="M30" i="12" a="1"/>
  <c r="M30" i="12"/>
  <c r="M32" i="12"/>
  <c r="N30" i="11" a="1"/>
  <c r="N30" i="11"/>
  <c r="N32" i="11"/>
  <c r="O29" i="11"/>
  <c r="O30" i="11" a="1"/>
  <c r="O30" i="11"/>
  <c r="P28" i="11"/>
  <c r="P27" i="10"/>
  <c r="O28" i="10"/>
  <c r="O29" i="10" a="1"/>
  <c r="O29" i="10"/>
  <c r="N31" i="10"/>
  <c r="O28" i="9"/>
  <c r="N29" i="9"/>
  <c r="N31" i="9" a="1"/>
  <c r="N31" i="9"/>
  <c r="N30" i="9" a="1"/>
  <c r="N30" i="9"/>
  <c r="P22" i="4"/>
  <c r="O31" i="11" a="1"/>
  <c r="O31" i="11"/>
  <c r="O32" i="11"/>
  <c r="O29" i="12"/>
  <c r="O31" i="12" a="1"/>
  <c r="O31" i="12"/>
  <c r="P28" i="12"/>
  <c r="N30" i="12" a="1"/>
  <c r="N30" i="12"/>
  <c r="N32" i="12"/>
  <c r="P29" i="11"/>
  <c r="P31" i="11" a="1"/>
  <c r="P31" i="11"/>
  <c r="Q28" i="11"/>
  <c r="O30" i="10" a="1"/>
  <c r="O30" i="10"/>
  <c r="O31" i="10"/>
  <c r="Q27" i="10"/>
  <c r="P28" i="10"/>
  <c r="P29" i="10" a="1"/>
  <c r="P29" i="10"/>
  <c r="P28" i="9"/>
  <c r="O29" i="9"/>
  <c r="O31" i="9" a="1"/>
  <c r="O31" i="9"/>
  <c r="O30" i="9" a="1"/>
  <c r="O30" i="9"/>
  <c r="N32" i="9"/>
  <c r="Q22" i="4"/>
  <c r="P30" i="11" a="1"/>
  <c r="P30" i="11"/>
  <c r="P30" i="10" a="1"/>
  <c r="P30" i="10"/>
  <c r="P29" i="12"/>
  <c r="P31" i="12" a="1"/>
  <c r="P31" i="12"/>
  <c r="Q28" i="12"/>
  <c r="O30" i="12" a="1"/>
  <c r="O30" i="12"/>
  <c r="O32" i="12"/>
  <c r="P32" i="11"/>
  <c r="Q29" i="11"/>
  <c r="Q31" i="11" a="1"/>
  <c r="Q31" i="11"/>
  <c r="P31" i="10"/>
  <c r="Q28" i="10"/>
  <c r="Q29" i="10" a="1"/>
  <c r="Q29" i="10"/>
  <c r="O32" i="9"/>
  <c r="Q28" i="9"/>
  <c r="P29" i="9"/>
  <c r="P30" i="9" a="1"/>
  <c r="P30" i="9"/>
  <c r="R22" i="4"/>
  <c r="P30" i="12" a="1"/>
  <c r="P30" i="12"/>
  <c r="P32" i="12"/>
  <c r="Q30" i="10" a="1"/>
  <c r="Q30" i="10"/>
  <c r="Q31" i="10"/>
  <c r="Q29" i="12"/>
  <c r="Q31" i="12" a="1"/>
  <c r="Q31" i="12"/>
  <c r="Q30" i="11" a="1"/>
  <c r="Q30" i="11"/>
  <c r="Q32" i="11"/>
  <c r="P31" i="9" a="1"/>
  <c r="P31" i="9"/>
  <c r="P32" i="9"/>
  <c r="Q29" i="9"/>
  <c r="Q30" i="9" a="1"/>
  <c r="Q30" i="9"/>
  <c r="S22" i="4"/>
  <c r="Q30" i="12" a="1"/>
  <c r="Q30" i="12"/>
  <c r="Q32" i="12"/>
  <c r="Q31" i="9" a="1"/>
  <c r="Q31" i="9"/>
  <c r="Q32" i="9"/>
  <c r="T22" i="4"/>
  <c r="U22" i="4"/>
  <c r="V22" i="4"/>
  <c r="W22" i="4"/>
  <c r="X22" i="4"/>
  <c r="Y22" i="4"/>
  <c r="K14" i="4"/>
  <c r="J15" i="4"/>
  <c r="X25" i="4" a="1"/>
  <c r="X25" i="4"/>
  <c r="Y25" i="4" a="1"/>
  <c r="Y25" i="4"/>
  <c r="W25" i="4" a="1"/>
  <c r="W25" i="4"/>
  <c r="V25" i="4" a="1"/>
  <c r="V25" i="4"/>
  <c r="U25" i="4" a="1"/>
  <c r="U25" i="4"/>
  <c r="T25" i="4" a="1"/>
  <c r="T25" i="4"/>
  <c r="S25" i="4" a="1"/>
  <c r="S25" i="4"/>
  <c r="R25" i="4" a="1"/>
  <c r="R25" i="4"/>
  <c r="Q25" i="4" a="1"/>
  <c r="Q25" i="4"/>
  <c r="P25" i="4" a="1"/>
  <c r="P25" i="4"/>
  <c r="O25" i="4" a="1"/>
  <c r="O25" i="4"/>
  <c r="N25" i="4" a="1"/>
  <c r="N25" i="4"/>
  <c r="M25" i="4" a="1"/>
  <c r="M25" i="4"/>
  <c r="L25" i="4" a="1"/>
  <c r="L25" i="4"/>
  <c r="J50" i="4" a="1"/>
  <c r="J50" i="4"/>
  <c r="J51" i="4" a="1"/>
  <c r="J51" i="4"/>
  <c r="J53" i="4"/>
  <c r="O32" i="5" a="1"/>
  <c r="O32" i="5"/>
  <c r="P16" i="5"/>
  <c r="Q16" i="5"/>
  <c r="R16" i="5"/>
  <c r="O17" i="5"/>
  <c r="Q17" i="5"/>
  <c r="R17" i="5"/>
  <c r="O18" i="5"/>
  <c r="P18" i="5"/>
  <c r="R18" i="5"/>
  <c r="O19" i="5"/>
  <c r="P19" i="5"/>
  <c r="Q19" i="5"/>
  <c r="O33" i="5" a="1"/>
  <c r="O33" i="5"/>
  <c r="O35" i="5"/>
  <c r="L8" i="4" a="1"/>
  <c r="L8" i="4"/>
  <c r="L9" i="4" a="1"/>
  <c r="L9" i="4"/>
  <c r="J25" i="4" a="1"/>
  <c r="J25" i="4"/>
  <c r="K25" i="4" a="1"/>
  <c r="K25" i="4"/>
  <c r="J24" i="4" a="1"/>
  <c r="J24" i="4"/>
  <c r="J26" i="4"/>
  <c r="K24" i="4" a="1"/>
  <c r="K24" i="4"/>
  <c r="K26" i="4"/>
  <c r="L24" i="4" a="1"/>
  <c r="L24" i="4"/>
  <c r="L26" i="4"/>
  <c r="M24" i="4" a="1"/>
  <c r="M24" i="4"/>
  <c r="M26" i="4"/>
  <c r="N24" i="4" a="1"/>
  <c r="N24" i="4"/>
  <c r="N26" i="4"/>
  <c r="O24" i="4" a="1"/>
  <c r="O24" i="4"/>
  <c r="O26" i="4"/>
  <c r="P24" i="4" a="1"/>
  <c r="P24" i="4"/>
  <c r="P26" i="4"/>
  <c r="Q24" i="4" a="1"/>
  <c r="Q24" i="4"/>
  <c r="Q26" i="4"/>
  <c r="R24" i="4" a="1"/>
  <c r="R24" i="4"/>
  <c r="R26" i="4"/>
  <c r="S24" i="4" a="1"/>
  <c r="S24" i="4"/>
  <c r="S26" i="4"/>
  <c r="T24" i="4" a="1"/>
  <c r="T24" i="4"/>
  <c r="T26" i="4"/>
  <c r="U24" i="4" a="1"/>
  <c r="U24" i="4"/>
  <c r="U26" i="4"/>
  <c r="V24" i="4" a="1"/>
  <c r="V24" i="4"/>
  <c r="V26" i="4"/>
  <c r="W24" i="4" a="1"/>
  <c r="W24" i="4"/>
  <c r="W26" i="4"/>
  <c r="X24" i="4" a="1"/>
  <c r="X24" i="4"/>
  <c r="X26" i="4"/>
  <c r="Y24" i="4" a="1"/>
  <c r="Y24" i="4"/>
  <c r="Y26" i="4"/>
  <c r="K60" i="4"/>
  <c r="K61" i="4"/>
  <c r="J63" i="4"/>
  <c r="L61" i="4"/>
  <c r="L60" i="4"/>
  <c r="S8" i="5" a="1"/>
  <c r="S8" i="5"/>
  <c r="S9" i="5" a="1"/>
  <c r="S9" i="5"/>
  <c r="P43" i="5"/>
  <c r="P44" i="5"/>
  <c r="O46" i="5"/>
  <c r="Q44" i="5"/>
  <c r="Q43" i="5"/>
  <c r="R44" i="5"/>
  <c r="R43" i="5"/>
  <c r="D56" i="15"/>
  <c r="D57" i="15"/>
  <c r="H68" i="15"/>
  <c r="H79" i="15"/>
  <c r="H80" i="15"/>
  <c r="H81" i="15"/>
  <c r="H69" i="15"/>
  <c r="G79" i="15"/>
  <c r="I79" i="15"/>
  <c r="I81" i="15"/>
  <c r="G81" i="15"/>
  <c r="C68" i="15"/>
  <c r="C76" i="15"/>
  <c r="C77" i="15"/>
  <c r="C78" i="15"/>
  <c r="C79" i="15"/>
  <c r="C80" i="15"/>
  <c r="C81" i="15"/>
  <c r="C69" i="15"/>
  <c r="B76" i="15"/>
  <c r="D76" i="15"/>
  <c r="D81" i="15"/>
  <c r="B81" i="15"/>
  <c r="I80" i="15"/>
  <c r="G80" i="15"/>
  <c r="D80" i="15"/>
  <c r="B80" i="15"/>
  <c r="D79" i="15"/>
  <c r="B79" i="15"/>
  <c r="I78" i="15"/>
  <c r="H78" i="15"/>
  <c r="G78" i="15"/>
  <c r="D78" i="15"/>
  <c r="B78" i="15"/>
  <c r="I77" i="15"/>
  <c r="H77" i="15"/>
  <c r="G77" i="15"/>
  <c r="D77" i="15"/>
  <c r="B77" i="15"/>
  <c r="I76" i="15"/>
  <c r="H76" i="15"/>
  <c r="G76" i="15"/>
  <c r="I75" i="15"/>
  <c r="H75" i="15"/>
  <c r="G75" i="15"/>
  <c r="D75" i="15"/>
  <c r="C75" i="15"/>
  <c r="B75" i="15"/>
  <c r="I74" i="15"/>
  <c r="H74" i="15"/>
  <c r="G74" i="15"/>
  <c r="D74" i="15"/>
  <c r="C74" i="15"/>
  <c r="B74" i="15"/>
  <c r="H73" i="15"/>
  <c r="I73" i="15"/>
  <c r="G73" i="15"/>
  <c r="C73" i="15"/>
  <c r="D73" i="15"/>
  <c r="B73" i="15"/>
  <c r="E57" i="15"/>
  <c r="D58" i="15"/>
  <c r="E56" i="15"/>
  <c r="E58" i="15"/>
  <c r="W6" i="15"/>
  <c r="V6" i="15"/>
  <c r="U6" i="15"/>
  <c r="T6" i="15"/>
</calcChain>
</file>

<file path=xl/sharedStrings.xml><?xml version="1.0" encoding="utf-8"?>
<sst xmlns="http://schemas.openxmlformats.org/spreadsheetml/2006/main" count="16475" uniqueCount="4201">
  <si>
    <t xml:space="preserve">La siguiente pregunta tiene por objetivo calcular el portafolio óptimo de un conjunto de activos financieros. Para ello, será necesario poner en práctica el material de la clase teórica. </t>
  </si>
  <si>
    <t>BA.Close</t>
  </si>
  <si>
    <t>JWN.Close</t>
  </si>
  <si>
    <t>MSFT.Close</t>
  </si>
  <si>
    <t>SBUX.Close</t>
  </si>
  <si>
    <t>1) Descargue los precios de Boeing, Microsoft, Starbucks y Nordstrom para una muestra de 2000 a 2019 con frecuencia mensual. Notar que cada uno de esos activos refleja sectores muy distintos de la economía de USA. Calcule los retornos mensuales.</t>
  </si>
  <si>
    <t>Retornos</t>
  </si>
  <si>
    <t>2) Compute la media muestral, el desvio estandar, el skewness y kurtosis para cada una de los retornos.</t>
  </si>
  <si>
    <t>Media</t>
  </si>
  <si>
    <t>S.D.</t>
  </si>
  <si>
    <t>Skewness</t>
  </si>
  <si>
    <t>Kurtosis</t>
  </si>
  <si>
    <t>4) Indentifique cada uno de los activos en el plano media-varianza</t>
  </si>
  <si>
    <t>5) Como cambian los resultados de las preguntan anteriores si nos concentramos en la muestra 2010-2019</t>
  </si>
  <si>
    <t>Expected return</t>
  </si>
  <si>
    <t>Variance-covariance Matrix</t>
  </si>
  <si>
    <t>2) Calcule la media y la matriz de var-cov de los retornos</t>
  </si>
  <si>
    <t>P50</t>
  </si>
  <si>
    <t>Pesos</t>
  </si>
  <si>
    <t>Rp</t>
  </si>
  <si>
    <t>SD(Rp)</t>
  </si>
  <si>
    <t>E(Rp)</t>
  </si>
  <si>
    <t>1) Descargue los precios de Starbucks y Microsoft para una muestra de 2000 a 2019 con frecuencia mensual. Notar que cada uno de esos activos refleja sectores muy distintos de la economía de USA. Calcule los retornos mensuales.</t>
  </si>
  <si>
    <t>5) Calcule el portafolio óptimo con activos riesgosos</t>
  </si>
  <si>
    <t>Sharpe Ratio (Rp)</t>
  </si>
  <si>
    <t>&lt;&lt; Solver</t>
  </si>
  <si>
    <t>6) Suponga que el activo libre de riesgo para una tasa de 1% anual. Grafique la linea tangente de portafolio optimos</t>
  </si>
  <si>
    <t>E(R)</t>
  </si>
  <si>
    <t>Libre de riesgo</t>
  </si>
  <si>
    <t>3) Calcule los momentos muestrales de un portafolio 25% en cada activo (equally weighted)</t>
  </si>
  <si>
    <t>Sharpe Ratio (excess return)</t>
  </si>
  <si>
    <t>Weights</t>
  </si>
  <si>
    <t>W</t>
  </si>
  <si>
    <t>Equaly weighted</t>
  </si>
  <si>
    <t>Desvios cuadráticos</t>
  </si>
  <si>
    <t>t=0</t>
  </si>
  <si>
    <t>t+1</t>
  </si>
  <si>
    <t>t+2</t>
  </si>
  <si>
    <t>t+3</t>
  </si>
  <si>
    <t>t+4</t>
  </si>
  <si>
    <t>t+5</t>
  </si>
  <si>
    <t>t+6</t>
  </si>
  <si>
    <t>t+7</t>
  </si>
  <si>
    <t>t+8</t>
  </si>
  <si>
    <t>t+9</t>
  </si>
  <si>
    <t>t+10</t>
  </si>
  <si>
    <t>t+11</t>
  </si>
  <si>
    <t>t+12</t>
  </si>
  <si>
    <t>t+13</t>
  </si>
  <si>
    <t>t+14</t>
  </si>
  <si>
    <t>t+15</t>
  </si>
  <si>
    <t>t+16</t>
  </si>
  <si>
    <t>t+17</t>
  </si>
  <si>
    <t>t+18</t>
  </si>
  <si>
    <t>t+19</t>
  </si>
  <si>
    <t>t+20</t>
  </si>
  <si>
    <t>t+21</t>
  </si>
  <si>
    <t>t+22</t>
  </si>
  <si>
    <t>t+23</t>
  </si>
  <si>
    <t>t+24</t>
  </si>
  <si>
    <t>t+25</t>
  </si>
  <si>
    <t>t+26</t>
  </si>
  <si>
    <t>t+27</t>
  </si>
  <si>
    <t>t+28</t>
  </si>
  <si>
    <t>t+29</t>
  </si>
  <si>
    <t>t+30</t>
  </si>
  <si>
    <t>t+31</t>
  </si>
  <si>
    <t>t+32</t>
  </si>
  <si>
    <t>t+33</t>
  </si>
  <si>
    <t>t+34</t>
  </si>
  <si>
    <t>t+35</t>
  </si>
  <si>
    <t>t+36</t>
  </si>
  <si>
    <t>t+37</t>
  </si>
  <si>
    <t>t+38</t>
  </si>
  <si>
    <t>t+39</t>
  </si>
  <si>
    <t>t+40</t>
  </si>
  <si>
    <t>t+41</t>
  </si>
  <si>
    <t>t+42</t>
  </si>
  <si>
    <t>t+43</t>
  </si>
  <si>
    <t>t+44</t>
  </si>
  <si>
    <t>t+45</t>
  </si>
  <si>
    <t>t+46</t>
  </si>
  <si>
    <t>t+47</t>
  </si>
  <si>
    <t>t+48</t>
  </si>
  <si>
    <t>t+49</t>
  </si>
  <si>
    <t>t+50</t>
  </si>
  <si>
    <t>t+51</t>
  </si>
  <si>
    <t>t+52</t>
  </si>
  <si>
    <t>t+53</t>
  </si>
  <si>
    <t>t+54</t>
  </si>
  <si>
    <t>t+55</t>
  </si>
  <si>
    <t>t+56</t>
  </si>
  <si>
    <t>t+57</t>
  </si>
  <si>
    <t>t+58</t>
  </si>
  <si>
    <t>t+59</t>
  </si>
  <si>
    <t>t+60</t>
  </si>
  <si>
    <t>t+61</t>
  </si>
  <si>
    <t>t+62</t>
  </si>
  <si>
    <t>t+63</t>
  </si>
  <si>
    <t>t+64</t>
  </si>
  <si>
    <t>t+65</t>
  </si>
  <si>
    <t>t+66</t>
  </si>
  <si>
    <t>t+67</t>
  </si>
  <si>
    <t>t+68</t>
  </si>
  <si>
    <t>t+69</t>
  </si>
  <si>
    <t>t+70</t>
  </si>
  <si>
    <t>t+71</t>
  </si>
  <si>
    <t>t+72</t>
  </si>
  <si>
    <t>t+73</t>
  </si>
  <si>
    <t>t+74</t>
  </si>
  <si>
    <t>t+75</t>
  </si>
  <si>
    <t>t+76</t>
  </si>
  <si>
    <t>t+77</t>
  </si>
  <si>
    <t>t+78</t>
  </si>
  <si>
    <t>t+79</t>
  </si>
  <si>
    <t>t+80</t>
  </si>
  <si>
    <t>t+81</t>
  </si>
  <si>
    <t>t+82</t>
  </si>
  <si>
    <t>t+83</t>
  </si>
  <si>
    <t>t+84</t>
  </si>
  <si>
    <t>t+85</t>
  </si>
  <si>
    <t>t+86</t>
  </si>
  <si>
    <t>t+87</t>
  </si>
  <si>
    <t>t+88</t>
  </si>
  <si>
    <t>t+89</t>
  </si>
  <si>
    <t>t+90</t>
  </si>
  <si>
    <t>t+91</t>
  </si>
  <si>
    <t>t+92</t>
  </si>
  <si>
    <t>t+93</t>
  </si>
  <si>
    <t>t+94</t>
  </si>
  <si>
    <t>t+95</t>
  </si>
  <si>
    <t>t+96</t>
  </si>
  <si>
    <t>t+97</t>
  </si>
  <si>
    <t>t+98</t>
  </si>
  <si>
    <t>t+99</t>
  </si>
  <si>
    <t>t+100</t>
  </si>
  <si>
    <t>t+101</t>
  </si>
  <si>
    <t>t+102</t>
  </si>
  <si>
    <t>t+103</t>
  </si>
  <si>
    <t>t+104</t>
  </si>
  <si>
    <t>t+105</t>
  </si>
  <si>
    <t>t+106</t>
  </si>
  <si>
    <t>t+107</t>
  </si>
  <si>
    <t>t+108</t>
  </si>
  <si>
    <t>t+109</t>
  </si>
  <si>
    <t>t+110</t>
  </si>
  <si>
    <t>t+111</t>
  </si>
  <si>
    <t>t+112</t>
  </si>
  <si>
    <t>t+113</t>
  </si>
  <si>
    <t>t+114</t>
  </si>
  <si>
    <t>t+115</t>
  </si>
  <si>
    <t>t+116</t>
  </si>
  <si>
    <t>t+117</t>
  </si>
  <si>
    <t>t+118</t>
  </si>
  <si>
    <t>t+119</t>
  </si>
  <si>
    <t>t+120</t>
  </si>
  <si>
    <t>t+121</t>
  </si>
  <si>
    <t>t+122</t>
  </si>
  <si>
    <t>t+123</t>
  </si>
  <si>
    <t>t+124</t>
  </si>
  <si>
    <t>t+125</t>
  </si>
  <si>
    <t>t+126</t>
  </si>
  <si>
    <t>t+127</t>
  </si>
  <si>
    <t>t+128</t>
  </si>
  <si>
    <t>t+129</t>
  </si>
  <si>
    <t>t+130</t>
  </si>
  <si>
    <t>t+131</t>
  </si>
  <si>
    <t>t+132</t>
  </si>
  <si>
    <t>t+133</t>
  </si>
  <si>
    <t>t+134</t>
  </si>
  <si>
    <t>t+135</t>
  </si>
  <si>
    <t>t+136</t>
  </si>
  <si>
    <t>t+137</t>
  </si>
  <si>
    <t>t+138</t>
  </si>
  <si>
    <t>t+139</t>
  </si>
  <si>
    <t>t+140</t>
  </si>
  <si>
    <t>t+141</t>
  </si>
  <si>
    <t>t+142</t>
  </si>
  <si>
    <t>t+143</t>
  </si>
  <si>
    <t>t+144</t>
  </si>
  <si>
    <t>t+145</t>
  </si>
  <si>
    <t>t+146</t>
  </si>
  <si>
    <t>t+147</t>
  </si>
  <si>
    <t>t+148</t>
  </si>
  <si>
    <t>t+149</t>
  </si>
  <si>
    <t>t+150</t>
  </si>
  <si>
    <t>t+151</t>
  </si>
  <si>
    <t>t+152</t>
  </si>
  <si>
    <t>t+153</t>
  </si>
  <si>
    <t>t+154</t>
  </si>
  <si>
    <t>t+155</t>
  </si>
  <si>
    <t>t+156</t>
  </si>
  <si>
    <t>t+157</t>
  </si>
  <si>
    <t>t+158</t>
  </si>
  <si>
    <t>t+159</t>
  </si>
  <si>
    <t>t+160</t>
  </si>
  <si>
    <t>t+161</t>
  </si>
  <si>
    <t>t+162</t>
  </si>
  <si>
    <t>t+163</t>
  </si>
  <si>
    <t>t+164</t>
  </si>
  <si>
    <t>t+165</t>
  </si>
  <si>
    <t>t+166</t>
  </si>
  <si>
    <t>t+167</t>
  </si>
  <si>
    <t>t+168</t>
  </si>
  <si>
    <t>t+169</t>
  </si>
  <si>
    <t>t+170</t>
  </si>
  <si>
    <t>t+171</t>
  </si>
  <si>
    <t>t+172</t>
  </si>
  <si>
    <t>t+173</t>
  </si>
  <si>
    <t>t+174</t>
  </si>
  <si>
    <t>t+175</t>
  </si>
  <si>
    <t>t+176</t>
  </si>
  <si>
    <t>t+177</t>
  </si>
  <si>
    <t>t+178</t>
  </si>
  <si>
    <t>t+179</t>
  </si>
  <si>
    <t>t+180</t>
  </si>
  <si>
    <t>t+181</t>
  </si>
  <si>
    <t>t+182</t>
  </si>
  <si>
    <t>t+183</t>
  </si>
  <si>
    <t>t+184</t>
  </si>
  <si>
    <t>t+185</t>
  </si>
  <si>
    <t>t+186</t>
  </si>
  <si>
    <t>t+187</t>
  </si>
  <si>
    <t>t+188</t>
  </si>
  <si>
    <t>t+189</t>
  </si>
  <si>
    <t>t+190</t>
  </si>
  <si>
    <t>t+191</t>
  </si>
  <si>
    <t>t+192</t>
  </si>
  <si>
    <t>t+193</t>
  </si>
  <si>
    <t>t+194</t>
  </si>
  <si>
    <t>t+195</t>
  </si>
  <si>
    <t>t+196</t>
  </si>
  <si>
    <t>t+197</t>
  </si>
  <si>
    <t>t+198</t>
  </si>
  <si>
    <t>t+199</t>
  </si>
  <si>
    <t>t+200</t>
  </si>
  <si>
    <t>t+201</t>
  </si>
  <si>
    <t>t+202</t>
  </si>
  <si>
    <t>t+203</t>
  </si>
  <si>
    <t>t+204</t>
  </si>
  <si>
    <t>t+205</t>
  </si>
  <si>
    <t>t+206</t>
  </si>
  <si>
    <t>t+207</t>
  </si>
  <si>
    <t>t+208</t>
  </si>
  <si>
    <t>t+209</t>
  </si>
  <si>
    <t>t+210</t>
  </si>
  <si>
    <t>t+211</t>
  </si>
  <si>
    <t>t+212</t>
  </si>
  <si>
    <t>t+213</t>
  </si>
  <si>
    <t>t+214</t>
  </si>
  <si>
    <t>t+215</t>
  </si>
  <si>
    <t>t+216</t>
  </si>
  <si>
    <t>t+217</t>
  </si>
  <si>
    <t>t+218</t>
  </si>
  <si>
    <t>t+219</t>
  </si>
  <si>
    <t>t+220</t>
  </si>
  <si>
    <t>t+221</t>
  </si>
  <si>
    <t>t+222</t>
  </si>
  <si>
    <t>t+223</t>
  </si>
  <si>
    <t>t+224</t>
  </si>
  <si>
    <t>t+225</t>
  </si>
  <si>
    <t>t+226</t>
  </si>
  <si>
    <t>t+227</t>
  </si>
  <si>
    <t>t+228</t>
  </si>
  <si>
    <t>t+229</t>
  </si>
  <si>
    <t>t+230</t>
  </si>
  <si>
    <t>t+231</t>
  </si>
  <si>
    <t>t+232</t>
  </si>
  <si>
    <t>t+233</t>
  </si>
  <si>
    <t>t+234</t>
  </si>
  <si>
    <t>t+235</t>
  </si>
  <si>
    <t>t+236</t>
  </si>
  <si>
    <t>t+237</t>
  </si>
  <si>
    <t>t+238</t>
  </si>
  <si>
    <t>t+239</t>
  </si>
  <si>
    <t>t+240</t>
  </si>
  <si>
    <t>t+241</t>
  </si>
  <si>
    <t>t+242</t>
  </si>
  <si>
    <t>t+243</t>
  </si>
  <si>
    <t>t+244</t>
  </si>
  <si>
    <t>t+245</t>
  </si>
  <si>
    <t>t+246</t>
  </si>
  <si>
    <t>t+247</t>
  </si>
  <si>
    <t>t+248</t>
  </si>
  <si>
    <t>t+249</t>
  </si>
  <si>
    <t>t+250</t>
  </si>
  <si>
    <t>t+251</t>
  </si>
  <si>
    <t>t+252</t>
  </si>
  <si>
    <t>t+253</t>
  </si>
  <si>
    <t>t+254</t>
  </si>
  <si>
    <t>t+255</t>
  </si>
  <si>
    <t>t+256</t>
  </si>
  <si>
    <t>t+257</t>
  </si>
  <si>
    <t>t+258</t>
  </si>
  <si>
    <t>t+259</t>
  </si>
  <si>
    <t>t+260</t>
  </si>
  <si>
    <t>t+261</t>
  </si>
  <si>
    <t>t+262</t>
  </si>
  <si>
    <t>t+263</t>
  </si>
  <si>
    <t>t+264</t>
  </si>
  <si>
    <t>t+265</t>
  </si>
  <si>
    <t>t+266</t>
  </si>
  <si>
    <t>t+267</t>
  </si>
  <si>
    <t>t+268</t>
  </si>
  <si>
    <t>t+269</t>
  </si>
  <si>
    <t>t+270</t>
  </si>
  <si>
    <t>t+271</t>
  </si>
  <si>
    <t>t+272</t>
  </si>
  <si>
    <t>t+273</t>
  </si>
  <si>
    <t>t+274</t>
  </si>
  <si>
    <t>t+275</t>
  </si>
  <si>
    <t>t+276</t>
  </si>
  <si>
    <t>t+277</t>
  </si>
  <si>
    <t>t+278</t>
  </si>
  <si>
    <t>t+279</t>
  </si>
  <si>
    <t>t+280</t>
  </si>
  <si>
    <t>t+281</t>
  </si>
  <si>
    <t>t+282</t>
  </si>
  <si>
    <t>t+283</t>
  </si>
  <si>
    <t>t+284</t>
  </si>
  <si>
    <t>t+285</t>
  </si>
  <si>
    <t>t+286</t>
  </si>
  <si>
    <t>t+287</t>
  </si>
  <si>
    <t>t+288</t>
  </si>
  <si>
    <t>t+289</t>
  </si>
  <si>
    <t>t+290</t>
  </si>
  <si>
    <t>t+291</t>
  </si>
  <si>
    <t>t+292</t>
  </si>
  <si>
    <t>t+293</t>
  </si>
  <si>
    <t>t+294</t>
  </si>
  <si>
    <t>t+295</t>
  </si>
  <si>
    <t>t+296</t>
  </si>
  <si>
    <t>t+297</t>
  </si>
  <si>
    <t>t+298</t>
  </si>
  <si>
    <t>t+299</t>
  </si>
  <si>
    <t>t+300</t>
  </si>
  <si>
    <t>t+301</t>
  </si>
  <si>
    <t>t+302</t>
  </si>
  <si>
    <t>t+303</t>
  </si>
  <si>
    <t>t+304</t>
  </si>
  <si>
    <t>t+305</t>
  </si>
  <si>
    <t>t+306</t>
  </si>
  <si>
    <t>t+307</t>
  </si>
  <si>
    <t>t+308</t>
  </si>
  <si>
    <t>t+309</t>
  </si>
  <si>
    <t>t+310</t>
  </si>
  <si>
    <t>t+311</t>
  </si>
  <si>
    <t>t+312</t>
  </si>
  <si>
    <t>t+313</t>
  </si>
  <si>
    <t>t+314</t>
  </si>
  <si>
    <t>t+315</t>
  </si>
  <si>
    <t>t+316</t>
  </si>
  <si>
    <t>t+317</t>
  </si>
  <si>
    <t>t+318</t>
  </si>
  <si>
    <t>t+319</t>
  </si>
  <si>
    <t>t+320</t>
  </si>
  <si>
    <t>t+321</t>
  </si>
  <si>
    <t>t+322</t>
  </si>
  <si>
    <t>t+323</t>
  </si>
  <si>
    <t>t+324</t>
  </si>
  <si>
    <t>t+325</t>
  </si>
  <si>
    <t>t+326</t>
  </si>
  <si>
    <t>t+327</t>
  </si>
  <si>
    <t>t+328</t>
  </si>
  <si>
    <t>t+329</t>
  </si>
  <si>
    <t>t+330</t>
  </si>
  <si>
    <t>t+331</t>
  </si>
  <si>
    <t>t+332</t>
  </si>
  <si>
    <t>t+333</t>
  </si>
  <si>
    <t>t+334</t>
  </si>
  <si>
    <t>t+335</t>
  </si>
  <si>
    <t>t+336</t>
  </si>
  <si>
    <t>t+337</t>
  </si>
  <si>
    <t>t+338</t>
  </si>
  <si>
    <t>t+339</t>
  </si>
  <si>
    <t>t+340</t>
  </si>
  <si>
    <t>t+341</t>
  </si>
  <si>
    <t>t+342</t>
  </si>
  <si>
    <t>t+343</t>
  </si>
  <si>
    <t>t+344</t>
  </si>
  <si>
    <t>t+345</t>
  </si>
  <si>
    <t>t+346</t>
  </si>
  <si>
    <t>t+347</t>
  </si>
  <si>
    <t>t+348</t>
  </si>
  <si>
    <t>t+349</t>
  </si>
  <si>
    <t>t+350</t>
  </si>
  <si>
    <t>t+351</t>
  </si>
  <si>
    <t>t+352</t>
  </si>
  <si>
    <t>t+353</t>
  </si>
  <si>
    <t>t+354</t>
  </si>
  <si>
    <t>t+355</t>
  </si>
  <si>
    <t>t+356</t>
  </si>
  <si>
    <t>t+357</t>
  </si>
  <si>
    <t>t+358</t>
  </si>
  <si>
    <t>t+359</t>
  </si>
  <si>
    <t>t+360</t>
  </si>
  <si>
    <t>t+361</t>
  </si>
  <si>
    <t>t+362</t>
  </si>
  <si>
    <t>t+363</t>
  </si>
  <si>
    <t>t+364</t>
  </si>
  <si>
    <t>t+365</t>
  </si>
  <si>
    <t>t+366</t>
  </si>
  <si>
    <t>t+367</t>
  </si>
  <si>
    <t>t+368</t>
  </si>
  <si>
    <t>t+369</t>
  </si>
  <si>
    <t>t+370</t>
  </si>
  <si>
    <t>t+371</t>
  </si>
  <si>
    <t>t+372</t>
  </si>
  <si>
    <t>t+373</t>
  </si>
  <si>
    <t>t+374</t>
  </si>
  <si>
    <t>t+375</t>
  </si>
  <si>
    <t>t+376</t>
  </si>
  <si>
    <t>t+377</t>
  </si>
  <si>
    <t>t+378</t>
  </si>
  <si>
    <t>t+379</t>
  </si>
  <si>
    <t>t+380</t>
  </si>
  <si>
    <t>t+381</t>
  </si>
  <si>
    <t>t+382</t>
  </si>
  <si>
    <t>t+383</t>
  </si>
  <si>
    <t>t+384</t>
  </si>
  <si>
    <t>t+385</t>
  </si>
  <si>
    <t>t+386</t>
  </si>
  <si>
    <t>t+387</t>
  </si>
  <si>
    <t>t+388</t>
  </si>
  <si>
    <t>t+389</t>
  </si>
  <si>
    <t>t+390</t>
  </si>
  <si>
    <t>t+391</t>
  </si>
  <si>
    <t>t+392</t>
  </si>
  <si>
    <t>t+393</t>
  </si>
  <si>
    <t>t+394</t>
  </si>
  <si>
    <t>t+395</t>
  </si>
  <si>
    <t>t+396</t>
  </si>
  <si>
    <t>t+397</t>
  </si>
  <si>
    <t>t+398</t>
  </si>
  <si>
    <t>t+399</t>
  </si>
  <si>
    <t>t+400</t>
  </si>
  <si>
    <t>t+401</t>
  </si>
  <si>
    <t>t+402</t>
  </si>
  <si>
    <t>t+403</t>
  </si>
  <si>
    <t>t+404</t>
  </si>
  <si>
    <t>t+405</t>
  </si>
  <si>
    <t>t+406</t>
  </si>
  <si>
    <t>t+407</t>
  </si>
  <si>
    <t>t+408</t>
  </si>
  <si>
    <t>t+409</t>
  </si>
  <si>
    <t>t+410</t>
  </si>
  <si>
    <t>t+411</t>
  </si>
  <si>
    <t>t+412</t>
  </si>
  <si>
    <t>t+413</t>
  </si>
  <si>
    <t>t+414</t>
  </si>
  <si>
    <t>t+415</t>
  </si>
  <si>
    <t>t+416</t>
  </si>
  <si>
    <t>t+417</t>
  </si>
  <si>
    <t>t+418</t>
  </si>
  <si>
    <t>t+419</t>
  </si>
  <si>
    <t>t+420</t>
  </si>
  <si>
    <t>t+421</t>
  </si>
  <si>
    <t>t+422</t>
  </si>
  <si>
    <t>t+423</t>
  </si>
  <si>
    <t>t+424</t>
  </si>
  <si>
    <t>t+425</t>
  </si>
  <si>
    <t>t+426</t>
  </si>
  <si>
    <t>t+427</t>
  </si>
  <si>
    <t>t+428</t>
  </si>
  <si>
    <t>t+429</t>
  </si>
  <si>
    <t>t+430</t>
  </si>
  <si>
    <t>t+431</t>
  </si>
  <si>
    <t>t+432</t>
  </si>
  <si>
    <t>t+433</t>
  </si>
  <si>
    <t>t+434</t>
  </si>
  <si>
    <t>t+435</t>
  </si>
  <si>
    <t>t+436</t>
  </si>
  <si>
    <t>t+437</t>
  </si>
  <si>
    <t>t+438</t>
  </si>
  <si>
    <t>t+439</t>
  </si>
  <si>
    <t>t+440</t>
  </si>
  <si>
    <t>t+441</t>
  </si>
  <si>
    <t>t+442</t>
  </si>
  <si>
    <t>t+443</t>
  </si>
  <si>
    <t>t+444</t>
  </si>
  <si>
    <t>t+445</t>
  </si>
  <si>
    <t>t+446</t>
  </si>
  <si>
    <t>t+447</t>
  </si>
  <si>
    <t>t+448</t>
  </si>
  <si>
    <t>t+449</t>
  </si>
  <si>
    <t>t+450</t>
  </si>
  <si>
    <t>t+451</t>
  </si>
  <si>
    <t>t+452</t>
  </si>
  <si>
    <t>t+453</t>
  </si>
  <si>
    <t>t+454</t>
  </si>
  <si>
    <t>t+455</t>
  </si>
  <si>
    <t>t+456</t>
  </si>
  <si>
    <t>t+457</t>
  </si>
  <si>
    <t>t+458</t>
  </si>
  <si>
    <t>t+459</t>
  </si>
  <si>
    <t>t+460</t>
  </si>
  <si>
    <t>t+461</t>
  </si>
  <si>
    <t>t+462</t>
  </si>
  <si>
    <t>t+463</t>
  </si>
  <si>
    <t>t+464</t>
  </si>
  <si>
    <t>t+465</t>
  </si>
  <si>
    <t>t+466</t>
  </si>
  <si>
    <t>t+467</t>
  </si>
  <si>
    <t>t+468</t>
  </si>
  <si>
    <t>t+469</t>
  </si>
  <si>
    <t>t+470</t>
  </si>
  <si>
    <t>t+471</t>
  </si>
  <si>
    <t>t+472</t>
  </si>
  <si>
    <t>t+473</t>
  </si>
  <si>
    <t>t+474</t>
  </si>
  <si>
    <t>t+475</t>
  </si>
  <si>
    <t>t+476</t>
  </si>
  <si>
    <t>t+477</t>
  </si>
  <si>
    <t>t+478</t>
  </si>
  <si>
    <t>t+479</t>
  </si>
  <si>
    <t>t+480</t>
  </si>
  <si>
    <t>t+481</t>
  </si>
  <si>
    <t>t+482</t>
  </si>
  <si>
    <t>t+483</t>
  </si>
  <si>
    <t>t+484</t>
  </si>
  <si>
    <t>t+485</t>
  </si>
  <si>
    <t>t+486</t>
  </si>
  <si>
    <t>t+487</t>
  </si>
  <si>
    <t>t+488</t>
  </si>
  <si>
    <t>t+489</t>
  </si>
  <si>
    <t>t+490</t>
  </si>
  <si>
    <t>t+491</t>
  </si>
  <si>
    <t>t+492</t>
  </si>
  <si>
    <t>t+493</t>
  </si>
  <si>
    <t>t+494</t>
  </si>
  <si>
    <t>t+495</t>
  </si>
  <si>
    <t>t+496</t>
  </si>
  <si>
    <t>t+497</t>
  </si>
  <si>
    <t>t+498</t>
  </si>
  <si>
    <t>t+499</t>
  </si>
  <si>
    <t>t+500</t>
  </si>
  <si>
    <t>t+501</t>
  </si>
  <si>
    <t>t+502</t>
  </si>
  <si>
    <t>t+503</t>
  </si>
  <si>
    <t>t+504</t>
  </si>
  <si>
    <t>t+505</t>
  </si>
  <si>
    <t>t+506</t>
  </si>
  <si>
    <t>t+507</t>
  </si>
  <si>
    <t>t+508</t>
  </si>
  <si>
    <t>t+509</t>
  </si>
  <si>
    <t>t+510</t>
  </si>
  <si>
    <t>t+511</t>
  </si>
  <si>
    <t>t+512</t>
  </si>
  <si>
    <t>t+513</t>
  </si>
  <si>
    <t>t+514</t>
  </si>
  <si>
    <t>t+515</t>
  </si>
  <si>
    <t>t+516</t>
  </si>
  <si>
    <t>t+517</t>
  </si>
  <si>
    <t>t+518</t>
  </si>
  <si>
    <t>t+519</t>
  </si>
  <si>
    <t>t+520</t>
  </si>
  <si>
    <t>t+521</t>
  </si>
  <si>
    <t>t+522</t>
  </si>
  <si>
    <t>t+523</t>
  </si>
  <si>
    <t>t+524</t>
  </si>
  <si>
    <t>t+525</t>
  </si>
  <si>
    <t>t+526</t>
  </si>
  <si>
    <t>t+527</t>
  </si>
  <si>
    <t>t+528</t>
  </si>
  <si>
    <t>t+529</t>
  </si>
  <si>
    <t>t+530</t>
  </si>
  <si>
    <t>t+531</t>
  </si>
  <si>
    <t>t+532</t>
  </si>
  <si>
    <t>t+533</t>
  </si>
  <si>
    <t>t+534</t>
  </si>
  <si>
    <t>t+535</t>
  </si>
  <si>
    <t>t+536</t>
  </si>
  <si>
    <t>t+537</t>
  </si>
  <si>
    <t>t+538</t>
  </si>
  <si>
    <t>t+539</t>
  </si>
  <si>
    <t>t+540</t>
  </si>
  <si>
    <t>t+541</t>
  </si>
  <si>
    <t>t+542</t>
  </si>
  <si>
    <t>t+543</t>
  </si>
  <si>
    <t>t+544</t>
  </si>
  <si>
    <t>t+545</t>
  </si>
  <si>
    <t>t+546</t>
  </si>
  <si>
    <t>t+547</t>
  </si>
  <si>
    <t>t+548</t>
  </si>
  <si>
    <t>t+549</t>
  </si>
  <si>
    <t>t+550</t>
  </si>
  <si>
    <t>t+551</t>
  </si>
  <si>
    <t>t+552</t>
  </si>
  <si>
    <t>t+553</t>
  </si>
  <si>
    <t>t+554</t>
  </si>
  <si>
    <t>t+555</t>
  </si>
  <si>
    <t>t+556</t>
  </si>
  <si>
    <t>t+557</t>
  </si>
  <si>
    <t>t+558</t>
  </si>
  <si>
    <t>t+559</t>
  </si>
  <si>
    <t>t+560</t>
  </si>
  <si>
    <t>t+561</t>
  </si>
  <si>
    <t>t+562</t>
  </si>
  <si>
    <t>t+563</t>
  </si>
  <si>
    <t>t+564</t>
  </si>
  <si>
    <t>t+565</t>
  </si>
  <si>
    <t>t+566</t>
  </si>
  <si>
    <t>t+567</t>
  </si>
  <si>
    <t>t+568</t>
  </si>
  <si>
    <t>t+569</t>
  </si>
  <si>
    <t>t+570</t>
  </si>
  <si>
    <t>t+571</t>
  </si>
  <si>
    <t>t+572</t>
  </si>
  <si>
    <t>t+573</t>
  </si>
  <si>
    <t>t+574</t>
  </si>
  <si>
    <t>t+575</t>
  </si>
  <si>
    <t>t+576</t>
  </si>
  <si>
    <t>t+577</t>
  </si>
  <si>
    <t>t+578</t>
  </si>
  <si>
    <t>t+579</t>
  </si>
  <si>
    <t>t+580</t>
  </si>
  <si>
    <t>t+581</t>
  </si>
  <si>
    <t>t+582</t>
  </si>
  <si>
    <t>t+583</t>
  </si>
  <si>
    <t>t+584</t>
  </si>
  <si>
    <t>t+585</t>
  </si>
  <si>
    <t>t+586</t>
  </si>
  <si>
    <t>t+587</t>
  </si>
  <si>
    <t>t+588</t>
  </si>
  <si>
    <t>t+589</t>
  </si>
  <si>
    <t>t+590</t>
  </si>
  <si>
    <t>t+591</t>
  </si>
  <si>
    <t>t+592</t>
  </si>
  <si>
    <t>t+593</t>
  </si>
  <si>
    <t>t+594</t>
  </si>
  <si>
    <t>t+595</t>
  </si>
  <si>
    <t>t+596</t>
  </si>
  <si>
    <t>t+597</t>
  </si>
  <si>
    <t>t+598</t>
  </si>
  <si>
    <t>t+599</t>
  </si>
  <si>
    <t>t+600</t>
  </si>
  <si>
    <t>t+601</t>
  </si>
  <si>
    <t>t+602</t>
  </si>
  <si>
    <t>t+603</t>
  </si>
  <si>
    <t>t+604</t>
  </si>
  <si>
    <t>t+605</t>
  </si>
  <si>
    <t>t+606</t>
  </si>
  <si>
    <t>t+607</t>
  </si>
  <si>
    <t>t+608</t>
  </si>
  <si>
    <t>t+609</t>
  </si>
  <si>
    <t>t+610</t>
  </si>
  <si>
    <t>t+611</t>
  </si>
  <si>
    <t>t+612</t>
  </si>
  <si>
    <t>t+613</t>
  </si>
  <si>
    <t>t+614</t>
  </si>
  <si>
    <t>t+615</t>
  </si>
  <si>
    <t>t+616</t>
  </si>
  <si>
    <t>t+617</t>
  </si>
  <si>
    <t>t+618</t>
  </si>
  <si>
    <t>t+619</t>
  </si>
  <si>
    <t>t+620</t>
  </si>
  <si>
    <t>t+621</t>
  </si>
  <si>
    <t>t+622</t>
  </si>
  <si>
    <t>t+623</t>
  </si>
  <si>
    <t>t+624</t>
  </si>
  <si>
    <t>t+625</t>
  </si>
  <si>
    <t>t+626</t>
  </si>
  <si>
    <t>t+627</t>
  </si>
  <si>
    <t>t+628</t>
  </si>
  <si>
    <t>t+629</t>
  </si>
  <si>
    <t>t+630</t>
  </si>
  <si>
    <t>t+631</t>
  </si>
  <si>
    <t>t+632</t>
  </si>
  <si>
    <t>t+633</t>
  </si>
  <si>
    <t>t+634</t>
  </si>
  <si>
    <t>t+635</t>
  </si>
  <si>
    <t>t+636</t>
  </si>
  <si>
    <t>t+637</t>
  </si>
  <si>
    <t>t+638</t>
  </si>
  <si>
    <t>t+639</t>
  </si>
  <si>
    <t>t+640</t>
  </si>
  <si>
    <t>t+641</t>
  </si>
  <si>
    <t>t+642</t>
  </si>
  <si>
    <t>t+643</t>
  </si>
  <si>
    <t>t+644</t>
  </si>
  <si>
    <t>t+645</t>
  </si>
  <si>
    <t>t+646</t>
  </si>
  <si>
    <t>t+647</t>
  </si>
  <si>
    <t>t+648</t>
  </si>
  <si>
    <t>t+649</t>
  </si>
  <si>
    <t>t+650</t>
  </si>
  <si>
    <t>t+651</t>
  </si>
  <si>
    <t>t+652</t>
  </si>
  <si>
    <t>t+653</t>
  </si>
  <si>
    <t>t+654</t>
  </si>
  <si>
    <t>Act1</t>
  </si>
  <si>
    <t>Act2</t>
  </si>
  <si>
    <t>SD</t>
  </si>
  <si>
    <t>Sesgo</t>
  </si>
  <si>
    <t>Sharpe ratio</t>
  </si>
  <si>
    <t>t+655</t>
  </si>
  <si>
    <t>t+656</t>
  </si>
  <si>
    <t>t+657</t>
  </si>
  <si>
    <t>t+658</t>
  </si>
  <si>
    <t>t+659</t>
  </si>
  <si>
    <t>t+660</t>
  </si>
  <si>
    <t>t+661</t>
  </si>
  <si>
    <t>t+662</t>
  </si>
  <si>
    <t>t+663</t>
  </si>
  <si>
    <t>t+664</t>
  </si>
  <si>
    <t>t+665</t>
  </si>
  <si>
    <t>t+666</t>
  </si>
  <si>
    <t>t+667</t>
  </si>
  <si>
    <t>t+668</t>
  </si>
  <si>
    <t>t+669</t>
  </si>
  <si>
    <t>t+670</t>
  </si>
  <si>
    <t>t+671</t>
  </si>
  <si>
    <t>t+672</t>
  </si>
  <si>
    <t>t+673</t>
  </si>
  <si>
    <t>t+674</t>
  </si>
  <si>
    <t>t+675</t>
  </si>
  <si>
    <t>t+676</t>
  </si>
  <si>
    <t>t+677</t>
  </si>
  <si>
    <t>t+678</t>
  </si>
  <si>
    <t>t+679</t>
  </si>
  <si>
    <t>t+680</t>
  </si>
  <si>
    <t>t+681</t>
  </si>
  <si>
    <t>t+682</t>
  </si>
  <si>
    <t>t+683</t>
  </si>
  <si>
    <t>t+684</t>
  </si>
  <si>
    <t>t+685</t>
  </si>
  <si>
    <t>t+686</t>
  </si>
  <si>
    <t>t+687</t>
  </si>
  <si>
    <t>t+688</t>
  </si>
  <si>
    <t>t+689</t>
  </si>
  <si>
    <t>t+690</t>
  </si>
  <si>
    <t>t+691</t>
  </si>
  <si>
    <t>t+692</t>
  </si>
  <si>
    <t>t+693</t>
  </si>
  <si>
    <t>t+694</t>
  </si>
  <si>
    <t>t+695</t>
  </si>
  <si>
    <t>t+696</t>
  </si>
  <si>
    <t>t+697</t>
  </si>
  <si>
    <t>t+698</t>
  </si>
  <si>
    <t>t+699</t>
  </si>
  <si>
    <t>t+700</t>
  </si>
  <si>
    <t>t+701</t>
  </si>
  <si>
    <t>t+702</t>
  </si>
  <si>
    <t>t+703</t>
  </si>
  <si>
    <t>t+704</t>
  </si>
  <si>
    <t>t+705</t>
  </si>
  <si>
    <t>t+706</t>
  </si>
  <si>
    <t>t+707</t>
  </si>
  <si>
    <t>t+708</t>
  </si>
  <si>
    <t>t+709</t>
  </si>
  <si>
    <t>t+710</t>
  </si>
  <si>
    <t>t+711</t>
  </si>
  <si>
    <t>t+712</t>
  </si>
  <si>
    <t>t+713</t>
  </si>
  <si>
    <t>t+714</t>
  </si>
  <si>
    <t>t+715</t>
  </si>
  <si>
    <t>t+716</t>
  </si>
  <si>
    <t>t+717</t>
  </si>
  <si>
    <t>t+718</t>
  </si>
  <si>
    <t>t+719</t>
  </si>
  <si>
    <t>t+720</t>
  </si>
  <si>
    <t>t+721</t>
  </si>
  <si>
    <t>t+722</t>
  </si>
  <si>
    <t>t+723</t>
  </si>
  <si>
    <t>t+724</t>
  </si>
  <si>
    <t>t+725</t>
  </si>
  <si>
    <t>t+726</t>
  </si>
  <si>
    <t>t+727</t>
  </si>
  <si>
    <t>t+728</t>
  </si>
  <si>
    <t>t+729</t>
  </si>
  <si>
    <t>t+730</t>
  </si>
  <si>
    <t>t+731</t>
  </si>
  <si>
    <t>t+732</t>
  </si>
  <si>
    <t>t+733</t>
  </si>
  <si>
    <t>t+734</t>
  </si>
  <si>
    <t>t+735</t>
  </si>
  <si>
    <t>t+736</t>
  </si>
  <si>
    <t>t+737</t>
  </si>
  <si>
    <t>t+738</t>
  </si>
  <si>
    <t>t+739</t>
  </si>
  <si>
    <t>t+740</t>
  </si>
  <si>
    <t>t+741</t>
  </si>
  <si>
    <t>t+742</t>
  </si>
  <si>
    <t>t+743</t>
  </si>
  <si>
    <t>t+744</t>
  </si>
  <si>
    <t>t+745</t>
  </si>
  <si>
    <t>t+746</t>
  </si>
  <si>
    <t>t+747</t>
  </si>
  <si>
    <t>t+748</t>
  </si>
  <si>
    <t>t+749</t>
  </si>
  <si>
    <t>t+750</t>
  </si>
  <si>
    <t>t+751</t>
  </si>
  <si>
    <t>t+752</t>
  </si>
  <si>
    <t>t+753</t>
  </si>
  <si>
    <t>t+754</t>
  </si>
  <si>
    <t>t+755</t>
  </si>
  <si>
    <t>t+756</t>
  </si>
  <si>
    <t>t+757</t>
  </si>
  <si>
    <t>t+758</t>
  </si>
  <si>
    <t>t+759</t>
  </si>
  <si>
    <t>t+760</t>
  </si>
  <si>
    <t>t+761</t>
  </si>
  <si>
    <t>t+762</t>
  </si>
  <si>
    <t>t+763</t>
  </si>
  <si>
    <t>t+764</t>
  </si>
  <si>
    <t>t+765</t>
  </si>
  <si>
    <t>t+766</t>
  </si>
  <si>
    <t>t+767</t>
  </si>
  <si>
    <t>t+768</t>
  </si>
  <si>
    <t>t+769</t>
  </si>
  <si>
    <t>t+770</t>
  </si>
  <si>
    <t>t+771</t>
  </si>
  <si>
    <t>t+772</t>
  </si>
  <si>
    <t>t+773</t>
  </si>
  <si>
    <t>t+774</t>
  </si>
  <si>
    <t>t+775</t>
  </si>
  <si>
    <t>t+776</t>
  </si>
  <si>
    <t>t+777</t>
  </si>
  <si>
    <t>t+778</t>
  </si>
  <si>
    <t>t+779</t>
  </si>
  <si>
    <t>t+780</t>
  </si>
  <si>
    <t>t+781</t>
  </si>
  <si>
    <t>t+782</t>
  </si>
  <si>
    <t>t+783</t>
  </si>
  <si>
    <t>t+784</t>
  </si>
  <si>
    <t>t+785</t>
  </si>
  <si>
    <t>t+786</t>
  </si>
  <si>
    <t>t+787</t>
  </si>
  <si>
    <t>t+788</t>
  </si>
  <si>
    <t>t+789</t>
  </si>
  <si>
    <t>t+790</t>
  </si>
  <si>
    <t>t+791</t>
  </si>
  <si>
    <t>t+792</t>
  </si>
  <si>
    <t>t+793</t>
  </si>
  <si>
    <t>t+794</t>
  </si>
  <si>
    <t>t+795</t>
  </si>
  <si>
    <t>t+796</t>
  </si>
  <si>
    <t>t+797</t>
  </si>
  <si>
    <t>t+798</t>
  </si>
  <si>
    <t>t+799</t>
  </si>
  <si>
    <t>t+800</t>
  </si>
  <si>
    <t>t+801</t>
  </si>
  <si>
    <t>t+802</t>
  </si>
  <si>
    <t>t+803</t>
  </si>
  <si>
    <t>t+804</t>
  </si>
  <si>
    <t>t+805</t>
  </si>
  <si>
    <t>t+806</t>
  </si>
  <si>
    <t>t+807</t>
  </si>
  <si>
    <t>t+808</t>
  </si>
  <si>
    <t>t+809</t>
  </si>
  <si>
    <t>t+810</t>
  </si>
  <si>
    <t>t+811</t>
  </si>
  <si>
    <t>t+812</t>
  </si>
  <si>
    <t>t+813</t>
  </si>
  <si>
    <t>t+814</t>
  </si>
  <si>
    <t>t+815</t>
  </si>
  <si>
    <t>t+816</t>
  </si>
  <si>
    <t>t+817</t>
  </si>
  <si>
    <t>t+818</t>
  </si>
  <si>
    <t>t+819</t>
  </si>
  <si>
    <t>t+820</t>
  </si>
  <si>
    <t>t+821</t>
  </si>
  <si>
    <t>t+822</t>
  </si>
  <si>
    <t>t+823</t>
  </si>
  <si>
    <t>t+824</t>
  </si>
  <si>
    <t>t+825</t>
  </si>
  <si>
    <t>t+826</t>
  </si>
  <si>
    <t>t+827</t>
  </si>
  <si>
    <t>t+828</t>
  </si>
  <si>
    <t>t+829</t>
  </si>
  <si>
    <t>t+830</t>
  </si>
  <si>
    <t>t+831</t>
  </si>
  <si>
    <t>t+832</t>
  </si>
  <si>
    <t>t+833</t>
  </si>
  <si>
    <t>t+834</t>
  </si>
  <si>
    <t>t+835</t>
  </si>
  <si>
    <t>t+836</t>
  </si>
  <si>
    <t>t+837</t>
  </si>
  <si>
    <t>t+838</t>
  </si>
  <si>
    <t>t+839</t>
  </si>
  <si>
    <t>t+840</t>
  </si>
  <si>
    <t>t+841</t>
  </si>
  <si>
    <t>t+842</t>
  </si>
  <si>
    <t>t+843</t>
  </si>
  <si>
    <t>t+844</t>
  </si>
  <si>
    <t>t+845</t>
  </si>
  <si>
    <t>t+846</t>
  </si>
  <si>
    <t>t+847</t>
  </si>
  <si>
    <t>t+848</t>
  </si>
  <si>
    <t>t+849</t>
  </si>
  <si>
    <t>t+850</t>
  </si>
  <si>
    <t>t+851</t>
  </si>
  <si>
    <t>t+852</t>
  </si>
  <si>
    <t>t+853</t>
  </si>
  <si>
    <t>t+854</t>
  </si>
  <si>
    <t>t+855</t>
  </si>
  <si>
    <t>t+856</t>
  </si>
  <si>
    <t>t+857</t>
  </si>
  <si>
    <t>t+858</t>
  </si>
  <si>
    <t>t+859</t>
  </si>
  <si>
    <t>t+860</t>
  </si>
  <si>
    <t>t+861</t>
  </si>
  <si>
    <t>t+862</t>
  </si>
  <si>
    <t>t+863</t>
  </si>
  <si>
    <t>t+864</t>
  </si>
  <si>
    <t>t+865</t>
  </si>
  <si>
    <t>t+866</t>
  </si>
  <si>
    <t>t+867</t>
  </si>
  <si>
    <t>t+868</t>
  </si>
  <si>
    <t>t+869</t>
  </si>
  <si>
    <t>t+870</t>
  </si>
  <si>
    <t>t+871</t>
  </si>
  <si>
    <t>t+872</t>
  </si>
  <si>
    <t>t+873</t>
  </si>
  <si>
    <t>t+874</t>
  </si>
  <si>
    <t>t+875</t>
  </si>
  <si>
    <t>t+876</t>
  </si>
  <si>
    <t>t+877</t>
  </si>
  <si>
    <t>t+878</t>
  </si>
  <si>
    <t>t+879</t>
  </si>
  <si>
    <t>t+880</t>
  </si>
  <si>
    <t>t+881</t>
  </si>
  <si>
    <t>t+882</t>
  </si>
  <si>
    <t>t+883</t>
  </si>
  <si>
    <t>t+884</t>
  </si>
  <si>
    <t>t+885</t>
  </si>
  <si>
    <t>t+886</t>
  </si>
  <si>
    <t>t+887</t>
  </si>
  <si>
    <t>t+888</t>
  </si>
  <si>
    <t>t+889</t>
  </si>
  <si>
    <t>t+890</t>
  </si>
  <si>
    <t>t+891</t>
  </si>
  <si>
    <t>t+892</t>
  </si>
  <si>
    <t>t+893</t>
  </si>
  <si>
    <t>t+894</t>
  </si>
  <si>
    <t>t+895</t>
  </si>
  <si>
    <t>t+896</t>
  </si>
  <si>
    <t>t+897</t>
  </si>
  <si>
    <t>t+898</t>
  </si>
  <si>
    <t>t+899</t>
  </si>
  <si>
    <t>t+900</t>
  </si>
  <si>
    <t>t+901</t>
  </si>
  <si>
    <t>t+902</t>
  </si>
  <si>
    <t>t+903</t>
  </si>
  <si>
    <t>t+904</t>
  </si>
  <si>
    <t>t+905</t>
  </si>
  <si>
    <t>t+906</t>
  </si>
  <si>
    <t>t+907</t>
  </si>
  <si>
    <t>t+908</t>
  </si>
  <si>
    <t>t+909</t>
  </si>
  <si>
    <t>t+910</t>
  </si>
  <si>
    <t>t+911</t>
  </si>
  <si>
    <t>t+912</t>
  </si>
  <si>
    <t>t+913</t>
  </si>
  <si>
    <t>t+914</t>
  </si>
  <si>
    <t>t+915</t>
  </si>
  <si>
    <t>t+916</t>
  </si>
  <si>
    <t>t+917</t>
  </si>
  <si>
    <t>t+918</t>
  </si>
  <si>
    <t>t+919</t>
  </si>
  <si>
    <t>t+920</t>
  </si>
  <si>
    <t>t+921</t>
  </si>
  <si>
    <t>t+922</t>
  </si>
  <si>
    <t>t+923</t>
  </si>
  <si>
    <t>t+924</t>
  </si>
  <si>
    <t>t+925</t>
  </si>
  <si>
    <t>t+926</t>
  </si>
  <si>
    <t>t+927</t>
  </si>
  <si>
    <t>t+928</t>
  </si>
  <si>
    <t>t+929</t>
  </si>
  <si>
    <t>t+930</t>
  </si>
  <si>
    <t>t+931</t>
  </si>
  <si>
    <t>t+932</t>
  </si>
  <si>
    <t>t+933</t>
  </si>
  <si>
    <t>t+934</t>
  </si>
  <si>
    <t>t+935</t>
  </si>
  <si>
    <t>t+936</t>
  </si>
  <si>
    <t>t+937</t>
  </si>
  <si>
    <t>t+938</t>
  </si>
  <si>
    <t>t+939</t>
  </si>
  <si>
    <t>t+940</t>
  </si>
  <si>
    <t>t+941</t>
  </si>
  <si>
    <t>t+942</t>
  </si>
  <si>
    <t>t+943</t>
  </si>
  <si>
    <t>t+944</t>
  </si>
  <si>
    <t>t+945</t>
  </si>
  <si>
    <t>t+946</t>
  </si>
  <si>
    <t>t+947</t>
  </si>
  <si>
    <t>t+948</t>
  </si>
  <si>
    <t>t+949</t>
  </si>
  <si>
    <t>t+950</t>
  </si>
  <si>
    <t>t+951</t>
  </si>
  <si>
    <t>t+952</t>
  </si>
  <si>
    <t>t+953</t>
  </si>
  <si>
    <t>t+954</t>
  </si>
  <si>
    <t>t+955</t>
  </si>
  <si>
    <t>t+956</t>
  </si>
  <si>
    <t>t+957</t>
  </si>
  <si>
    <t>t+958</t>
  </si>
  <si>
    <t>t+959</t>
  </si>
  <si>
    <t>t+960</t>
  </si>
  <si>
    <t>t+961</t>
  </si>
  <si>
    <t>t+962</t>
  </si>
  <si>
    <t>t+963</t>
  </si>
  <si>
    <t>t+964</t>
  </si>
  <si>
    <t>t+965</t>
  </si>
  <si>
    <t>t+966</t>
  </si>
  <si>
    <t>t+967</t>
  </si>
  <si>
    <t>t+968</t>
  </si>
  <si>
    <t>t+969</t>
  </si>
  <si>
    <t>t+970</t>
  </si>
  <si>
    <t>t+971</t>
  </si>
  <si>
    <t>t+972</t>
  </si>
  <si>
    <t>t+973</t>
  </si>
  <si>
    <t>t+974</t>
  </si>
  <si>
    <t>t+975</t>
  </si>
  <si>
    <t>t+976</t>
  </si>
  <si>
    <t>t+977</t>
  </si>
  <si>
    <t>t+978</t>
  </si>
  <si>
    <t>t+979</t>
  </si>
  <si>
    <t>t+980</t>
  </si>
  <si>
    <t>t+981</t>
  </si>
  <si>
    <t>t+982</t>
  </si>
  <si>
    <t>t+983</t>
  </si>
  <si>
    <t>t+984</t>
  </si>
  <si>
    <t>t+985</t>
  </si>
  <si>
    <t>t+986</t>
  </si>
  <si>
    <t>t+987</t>
  </si>
  <si>
    <t>t+988</t>
  </si>
  <si>
    <t>t+989</t>
  </si>
  <si>
    <t>t+990</t>
  </si>
  <si>
    <t>t+991</t>
  </si>
  <si>
    <t>t+992</t>
  </si>
  <si>
    <t>t+993</t>
  </si>
  <si>
    <t>t+994</t>
  </si>
  <si>
    <t>t+995</t>
  </si>
  <si>
    <t>t+996</t>
  </si>
  <si>
    <t>t+997</t>
  </si>
  <si>
    <t>t+998</t>
  </si>
  <si>
    <t>t+999</t>
  </si>
  <si>
    <t>t+1000</t>
  </si>
  <si>
    <t>t+1001</t>
  </si>
  <si>
    <t>t+1002</t>
  </si>
  <si>
    <t>t+1003</t>
  </si>
  <si>
    <t>t+1004</t>
  </si>
  <si>
    <t>t+1005</t>
  </si>
  <si>
    <t>t+1006</t>
  </si>
  <si>
    <t>t+1007</t>
  </si>
  <si>
    <t>t+1008</t>
  </si>
  <si>
    <t>t+1009</t>
  </si>
  <si>
    <t>t+1010</t>
  </si>
  <si>
    <t>t+1011</t>
  </si>
  <si>
    <t>t+1012</t>
  </si>
  <si>
    <t>t+1013</t>
  </si>
  <si>
    <t>t+1014</t>
  </si>
  <si>
    <t>t+1015</t>
  </si>
  <si>
    <t>t+1016</t>
  </si>
  <si>
    <t>t+1017</t>
  </si>
  <si>
    <t>t+1018</t>
  </si>
  <si>
    <t>t+1019</t>
  </si>
  <si>
    <t>t+1020</t>
  </si>
  <si>
    <t>t+1021</t>
  </si>
  <si>
    <t>t+1022</t>
  </si>
  <si>
    <t>t+1023</t>
  </si>
  <si>
    <t>t+1024</t>
  </si>
  <si>
    <t>t+1025</t>
  </si>
  <si>
    <t>t+1026</t>
  </si>
  <si>
    <t>t+1027</t>
  </si>
  <si>
    <t>t+1028</t>
  </si>
  <si>
    <t>t+1029</t>
  </si>
  <si>
    <t>t+1030</t>
  </si>
  <si>
    <t>t+1031</t>
  </si>
  <si>
    <t>t+1032</t>
  </si>
  <si>
    <t>t+1033</t>
  </si>
  <si>
    <t>t+1034</t>
  </si>
  <si>
    <t>t+1035</t>
  </si>
  <si>
    <t>t+1036</t>
  </si>
  <si>
    <t>t+1037</t>
  </si>
  <si>
    <t>t+1038</t>
  </si>
  <si>
    <t>t+1039</t>
  </si>
  <si>
    <t>t+1040</t>
  </si>
  <si>
    <t>t+1041</t>
  </si>
  <si>
    <t>t+1042</t>
  </si>
  <si>
    <t>t+1043</t>
  </si>
  <si>
    <t>t+1044</t>
  </si>
  <si>
    <t>t+1045</t>
  </si>
  <si>
    <t>t+1046</t>
  </si>
  <si>
    <t>t+1047</t>
  </si>
  <si>
    <t>t+1048</t>
  </si>
  <si>
    <t>t+1049</t>
  </si>
  <si>
    <t>t+1050</t>
  </si>
  <si>
    <t>t+1051</t>
  </si>
  <si>
    <t>t+1052</t>
  </si>
  <si>
    <t>t+1053</t>
  </si>
  <si>
    <t>t+1054</t>
  </si>
  <si>
    <t>t+1055</t>
  </si>
  <si>
    <t>t+1056</t>
  </si>
  <si>
    <t>t+1057</t>
  </si>
  <si>
    <t>t+1058</t>
  </si>
  <si>
    <t>t+1059</t>
  </si>
  <si>
    <t>t+1060</t>
  </si>
  <si>
    <t>t+1061</t>
  </si>
  <si>
    <t>t+1062</t>
  </si>
  <si>
    <t>t+1063</t>
  </si>
  <si>
    <t>t+1064</t>
  </si>
  <si>
    <t>t+1065</t>
  </si>
  <si>
    <t>t+1066</t>
  </si>
  <si>
    <t>t+1067</t>
  </si>
  <si>
    <t>t+1068</t>
  </si>
  <si>
    <t>t+1069</t>
  </si>
  <si>
    <t>t+1070</t>
  </si>
  <si>
    <t>t+1071</t>
  </si>
  <si>
    <t>t+1072</t>
  </si>
  <si>
    <t>t+1073</t>
  </si>
  <si>
    <t>t+1074</t>
  </si>
  <si>
    <t>t+1075</t>
  </si>
  <si>
    <t>t+1076</t>
  </si>
  <si>
    <t>t+1077</t>
  </si>
  <si>
    <t>t+1078</t>
  </si>
  <si>
    <t>t+1079</t>
  </si>
  <si>
    <t>t+1080</t>
  </si>
  <si>
    <t>t+1081</t>
  </si>
  <si>
    <t>t+1082</t>
  </si>
  <si>
    <t>t+1083</t>
  </si>
  <si>
    <t>t+1084</t>
  </si>
  <si>
    <t>t+1085</t>
  </si>
  <si>
    <t>t+1086</t>
  </si>
  <si>
    <t>t+1087</t>
  </si>
  <si>
    <t>t+1088</t>
  </si>
  <si>
    <t>t+1089</t>
  </si>
  <si>
    <t>t+1090</t>
  </si>
  <si>
    <t>t+1091</t>
  </si>
  <si>
    <t>t+1092</t>
  </si>
  <si>
    <t>t+1093</t>
  </si>
  <si>
    <t>t+1094</t>
  </si>
  <si>
    <t>t+1095</t>
  </si>
  <si>
    <t>t+1096</t>
  </si>
  <si>
    <t>t+1097</t>
  </si>
  <si>
    <t>t+1098</t>
  </si>
  <si>
    <t>t+1099</t>
  </si>
  <si>
    <t>t+1100</t>
  </si>
  <si>
    <t>t+1101</t>
  </si>
  <si>
    <t>t+1102</t>
  </si>
  <si>
    <t>t+1103</t>
  </si>
  <si>
    <t>t+1104</t>
  </si>
  <si>
    <t>t+1105</t>
  </si>
  <si>
    <t>t+1106</t>
  </si>
  <si>
    <t>t+1107</t>
  </si>
  <si>
    <t>t+1108</t>
  </si>
  <si>
    <t>t+1109</t>
  </si>
  <si>
    <t>t+1110</t>
  </si>
  <si>
    <t>t+1111</t>
  </si>
  <si>
    <t>t+1112</t>
  </si>
  <si>
    <t>t+1113</t>
  </si>
  <si>
    <t>t+1114</t>
  </si>
  <si>
    <t>t+1115</t>
  </si>
  <si>
    <t>t+1116</t>
  </si>
  <si>
    <t>t+1117</t>
  </si>
  <si>
    <t>t+1118</t>
  </si>
  <si>
    <t>t+1119</t>
  </si>
  <si>
    <t>t+1120</t>
  </si>
  <si>
    <t>t+1121</t>
  </si>
  <si>
    <t>t+1122</t>
  </si>
  <si>
    <t>t+1123</t>
  </si>
  <si>
    <t>t+1124</t>
  </si>
  <si>
    <t>t+1125</t>
  </si>
  <si>
    <t>t+1126</t>
  </si>
  <si>
    <t>t+1127</t>
  </si>
  <si>
    <t>t+1128</t>
  </si>
  <si>
    <t>t+1129</t>
  </si>
  <si>
    <t>t+1130</t>
  </si>
  <si>
    <t>t+1131</t>
  </si>
  <si>
    <t>t+1132</t>
  </si>
  <si>
    <t>t+1133</t>
  </si>
  <si>
    <t>t+1134</t>
  </si>
  <si>
    <t>t+1135</t>
  </si>
  <si>
    <t>t+1136</t>
  </si>
  <si>
    <t>t+1137</t>
  </si>
  <si>
    <t>t+1138</t>
  </si>
  <si>
    <t>t+1139</t>
  </si>
  <si>
    <t>t+1140</t>
  </si>
  <si>
    <t>t+1141</t>
  </si>
  <si>
    <t>t+1142</t>
  </si>
  <si>
    <t>t+1143</t>
  </si>
  <si>
    <t>t+1144</t>
  </si>
  <si>
    <t>t+1145</t>
  </si>
  <si>
    <t>t+1146</t>
  </si>
  <si>
    <t>t+1147</t>
  </si>
  <si>
    <t>t+1148</t>
  </si>
  <si>
    <t>t+1149</t>
  </si>
  <si>
    <t>t+1150</t>
  </si>
  <si>
    <t>t+1151</t>
  </si>
  <si>
    <t>t+1152</t>
  </si>
  <si>
    <t>t+1153</t>
  </si>
  <si>
    <t>t+1154</t>
  </si>
  <si>
    <t>t+1155</t>
  </si>
  <si>
    <t>t+1156</t>
  </si>
  <si>
    <t>t+1157</t>
  </si>
  <si>
    <t>t+1158</t>
  </si>
  <si>
    <t>t+1159</t>
  </si>
  <si>
    <t>t+1160</t>
  </si>
  <si>
    <t>t+1161</t>
  </si>
  <si>
    <t>t+1162</t>
  </si>
  <si>
    <t>t+1163</t>
  </si>
  <si>
    <t>t+1164</t>
  </si>
  <si>
    <t>t+1165</t>
  </si>
  <si>
    <t>t+1166</t>
  </si>
  <si>
    <t>t+1167</t>
  </si>
  <si>
    <t>t+1168</t>
  </si>
  <si>
    <t>t+1169</t>
  </si>
  <si>
    <t>t+1170</t>
  </si>
  <si>
    <t>t+1171</t>
  </si>
  <si>
    <t>t+1172</t>
  </si>
  <si>
    <t>t+1173</t>
  </si>
  <si>
    <t>t+1174</t>
  </si>
  <si>
    <t>t+1175</t>
  </si>
  <si>
    <t>t+1176</t>
  </si>
  <si>
    <t>t+1177</t>
  </si>
  <si>
    <t>t+1178</t>
  </si>
  <si>
    <t>t+1179</t>
  </si>
  <si>
    <t>t+1180</t>
  </si>
  <si>
    <t>t+1181</t>
  </si>
  <si>
    <t>t+1182</t>
  </si>
  <si>
    <t>t+1183</t>
  </si>
  <si>
    <t>t+1184</t>
  </si>
  <si>
    <t>t+1185</t>
  </si>
  <si>
    <t>t+1186</t>
  </si>
  <si>
    <t>t+1187</t>
  </si>
  <si>
    <t>t+1188</t>
  </si>
  <si>
    <t>t+1189</t>
  </si>
  <si>
    <t>t+1190</t>
  </si>
  <si>
    <t>t+1191</t>
  </si>
  <si>
    <t>t+1192</t>
  </si>
  <si>
    <t>t+1193</t>
  </si>
  <si>
    <t>t+1194</t>
  </si>
  <si>
    <t>t+1195</t>
  </si>
  <si>
    <t>t+1196</t>
  </si>
  <si>
    <t>t+1197</t>
  </si>
  <si>
    <t>t+1198</t>
  </si>
  <si>
    <t>t+1199</t>
  </si>
  <si>
    <t>t+1200</t>
  </si>
  <si>
    <t>t+1201</t>
  </si>
  <si>
    <t>t+1202</t>
  </si>
  <si>
    <t>t+1203</t>
  </si>
  <si>
    <t>t+1204</t>
  </si>
  <si>
    <t>t+1205</t>
  </si>
  <si>
    <t>t+1206</t>
  </si>
  <si>
    <t>t+1207</t>
  </si>
  <si>
    <t>t+1208</t>
  </si>
  <si>
    <t>t+1209</t>
  </si>
  <si>
    <t>t+1210</t>
  </si>
  <si>
    <t>t+1211</t>
  </si>
  <si>
    <t>t+1212</t>
  </si>
  <si>
    <t>t+1213</t>
  </si>
  <si>
    <t>t+1214</t>
  </si>
  <si>
    <t>t+1215</t>
  </si>
  <si>
    <t>t+1216</t>
  </si>
  <si>
    <t>t+1217</t>
  </si>
  <si>
    <t>t+1218</t>
  </si>
  <si>
    <t>t+1219</t>
  </si>
  <si>
    <t>t+1220</t>
  </si>
  <si>
    <t>t+1221</t>
  </si>
  <si>
    <t>t+1222</t>
  </si>
  <si>
    <t>t+1223</t>
  </si>
  <si>
    <t>t+1224</t>
  </si>
  <si>
    <t>t+1225</t>
  </si>
  <si>
    <t>t+1226</t>
  </si>
  <si>
    <t>t+1227</t>
  </si>
  <si>
    <t>t+1228</t>
  </si>
  <si>
    <t>t+1229</t>
  </si>
  <si>
    <t>t+1230</t>
  </si>
  <si>
    <t>t+1231</t>
  </si>
  <si>
    <t>t+1232</t>
  </si>
  <si>
    <t>t+1233</t>
  </si>
  <si>
    <t>t+1234</t>
  </si>
  <si>
    <t>t+1235</t>
  </si>
  <si>
    <t>t+1236</t>
  </si>
  <si>
    <t>t+1237</t>
  </si>
  <si>
    <t>t+1238</t>
  </si>
  <si>
    <t>t+1239</t>
  </si>
  <si>
    <t>t+1240</t>
  </si>
  <si>
    <t>t+1241</t>
  </si>
  <si>
    <t>t+1242</t>
  </si>
  <si>
    <t>t+1243</t>
  </si>
  <si>
    <t>t+1244</t>
  </si>
  <si>
    <t>t+1245</t>
  </si>
  <si>
    <t>t+1246</t>
  </si>
  <si>
    <t>t+1247</t>
  </si>
  <si>
    <t>t+1248</t>
  </si>
  <si>
    <t>t+1249</t>
  </si>
  <si>
    <t>t+1250</t>
  </si>
  <si>
    <t>t+1251</t>
  </si>
  <si>
    <t>t+1252</t>
  </si>
  <si>
    <t>t+1253</t>
  </si>
  <si>
    <t>t+1254</t>
  </si>
  <si>
    <t>t+1255</t>
  </si>
  <si>
    <t>t+1256</t>
  </si>
  <si>
    <t>t+1257</t>
  </si>
  <si>
    <t>t+1258</t>
  </si>
  <si>
    <t>t+1259</t>
  </si>
  <si>
    <t>t+1260</t>
  </si>
  <si>
    <t>t+1261</t>
  </si>
  <si>
    <t>t+1262</t>
  </si>
  <si>
    <t>t+1263</t>
  </si>
  <si>
    <t>t+1264</t>
  </si>
  <si>
    <t>t+1265</t>
  </si>
  <si>
    <t>t+1266</t>
  </si>
  <si>
    <t>t+1267</t>
  </si>
  <si>
    <t>t+1268</t>
  </si>
  <si>
    <t>t+1269</t>
  </si>
  <si>
    <t>t+1270</t>
  </si>
  <si>
    <t>t+1271</t>
  </si>
  <si>
    <t>t+1272</t>
  </si>
  <si>
    <t>t+1273</t>
  </si>
  <si>
    <t>t+1274</t>
  </si>
  <si>
    <t>t+1275</t>
  </si>
  <si>
    <t>t+1276</t>
  </si>
  <si>
    <t>t+1277</t>
  </si>
  <si>
    <t>t+1278</t>
  </si>
  <si>
    <t>t+1279</t>
  </si>
  <si>
    <t>t+1280</t>
  </si>
  <si>
    <t>t+1281</t>
  </si>
  <si>
    <t>t+1282</t>
  </si>
  <si>
    <t>t+1283</t>
  </si>
  <si>
    <t>t+1284</t>
  </si>
  <si>
    <t>t+1285</t>
  </si>
  <si>
    <t>t+1286</t>
  </si>
  <si>
    <t>t+1287</t>
  </si>
  <si>
    <t>t+1288</t>
  </si>
  <si>
    <t>t+1289</t>
  </si>
  <si>
    <t>t+1290</t>
  </si>
  <si>
    <t>t+1291</t>
  </si>
  <si>
    <t>t+1292</t>
  </si>
  <si>
    <t>t+1293</t>
  </si>
  <si>
    <t>t+1294</t>
  </si>
  <si>
    <t>t+1295</t>
  </si>
  <si>
    <t>t+1296</t>
  </si>
  <si>
    <t>t+1297</t>
  </si>
  <si>
    <t>t+1298</t>
  </si>
  <si>
    <t>t+1299</t>
  </si>
  <si>
    <t>t+1300</t>
  </si>
  <si>
    <t>t+1301</t>
  </si>
  <si>
    <t>t+1302</t>
  </si>
  <si>
    <t>t+1303</t>
  </si>
  <si>
    <t>t+1304</t>
  </si>
  <si>
    <t>t+1305</t>
  </si>
  <si>
    <t>t+1306</t>
  </si>
  <si>
    <t>t+1307</t>
  </si>
  <si>
    <t>t+1308</t>
  </si>
  <si>
    <t>t+1309</t>
  </si>
  <si>
    <t>t+1310</t>
  </si>
  <si>
    <t>t+1311</t>
  </si>
  <si>
    <t>t+1312</t>
  </si>
  <si>
    <t>t+1313</t>
  </si>
  <si>
    <t>t+1314</t>
  </si>
  <si>
    <t>t+1315</t>
  </si>
  <si>
    <t>t+1316</t>
  </si>
  <si>
    <t>t+1317</t>
  </si>
  <si>
    <t>t+1318</t>
  </si>
  <si>
    <t>t+1319</t>
  </si>
  <si>
    <t>t+1320</t>
  </si>
  <si>
    <t>t+1321</t>
  </si>
  <si>
    <t>t+1322</t>
  </si>
  <si>
    <t>t+1323</t>
  </si>
  <si>
    <t>t+1324</t>
  </si>
  <si>
    <t>t+1325</t>
  </si>
  <si>
    <t>t+1326</t>
  </si>
  <si>
    <t>t+1327</t>
  </si>
  <si>
    <t>t+1328</t>
  </si>
  <si>
    <t>t+1329</t>
  </si>
  <si>
    <t>t+1330</t>
  </si>
  <si>
    <t>t+1331</t>
  </si>
  <si>
    <t>t+1332</t>
  </si>
  <si>
    <t>t+1333</t>
  </si>
  <si>
    <t>t+1334</t>
  </si>
  <si>
    <t>t+1335</t>
  </si>
  <si>
    <t>t+1336</t>
  </si>
  <si>
    <t>t+1337</t>
  </si>
  <si>
    <t>t+1338</t>
  </si>
  <si>
    <t>t+1339</t>
  </si>
  <si>
    <t>t+1340</t>
  </si>
  <si>
    <t>t+1341</t>
  </si>
  <si>
    <t>t+1342</t>
  </si>
  <si>
    <t>t+1343</t>
  </si>
  <si>
    <t>t+1344</t>
  </si>
  <si>
    <t>t+1345</t>
  </si>
  <si>
    <t>t+1346</t>
  </si>
  <si>
    <t>t+1347</t>
  </si>
  <si>
    <t>t+1348</t>
  </si>
  <si>
    <t>t+1349</t>
  </si>
  <si>
    <t>t+1350</t>
  </si>
  <si>
    <t>t+1351</t>
  </si>
  <si>
    <t>t+1352</t>
  </si>
  <si>
    <t>t+1353</t>
  </si>
  <si>
    <t>t+1354</t>
  </si>
  <si>
    <t>t+1355</t>
  </si>
  <si>
    <t>t+1356</t>
  </si>
  <si>
    <t>t+1357</t>
  </si>
  <si>
    <t>t+1358</t>
  </si>
  <si>
    <t>t+1359</t>
  </si>
  <si>
    <t>t+1360</t>
  </si>
  <si>
    <t>t+1361</t>
  </si>
  <si>
    <t>t+1362</t>
  </si>
  <si>
    <t>t+1363</t>
  </si>
  <si>
    <t>t+1364</t>
  </si>
  <si>
    <t>t+1365</t>
  </si>
  <si>
    <t>t+1366</t>
  </si>
  <si>
    <t>t+1367</t>
  </si>
  <si>
    <t>t+1368</t>
  </si>
  <si>
    <t>t+1369</t>
  </si>
  <si>
    <t>t+1370</t>
  </si>
  <si>
    <t>t+1371</t>
  </si>
  <si>
    <t>t+1372</t>
  </si>
  <si>
    <t>t+1373</t>
  </si>
  <si>
    <t>t+1374</t>
  </si>
  <si>
    <t>t+1375</t>
  </si>
  <si>
    <t>t+1376</t>
  </si>
  <si>
    <t>t+1377</t>
  </si>
  <si>
    <t>t+1378</t>
  </si>
  <si>
    <t>t+1379</t>
  </si>
  <si>
    <t>t+1380</t>
  </si>
  <si>
    <t>t+1381</t>
  </si>
  <si>
    <t>t+1382</t>
  </si>
  <si>
    <t>t+1383</t>
  </si>
  <si>
    <t>t+1384</t>
  </si>
  <si>
    <t>t+1385</t>
  </si>
  <si>
    <t>t+1386</t>
  </si>
  <si>
    <t>t+1387</t>
  </si>
  <si>
    <t>t+1388</t>
  </si>
  <si>
    <t>t+1389</t>
  </si>
  <si>
    <t>t+1390</t>
  </si>
  <si>
    <t>t+1391</t>
  </si>
  <si>
    <t>t+1392</t>
  </si>
  <si>
    <t>t+1393</t>
  </si>
  <si>
    <t>t+1394</t>
  </si>
  <si>
    <t>t+1395</t>
  </si>
  <si>
    <t>t+1396</t>
  </si>
  <si>
    <t>t+1397</t>
  </si>
  <si>
    <t>t+1398</t>
  </si>
  <si>
    <t>t+1399</t>
  </si>
  <si>
    <t>t+1400</t>
  </si>
  <si>
    <t>t+1401</t>
  </si>
  <si>
    <t>t+1402</t>
  </si>
  <si>
    <t>t+1403</t>
  </si>
  <si>
    <t>t+1404</t>
  </si>
  <si>
    <t>t+1405</t>
  </si>
  <si>
    <t>t+1406</t>
  </si>
  <si>
    <t>t+1407</t>
  </si>
  <si>
    <t>t+1408</t>
  </si>
  <si>
    <t>t+1409</t>
  </si>
  <si>
    <t>t+1410</t>
  </si>
  <si>
    <t>t+1411</t>
  </si>
  <si>
    <t>t+1412</t>
  </si>
  <si>
    <t>t+1413</t>
  </si>
  <si>
    <t>t+1414</t>
  </si>
  <si>
    <t>t+1415</t>
  </si>
  <si>
    <t>t+1416</t>
  </si>
  <si>
    <t>t+1417</t>
  </si>
  <si>
    <t>t+1418</t>
  </si>
  <si>
    <t>t+1419</t>
  </si>
  <si>
    <t>t+1420</t>
  </si>
  <si>
    <t>t+1421</t>
  </si>
  <si>
    <t>t+1422</t>
  </si>
  <si>
    <t>t+1423</t>
  </si>
  <si>
    <t>t+1424</t>
  </si>
  <si>
    <t>t+1425</t>
  </si>
  <si>
    <t>t+1426</t>
  </si>
  <si>
    <t>t+1427</t>
  </si>
  <si>
    <t>t+1428</t>
  </si>
  <si>
    <t>t+1429</t>
  </si>
  <si>
    <t>t+1430</t>
  </si>
  <si>
    <t>t+1431</t>
  </si>
  <si>
    <t>t+1432</t>
  </si>
  <si>
    <t>t+1433</t>
  </si>
  <si>
    <t>t+1434</t>
  </si>
  <si>
    <t>t+1435</t>
  </si>
  <si>
    <t>t+1436</t>
  </si>
  <si>
    <t>t+1437</t>
  </si>
  <si>
    <t>t+1438</t>
  </si>
  <si>
    <t>t+1439</t>
  </si>
  <si>
    <t>t+1440</t>
  </si>
  <si>
    <t>t+1441</t>
  </si>
  <si>
    <t>t+1442</t>
  </si>
  <si>
    <t>t+1443</t>
  </si>
  <si>
    <t>t+1444</t>
  </si>
  <si>
    <t>t+1445</t>
  </si>
  <si>
    <t>t+1446</t>
  </si>
  <si>
    <t>t+1447</t>
  </si>
  <si>
    <t>t+1448</t>
  </si>
  <si>
    <t>t+1449</t>
  </si>
  <si>
    <t>t+1450</t>
  </si>
  <si>
    <t>t+1451</t>
  </si>
  <si>
    <t>t+1452</t>
  </si>
  <si>
    <t>t+1453</t>
  </si>
  <si>
    <t>t+1454</t>
  </si>
  <si>
    <t>t+1455</t>
  </si>
  <si>
    <t>t+1456</t>
  </si>
  <si>
    <t>t+1457</t>
  </si>
  <si>
    <t>t+1458</t>
  </si>
  <si>
    <t>t+1459</t>
  </si>
  <si>
    <t>t+1460</t>
  </si>
  <si>
    <t>t+1461</t>
  </si>
  <si>
    <t>t+1462</t>
  </si>
  <si>
    <t>t+1463</t>
  </si>
  <si>
    <t>t+1464</t>
  </si>
  <si>
    <t>t+1465</t>
  </si>
  <si>
    <t>t+1466</t>
  </si>
  <si>
    <t>t+1467</t>
  </si>
  <si>
    <t>t+1468</t>
  </si>
  <si>
    <t>t+1469</t>
  </si>
  <si>
    <t>t+1470</t>
  </si>
  <si>
    <t>t+1471</t>
  </si>
  <si>
    <t>t+1472</t>
  </si>
  <si>
    <t>t+1473</t>
  </si>
  <si>
    <t>t+1474</t>
  </si>
  <si>
    <t>t+1475</t>
  </si>
  <si>
    <t>t+1476</t>
  </si>
  <si>
    <t>t+1477</t>
  </si>
  <si>
    <t>t+1478</t>
  </si>
  <si>
    <t>t+1479</t>
  </si>
  <si>
    <t>t+1480</t>
  </si>
  <si>
    <t>t+1481</t>
  </si>
  <si>
    <t>t+1482</t>
  </si>
  <si>
    <t>t+1483</t>
  </si>
  <si>
    <t>t+1484</t>
  </si>
  <si>
    <t>t+1485</t>
  </si>
  <si>
    <t>t+1486</t>
  </si>
  <si>
    <t>t+1487</t>
  </si>
  <si>
    <t>t+1488</t>
  </si>
  <si>
    <t>t+1489</t>
  </si>
  <si>
    <t>t+1490</t>
  </si>
  <si>
    <t>t+1491</t>
  </si>
  <si>
    <t>t+1492</t>
  </si>
  <si>
    <t>t+1493</t>
  </si>
  <si>
    <t>t+1494</t>
  </si>
  <si>
    <t>t+1495</t>
  </si>
  <si>
    <t>t+1496</t>
  </si>
  <si>
    <t>t+1497</t>
  </si>
  <si>
    <t>t+1498</t>
  </si>
  <si>
    <t>t+1499</t>
  </si>
  <si>
    <t>t+1500</t>
  </si>
  <si>
    <t>t+1501</t>
  </si>
  <si>
    <t>t+1502</t>
  </si>
  <si>
    <t>t+1503</t>
  </si>
  <si>
    <t>t+1504</t>
  </si>
  <si>
    <t>t+1505</t>
  </si>
  <si>
    <t>t+1506</t>
  </si>
  <si>
    <t>t+1507</t>
  </si>
  <si>
    <t>t+1508</t>
  </si>
  <si>
    <t>t+1509</t>
  </si>
  <si>
    <t>t+1510</t>
  </si>
  <si>
    <t>t+1511</t>
  </si>
  <si>
    <t>t+1512</t>
  </si>
  <si>
    <t>t+1513</t>
  </si>
  <si>
    <t>t+1514</t>
  </si>
  <si>
    <t>t+1515</t>
  </si>
  <si>
    <t>t+1516</t>
  </si>
  <si>
    <t>t+1517</t>
  </si>
  <si>
    <t>t+1518</t>
  </si>
  <si>
    <t>t+1519</t>
  </si>
  <si>
    <t>t+1520</t>
  </si>
  <si>
    <t>t+1521</t>
  </si>
  <si>
    <t>t+1522</t>
  </si>
  <si>
    <t>t+1523</t>
  </si>
  <si>
    <t>t+1524</t>
  </si>
  <si>
    <t>t+1525</t>
  </si>
  <si>
    <t>t+1526</t>
  </si>
  <si>
    <t>t+1527</t>
  </si>
  <si>
    <t>t+1528</t>
  </si>
  <si>
    <t>t+1529</t>
  </si>
  <si>
    <t>t+1530</t>
  </si>
  <si>
    <t>t+1531</t>
  </si>
  <si>
    <t>t+1532</t>
  </si>
  <si>
    <t>t+1533</t>
  </si>
  <si>
    <t>t+1534</t>
  </si>
  <si>
    <t>t+1535</t>
  </si>
  <si>
    <t>t+1536</t>
  </si>
  <si>
    <t>t+1537</t>
  </si>
  <si>
    <t>t+1538</t>
  </si>
  <si>
    <t>t+1539</t>
  </si>
  <si>
    <t>t+1540</t>
  </si>
  <si>
    <t>t+1541</t>
  </si>
  <si>
    <t>t+1542</t>
  </si>
  <si>
    <t>t+1543</t>
  </si>
  <si>
    <t>t+1544</t>
  </si>
  <si>
    <t>t+1545</t>
  </si>
  <si>
    <t>t+1546</t>
  </si>
  <si>
    <t>t+1547</t>
  </si>
  <si>
    <t>t+1548</t>
  </si>
  <si>
    <t>t+1549</t>
  </si>
  <si>
    <t>t+1550</t>
  </si>
  <si>
    <t>t+1551</t>
  </si>
  <si>
    <t>t+1552</t>
  </si>
  <si>
    <t>t+1553</t>
  </si>
  <si>
    <t>t+1554</t>
  </si>
  <si>
    <t>t+1555</t>
  </si>
  <si>
    <t>t+1556</t>
  </si>
  <si>
    <t>t+1557</t>
  </si>
  <si>
    <t>t+1558</t>
  </si>
  <si>
    <t>t+1559</t>
  </si>
  <si>
    <t>t+1560</t>
  </si>
  <si>
    <t>t+1561</t>
  </si>
  <si>
    <t>t+1562</t>
  </si>
  <si>
    <t>t+1563</t>
  </si>
  <si>
    <t>t+1564</t>
  </si>
  <si>
    <t>t+1565</t>
  </si>
  <si>
    <t>t+1566</t>
  </si>
  <si>
    <t>t+1567</t>
  </si>
  <si>
    <t>t+1568</t>
  </si>
  <si>
    <t>t+1569</t>
  </si>
  <si>
    <t>t+1570</t>
  </si>
  <si>
    <t>t+1571</t>
  </si>
  <si>
    <t>t+1572</t>
  </si>
  <si>
    <t>t+1573</t>
  </si>
  <si>
    <t>t+1574</t>
  </si>
  <si>
    <t>t+1575</t>
  </si>
  <si>
    <t>t+1576</t>
  </si>
  <si>
    <t>t+1577</t>
  </si>
  <si>
    <t>t+1578</t>
  </si>
  <si>
    <t>t+1579</t>
  </si>
  <si>
    <t>t+1580</t>
  </si>
  <si>
    <t>t+1581</t>
  </si>
  <si>
    <t>t+1582</t>
  </si>
  <si>
    <t>t+1583</t>
  </si>
  <si>
    <t>t+1584</t>
  </si>
  <si>
    <t>t+1585</t>
  </si>
  <si>
    <t>t+1586</t>
  </si>
  <si>
    <t>t+1587</t>
  </si>
  <si>
    <t>t+1588</t>
  </si>
  <si>
    <t>t+1589</t>
  </si>
  <si>
    <t>t+1590</t>
  </si>
  <si>
    <t>t+1591</t>
  </si>
  <si>
    <t>t+1592</t>
  </si>
  <si>
    <t>t+1593</t>
  </si>
  <si>
    <t>t+1594</t>
  </si>
  <si>
    <t>t+1595</t>
  </si>
  <si>
    <t>t+1596</t>
  </si>
  <si>
    <t>t+1597</t>
  </si>
  <si>
    <t>t+1598</t>
  </si>
  <si>
    <t>t+1599</t>
  </si>
  <si>
    <t>t+1600</t>
  </si>
  <si>
    <t>t+1601</t>
  </si>
  <si>
    <t>t+1602</t>
  </si>
  <si>
    <t>t+1603</t>
  </si>
  <si>
    <t>t+1604</t>
  </si>
  <si>
    <t>t+1605</t>
  </si>
  <si>
    <t>t+1606</t>
  </si>
  <si>
    <t>t+1607</t>
  </si>
  <si>
    <t>t+1608</t>
  </si>
  <si>
    <t>t+1609</t>
  </si>
  <si>
    <t>t+1610</t>
  </si>
  <si>
    <t>t+1611</t>
  </si>
  <si>
    <t>t+1612</t>
  </si>
  <si>
    <t>t+1613</t>
  </si>
  <si>
    <t>t+1614</t>
  </si>
  <si>
    <t>t+1615</t>
  </si>
  <si>
    <t>t+1616</t>
  </si>
  <si>
    <t>t+1617</t>
  </si>
  <si>
    <t>t+1618</t>
  </si>
  <si>
    <t>t+1619</t>
  </si>
  <si>
    <t>t+1620</t>
  </si>
  <si>
    <t>t+1621</t>
  </si>
  <si>
    <t>t+1622</t>
  </si>
  <si>
    <t>t+1623</t>
  </si>
  <si>
    <t>t+1624</t>
  </si>
  <si>
    <t>t+1625</t>
  </si>
  <si>
    <t>t+1626</t>
  </si>
  <si>
    <t>t+1627</t>
  </si>
  <si>
    <t>t+1628</t>
  </si>
  <si>
    <t>t+1629</t>
  </si>
  <si>
    <t>t+1630</t>
  </si>
  <si>
    <t>t+1631</t>
  </si>
  <si>
    <t>t+1632</t>
  </si>
  <si>
    <t>t+1633</t>
  </si>
  <si>
    <t>t+1634</t>
  </si>
  <si>
    <t>t+1635</t>
  </si>
  <si>
    <t>t+1636</t>
  </si>
  <si>
    <t>t+1637</t>
  </si>
  <si>
    <t>t+1638</t>
  </si>
  <si>
    <t>t+1639</t>
  </si>
  <si>
    <t>t+1640</t>
  </si>
  <si>
    <t>t+1641</t>
  </si>
  <si>
    <t>t+1642</t>
  </si>
  <si>
    <t>t+1643</t>
  </si>
  <si>
    <t>t+1644</t>
  </si>
  <si>
    <t>t+1645</t>
  </si>
  <si>
    <t>t+1646</t>
  </si>
  <si>
    <t>t+1647</t>
  </si>
  <si>
    <t>t+1648</t>
  </si>
  <si>
    <t>t+1649</t>
  </si>
  <si>
    <t>t+1650</t>
  </si>
  <si>
    <t>t+1651</t>
  </si>
  <si>
    <t>t+1652</t>
  </si>
  <si>
    <t>t+1653</t>
  </si>
  <si>
    <t>t+1654</t>
  </si>
  <si>
    <t>t+1655</t>
  </si>
  <si>
    <t>t+1656</t>
  </si>
  <si>
    <t>t+1657</t>
  </si>
  <si>
    <t>t+1658</t>
  </si>
  <si>
    <t>t+1659</t>
  </si>
  <si>
    <t>t+1660</t>
  </si>
  <si>
    <t>t+1661</t>
  </si>
  <si>
    <t>t+1662</t>
  </si>
  <si>
    <t>t+1663</t>
  </si>
  <si>
    <t>t+1664</t>
  </si>
  <si>
    <t>t+1665</t>
  </si>
  <si>
    <t>t+1666</t>
  </si>
  <si>
    <t>t+1667</t>
  </si>
  <si>
    <t>t+1668</t>
  </si>
  <si>
    <t>t+1669</t>
  </si>
  <si>
    <t>t+1670</t>
  </si>
  <si>
    <t>t+1671</t>
  </si>
  <si>
    <t>t+1672</t>
  </si>
  <si>
    <t>t+1673</t>
  </si>
  <si>
    <t>t+1674</t>
  </si>
  <si>
    <t>t+1675</t>
  </si>
  <si>
    <t>t+1676</t>
  </si>
  <si>
    <t>t+1677</t>
  </si>
  <si>
    <t>t+1678</t>
  </si>
  <si>
    <t>t+1679</t>
  </si>
  <si>
    <t>t+1680</t>
  </si>
  <si>
    <t>t+1681</t>
  </si>
  <si>
    <t>t+1682</t>
  </si>
  <si>
    <t>t+1683</t>
  </si>
  <si>
    <t>t+1684</t>
  </si>
  <si>
    <t>t+1685</t>
  </si>
  <si>
    <t>t+1686</t>
  </si>
  <si>
    <t>t+1687</t>
  </si>
  <si>
    <t>t+1688</t>
  </si>
  <si>
    <t>t+1689</t>
  </si>
  <si>
    <t>t+1690</t>
  </si>
  <si>
    <t>t+1691</t>
  </si>
  <si>
    <t>t+1692</t>
  </si>
  <si>
    <t>t+1693</t>
  </si>
  <si>
    <t>t+1694</t>
  </si>
  <si>
    <t>t+1695</t>
  </si>
  <si>
    <t>t+1696</t>
  </si>
  <si>
    <t>t+1697</t>
  </si>
  <si>
    <t>t+1698</t>
  </si>
  <si>
    <t>t+1699</t>
  </si>
  <si>
    <t>t+1700</t>
  </si>
  <si>
    <t>t+1701</t>
  </si>
  <si>
    <t>t+1702</t>
  </si>
  <si>
    <t>t+1703</t>
  </si>
  <si>
    <t>t+1704</t>
  </si>
  <si>
    <t>t+1705</t>
  </si>
  <si>
    <t>t+1706</t>
  </si>
  <si>
    <t>t+1707</t>
  </si>
  <si>
    <t>t+1708</t>
  </si>
  <si>
    <t>t+1709</t>
  </si>
  <si>
    <t>t+1710</t>
  </si>
  <si>
    <t>t+1711</t>
  </si>
  <si>
    <t>t+1712</t>
  </si>
  <si>
    <t>t+1713</t>
  </si>
  <si>
    <t>t+1714</t>
  </si>
  <si>
    <t>t+1715</t>
  </si>
  <si>
    <t>t+1716</t>
  </si>
  <si>
    <t>t+1717</t>
  </si>
  <si>
    <t>t+1718</t>
  </si>
  <si>
    <t>t+1719</t>
  </si>
  <si>
    <t>t+1720</t>
  </si>
  <si>
    <t>t+1721</t>
  </si>
  <si>
    <t>t+1722</t>
  </si>
  <si>
    <t>t+1723</t>
  </si>
  <si>
    <t>t+1724</t>
  </si>
  <si>
    <t>t+1725</t>
  </si>
  <si>
    <t>t+1726</t>
  </si>
  <si>
    <t>t+1727</t>
  </si>
  <si>
    <t>t+1728</t>
  </si>
  <si>
    <t>t+1729</t>
  </si>
  <si>
    <t>t+1730</t>
  </si>
  <si>
    <t>t+1731</t>
  </si>
  <si>
    <t>t+1732</t>
  </si>
  <si>
    <t>t+1733</t>
  </si>
  <si>
    <t>t+1734</t>
  </si>
  <si>
    <t>t+1735</t>
  </si>
  <si>
    <t>t+1736</t>
  </si>
  <si>
    <t>t+1737</t>
  </si>
  <si>
    <t>t+1738</t>
  </si>
  <si>
    <t>t+1739</t>
  </si>
  <si>
    <t>t+1740</t>
  </si>
  <si>
    <t>t+1741</t>
  </si>
  <si>
    <t>t+1742</t>
  </si>
  <si>
    <t>t+1743</t>
  </si>
  <si>
    <t>t+1744</t>
  </si>
  <si>
    <t>t+1745</t>
  </si>
  <si>
    <t>t+1746</t>
  </si>
  <si>
    <t>t+1747</t>
  </si>
  <si>
    <t>t+1748</t>
  </si>
  <si>
    <t>t+1749</t>
  </si>
  <si>
    <t>t+1750</t>
  </si>
  <si>
    <t>t+1751</t>
  </si>
  <si>
    <t>t+1752</t>
  </si>
  <si>
    <t>t+1753</t>
  </si>
  <si>
    <t>t+1754</t>
  </si>
  <si>
    <t>t+1755</t>
  </si>
  <si>
    <t>t+1756</t>
  </si>
  <si>
    <t>t+1757</t>
  </si>
  <si>
    <t>t+1758</t>
  </si>
  <si>
    <t>t+1759</t>
  </si>
  <si>
    <t>t+1760</t>
  </si>
  <si>
    <t>t+1761</t>
  </si>
  <si>
    <t>t+1762</t>
  </si>
  <si>
    <t>t+1763</t>
  </si>
  <si>
    <t>t+1764</t>
  </si>
  <si>
    <t>t+1765</t>
  </si>
  <si>
    <t>t+1766</t>
  </si>
  <si>
    <t>t+1767</t>
  </si>
  <si>
    <t>t+1768</t>
  </si>
  <si>
    <t>t+1769</t>
  </si>
  <si>
    <t>t+1770</t>
  </si>
  <si>
    <t>t+1771</t>
  </si>
  <si>
    <t>t+1772</t>
  </si>
  <si>
    <t>t+1773</t>
  </si>
  <si>
    <t>t+1774</t>
  </si>
  <si>
    <t>t+1775</t>
  </si>
  <si>
    <t>t+1776</t>
  </si>
  <si>
    <t>t+1777</t>
  </si>
  <si>
    <t>t+1778</t>
  </si>
  <si>
    <t>t+1779</t>
  </si>
  <si>
    <t>t+1780</t>
  </si>
  <si>
    <t>t+1781</t>
  </si>
  <si>
    <t>t+1782</t>
  </si>
  <si>
    <t>t+1783</t>
  </si>
  <si>
    <t>t+1784</t>
  </si>
  <si>
    <t>t+1785</t>
  </si>
  <si>
    <t>t+1786</t>
  </si>
  <si>
    <t>t+1787</t>
  </si>
  <si>
    <t>t+1788</t>
  </si>
  <si>
    <t>t+1789</t>
  </si>
  <si>
    <t>t+1790</t>
  </si>
  <si>
    <t>t+1791</t>
  </si>
  <si>
    <t>t+1792</t>
  </si>
  <si>
    <t>t+1793</t>
  </si>
  <si>
    <t>t+1794</t>
  </si>
  <si>
    <t>t+1795</t>
  </si>
  <si>
    <t>t+1796</t>
  </si>
  <si>
    <t>t+1797</t>
  </si>
  <si>
    <t>t+1798</t>
  </si>
  <si>
    <t>t+1799</t>
  </si>
  <si>
    <t>t+1800</t>
  </si>
  <si>
    <t>t+1801</t>
  </si>
  <si>
    <t>t+1802</t>
  </si>
  <si>
    <t>t+1803</t>
  </si>
  <si>
    <t>t+1804</t>
  </si>
  <si>
    <t>t+1805</t>
  </si>
  <si>
    <t>t+1806</t>
  </si>
  <si>
    <t>t+1807</t>
  </si>
  <si>
    <t>t+1808</t>
  </si>
  <si>
    <t>t+1809</t>
  </si>
  <si>
    <t>t+1810</t>
  </si>
  <si>
    <t>t+1811</t>
  </si>
  <si>
    <t>t+1812</t>
  </si>
  <si>
    <t>t+1813</t>
  </si>
  <si>
    <t>t+1814</t>
  </si>
  <si>
    <t>t+1815</t>
  </si>
  <si>
    <t>t+1816</t>
  </si>
  <si>
    <t>t+1817</t>
  </si>
  <si>
    <t>t+1818</t>
  </si>
  <si>
    <t>t+1819</t>
  </si>
  <si>
    <t>t+1820</t>
  </si>
  <si>
    <t>t+1821</t>
  </si>
  <si>
    <t>t+1822</t>
  </si>
  <si>
    <t>t+1823</t>
  </si>
  <si>
    <t>t+1824</t>
  </si>
  <si>
    <t>t+1825</t>
  </si>
  <si>
    <t>t+1826</t>
  </si>
  <si>
    <t>t+1827</t>
  </si>
  <si>
    <t>t+1828</t>
  </si>
  <si>
    <t>t+1829</t>
  </si>
  <si>
    <t>t+1830</t>
  </si>
  <si>
    <t>t+1831</t>
  </si>
  <si>
    <t>t+1832</t>
  </si>
  <si>
    <t>t+1833</t>
  </si>
  <si>
    <t>t+1834</t>
  </si>
  <si>
    <t>t+1835</t>
  </si>
  <si>
    <t>t+1836</t>
  </si>
  <si>
    <t>t+1837</t>
  </si>
  <si>
    <t>t+1838</t>
  </si>
  <si>
    <t>t+1839</t>
  </si>
  <si>
    <t>t+1840</t>
  </si>
  <si>
    <t>t+1841</t>
  </si>
  <si>
    <t>t+1842</t>
  </si>
  <si>
    <t>t+1843</t>
  </si>
  <si>
    <t>t+1844</t>
  </si>
  <si>
    <t>t+1845</t>
  </si>
  <si>
    <t>t+1846</t>
  </si>
  <si>
    <t>t+1847</t>
  </si>
  <si>
    <t>t+1848</t>
  </si>
  <si>
    <t>t+1849</t>
  </si>
  <si>
    <t>t+1850</t>
  </si>
  <si>
    <t>t+1851</t>
  </si>
  <si>
    <t>t+1852</t>
  </si>
  <si>
    <t>t+1853</t>
  </si>
  <si>
    <t>t+1854</t>
  </si>
  <si>
    <t>t+1855</t>
  </si>
  <si>
    <t>t+1856</t>
  </si>
  <si>
    <t>t+1857</t>
  </si>
  <si>
    <t>t+1858</t>
  </si>
  <si>
    <t>t+1859</t>
  </si>
  <si>
    <t>t+1860</t>
  </si>
  <si>
    <t>t+1861</t>
  </si>
  <si>
    <t>t+1862</t>
  </si>
  <si>
    <t>t+1863</t>
  </si>
  <si>
    <t>t+1864</t>
  </si>
  <si>
    <t>t+1865</t>
  </si>
  <si>
    <t>t+1866</t>
  </si>
  <si>
    <t>t+1867</t>
  </si>
  <si>
    <t>t+1868</t>
  </si>
  <si>
    <t>t+1869</t>
  </si>
  <si>
    <t>t+1870</t>
  </si>
  <si>
    <t>t+1871</t>
  </si>
  <si>
    <t>t+1872</t>
  </si>
  <si>
    <t>t+1873</t>
  </si>
  <si>
    <t>t+1874</t>
  </si>
  <si>
    <t>t+1875</t>
  </si>
  <si>
    <t>t+1876</t>
  </si>
  <si>
    <t>t+1877</t>
  </si>
  <si>
    <t>t+1878</t>
  </si>
  <si>
    <t>t+1879</t>
  </si>
  <si>
    <t>t+1880</t>
  </si>
  <si>
    <t>t+1881</t>
  </si>
  <si>
    <t>t+1882</t>
  </si>
  <si>
    <t>t+1883</t>
  </si>
  <si>
    <t>t+1884</t>
  </si>
  <si>
    <t>t+1885</t>
  </si>
  <si>
    <t>t+1886</t>
  </si>
  <si>
    <t>t+1887</t>
  </si>
  <si>
    <t>t+1888</t>
  </si>
  <si>
    <t>t+1889</t>
  </si>
  <si>
    <t>t+1890</t>
  </si>
  <si>
    <t>t+1891</t>
  </si>
  <si>
    <t>t+1892</t>
  </si>
  <si>
    <t>t+1893</t>
  </si>
  <si>
    <t>t+1894</t>
  </si>
  <si>
    <t>t+1895</t>
  </si>
  <si>
    <t>t+1896</t>
  </si>
  <si>
    <t>t+1897</t>
  </si>
  <si>
    <t>t+1898</t>
  </si>
  <si>
    <t>t+1899</t>
  </si>
  <si>
    <t>t+1900</t>
  </si>
  <si>
    <t>t+1901</t>
  </si>
  <si>
    <t>t+1902</t>
  </si>
  <si>
    <t>t+1903</t>
  </si>
  <si>
    <t>t+1904</t>
  </si>
  <si>
    <t>t+1905</t>
  </si>
  <si>
    <t>t+1906</t>
  </si>
  <si>
    <t>t+1907</t>
  </si>
  <si>
    <t>t+1908</t>
  </si>
  <si>
    <t>t+1909</t>
  </si>
  <si>
    <t>t+1910</t>
  </si>
  <si>
    <t>t+1911</t>
  </si>
  <si>
    <t>t+1912</t>
  </si>
  <si>
    <t>t+1913</t>
  </si>
  <si>
    <t>t+1914</t>
  </si>
  <si>
    <t>t+1915</t>
  </si>
  <si>
    <t>t+1916</t>
  </si>
  <si>
    <t>t+1917</t>
  </si>
  <si>
    <t>t+1918</t>
  </si>
  <si>
    <t>t+1919</t>
  </si>
  <si>
    <t>t+1920</t>
  </si>
  <si>
    <t>t+1921</t>
  </si>
  <si>
    <t>t+1922</t>
  </si>
  <si>
    <t>t+1923</t>
  </si>
  <si>
    <t>t+1924</t>
  </si>
  <si>
    <t>t+1925</t>
  </si>
  <si>
    <t>t+1926</t>
  </si>
  <si>
    <t>t+1927</t>
  </si>
  <si>
    <t>t+1928</t>
  </si>
  <si>
    <t>t+1929</t>
  </si>
  <si>
    <t>t+1930</t>
  </si>
  <si>
    <t>t+1931</t>
  </si>
  <si>
    <t>t+1932</t>
  </si>
  <si>
    <t>t+1933</t>
  </si>
  <si>
    <t>t+1934</t>
  </si>
  <si>
    <t>t+1935</t>
  </si>
  <si>
    <t>t+1936</t>
  </si>
  <si>
    <t>t+1937</t>
  </si>
  <si>
    <t>t+1938</t>
  </si>
  <si>
    <t>t+1939</t>
  </si>
  <si>
    <t>t+1940</t>
  </si>
  <si>
    <t>t+1941</t>
  </si>
  <si>
    <t>t+1942</t>
  </si>
  <si>
    <t>t+1943</t>
  </si>
  <si>
    <t>t+1944</t>
  </si>
  <si>
    <t>t+1945</t>
  </si>
  <si>
    <t>t+1946</t>
  </si>
  <si>
    <t>t+1947</t>
  </si>
  <si>
    <t>t+1948</t>
  </si>
  <si>
    <t>t+1949</t>
  </si>
  <si>
    <t>t+1950</t>
  </si>
  <si>
    <t>t+1951</t>
  </si>
  <si>
    <t>t+1952</t>
  </si>
  <si>
    <t>t+1953</t>
  </si>
  <si>
    <t>t+1954</t>
  </si>
  <si>
    <t>t+1955</t>
  </si>
  <si>
    <t>t+1956</t>
  </si>
  <si>
    <t>t+1957</t>
  </si>
  <si>
    <t>t+1958</t>
  </si>
  <si>
    <t>t+1959</t>
  </si>
  <si>
    <t>t+1960</t>
  </si>
  <si>
    <t>t+1961</t>
  </si>
  <si>
    <t>t+1962</t>
  </si>
  <si>
    <t>t+1963</t>
  </si>
  <si>
    <t>t+1964</t>
  </si>
  <si>
    <t>t+1965</t>
  </si>
  <si>
    <t>t+1966</t>
  </si>
  <si>
    <t>t+1967</t>
  </si>
  <si>
    <t>t+1968</t>
  </si>
  <si>
    <t>t+1969</t>
  </si>
  <si>
    <t>t+1970</t>
  </si>
  <si>
    <t>t+1971</t>
  </si>
  <si>
    <t>t+1972</t>
  </si>
  <si>
    <t>t+1973</t>
  </si>
  <si>
    <t>t+1974</t>
  </si>
  <si>
    <t>t+1975</t>
  </si>
  <si>
    <t>t+1976</t>
  </si>
  <si>
    <t>t+1977</t>
  </si>
  <si>
    <t>t+1978</t>
  </si>
  <si>
    <t>t+1979</t>
  </si>
  <si>
    <t>t+1980</t>
  </si>
  <si>
    <t>t+1981</t>
  </si>
  <si>
    <t>t+1982</t>
  </si>
  <si>
    <t>t+1983</t>
  </si>
  <si>
    <t>t+1984</t>
  </si>
  <si>
    <t>t+1985</t>
  </si>
  <si>
    <t>t+1986</t>
  </si>
  <si>
    <t>t+1987</t>
  </si>
  <si>
    <t>t+1988</t>
  </si>
  <si>
    <t>t+1989</t>
  </si>
  <si>
    <t>t+1990</t>
  </si>
  <si>
    <t>t+1991</t>
  </si>
  <si>
    <t>t+1992</t>
  </si>
  <si>
    <t>t+1993</t>
  </si>
  <si>
    <t>t+1994</t>
  </si>
  <si>
    <t>t+1995</t>
  </si>
  <si>
    <t>t+1996</t>
  </si>
  <si>
    <t>t+1997</t>
  </si>
  <si>
    <t>t+1998</t>
  </si>
  <si>
    <t>t+1999</t>
  </si>
  <si>
    <t>t+2000</t>
  </si>
  <si>
    <t>t+2001</t>
  </si>
  <si>
    <t>t+2002</t>
  </si>
  <si>
    <t>t+2003</t>
  </si>
  <si>
    <t>t+2004</t>
  </si>
  <si>
    <t>t+2005</t>
  </si>
  <si>
    <t>t+2006</t>
  </si>
  <si>
    <t>t+2007</t>
  </si>
  <si>
    <t>t+2008</t>
  </si>
  <si>
    <t>t+2009</t>
  </si>
  <si>
    <t>t+2010</t>
  </si>
  <si>
    <t>t+2011</t>
  </si>
  <si>
    <t>t+2012</t>
  </si>
  <si>
    <t>t+2013</t>
  </si>
  <si>
    <t>t+2014</t>
  </si>
  <si>
    <t>t+2015</t>
  </si>
  <si>
    <t>t+2016</t>
  </si>
  <si>
    <t>t+2017</t>
  </si>
  <si>
    <t>t+2018</t>
  </si>
  <si>
    <t>t+2019</t>
  </si>
  <si>
    <t>t+2020</t>
  </si>
  <si>
    <t>t+2021</t>
  </si>
  <si>
    <t>t+2022</t>
  </si>
  <si>
    <t>t+2023</t>
  </si>
  <si>
    <t>t+2024</t>
  </si>
  <si>
    <t>t+2025</t>
  </si>
  <si>
    <t>t+2026</t>
  </si>
  <si>
    <t>t+2027</t>
  </si>
  <si>
    <t>t+2028</t>
  </si>
  <si>
    <t>t+2029</t>
  </si>
  <si>
    <t>t+2030</t>
  </si>
  <si>
    <t>t+2031</t>
  </si>
  <si>
    <t>t+2032</t>
  </si>
  <si>
    <t>t+2033</t>
  </si>
  <si>
    <t>t+2034</t>
  </si>
  <si>
    <t>t+2035</t>
  </si>
  <si>
    <t>t+2036</t>
  </si>
  <si>
    <t>t+2037</t>
  </si>
  <si>
    <t>t+2038</t>
  </si>
  <si>
    <t>t+2039</t>
  </si>
  <si>
    <t>t+2040</t>
  </si>
  <si>
    <t>t+2041</t>
  </si>
  <si>
    <t>t+2042</t>
  </si>
  <si>
    <t>t+2043</t>
  </si>
  <si>
    <t>t+2044</t>
  </si>
  <si>
    <t>t+2045</t>
  </si>
  <si>
    <t>t+2046</t>
  </si>
  <si>
    <t>t+2047</t>
  </si>
  <si>
    <t>t+2048</t>
  </si>
  <si>
    <t>t+2049</t>
  </si>
  <si>
    <t>t+2050</t>
  </si>
  <si>
    <t>t+2051</t>
  </si>
  <si>
    <t>t+2052</t>
  </si>
  <si>
    <t>t+2053</t>
  </si>
  <si>
    <t>t+2054</t>
  </si>
  <si>
    <t>t+2055</t>
  </si>
  <si>
    <t>t+2056</t>
  </si>
  <si>
    <t>t+2057</t>
  </si>
  <si>
    <t>t+2058</t>
  </si>
  <si>
    <t>t+2059</t>
  </si>
  <si>
    <t>t+2060</t>
  </si>
  <si>
    <t>t+2061</t>
  </si>
  <si>
    <t>t+2062</t>
  </si>
  <si>
    <t>t+2063</t>
  </si>
  <si>
    <t>t+2064</t>
  </si>
  <si>
    <t>t+2065</t>
  </si>
  <si>
    <t>t+2066</t>
  </si>
  <si>
    <t>t+2067</t>
  </si>
  <si>
    <t>t+2068</t>
  </si>
  <si>
    <t>t+2069</t>
  </si>
  <si>
    <t>t+2070</t>
  </si>
  <si>
    <t>t+2071</t>
  </si>
  <si>
    <t>t+2072</t>
  </si>
  <si>
    <t>t+2073</t>
  </si>
  <si>
    <t>t+2074</t>
  </si>
  <si>
    <t>t+2075</t>
  </si>
  <si>
    <t>t+2076</t>
  </si>
  <si>
    <t>t+2077</t>
  </si>
  <si>
    <t>t+2078</t>
  </si>
  <si>
    <t>t+2079</t>
  </si>
  <si>
    <t>t+2080</t>
  </si>
  <si>
    <t>t+2081</t>
  </si>
  <si>
    <t>t+2082</t>
  </si>
  <si>
    <t>t+2083</t>
  </si>
  <si>
    <t>t+2084</t>
  </si>
  <si>
    <t>t+2085</t>
  </si>
  <si>
    <t>t+2086</t>
  </si>
  <si>
    <t>t+2087</t>
  </si>
  <si>
    <t>t+2088</t>
  </si>
  <si>
    <t>t+2089</t>
  </si>
  <si>
    <t>t+2090</t>
  </si>
  <si>
    <t>t+2091</t>
  </si>
  <si>
    <t>t+2092</t>
  </si>
  <si>
    <t>t+2093</t>
  </si>
  <si>
    <t>t+2094</t>
  </si>
  <si>
    <t>t+2095</t>
  </si>
  <si>
    <t>t+2096</t>
  </si>
  <si>
    <t>t+2097</t>
  </si>
  <si>
    <t>t+2098</t>
  </si>
  <si>
    <t>t+2099</t>
  </si>
  <si>
    <t>t+2100</t>
  </si>
  <si>
    <t>t+2101</t>
  </si>
  <si>
    <t>t+2102</t>
  </si>
  <si>
    <t>t+2103</t>
  </si>
  <si>
    <t>t+2104</t>
  </si>
  <si>
    <t>t+2105</t>
  </si>
  <si>
    <t>t+2106</t>
  </si>
  <si>
    <t>t+2107</t>
  </si>
  <si>
    <t>t+2108</t>
  </si>
  <si>
    <t>t+2109</t>
  </si>
  <si>
    <t>t+2110</t>
  </si>
  <si>
    <t>t+2111</t>
  </si>
  <si>
    <t>t+2112</t>
  </si>
  <si>
    <t>t+2113</t>
  </si>
  <si>
    <t>t+2114</t>
  </si>
  <si>
    <t>t+2115</t>
  </si>
  <si>
    <t>t+2116</t>
  </si>
  <si>
    <t>t+2117</t>
  </si>
  <si>
    <t>t+2118</t>
  </si>
  <si>
    <t>t+2119</t>
  </si>
  <si>
    <t>t+2120</t>
  </si>
  <si>
    <t>t+2121</t>
  </si>
  <si>
    <t>t+2122</t>
  </si>
  <si>
    <t>t+2123</t>
  </si>
  <si>
    <t>t+2124</t>
  </si>
  <si>
    <t>t+2125</t>
  </si>
  <si>
    <t>t+2126</t>
  </si>
  <si>
    <t>t+2127</t>
  </si>
  <si>
    <t>t+2128</t>
  </si>
  <si>
    <t>t+2129</t>
  </si>
  <si>
    <t>t+2130</t>
  </si>
  <si>
    <t>t+2131</t>
  </si>
  <si>
    <t>t+2132</t>
  </si>
  <si>
    <t>t+2133</t>
  </si>
  <si>
    <t>t+2134</t>
  </si>
  <si>
    <t>t+2135</t>
  </si>
  <si>
    <t>t+2136</t>
  </si>
  <si>
    <t>t+2137</t>
  </si>
  <si>
    <t>t+2138</t>
  </si>
  <si>
    <t>t+2139</t>
  </si>
  <si>
    <t>t+2140</t>
  </si>
  <si>
    <t>t+2141</t>
  </si>
  <si>
    <t>t+2142</t>
  </si>
  <si>
    <t>t+2143</t>
  </si>
  <si>
    <t>t+2144</t>
  </si>
  <si>
    <t>t+2145</t>
  </si>
  <si>
    <t>t+2146</t>
  </si>
  <si>
    <t>t+2147</t>
  </si>
  <si>
    <t>t+2148</t>
  </si>
  <si>
    <t>t+2149</t>
  </si>
  <si>
    <t>t+2150</t>
  </si>
  <si>
    <t>t+2151</t>
  </si>
  <si>
    <t>t+2152</t>
  </si>
  <si>
    <t>t+2153</t>
  </si>
  <si>
    <t>t+2154</t>
  </si>
  <si>
    <t>t+2155</t>
  </si>
  <si>
    <t>t+2156</t>
  </si>
  <si>
    <t>t+2157</t>
  </si>
  <si>
    <t>t+2158</t>
  </si>
  <si>
    <t>t+2159</t>
  </si>
  <si>
    <t>t+2160</t>
  </si>
  <si>
    <t>t+2161</t>
  </si>
  <si>
    <t>t+2162</t>
  </si>
  <si>
    <t>t+2163</t>
  </si>
  <si>
    <t>t+2164</t>
  </si>
  <si>
    <t>t+2165</t>
  </si>
  <si>
    <t>t+2166</t>
  </si>
  <si>
    <t>t+2167</t>
  </si>
  <si>
    <t>t+2168</t>
  </si>
  <si>
    <t>t+2169</t>
  </si>
  <si>
    <t>t+2170</t>
  </si>
  <si>
    <t>t+2171</t>
  </si>
  <si>
    <t>t+2172</t>
  </si>
  <si>
    <t>t+2173</t>
  </si>
  <si>
    <t>t+2174</t>
  </si>
  <si>
    <t>t+2175</t>
  </si>
  <si>
    <t>t+2176</t>
  </si>
  <si>
    <t>t+2177</t>
  </si>
  <si>
    <t>t+2178</t>
  </si>
  <si>
    <t>t+2179</t>
  </si>
  <si>
    <t>t+2180</t>
  </si>
  <si>
    <t>t+2181</t>
  </si>
  <si>
    <t>t+2182</t>
  </si>
  <si>
    <t>t+2183</t>
  </si>
  <si>
    <t>t+2184</t>
  </si>
  <si>
    <t>t+2185</t>
  </si>
  <si>
    <t>t+2186</t>
  </si>
  <si>
    <t>t+2187</t>
  </si>
  <si>
    <t>t+2188</t>
  </si>
  <si>
    <t>t+2189</t>
  </si>
  <si>
    <t>t+2190</t>
  </si>
  <si>
    <t>t+2191</t>
  </si>
  <si>
    <t>t+2192</t>
  </si>
  <si>
    <t>t+2193</t>
  </si>
  <si>
    <t>t+2194</t>
  </si>
  <si>
    <t>t+2195</t>
  </si>
  <si>
    <t>t+2196</t>
  </si>
  <si>
    <t>t+2197</t>
  </si>
  <si>
    <t>t+2198</t>
  </si>
  <si>
    <t>t+2199</t>
  </si>
  <si>
    <t>t+2200</t>
  </si>
  <si>
    <t>t+2201</t>
  </si>
  <si>
    <t>t+2202</t>
  </si>
  <si>
    <t>t+2203</t>
  </si>
  <si>
    <t>t+2204</t>
  </si>
  <si>
    <t>t+2205</t>
  </si>
  <si>
    <t>t+2206</t>
  </si>
  <si>
    <t>t+2207</t>
  </si>
  <si>
    <t>t+2208</t>
  </si>
  <si>
    <t>t+2209</t>
  </si>
  <si>
    <t>t+2210</t>
  </si>
  <si>
    <t>t+2211</t>
  </si>
  <si>
    <t>t+2212</t>
  </si>
  <si>
    <t>t+2213</t>
  </si>
  <si>
    <t>t+2214</t>
  </si>
  <si>
    <t>t+2215</t>
  </si>
  <si>
    <t>t+2216</t>
  </si>
  <si>
    <t>t+2217</t>
  </si>
  <si>
    <t>t+2218</t>
  </si>
  <si>
    <t>t+2219</t>
  </si>
  <si>
    <t>t+2220</t>
  </si>
  <si>
    <t>t+2221</t>
  </si>
  <si>
    <t>t+2222</t>
  </si>
  <si>
    <t>t+2223</t>
  </si>
  <si>
    <t>t+2224</t>
  </si>
  <si>
    <t>t+2225</t>
  </si>
  <si>
    <t>t+2226</t>
  </si>
  <si>
    <t>t+2227</t>
  </si>
  <si>
    <t>t+2228</t>
  </si>
  <si>
    <t>t+2229</t>
  </si>
  <si>
    <t>t+2230</t>
  </si>
  <si>
    <t>t+2231</t>
  </si>
  <si>
    <t>t+2232</t>
  </si>
  <si>
    <t>t+2233</t>
  </si>
  <si>
    <t>t+2234</t>
  </si>
  <si>
    <t>t+2235</t>
  </si>
  <si>
    <t>t+2236</t>
  </si>
  <si>
    <t>t+2237</t>
  </si>
  <si>
    <t>t+2238</t>
  </si>
  <si>
    <t>t+2239</t>
  </si>
  <si>
    <t>t+2240</t>
  </si>
  <si>
    <t>t+2241</t>
  </si>
  <si>
    <t>t+2242</t>
  </si>
  <si>
    <t>t+2243</t>
  </si>
  <si>
    <t>t+2244</t>
  </si>
  <si>
    <t>t+2245</t>
  </si>
  <si>
    <t>t+2246</t>
  </si>
  <si>
    <t>t+2247</t>
  </si>
  <si>
    <t>t+2248</t>
  </si>
  <si>
    <t>t+2249</t>
  </si>
  <si>
    <t>t+2250</t>
  </si>
  <si>
    <t>t+2251</t>
  </si>
  <si>
    <t>t+2252</t>
  </si>
  <si>
    <t>t+2253</t>
  </si>
  <si>
    <t>t+2254</t>
  </si>
  <si>
    <t>t+2255</t>
  </si>
  <si>
    <t>t+2256</t>
  </si>
  <si>
    <t>t+2257</t>
  </si>
  <si>
    <t>t+2258</t>
  </si>
  <si>
    <t>t+2259</t>
  </si>
  <si>
    <t>t+2260</t>
  </si>
  <si>
    <t>t+2261</t>
  </si>
  <si>
    <t>t+2262</t>
  </si>
  <si>
    <t>t+2263</t>
  </si>
  <si>
    <t>t+2264</t>
  </si>
  <si>
    <t>t+2265</t>
  </si>
  <si>
    <t>t+2266</t>
  </si>
  <si>
    <t>t+2267</t>
  </si>
  <si>
    <t>t+2268</t>
  </si>
  <si>
    <t>t+2269</t>
  </si>
  <si>
    <t>t+2270</t>
  </si>
  <si>
    <t>t+2271</t>
  </si>
  <si>
    <t>t+2272</t>
  </si>
  <si>
    <t>t+2273</t>
  </si>
  <si>
    <t>t+2274</t>
  </si>
  <si>
    <t>t+2275</t>
  </si>
  <si>
    <t>t+2276</t>
  </si>
  <si>
    <t>t+2277</t>
  </si>
  <si>
    <t>t+2278</t>
  </si>
  <si>
    <t>t+2279</t>
  </si>
  <si>
    <t>t+2280</t>
  </si>
  <si>
    <t>t+2281</t>
  </si>
  <si>
    <t>t+2282</t>
  </si>
  <si>
    <t>t+2283</t>
  </si>
  <si>
    <t>t+2284</t>
  </si>
  <si>
    <t>t+2285</t>
  </si>
  <si>
    <t>t+2286</t>
  </si>
  <si>
    <t>t+2287</t>
  </si>
  <si>
    <t>t+2288</t>
  </si>
  <si>
    <t>t+2289</t>
  </si>
  <si>
    <t>t+2290</t>
  </si>
  <si>
    <t>t+2291</t>
  </si>
  <si>
    <t>t+2292</t>
  </si>
  <si>
    <t>t+2293</t>
  </si>
  <si>
    <t>t+2294</t>
  </si>
  <si>
    <t>t+2295</t>
  </si>
  <si>
    <t>t+2296</t>
  </si>
  <si>
    <t>t+2297</t>
  </si>
  <si>
    <t>t+2298</t>
  </si>
  <si>
    <t>t+2299</t>
  </si>
  <si>
    <t>t+2300</t>
  </si>
  <si>
    <t>t+2301</t>
  </si>
  <si>
    <t>t+2302</t>
  </si>
  <si>
    <t>t+2303</t>
  </si>
  <si>
    <t>t+2304</t>
  </si>
  <si>
    <t>t+2305</t>
  </si>
  <si>
    <t>t+2306</t>
  </si>
  <si>
    <t>t+2307</t>
  </si>
  <si>
    <t>t+2308</t>
  </si>
  <si>
    <t>t+2309</t>
  </si>
  <si>
    <t>t+2310</t>
  </si>
  <si>
    <t>t+2311</t>
  </si>
  <si>
    <t>t+2312</t>
  </si>
  <si>
    <t>t+2313</t>
  </si>
  <si>
    <t>t+2314</t>
  </si>
  <si>
    <t>t+2315</t>
  </si>
  <si>
    <t>t+2316</t>
  </si>
  <si>
    <t>t+2317</t>
  </si>
  <si>
    <t>t+2318</t>
  </si>
  <si>
    <t>t+2319</t>
  </si>
  <si>
    <t>t+2320</t>
  </si>
  <si>
    <t>t+2321</t>
  </si>
  <si>
    <t>t+2322</t>
  </si>
  <si>
    <t>t+2323</t>
  </si>
  <si>
    <t>t+2324</t>
  </si>
  <si>
    <t>t+2325</t>
  </si>
  <si>
    <t>t+2326</t>
  </si>
  <si>
    <t>t+2327</t>
  </si>
  <si>
    <t>t+2328</t>
  </si>
  <si>
    <t>t+2329</t>
  </si>
  <si>
    <t>t+2330</t>
  </si>
  <si>
    <t>t+2331</t>
  </si>
  <si>
    <t>t+2332</t>
  </si>
  <si>
    <t>t+2333</t>
  </si>
  <si>
    <t>t+2334</t>
  </si>
  <si>
    <t>t+2335</t>
  </si>
  <si>
    <t>t+2336</t>
  </si>
  <si>
    <t>t+2337</t>
  </si>
  <si>
    <t>t+2338</t>
  </si>
  <si>
    <t>t+2339</t>
  </si>
  <si>
    <t>t+2340</t>
  </si>
  <si>
    <t>t+2341</t>
  </si>
  <si>
    <t>t+2342</t>
  </si>
  <si>
    <t>t+2343</t>
  </si>
  <si>
    <t>t+2344</t>
  </si>
  <si>
    <t>t+2345</t>
  </si>
  <si>
    <t>t+2346</t>
  </si>
  <si>
    <t>t+2347</t>
  </si>
  <si>
    <t>t+2348</t>
  </si>
  <si>
    <t>t+2349</t>
  </si>
  <si>
    <t>t+2350</t>
  </si>
  <si>
    <t>t+2351</t>
  </si>
  <si>
    <t>t+2352</t>
  </si>
  <si>
    <t>t+2353</t>
  </si>
  <si>
    <t>t+2354</t>
  </si>
  <si>
    <t>t+2355</t>
  </si>
  <si>
    <t>t+2356</t>
  </si>
  <si>
    <t>t+2357</t>
  </si>
  <si>
    <t>t+2358</t>
  </si>
  <si>
    <t>t+2359</t>
  </si>
  <si>
    <t>t+2360</t>
  </si>
  <si>
    <t>t+2361</t>
  </si>
  <si>
    <t>t+2362</t>
  </si>
  <si>
    <t>t+2363</t>
  </si>
  <si>
    <t>t+2364</t>
  </si>
  <si>
    <t>t+2365</t>
  </si>
  <si>
    <t>t+2366</t>
  </si>
  <si>
    <t>t+2367</t>
  </si>
  <si>
    <t>t+2368</t>
  </si>
  <si>
    <t>t+2369</t>
  </si>
  <si>
    <t>t+2370</t>
  </si>
  <si>
    <t>t+2371</t>
  </si>
  <si>
    <t>t+2372</t>
  </si>
  <si>
    <t>t+2373</t>
  </si>
  <si>
    <t>t+2374</t>
  </si>
  <si>
    <t>t+2375</t>
  </si>
  <si>
    <t>t+2376</t>
  </si>
  <si>
    <t>t+2377</t>
  </si>
  <si>
    <t>t+2378</t>
  </si>
  <si>
    <t>t+2379</t>
  </si>
  <si>
    <t>t+2380</t>
  </si>
  <si>
    <t>t+2381</t>
  </si>
  <si>
    <t>t+2382</t>
  </si>
  <si>
    <t>t+2383</t>
  </si>
  <si>
    <t>t+2384</t>
  </si>
  <si>
    <t>t+2385</t>
  </si>
  <si>
    <t>t+2386</t>
  </si>
  <si>
    <t>t+2387</t>
  </si>
  <si>
    <t>t+2388</t>
  </si>
  <si>
    <t>t+2389</t>
  </si>
  <si>
    <t>t+2390</t>
  </si>
  <si>
    <t>t+2391</t>
  </si>
  <si>
    <t>t+2392</t>
  </si>
  <si>
    <t>t+2393</t>
  </si>
  <si>
    <t>t+2394</t>
  </si>
  <si>
    <t>t+2395</t>
  </si>
  <si>
    <t>t+2396</t>
  </si>
  <si>
    <t>t+2397</t>
  </si>
  <si>
    <t>t+2398</t>
  </si>
  <si>
    <t>t+2399</t>
  </si>
  <si>
    <t>t+2400</t>
  </si>
  <si>
    <t>t+2401</t>
  </si>
  <si>
    <t>t+2402</t>
  </si>
  <si>
    <t>t+2403</t>
  </si>
  <si>
    <t>t+2404</t>
  </si>
  <si>
    <t>t+2405</t>
  </si>
  <si>
    <t>t+2406</t>
  </si>
  <si>
    <t>t+2407</t>
  </si>
  <si>
    <t>t+2408</t>
  </si>
  <si>
    <t>t+2409</t>
  </si>
  <si>
    <t>t+2410</t>
  </si>
  <si>
    <t>t+2411</t>
  </si>
  <si>
    <t>t+2412</t>
  </si>
  <si>
    <t>t+2413</t>
  </si>
  <si>
    <t>t+2414</t>
  </si>
  <si>
    <t>t+2415</t>
  </si>
  <si>
    <t>t+2416</t>
  </si>
  <si>
    <t>t+2417</t>
  </si>
  <si>
    <t>t+2418</t>
  </si>
  <si>
    <t>t+2419</t>
  </si>
  <si>
    <t>t+2420</t>
  </si>
  <si>
    <t>t+2421</t>
  </si>
  <si>
    <t>t+2422</t>
  </si>
  <si>
    <t>t+2423</t>
  </si>
  <si>
    <t>t+2424</t>
  </si>
  <si>
    <t>t+2425</t>
  </si>
  <si>
    <t>t+2426</t>
  </si>
  <si>
    <t>t+2427</t>
  </si>
  <si>
    <t>t+2428</t>
  </si>
  <si>
    <t>t+2429</t>
  </si>
  <si>
    <t>t+2430</t>
  </si>
  <si>
    <t>t+2431</t>
  </si>
  <si>
    <t>t+2432</t>
  </si>
  <si>
    <t>t+2433</t>
  </si>
  <si>
    <t>t+2434</t>
  </si>
  <si>
    <t>t+2435</t>
  </si>
  <si>
    <t>t+2436</t>
  </si>
  <si>
    <t>t+2437</t>
  </si>
  <si>
    <t>t+2438</t>
  </si>
  <si>
    <t>t+2439</t>
  </si>
  <si>
    <t>t+2440</t>
  </si>
  <si>
    <t>t+2441</t>
  </si>
  <si>
    <t>t+2442</t>
  </si>
  <si>
    <t>t+2443</t>
  </si>
  <si>
    <t>t+2444</t>
  </si>
  <si>
    <t>t+2445</t>
  </si>
  <si>
    <t>t+2446</t>
  </si>
  <si>
    <t>t+2447</t>
  </si>
  <si>
    <t>t+2448</t>
  </si>
  <si>
    <t>t+2449</t>
  </si>
  <si>
    <t>t+2450</t>
  </si>
  <si>
    <t>t+2451</t>
  </si>
  <si>
    <t>t+2452</t>
  </si>
  <si>
    <t>t+2453</t>
  </si>
  <si>
    <t>t+2454</t>
  </si>
  <si>
    <t>t+2455</t>
  </si>
  <si>
    <t>t+2456</t>
  </si>
  <si>
    <t>t+2457</t>
  </si>
  <si>
    <t>t+2458</t>
  </si>
  <si>
    <t>t+2459</t>
  </si>
  <si>
    <t>t+2460</t>
  </si>
  <si>
    <t>t+2461</t>
  </si>
  <si>
    <t>t+2462</t>
  </si>
  <si>
    <t>t+2463</t>
  </si>
  <si>
    <t>t+2464</t>
  </si>
  <si>
    <t>t+2465</t>
  </si>
  <si>
    <t>t+2466</t>
  </si>
  <si>
    <t>t+2467</t>
  </si>
  <si>
    <t>t+2468</t>
  </si>
  <si>
    <t>t+2469</t>
  </si>
  <si>
    <t>t+2470</t>
  </si>
  <si>
    <t>t+2471</t>
  </si>
  <si>
    <t>t+2472</t>
  </si>
  <si>
    <t>t+2473</t>
  </si>
  <si>
    <t>t+2474</t>
  </si>
  <si>
    <t>t+2475</t>
  </si>
  <si>
    <t>t+2476</t>
  </si>
  <si>
    <t>t+2477</t>
  </si>
  <si>
    <t>t+2478</t>
  </si>
  <si>
    <t>t+2479</t>
  </si>
  <si>
    <t>t+2480</t>
  </si>
  <si>
    <t>t+2481</t>
  </si>
  <si>
    <t>t+2482</t>
  </si>
  <si>
    <t>t+2483</t>
  </si>
  <si>
    <t>t+2484</t>
  </si>
  <si>
    <t>t+2485</t>
  </si>
  <si>
    <t>t+2486</t>
  </si>
  <si>
    <t>t+2487</t>
  </si>
  <si>
    <t>t+2488</t>
  </si>
  <si>
    <t>t+2489</t>
  </si>
  <si>
    <t>t+2490</t>
  </si>
  <si>
    <t>t+2491</t>
  </si>
  <si>
    <t>t+2492</t>
  </si>
  <si>
    <t>t+2493</t>
  </si>
  <si>
    <t>t+2494</t>
  </si>
  <si>
    <t>t+2495</t>
  </si>
  <si>
    <t>t+2496</t>
  </si>
  <si>
    <t>t+2497</t>
  </si>
  <si>
    <t>t+2498</t>
  </si>
  <si>
    <t>t+2499</t>
  </si>
  <si>
    <t>t+2500</t>
  </si>
  <si>
    <t>t+2501</t>
  </si>
  <si>
    <t>t+2502</t>
  </si>
  <si>
    <t>t+2503</t>
  </si>
  <si>
    <t>t+2504</t>
  </si>
  <si>
    <t>t+2505</t>
  </si>
  <si>
    <t>t+2506</t>
  </si>
  <si>
    <t>t+2507</t>
  </si>
  <si>
    <t>t+2508</t>
  </si>
  <si>
    <t>t+2509</t>
  </si>
  <si>
    <t>t+2510</t>
  </si>
  <si>
    <t>t+2511</t>
  </si>
  <si>
    <t>t+2512</t>
  </si>
  <si>
    <t>t+2513</t>
  </si>
  <si>
    <t>t+2514</t>
  </si>
  <si>
    <t>t+2515</t>
  </si>
  <si>
    <t>t+2516</t>
  </si>
  <si>
    <t>t+2517</t>
  </si>
  <si>
    <t>t+2518</t>
  </si>
  <si>
    <t>t+2519</t>
  </si>
  <si>
    <t>t+2520</t>
  </si>
  <si>
    <t>t+2521</t>
  </si>
  <si>
    <t>t+2522</t>
  </si>
  <si>
    <t>t+2523</t>
  </si>
  <si>
    <t>t+2524</t>
  </si>
  <si>
    <t>t+2525</t>
  </si>
  <si>
    <t>t+2526</t>
  </si>
  <si>
    <t>t+2527</t>
  </si>
  <si>
    <t>t+2528</t>
  </si>
  <si>
    <t>t+2529</t>
  </si>
  <si>
    <t>t+2530</t>
  </si>
  <si>
    <t>t+2531</t>
  </si>
  <si>
    <t>t+2532</t>
  </si>
  <si>
    <t>t+2533</t>
  </si>
  <si>
    <t>t+2534</t>
  </si>
  <si>
    <t>t+2535</t>
  </si>
  <si>
    <t>t+2536</t>
  </si>
  <si>
    <t>t+2537</t>
  </si>
  <si>
    <t>t+2538</t>
  </si>
  <si>
    <t>t+2539</t>
  </si>
  <si>
    <t>t+2540</t>
  </si>
  <si>
    <t>t+2541</t>
  </si>
  <si>
    <t>t+2542</t>
  </si>
  <si>
    <t>t+2543</t>
  </si>
  <si>
    <t>t+2544</t>
  </si>
  <si>
    <t>t+2545</t>
  </si>
  <si>
    <t>t+2546</t>
  </si>
  <si>
    <t>t+2547</t>
  </si>
  <si>
    <t>t+2548</t>
  </si>
  <si>
    <t>t+2549</t>
  </si>
  <si>
    <t>t+2550</t>
  </si>
  <si>
    <t>t+2551</t>
  </si>
  <si>
    <t>t+2552</t>
  </si>
  <si>
    <t>t+2553</t>
  </si>
  <si>
    <t>t+2554</t>
  </si>
  <si>
    <t>t+2555</t>
  </si>
  <si>
    <t>t+2556</t>
  </si>
  <si>
    <t>t+2557</t>
  </si>
  <si>
    <t>t+2558</t>
  </si>
  <si>
    <t>t+2559</t>
  </si>
  <si>
    <t>t+2560</t>
  </si>
  <si>
    <t>t+2561</t>
  </si>
  <si>
    <t>t+2562</t>
  </si>
  <si>
    <t>t+2563</t>
  </si>
  <si>
    <t>t+2564</t>
  </si>
  <si>
    <t>t+2565</t>
  </si>
  <si>
    <t>t+2566</t>
  </si>
  <si>
    <t>t+2567</t>
  </si>
  <si>
    <t>t+2568</t>
  </si>
  <si>
    <t>t+2569</t>
  </si>
  <si>
    <t>t+2570</t>
  </si>
  <si>
    <t>t+2571</t>
  </si>
  <si>
    <t>t+2572</t>
  </si>
  <si>
    <t>t+2573</t>
  </si>
  <si>
    <t>t+2574</t>
  </si>
  <si>
    <t>t+2575</t>
  </si>
  <si>
    <t>t+2576</t>
  </si>
  <si>
    <t>t+2577</t>
  </si>
  <si>
    <t>t+2578</t>
  </si>
  <si>
    <t>t+2579</t>
  </si>
  <si>
    <t>t+2580</t>
  </si>
  <si>
    <t>t+2581</t>
  </si>
  <si>
    <t>t+2582</t>
  </si>
  <si>
    <t>t+2583</t>
  </si>
  <si>
    <t>t+2584</t>
  </si>
  <si>
    <t>t+2585</t>
  </si>
  <si>
    <t>t+2586</t>
  </si>
  <si>
    <t>t+2587</t>
  </si>
  <si>
    <t>t+2588</t>
  </si>
  <si>
    <t>t+2589</t>
  </si>
  <si>
    <t>t+2590</t>
  </si>
  <si>
    <t>t+2591</t>
  </si>
  <si>
    <t>t+2592</t>
  </si>
  <si>
    <t>t+2593</t>
  </si>
  <si>
    <t>t+2594</t>
  </si>
  <si>
    <t>t+2595</t>
  </si>
  <si>
    <t>t+2596</t>
  </si>
  <si>
    <t>t+2597</t>
  </si>
  <si>
    <t>t+2598</t>
  </si>
  <si>
    <t>t+2599</t>
  </si>
  <si>
    <t>t+2600</t>
  </si>
  <si>
    <t>t+2601</t>
  </si>
  <si>
    <t>t+2602</t>
  </si>
  <si>
    <t>t+2603</t>
  </si>
  <si>
    <t>t+2604</t>
  </si>
  <si>
    <t>t+2605</t>
  </si>
  <si>
    <t>t+2606</t>
  </si>
  <si>
    <t>t+2607</t>
  </si>
  <si>
    <t>t+2608</t>
  </si>
  <si>
    <t>t+2609</t>
  </si>
  <si>
    <t>t+2610</t>
  </si>
  <si>
    <t>t+2611</t>
  </si>
  <si>
    <t>t+2612</t>
  </si>
  <si>
    <t>t+2613</t>
  </si>
  <si>
    <t>t+2614</t>
  </si>
  <si>
    <t>t+2615</t>
  </si>
  <si>
    <t>t+2616</t>
  </si>
  <si>
    <t>t+2617</t>
  </si>
  <si>
    <t>t+2618</t>
  </si>
  <si>
    <t>t+2619</t>
  </si>
  <si>
    <t>t+2620</t>
  </si>
  <si>
    <t>t+2621</t>
  </si>
  <si>
    <t>t+2622</t>
  </si>
  <si>
    <t>t+2623</t>
  </si>
  <si>
    <t>t+2624</t>
  </si>
  <si>
    <t>t+2625</t>
  </si>
  <si>
    <t>t+2626</t>
  </si>
  <si>
    <t>t+2627</t>
  </si>
  <si>
    <t>t+2628</t>
  </si>
  <si>
    <t>t+2629</t>
  </si>
  <si>
    <t>t+2630</t>
  </si>
  <si>
    <t>t+2631</t>
  </si>
  <si>
    <t>t+2632</t>
  </si>
  <si>
    <t>t+2633</t>
  </si>
  <si>
    <t>t+2634</t>
  </si>
  <si>
    <t>t+2635</t>
  </si>
  <si>
    <t>t+2636</t>
  </si>
  <si>
    <t>t+2637</t>
  </si>
  <si>
    <t>t+2638</t>
  </si>
  <si>
    <t>t+2639</t>
  </si>
  <si>
    <t>t+2640</t>
  </si>
  <si>
    <t>t+2641</t>
  </si>
  <si>
    <t>t+2642</t>
  </si>
  <si>
    <t>t+2643</t>
  </si>
  <si>
    <t>t+2644</t>
  </si>
  <si>
    <t>t+2645</t>
  </si>
  <si>
    <t>t+2646</t>
  </si>
  <si>
    <t>t+2647</t>
  </si>
  <si>
    <t>t+2648</t>
  </si>
  <si>
    <t>t+2649</t>
  </si>
  <si>
    <t>t+2650</t>
  </si>
  <si>
    <t>t+2651</t>
  </si>
  <si>
    <t>t+2652</t>
  </si>
  <si>
    <t>t+2653</t>
  </si>
  <si>
    <t>t+2654</t>
  </si>
  <si>
    <t>t+2655</t>
  </si>
  <si>
    <t>t+2656</t>
  </si>
  <si>
    <t>t+2657</t>
  </si>
  <si>
    <t>t+2658</t>
  </si>
  <si>
    <t>t+2659</t>
  </si>
  <si>
    <t>t+2660</t>
  </si>
  <si>
    <t>t+2661</t>
  </si>
  <si>
    <t>t+2662</t>
  </si>
  <si>
    <t>t+2663</t>
  </si>
  <si>
    <t>t+2664</t>
  </si>
  <si>
    <t>t+2665</t>
  </si>
  <si>
    <t>t+2666</t>
  </si>
  <si>
    <t>t+2667</t>
  </si>
  <si>
    <t>t+2668</t>
  </si>
  <si>
    <t>t+2669</t>
  </si>
  <si>
    <t>t+2670</t>
  </si>
  <si>
    <t>t+2671</t>
  </si>
  <si>
    <t>t+2672</t>
  </si>
  <si>
    <t>t+2673</t>
  </si>
  <si>
    <t>t+2674</t>
  </si>
  <si>
    <t>t+2675</t>
  </si>
  <si>
    <t>t+2676</t>
  </si>
  <si>
    <t>t+2677</t>
  </si>
  <si>
    <t>t+2678</t>
  </si>
  <si>
    <t>t+2679</t>
  </si>
  <si>
    <t>t+2680</t>
  </si>
  <si>
    <t>t+2681</t>
  </si>
  <si>
    <t>t+2682</t>
  </si>
  <si>
    <t>t+2683</t>
  </si>
  <si>
    <t>t+2684</t>
  </si>
  <si>
    <t>t+2685</t>
  </si>
  <si>
    <t>t+2686</t>
  </si>
  <si>
    <t>t+2687</t>
  </si>
  <si>
    <t>t+2688</t>
  </si>
  <si>
    <t>t+2689</t>
  </si>
  <si>
    <t>t+2690</t>
  </si>
  <si>
    <t>t+2691</t>
  </si>
  <si>
    <t>t+2692</t>
  </si>
  <si>
    <t>t+2693</t>
  </si>
  <si>
    <t>t+2694</t>
  </si>
  <si>
    <t>t+2695</t>
  </si>
  <si>
    <t>t+2696</t>
  </si>
  <si>
    <t>t+2697</t>
  </si>
  <si>
    <t>t+2698</t>
  </si>
  <si>
    <t>t+2699</t>
  </si>
  <si>
    <t>t+2700</t>
  </si>
  <si>
    <t>t+2701</t>
  </si>
  <si>
    <t>t+2702</t>
  </si>
  <si>
    <t>t+2703</t>
  </si>
  <si>
    <t>t+2704</t>
  </si>
  <si>
    <t>t+2705</t>
  </si>
  <si>
    <t>t+2706</t>
  </si>
  <si>
    <t>t+2707</t>
  </si>
  <si>
    <t>t+2708</t>
  </si>
  <si>
    <t>t+2709</t>
  </si>
  <si>
    <t>t+2710</t>
  </si>
  <si>
    <t>t+2711</t>
  </si>
  <si>
    <t>t+2712</t>
  </si>
  <si>
    <t>t+2713</t>
  </si>
  <si>
    <t>t+2714</t>
  </si>
  <si>
    <t>t+2715</t>
  </si>
  <si>
    <t>t+2716</t>
  </si>
  <si>
    <t>t+2717</t>
  </si>
  <si>
    <t>t+2718</t>
  </si>
  <si>
    <t>t+2719</t>
  </si>
  <si>
    <t>t+2720</t>
  </si>
  <si>
    <t>t+2721</t>
  </si>
  <si>
    <t>t+2722</t>
  </si>
  <si>
    <t>t+2723</t>
  </si>
  <si>
    <t>t+2724</t>
  </si>
  <si>
    <t>t+2725</t>
  </si>
  <si>
    <t>t+2726</t>
  </si>
  <si>
    <t>t+2727</t>
  </si>
  <si>
    <t>t+2728</t>
  </si>
  <si>
    <t>t+2729</t>
  </si>
  <si>
    <t>t+2730</t>
  </si>
  <si>
    <t>t+2731</t>
  </si>
  <si>
    <t>t+2732</t>
  </si>
  <si>
    <t>t+2733</t>
  </si>
  <si>
    <t>t+2734</t>
  </si>
  <si>
    <t>t+2735</t>
  </si>
  <si>
    <t>t+2736</t>
  </si>
  <si>
    <t>t+2737</t>
  </si>
  <si>
    <t>t+2738</t>
  </si>
  <si>
    <t>t+2739</t>
  </si>
  <si>
    <t>t+2740</t>
  </si>
  <si>
    <t>t+2741</t>
  </si>
  <si>
    <t>t+2742</t>
  </si>
  <si>
    <t>t+2743</t>
  </si>
  <si>
    <t>t+2744</t>
  </si>
  <si>
    <t>t+2745</t>
  </si>
  <si>
    <t>t+2746</t>
  </si>
  <si>
    <t>t+2747</t>
  </si>
  <si>
    <t>t+2748</t>
  </si>
  <si>
    <t>t+2749</t>
  </si>
  <si>
    <t>t+2750</t>
  </si>
  <si>
    <t>t+2751</t>
  </si>
  <si>
    <t>t+2752</t>
  </si>
  <si>
    <t>t+2753</t>
  </si>
  <si>
    <t>t+2754</t>
  </si>
  <si>
    <t>t+2755</t>
  </si>
  <si>
    <t>t+2756</t>
  </si>
  <si>
    <t>t+2757</t>
  </si>
  <si>
    <t>t+2758</t>
  </si>
  <si>
    <t>t+2759</t>
  </si>
  <si>
    <t>t+2760</t>
  </si>
  <si>
    <t>t+2761</t>
  </si>
  <si>
    <t>t+2762</t>
  </si>
  <si>
    <t>t+2763</t>
  </si>
  <si>
    <t>t+2764</t>
  </si>
  <si>
    <t>t+2765</t>
  </si>
  <si>
    <t>t+2766</t>
  </si>
  <si>
    <t>t+2767</t>
  </si>
  <si>
    <t>t+2768</t>
  </si>
  <si>
    <t>t+2769</t>
  </si>
  <si>
    <t>t+2770</t>
  </si>
  <si>
    <t>t+2771</t>
  </si>
  <si>
    <t>t+2772</t>
  </si>
  <si>
    <t>t+2773</t>
  </si>
  <si>
    <t>t+2774</t>
  </si>
  <si>
    <t>t+2775</t>
  </si>
  <si>
    <t>t+2776</t>
  </si>
  <si>
    <t>t+2777</t>
  </si>
  <si>
    <t>t+2778</t>
  </si>
  <si>
    <t>t+2779</t>
  </si>
  <si>
    <t>t+2780</t>
  </si>
  <si>
    <t>t+2781</t>
  </si>
  <si>
    <t>t+2782</t>
  </si>
  <si>
    <t>t+2783</t>
  </si>
  <si>
    <t>t+2784</t>
  </si>
  <si>
    <t>t+2785</t>
  </si>
  <si>
    <t>t+2786</t>
  </si>
  <si>
    <t>t+2787</t>
  </si>
  <si>
    <t>t+2788</t>
  </si>
  <si>
    <t>t+2789</t>
  </si>
  <si>
    <t>t+2790</t>
  </si>
  <si>
    <t>t+2791</t>
  </si>
  <si>
    <t>t+2792</t>
  </si>
  <si>
    <t>t+2793</t>
  </si>
  <si>
    <t>t+2794</t>
  </si>
  <si>
    <t>t+2795</t>
  </si>
  <si>
    <t>t+2796</t>
  </si>
  <si>
    <t>t+2797</t>
  </si>
  <si>
    <t>t+2798</t>
  </si>
  <si>
    <t>t+2799</t>
  </si>
  <si>
    <t>t+2800</t>
  </si>
  <si>
    <t>t+2801</t>
  </si>
  <si>
    <t>t+2802</t>
  </si>
  <si>
    <t>t+2803</t>
  </si>
  <si>
    <t>t+2804</t>
  </si>
  <si>
    <t>t+2805</t>
  </si>
  <si>
    <t>t+2806</t>
  </si>
  <si>
    <t>t+2807</t>
  </si>
  <si>
    <t>t+2808</t>
  </si>
  <si>
    <t>t+2809</t>
  </si>
  <si>
    <t>t+2810</t>
  </si>
  <si>
    <t>t+2811</t>
  </si>
  <si>
    <t>t+2812</t>
  </si>
  <si>
    <t>t+2813</t>
  </si>
  <si>
    <t>t+2814</t>
  </si>
  <si>
    <t>t+2815</t>
  </si>
  <si>
    <t>t+2816</t>
  </si>
  <si>
    <t>t+2817</t>
  </si>
  <si>
    <t>t+2818</t>
  </si>
  <si>
    <t>t+2819</t>
  </si>
  <si>
    <t>t+2820</t>
  </si>
  <si>
    <t>t+2821</t>
  </si>
  <si>
    <t>t+2822</t>
  </si>
  <si>
    <t>t+2823</t>
  </si>
  <si>
    <t>t+2824</t>
  </si>
  <si>
    <t>t+2825</t>
  </si>
  <si>
    <t>t+2826</t>
  </si>
  <si>
    <t>t+2827</t>
  </si>
  <si>
    <t>t+2828</t>
  </si>
  <si>
    <t>t+2829</t>
  </si>
  <si>
    <t>t+2830</t>
  </si>
  <si>
    <t>t+2831</t>
  </si>
  <si>
    <t>t+2832</t>
  </si>
  <si>
    <t>t+2833</t>
  </si>
  <si>
    <t>t+2834</t>
  </si>
  <si>
    <t>t+2835</t>
  </si>
  <si>
    <t>t+2836</t>
  </si>
  <si>
    <t>t+2837</t>
  </si>
  <si>
    <t>t+2838</t>
  </si>
  <si>
    <t>t+2839</t>
  </si>
  <si>
    <t>t+2840</t>
  </si>
  <si>
    <t>t+2841</t>
  </si>
  <si>
    <t>t+2842</t>
  </si>
  <si>
    <t>t+2843</t>
  </si>
  <si>
    <t>t+2844</t>
  </si>
  <si>
    <t>t+2845</t>
  </si>
  <si>
    <t>t+2846</t>
  </si>
  <si>
    <t>t+2847</t>
  </si>
  <si>
    <t>t+2848</t>
  </si>
  <si>
    <t>t+2849</t>
  </si>
  <si>
    <t>t+2850</t>
  </si>
  <si>
    <t>t+2851</t>
  </si>
  <si>
    <t>t+2852</t>
  </si>
  <si>
    <t>t+2853</t>
  </si>
  <si>
    <t>t+2854</t>
  </si>
  <si>
    <t>t+2855</t>
  </si>
  <si>
    <t>t+2856</t>
  </si>
  <si>
    <t>t+2857</t>
  </si>
  <si>
    <t>t+2858</t>
  </si>
  <si>
    <t>t+2859</t>
  </si>
  <si>
    <t>t+2860</t>
  </si>
  <si>
    <t>t+2861</t>
  </si>
  <si>
    <t>t+2862</t>
  </si>
  <si>
    <t>t+2863</t>
  </si>
  <si>
    <t>t+2864</t>
  </si>
  <si>
    <t>t+2865</t>
  </si>
  <si>
    <t>t+2866</t>
  </si>
  <si>
    <t>t+2867</t>
  </si>
  <si>
    <t>t+2868</t>
  </si>
  <si>
    <t>t+2869</t>
  </si>
  <si>
    <t>t+2870</t>
  </si>
  <si>
    <t>t+2871</t>
  </si>
  <si>
    <t>t+2872</t>
  </si>
  <si>
    <t>t+2873</t>
  </si>
  <si>
    <t>t+2874</t>
  </si>
  <si>
    <t>t+2875</t>
  </si>
  <si>
    <t>t+2876</t>
  </si>
  <si>
    <t>t+2877</t>
  </si>
  <si>
    <t>t+2878</t>
  </si>
  <si>
    <t>t+2879</t>
  </si>
  <si>
    <t>t+2880</t>
  </si>
  <si>
    <t>t+2881</t>
  </si>
  <si>
    <t>t+2882</t>
  </si>
  <si>
    <t>t+2883</t>
  </si>
  <si>
    <t>t+2884</t>
  </si>
  <si>
    <t>t+2885</t>
  </si>
  <si>
    <t>t+2886</t>
  </si>
  <si>
    <t>t+2887</t>
  </si>
  <si>
    <t>t+2888</t>
  </si>
  <si>
    <t>t+2889</t>
  </si>
  <si>
    <t>t+2890</t>
  </si>
  <si>
    <t>t+2891</t>
  </si>
  <si>
    <t>t+2892</t>
  </si>
  <si>
    <t>t+2893</t>
  </si>
  <si>
    <t>t+2894</t>
  </si>
  <si>
    <t>t+2895</t>
  </si>
  <si>
    <t>t+2896</t>
  </si>
  <si>
    <t>t+2897</t>
  </si>
  <si>
    <t>t+2898</t>
  </si>
  <si>
    <t>t+2899</t>
  </si>
  <si>
    <t>t+2900</t>
  </si>
  <si>
    <t>t+2901</t>
  </si>
  <si>
    <t>t+2902</t>
  </si>
  <si>
    <t>t+2903</t>
  </si>
  <si>
    <t>t+2904</t>
  </si>
  <si>
    <t>t+2905</t>
  </si>
  <si>
    <t>t+2906</t>
  </si>
  <si>
    <t>t+2907</t>
  </si>
  <si>
    <t>t+2908</t>
  </si>
  <si>
    <t>t+2909</t>
  </si>
  <si>
    <t>t+2910</t>
  </si>
  <si>
    <t>t+2911</t>
  </si>
  <si>
    <t>t+2912</t>
  </si>
  <si>
    <t>t+2913</t>
  </si>
  <si>
    <t>t+2914</t>
  </si>
  <si>
    <t>t+2915</t>
  </si>
  <si>
    <t>t+2916</t>
  </si>
  <si>
    <t>t+2917</t>
  </si>
  <si>
    <t>t+2918</t>
  </si>
  <si>
    <t>t+2919</t>
  </si>
  <si>
    <t>t+2920</t>
  </si>
  <si>
    <t>t+2921</t>
  </si>
  <si>
    <t>t+2922</t>
  </si>
  <si>
    <t>t+2923</t>
  </si>
  <si>
    <t>t+2924</t>
  </si>
  <si>
    <t>t+2925</t>
  </si>
  <si>
    <t>t+2926</t>
  </si>
  <si>
    <t>t+2927</t>
  </si>
  <si>
    <t>t+2928</t>
  </si>
  <si>
    <t>t+2929</t>
  </si>
  <si>
    <t>t+2930</t>
  </si>
  <si>
    <t>t+2931</t>
  </si>
  <si>
    <t>t+2932</t>
  </si>
  <si>
    <t>t+2933</t>
  </si>
  <si>
    <t>t+2934</t>
  </si>
  <si>
    <t>t+2935</t>
  </si>
  <si>
    <t>t+2936</t>
  </si>
  <si>
    <t>t+2937</t>
  </si>
  <si>
    <t>t+2938</t>
  </si>
  <si>
    <t>t+2939</t>
  </si>
  <si>
    <t>t+2940</t>
  </si>
  <si>
    <t>t+2941</t>
  </si>
  <si>
    <t>t+2942</t>
  </si>
  <si>
    <t>t+2943</t>
  </si>
  <si>
    <t>t+2944</t>
  </si>
  <si>
    <t>t+2945</t>
  </si>
  <si>
    <t>t+2946</t>
  </si>
  <si>
    <t>t+2947</t>
  </si>
  <si>
    <t>t+2948</t>
  </si>
  <si>
    <t>t+2949</t>
  </si>
  <si>
    <t>t+2950</t>
  </si>
  <si>
    <t>t+2951</t>
  </si>
  <si>
    <t>t+2952</t>
  </si>
  <si>
    <t>t+2953</t>
  </si>
  <si>
    <t>t+2954</t>
  </si>
  <si>
    <t>t+2955</t>
  </si>
  <si>
    <t>t+2956</t>
  </si>
  <si>
    <t>t+2957</t>
  </si>
  <si>
    <t>t+2958</t>
  </si>
  <si>
    <t>t+2959</t>
  </si>
  <si>
    <t>t+2960</t>
  </si>
  <si>
    <t>t+2961</t>
  </si>
  <si>
    <t>t+2962</t>
  </si>
  <si>
    <t>t+2963</t>
  </si>
  <si>
    <t>t+2964</t>
  </si>
  <si>
    <t>t+2965</t>
  </si>
  <si>
    <t>t+2966</t>
  </si>
  <si>
    <t>t+2967</t>
  </si>
  <si>
    <t>t+2968</t>
  </si>
  <si>
    <t>t+2969</t>
  </si>
  <si>
    <t>t+2970</t>
  </si>
  <si>
    <t>t+2971</t>
  </si>
  <si>
    <t>t+2972</t>
  </si>
  <si>
    <t>t+2973</t>
  </si>
  <si>
    <t>t+2974</t>
  </si>
  <si>
    <t>t+2975</t>
  </si>
  <si>
    <t>t+2976</t>
  </si>
  <si>
    <t>t+2977</t>
  </si>
  <si>
    <t>t+2978</t>
  </si>
  <si>
    <t>t+2979</t>
  </si>
  <si>
    <t>t+2980</t>
  </si>
  <si>
    <t>t+2981</t>
  </si>
  <si>
    <t>t+2982</t>
  </si>
  <si>
    <t>t+2983</t>
  </si>
  <si>
    <t>t+2984</t>
  </si>
  <si>
    <t>t+2985</t>
  </si>
  <si>
    <t>t+2986</t>
  </si>
  <si>
    <t>t+2987</t>
  </si>
  <si>
    <t>t+2988</t>
  </si>
  <si>
    <t>t+2989</t>
  </si>
  <si>
    <t>t+2990</t>
  </si>
  <si>
    <t>t+2991</t>
  </si>
  <si>
    <t>t+2992</t>
  </si>
  <si>
    <t>t+2993</t>
  </si>
  <si>
    <t>t+2994</t>
  </si>
  <si>
    <t>t+2995</t>
  </si>
  <si>
    <t>t+2996</t>
  </si>
  <si>
    <t>t+2997</t>
  </si>
  <si>
    <t>t+2998</t>
  </si>
  <si>
    <t>t+2999</t>
  </si>
  <si>
    <t>t+3000</t>
  </si>
  <si>
    <t>t+3001</t>
  </si>
  <si>
    <t>t+3002</t>
  </si>
  <si>
    <t>t+3003</t>
  </si>
  <si>
    <t>t+3004</t>
  </si>
  <si>
    <t>t+3005</t>
  </si>
  <si>
    <t>t+3006</t>
  </si>
  <si>
    <t>t+3007</t>
  </si>
  <si>
    <t>t+3008</t>
  </si>
  <si>
    <t>t+3009</t>
  </si>
  <si>
    <t>t+3010</t>
  </si>
  <si>
    <t>t+3011</t>
  </si>
  <si>
    <t>t+3012</t>
  </si>
  <si>
    <t>t+3013</t>
  </si>
  <si>
    <t>t+3014</t>
  </si>
  <si>
    <t>t+3015</t>
  </si>
  <si>
    <t>t+3016</t>
  </si>
  <si>
    <t>t+3017</t>
  </si>
  <si>
    <t>t+3018</t>
  </si>
  <si>
    <t>t+3019</t>
  </si>
  <si>
    <t>t+3020</t>
  </si>
  <si>
    <t>t+3021</t>
  </si>
  <si>
    <t>t+3022</t>
  </si>
  <si>
    <t>t+3023</t>
  </si>
  <si>
    <t>t+3024</t>
  </si>
  <si>
    <t>t+3025</t>
  </si>
  <si>
    <t>t+3026</t>
  </si>
  <si>
    <t>t+3027</t>
  </si>
  <si>
    <t>t+3028</t>
  </si>
  <si>
    <t>t+3029</t>
  </si>
  <si>
    <t>t+3030</t>
  </si>
  <si>
    <t>t+3031</t>
  </si>
  <si>
    <t>t+3032</t>
  </si>
  <si>
    <t>t+3033</t>
  </si>
  <si>
    <t>t+3034</t>
  </si>
  <si>
    <t>t+3035</t>
  </si>
  <si>
    <t>t+3036</t>
  </si>
  <si>
    <t>t+3037</t>
  </si>
  <si>
    <t>t+3038</t>
  </si>
  <si>
    <t>t+3039</t>
  </si>
  <si>
    <t>t+3040</t>
  </si>
  <si>
    <t>t+3041</t>
  </si>
  <si>
    <t>t+3042</t>
  </si>
  <si>
    <t>t+3043</t>
  </si>
  <si>
    <t>t+3044</t>
  </si>
  <si>
    <t>t+3045</t>
  </si>
  <si>
    <t>t+3046</t>
  </si>
  <si>
    <t>t+3047</t>
  </si>
  <si>
    <t>t+3048</t>
  </si>
  <si>
    <t>t+3049</t>
  </si>
  <si>
    <t>t+3050</t>
  </si>
  <si>
    <t>t+3051</t>
  </si>
  <si>
    <t>t+3052</t>
  </si>
  <si>
    <t>t+3053</t>
  </si>
  <si>
    <t>t+3054</t>
  </si>
  <si>
    <t>t+3055</t>
  </si>
  <si>
    <t>t+3056</t>
  </si>
  <si>
    <t>t+3057</t>
  </si>
  <si>
    <t>t+3058</t>
  </si>
  <si>
    <t>t+3059</t>
  </si>
  <si>
    <t>t+3060</t>
  </si>
  <si>
    <t>t+3061</t>
  </si>
  <si>
    <t>t+3062</t>
  </si>
  <si>
    <t>t+3063</t>
  </si>
  <si>
    <t>t+3064</t>
  </si>
  <si>
    <t>t+3065</t>
  </si>
  <si>
    <t>t+3066</t>
  </si>
  <si>
    <t>t+3067</t>
  </si>
  <si>
    <t>t+3068</t>
  </si>
  <si>
    <t>t+3069</t>
  </si>
  <si>
    <t>t+3070</t>
  </si>
  <si>
    <t>t+3071</t>
  </si>
  <si>
    <t>t+3072</t>
  </si>
  <si>
    <t>t+3073</t>
  </si>
  <si>
    <t>t+3074</t>
  </si>
  <si>
    <t>t+3075</t>
  </si>
  <si>
    <t>t+3076</t>
  </si>
  <si>
    <t>t+3077</t>
  </si>
  <si>
    <t>t+3078</t>
  </si>
  <si>
    <t>t+3079</t>
  </si>
  <si>
    <t>t+3080</t>
  </si>
  <si>
    <t>t+3081</t>
  </si>
  <si>
    <t>t+3082</t>
  </si>
  <si>
    <t>t+3083</t>
  </si>
  <si>
    <t>t+3084</t>
  </si>
  <si>
    <t>t+3085</t>
  </si>
  <si>
    <t>t+3086</t>
  </si>
  <si>
    <t>t+3087</t>
  </si>
  <si>
    <t>t+3088</t>
  </si>
  <si>
    <t>t+3089</t>
  </si>
  <si>
    <t>t+3090</t>
  </si>
  <si>
    <t>t+3091</t>
  </si>
  <si>
    <t>t+3092</t>
  </si>
  <si>
    <t>t+3093</t>
  </si>
  <si>
    <t>t+3094</t>
  </si>
  <si>
    <t>t+3095</t>
  </si>
  <si>
    <t>t+3096</t>
  </si>
  <si>
    <t>t+3097</t>
  </si>
  <si>
    <t>t+3098</t>
  </si>
  <si>
    <t>t+3099</t>
  </si>
  <si>
    <t>t+3100</t>
  </si>
  <si>
    <t>t+3101</t>
  </si>
  <si>
    <t>t+3102</t>
  </si>
  <si>
    <t>t+3103</t>
  </si>
  <si>
    <t>t+3104</t>
  </si>
  <si>
    <t>t+3105</t>
  </si>
  <si>
    <t>t+3106</t>
  </si>
  <si>
    <t>t+3107</t>
  </si>
  <si>
    <t>t+3108</t>
  </si>
  <si>
    <t>t+3109</t>
  </si>
  <si>
    <t>t+3110</t>
  </si>
  <si>
    <t>t+3111</t>
  </si>
  <si>
    <t>t+3112</t>
  </si>
  <si>
    <t>t+3113</t>
  </si>
  <si>
    <t>t+3114</t>
  </si>
  <si>
    <t>t+3115</t>
  </si>
  <si>
    <t>t+3116</t>
  </si>
  <si>
    <t>t+3117</t>
  </si>
  <si>
    <t>t+3118</t>
  </si>
  <si>
    <t>t+3119</t>
  </si>
  <si>
    <t>t+3120</t>
  </si>
  <si>
    <t>t+3121</t>
  </si>
  <si>
    <t>t+3122</t>
  </si>
  <si>
    <t>t+3123</t>
  </si>
  <si>
    <t>t+3124</t>
  </si>
  <si>
    <t>t+3125</t>
  </si>
  <si>
    <t>t+3126</t>
  </si>
  <si>
    <t>t+3127</t>
  </si>
  <si>
    <t>t+3128</t>
  </si>
  <si>
    <t>t+3129</t>
  </si>
  <si>
    <t>t+3130</t>
  </si>
  <si>
    <t>t+3131</t>
  </si>
  <si>
    <t>t+3132</t>
  </si>
  <si>
    <t>t+3133</t>
  </si>
  <si>
    <t>t+3134</t>
  </si>
  <si>
    <t>t+3135</t>
  </si>
  <si>
    <t>t+3136</t>
  </si>
  <si>
    <t>t+3137</t>
  </si>
  <si>
    <t>t+3138</t>
  </si>
  <si>
    <t>t+3139</t>
  </si>
  <si>
    <t>t+3140</t>
  </si>
  <si>
    <t>t+3141</t>
  </si>
  <si>
    <t>t+3142</t>
  </si>
  <si>
    <t>t+3143</t>
  </si>
  <si>
    <t>t+3144</t>
  </si>
  <si>
    <t>t+3145</t>
  </si>
  <si>
    <t>t+3146</t>
  </si>
  <si>
    <t>t+3147</t>
  </si>
  <si>
    <t>t+3148</t>
  </si>
  <si>
    <t>t+3149</t>
  </si>
  <si>
    <t>t+3150</t>
  </si>
  <si>
    <t>t+3151</t>
  </si>
  <si>
    <t>t+3152</t>
  </si>
  <si>
    <t>t+3153</t>
  </si>
  <si>
    <t>t+3154</t>
  </si>
  <si>
    <t>t+3155</t>
  </si>
  <si>
    <t>t+3156</t>
  </si>
  <si>
    <t>t+3157</t>
  </si>
  <si>
    <t>t+3158</t>
  </si>
  <si>
    <t>t+3159</t>
  </si>
  <si>
    <t>t+3160</t>
  </si>
  <si>
    <t>t+3161</t>
  </si>
  <si>
    <t>t+3162</t>
  </si>
  <si>
    <t>t+3163</t>
  </si>
  <si>
    <t>t+3164</t>
  </si>
  <si>
    <t>t+3165</t>
  </si>
  <si>
    <t>t+3166</t>
  </si>
  <si>
    <t>t+3167</t>
  </si>
  <si>
    <t>t+3168</t>
  </si>
  <si>
    <t>t+3169</t>
  </si>
  <si>
    <t>t+3170</t>
  </si>
  <si>
    <t>t+3171</t>
  </si>
  <si>
    <t>t+3172</t>
  </si>
  <si>
    <t>t+3173</t>
  </si>
  <si>
    <t>t+3174</t>
  </si>
  <si>
    <t>t+3175</t>
  </si>
  <si>
    <t>t+3176</t>
  </si>
  <si>
    <t>t+3177</t>
  </si>
  <si>
    <t>t+3178</t>
  </si>
  <si>
    <t>t+3179</t>
  </si>
  <si>
    <t>t+3180</t>
  </si>
  <si>
    <t>t+3181</t>
  </si>
  <si>
    <t>t+3182</t>
  </si>
  <si>
    <t>t+3183</t>
  </si>
  <si>
    <t>t+3184</t>
  </si>
  <si>
    <t>t+3185</t>
  </si>
  <si>
    <t>t+3186</t>
  </si>
  <si>
    <t>t+3187</t>
  </si>
  <si>
    <t>t+3188</t>
  </si>
  <si>
    <t>t+3189</t>
  </si>
  <si>
    <t>t+3190</t>
  </si>
  <si>
    <t>t+3191</t>
  </si>
  <si>
    <t>t+3192</t>
  </si>
  <si>
    <t>t+3193</t>
  </si>
  <si>
    <t>t+3194</t>
  </si>
  <si>
    <t>t+3195</t>
  </si>
  <si>
    <t>t+3196</t>
  </si>
  <si>
    <t>t+3197</t>
  </si>
  <si>
    <t>t+3198</t>
  </si>
  <si>
    <t>t+3199</t>
  </si>
  <si>
    <t>t+3200</t>
  </si>
  <si>
    <t>t+3201</t>
  </si>
  <si>
    <t>t+3202</t>
  </si>
  <si>
    <t>t+3203</t>
  </si>
  <si>
    <t>t+3204</t>
  </si>
  <si>
    <t>t+3205</t>
  </si>
  <si>
    <t>t+3206</t>
  </si>
  <si>
    <t>t+3207</t>
  </si>
  <si>
    <t>t+3208</t>
  </si>
  <si>
    <t>t+3209</t>
  </si>
  <si>
    <t>t+3210</t>
  </si>
  <si>
    <t>t+3211</t>
  </si>
  <si>
    <t>t+3212</t>
  </si>
  <si>
    <t>t+3213</t>
  </si>
  <si>
    <t>t+3214</t>
  </si>
  <si>
    <t>t+3215</t>
  </si>
  <si>
    <t>t+3216</t>
  </si>
  <si>
    <t>t+3217</t>
  </si>
  <si>
    <t>t+3218</t>
  </si>
  <si>
    <t>t+3219</t>
  </si>
  <si>
    <t>t+3220</t>
  </si>
  <si>
    <t>t+3221</t>
  </si>
  <si>
    <t>t+3222</t>
  </si>
  <si>
    <t>t+3223</t>
  </si>
  <si>
    <t>t+3224</t>
  </si>
  <si>
    <t>t+3225</t>
  </si>
  <si>
    <t>t+3226</t>
  </si>
  <si>
    <t>t+3227</t>
  </si>
  <si>
    <t>t+3228</t>
  </si>
  <si>
    <t>t+3229</t>
  </si>
  <si>
    <t>t+3230</t>
  </si>
  <si>
    <t>t+3231</t>
  </si>
  <si>
    <t>t+3232</t>
  </si>
  <si>
    <t>t+3233</t>
  </si>
  <si>
    <t>t+3234</t>
  </si>
  <si>
    <t>t+3235</t>
  </si>
  <si>
    <t>t+3236</t>
  </si>
  <si>
    <t>t+3237</t>
  </si>
  <si>
    <t>t+3238</t>
  </si>
  <si>
    <t>t+3239</t>
  </si>
  <si>
    <t>t+3240</t>
  </si>
  <si>
    <t>t+3241</t>
  </si>
  <si>
    <t>t+3242</t>
  </si>
  <si>
    <t>t+3243</t>
  </si>
  <si>
    <t>t+3244</t>
  </si>
  <si>
    <t>t+3245</t>
  </si>
  <si>
    <t>t+3246</t>
  </si>
  <si>
    <t>t+3247</t>
  </si>
  <si>
    <t>t+3248</t>
  </si>
  <si>
    <t>t+3249</t>
  </si>
  <si>
    <t>t+3250</t>
  </si>
  <si>
    <t>t+3251</t>
  </si>
  <si>
    <t>t+3252</t>
  </si>
  <si>
    <t>t+3253</t>
  </si>
  <si>
    <t>t+3254</t>
  </si>
  <si>
    <t>t+3255</t>
  </si>
  <si>
    <t>t+3256</t>
  </si>
  <si>
    <t>t+3257</t>
  </si>
  <si>
    <t>t+3258</t>
  </si>
  <si>
    <t>t+3259</t>
  </si>
  <si>
    <t>t+3260</t>
  </si>
  <si>
    <t>t+3261</t>
  </si>
  <si>
    <t>t+3262</t>
  </si>
  <si>
    <t>t+3263</t>
  </si>
  <si>
    <t>t+3264</t>
  </si>
  <si>
    <t>t+3265</t>
  </si>
  <si>
    <t>t+3266</t>
  </si>
  <si>
    <t>t+3267</t>
  </si>
  <si>
    <t>t+3268</t>
  </si>
  <si>
    <t>t+3269</t>
  </si>
  <si>
    <t>t+3270</t>
  </si>
  <si>
    <t>t+3271</t>
  </si>
  <si>
    <t>t+3272</t>
  </si>
  <si>
    <t>t+3273</t>
  </si>
  <si>
    <t>t+3274</t>
  </si>
  <si>
    <t>t+3275</t>
  </si>
  <si>
    <t>t+3276</t>
  </si>
  <si>
    <t>t+3277</t>
  </si>
  <si>
    <t>t+3278</t>
  </si>
  <si>
    <t>t+3279</t>
  </si>
  <si>
    <t>t+3280</t>
  </si>
  <si>
    <t>t+3281</t>
  </si>
  <si>
    <t>t+3282</t>
  </si>
  <si>
    <t>t+3283</t>
  </si>
  <si>
    <t>t+3284</t>
  </si>
  <si>
    <t>t+3285</t>
  </si>
  <si>
    <t>t+3286</t>
  </si>
  <si>
    <t>t+3287</t>
  </si>
  <si>
    <t>t+3288</t>
  </si>
  <si>
    <t>t+3289</t>
  </si>
  <si>
    <t>t+3290</t>
  </si>
  <si>
    <t>t+3291</t>
  </si>
  <si>
    <t>t+3292</t>
  </si>
  <si>
    <t>t+3293</t>
  </si>
  <si>
    <t>t+3294</t>
  </si>
  <si>
    <t>t+3295</t>
  </si>
  <si>
    <t>t+3296</t>
  </si>
  <si>
    <t>t+3297</t>
  </si>
  <si>
    <t>t+3298</t>
  </si>
  <si>
    <t>t+3299</t>
  </si>
  <si>
    <t>t+3300</t>
  </si>
  <si>
    <t>t+3301</t>
  </si>
  <si>
    <t>t+3302</t>
  </si>
  <si>
    <t>t+3303</t>
  </si>
  <si>
    <t>t+3304</t>
  </si>
  <si>
    <t>t+3305</t>
  </si>
  <si>
    <t>t+3306</t>
  </si>
  <si>
    <t>t+3307</t>
  </si>
  <si>
    <t>t+3308</t>
  </si>
  <si>
    <t>t+3309</t>
  </si>
  <si>
    <t>t+3310</t>
  </si>
  <si>
    <t>t+3311</t>
  </si>
  <si>
    <t>t+3312</t>
  </si>
  <si>
    <t>t+3313</t>
  </si>
  <si>
    <t>t+3314</t>
  </si>
  <si>
    <t>t+3315</t>
  </si>
  <si>
    <t>t+3316</t>
  </si>
  <si>
    <t>t+3317</t>
  </si>
  <si>
    <t>t+3318</t>
  </si>
  <si>
    <t>t+3319</t>
  </si>
  <si>
    <t>t+3320</t>
  </si>
  <si>
    <t>t+3321</t>
  </si>
  <si>
    <t>t+3322</t>
  </si>
  <si>
    <t>t+3323</t>
  </si>
  <si>
    <t>t+3324</t>
  </si>
  <si>
    <t>t+3325</t>
  </si>
  <si>
    <t>t+3326</t>
  </si>
  <si>
    <t>t+3327</t>
  </si>
  <si>
    <t>t+3328</t>
  </si>
  <si>
    <t>t+3329</t>
  </si>
  <si>
    <t>t+3330</t>
  </si>
  <si>
    <t>t+3331</t>
  </si>
  <si>
    <t>t+3332</t>
  </si>
  <si>
    <t>t+3333</t>
  </si>
  <si>
    <t>t+3334</t>
  </si>
  <si>
    <t>t+3335</t>
  </si>
  <si>
    <t>t+3336</t>
  </si>
  <si>
    <t>t+3337</t>
  </si>
  <si>
    <t>t+3338</t>
  </si>
  <si>
    <t>t+3339</t>
  </si>
  <si>
    <t>t+3340</t>
  </si>
  <si>
    <t>t+3341</t>
  </si>
  <si>
    <t>t+3342</t>
  </si>
  <si>
    <t>t+3343</t>
  </si>
  <si>
    <t>t+3344</t>
  </si>
  <si>
    <t>t+3345</t>
  </si>
  <si>
    <t>t+3346</t>
  </si>
  <si>
    <t>t+3347</t>
  </si>
  <si>
    <t>t+3348</t>
  </si>
  <si>
    <t>t+3349</t>
  </si>
  <si>
    <t>t+3350</t>
  </si>
  <si>
    <t>t+3351</t>
  </si>
  <si>
    <t>t+3352</t>
  </si>
  <si>
    <t>t+3353</t>
  </si>
  <si>
    <t>t+3354</t>
  </si>
  <si>
    <t>t+3355</t>
  </si>
  <si>
    <t>t+3356</t>
  </si>
  <si>
    <t>t+3357</t>
  </si>
  <si>
    <t>t+3358</t>
  </si>
  <si>
    <t>t+3359</t>
  </si>
  <si>
    <t>t+3360</t>
  </si>
  <si>
    <t>t+3361</t>
  </si>
  <si>
    <t>t+3362</t>
  </si>
  <si>
    <t>t+3363</t>
  </si>
  <si>
    <t>t+3364</t>
  </si>
  <si>
    <t>t+3365</t>
  </si>
  <si>
    <t>t+3366</t>
  </si>
  <si>
    <t>t+3367</t>
  </si>
  <si>
    <t>t+3368</t>
  </si>
  <si>
    <t>t+3369</t>
  </si>
  <si>
    <t>t+3370</t>
  </si>
  <si>
    <t>t+3371</t>
  </si>
  <si>
    <t>t+3372</t>
  </si>
  <si>
    <t>t+3373</t>
  </si>
  <si>
    <t>t+3374</t>
  </si>
  <si>
    <t>t+3375</t>
  </si>
  <si>
    <t>t+3376</t>
  </si>
  <si>
    <t>t+3377</t>
  </si>
  <si>
    <t>t+3378</t>
  </si>
  <si>
    <t>t+3379</t>
  </si>
  <si>
    <t>t+3380</t>
  </si>
  <si>
    <t>t+3381</t>
  </si>
  <si>
    <t>t+3382</t>
  </si>
  <si>
    <t>t+3383</t>
  </si>
  <si>
    <t>t+3384</t>
  </si>
  <si>
    <t>t+3385</t>
  </si>
  <si>
    <t>t+3386</t>
  </si>
  <si>
    <t>t+3387</t>
  </si>
  <si>
    <t>t+3388</t>
  </si>
  <si>
    <t>t+3389</t>
  </si>
  <si>
    <t>t+3390</t>
  </si>
  <si>
    <t>t+3391</t>
  </si>
  <si>
    <t>t+3392</t>
  </si>
  <si>
    <t>t+3393</t>
  </si>
  <si>
    <t>t+3394</t>
  </si>
  <si>
    <t>t+3395</t>
  </si>
  <si>
    <t>t+3396</t>
  </si>
  <si>
    <t>t+3397</t>
  </si>
  <si>
    <t>t+3398</t>
  </si>
  <si>
    <t>t+3399</t>
  </si>
  <si>
    <t>t+3400</t>
  </si>
  <si>
    <t>t+3401</t>
  </si>
  <si>
    <t>t+3402</t>
  </si>
  <si>
    <t>t+3403</t>
  </si>
  <si>
    <t>t+3404</t>
  </si>
  <si>
    <t>t+3405</t>
  </si>
  <si>
    <t>t+3406</t>
  </si>
  <si>
    <t>t+3407</t>
  </si>
  <si>
    <t>t+3408</t>
  </si>
  <si>
    <t>t+3409</t>
  </si>
  <si>
    <t>t+3410</t>
  </si>
  <si>
    <t>t+3411</t>
  </si>
  <si>
    <t>t+3412</t>
  </si>
  <si>
    <t>t+3413</t>
  </si>
  <si>
    <t>t+3414</t>
  </si>
  <si>
    <t>t+3415</t>
  </si>
  <si>
    <t>t+3416</t>
  </si>
  <si>
    <t>t+3417</t>
  </si>
  <si>
    <t>t+3418</t>
  </si>
  <si>
    <t>t+3419</t>
  </si>
  <si>
    <t>t+3420</t>
  </si>
  <si>
    <t>t+3421</t>
  </si>
  <si>
    <t>t+3422</t>
  </si>
  <si>
    <t>t+3423</t>
  </si>
  <si>
    <t>t+3424</t>
  </si>
  <si>
    <t>t+3425</t>
  </si>
  <si>
    <t>t+3426</t>
  </si>
  <si>
    <t>t+3427</t>
  </si>
  <si>
    <t>t+3428</t>
  </si>
  <si>
    <t>t+3429</t>
  </si>
  <si>
    <t>t+3430</t>
  </si>
  <si>
    <t>t+3431</t>
  </si>
  <si>
    <t>t+3432</t>
  </si>
  <si>
    <t>t+3433</t>
  </si>
  <si>
    <t>t+3434</t>
  </si>
  <si>
    <t>t+3435</t>
  </si>
  <si>
    <t>t+3436</t>
  </si>
  <si>
    <t>t+3437</t>
  </si>
  <si>
    <t>t+3438</t>
  </si>
  <si>
    <t>t+3439</t>
  </si>
  <si>
    <t>t+3440</t>
  </si>
  <si>
    <t>t+3441</t>
  </si>
  <si>
    <t>t+3442</t>
  </si>
  <si>
    <t>t+3443</t>
  </si>
  <si>
    <t>t+3444</t>
  </si>
  <si>
    <t>t+3445</t>
  </si>
  <si>
    <t>t+3446</t>
  </si>
  <si>
    <t>t+3447</t>
  </si>
  <si>
    <t>t+3448</t>
  </si>
  <si>
    <t>t+3449</t>
  </si>
  <si>
    <t>t+3450</t>
  </si>
  <si>
    <t>t+3451</t>
  </si>
  <si>
    <t>t+3452</t>
  </si>
  <si>
    <t>t+3453</t>
  </si>
  <si>
    <t>t+3454</t>
  </si>
  <si>
    <t>t+3455</t>
  </si>
  <si>
    <t>t+3456</t>
  </si>
  <si>
    <t>t+3457</t>
  </si>
  <si>
    <t>t+3458</t>
  </si>
  <si>
    <t>t+3459</t>
  </si>
  <si>
    <t>t+3460</t>
  </si>
  <si>
    <t>t+3461</t>
  </si>
  <si>
    <t>t+3462</t>
  </si>
  <si>
    <t>t+3463</t>
  </si>
  <si>
    <t>t+3464</t>
  </si>
  <si>
    <t>t+3465</t>
  </si>
  <si>
    <t>t+3466</t>
  </si>
  <si>
    <t>t+3467</t>
  </si>
  <si>
    <t>t+3468</t>
  </si>
  <si>
    <t>t+3469</t>
  </si>
  <si>
    <t>t+3470</t>
  </si>
  <si>
    <t>t+3471</t>
  </si>
  <si>
    <t>t+3472</t>
  </si>
  <si>
    <t>t+3473</t>
  </si>
  <si>
    <t>t+3474</t>
  </si>
  <si>
    <t>t+3475</t>
  </si>
  <si>
    <t>t+3476</t>
  </si>
  <si>
    <t>t+3477</t>
  </si>
  <si>
    <t>t+3478</t>
  </si>
  <si>
    <t>t+3479</t>
  </si>
  <si>
    <t>t+3480</t>
  </si>
  <si>
    <t>t+3481</t>
  </si>
  <si>
    <t>t+3482</t>
  </si>
  <si>
    <t>t+3483</t>
  </si>
  <si>
    <t>t+3484</t>
  </si>
  <si>
    <t>t+3485</t>
  </si>
  <si>
    <t>t+3486</t>
  </si>
  <si>
    <t>t+3487</t>
  </si>
  <si>
    <t>t+3488</t>
  </si>
  <si>
    <t>t+3489</t>
  </si>
  <si>
    <t>t+3490</t>
  </si>
  <si>
    <t>t+3491</t>
  </si>
  <si>
    <t>t+3492</t>
  </si>
  <si>
    <t>t+3493</t>
  </si>
  <si>
    <t>t+3494</t>
  </si>
  <si>
    <t>t+3495</t>
  </si>
  <si>
    <t>t+3496</t>
  </si>
  <si>
    <t>t+3497</t>
  </si>
  <si>
    <t>t+3498</t>
  </si>
  <si>
    <t>t+3499</t>
  </si>
  <si>
    <t>t+3500</t>
  </si>
  <si>
    <t>t+3501</t>
  </si>
  <si>
    <t>t+3502</t>
  </si>
  <si>
    <t>t+3503</t>
  </si>
  <si>
    <t>t+3504</t>
  </si>
  <si>
    <t>t+3505</t>
  </si>
  <si>
    <t>t+3506</t>
  </si>
  <si>
    <t>t+3507</t>
  </si>
  <si>
    <t>t+3508</t>
  </si>
  <si>
    <t>t+3509</t>
  </si>
  <si>
    <t>t+3510</t>
  </si>
  <si>
    <t>t+3511</t>
  </si>
  <si>
    <t>t+3512</t>
  </si>
  <si>
    <t>t+3513</t>
  </si>
  <si>
    <t>t+3514</t>
  </si>
  <si>
    <t>t+3515</t>
  </si>
  <si>
    <t>t+3516</t>
  </si>
  <si>
    <t>t+3517</t>
  </si>
  <si>
    <t>t+3518</t>
  </si>
  <si>
    <t>t+3519</t>
  </si>
  <si>
    <t>t+3520</t>
  </si>
  <si>
    <t>t+3521</t>
  </si>
  <si>
    <t>t+3522</t>
  </si>
  <si>
    <t>t+3523</t>
  </si>
  <si>
    <t>t+3524</t>
  </si>
  <si>
    <t>t+3525</t>
  </si>
  <si>
    <t>t+3526</t>
  </si>
  <si>
    <t>t+3527</t>
  </si>
  <si>
    <t>t+3528</t>
  </si>
  <si>
    <t>t+3529</t>
  </si>
  <si>
    <t>t+3530</t>
  </si>
  <si>
    <t>t+3531</t>
  </si>
  <si>
    <t>t+3532</t>
  </si>
  <si>
    <t>t+3533</t>
  </si>
  <si>
    <t>t+3534</t>
  </si>
  <si>
    <t>t+3535</t>
  </si>
  <si>
    <t>t+3536</t>
  </si>
  <si>
    <t>t+3537</t>
  </si>
  <si>
    <t>t+3538</t>
  </si>
  <si>
    <t>t+3539</t>
  </si>
  <si>
    <t>t+3540</t>
  </si>
  <si>
    <t>t+3541</t>
  </si>
  <si>
    <t>t+3542</t>
  </si>
  <si>
    <t>t+3543</t>
  </si>
  <si>
    <t>t+3544</t>
  </si>
  <si>
    <t>t+3545</t>
  </si>
  <si>
    <t>t+3546</t>
  </si>
  <si>
    <t>t+3547</t>
  </si>
  <si>
    <t>t+3548</t>
  </si>
  <si>
    <t>t+3549</t>
  </si>
  <si>
    <t>t+3550</t>
  </si>
  <si>
    <t>t+3551</t>
  </si>
  <si>
    <t>t+3552</t>
  </si>
  <si>
    <t>t+3553</t>
  </si>
  <si>
    <t>t+3554</t>
  </si>
  <si>
    <t>t+3555</t>
  </si>
  <si>
    <t>t+3556</t>
  </si>
  <si>
    <t>t+3557</t>
  </si>
  <si>
    <t>t+3558</t>
  </si>
  <si>
    <t>t+3559</t>
  </si>
  <si>
    <t>t+3560</t>
  </si>
  <si>
    <t>t+3561</t>
  </si>
  <si>
    <t>t+3562</t>
  </si>
  <si>
    <t>t+3563</t>
  </si>
  <si>
    <t>t+3564</t>
  </si>
  <si>
    <t>t+3565</t>
  </si>
  <si>
    <t>t+3566</t>
  </si>
  <si>
    <t>t+3567</t>
  </si>
  <si>
    <t>t+3568</t>
  </si>
  <si>
    <t>t+3569</t>
  </si>
  <si>
    <t>t+3570</t>
  </si>
  <si>
    <t>t+3571</t>
  </si>
  <si>
    <t>t+3572</t>
  </si>
  <si>
    <t>t+3573</t>
  </si>
  <si>
    <t>t+3574</t>
  </si>
  <si>
    <t>t+3575</t>
  </si>
  <si>
    <t>t+3576</t>
  </si>
  <si>
    <t>t+3577</t>
  </si>
  <si>
    <t>t+3578</t>
  </si>
  <si>
    <t>t+3579</t>
  </si>
  <si>
    <t>t+3580</t>
  </si>
  <si>
    <t>t+3581</t>
  </si>
  <si>
    <t>t+3582</t>
  </si>
  <si>
    <t>t+3583</t>
  </si>
  <si>
    <t>t+3584</t>
  </si>
  <si>
    <t>t+3585</t>
  </si>
  <si>
    <t>t+3586</t>
  </si>
  <si>
    <t>t+3587</t>
  </si>
  <si>
    <t>t+3588</t>
  </si>
  <si>
    <t>t+3589</t>
  </si>
  <si>
    <t>t+3590</t>
  </si>
  <si>
    <t>t+3591</t>
  </si>
  <si>
    <t>t+3592</t>
  </si>
  <si>
    <t>t+3593</t>
  </si>
  <si>
    <t>t+3594</t>
  </si>
  <si>
    <t>t+3595</t>
  </si>
  <si>
    <t>t+3596</t>
  </si>
  <si>
    <t>t+3597</t>
  </si>
  <si>
    <t>t+3598</t>
  </si>
  <si>
    <t>t+3599</t>
  </si>
  <si>
    <t>t+3600</t>
  </si>
  <si>
    <t>t+3601</t>
  </si>
  <si>
    <t>t+3602</t>
  </si>
  <si>
    <t>t+3603</t>
  </si>
  <si>
    <t>t+3604</t>
  </si>
  <si>
    <t>t+3605</t>
  </si>
  <si>
    <t>t+3606</t>
  </si>
  <si>
    <t>t+3607</t>
  </si>
  <si>
    <t>t+3608</t>
  </si>
  <si>
    <t>t+3609</t>
  </si>
  <si>
    <t>t+3610</t>
  </si>
  <si>
    <t>t+3611</t>
  </si>
  <si>
    <t>t+3612</t>
  </si>
  <si>
    <t>t+3613</t>
  </si>
  <si>
    <t>t+3614</t>
  </si>
  <si>
    <t>t+3615</t>
  </si>
  <si>
    <t>t+3616</t>
  </si>
  <si>
    <t>t+3617</t>
  </si>
  <si>
    <t>t+3618</t>
  </si>
  <si>
    <t>t+3619</t>
  </si>
  <si>
    <t>t+3620</t>
  </si>
  <si>
    <t>t+3621</t>
  </si>
  <si>
    <t>t+3622</t>
  </si>
  <si>
    <t>t+3623</t>
  </si>
  <si>
    <t>t+3624</t>
  </si>
  <si>
    <t>t+3625</t>
  </si>
  <si>
    <t>t+3626</t>
  </si>
  <si>
    <t>t+3627</t>
  </si>
  <si>
    <t>t+3628</t>
  </si>
  <si>
    <t>t+3629</t>
  </si>
  <si>
    <t>t+3630</t>
  </si>
  <si>
    <t>t+3631</t>
  </si>
  <si>
    <t>t+3632</t>
  </si>
  <si>
    <t>t+3633</t>
  </si>
  <si>
    <t>t+3634</t>
  </si>
  <si>
    <t>t+3635</t>
  </si>
  <si>
    <t>t+3636</t>
  </si>
  <si>
    <t>t+3637</t>
  </si>
  <si>
    <t>t+3638</t>
  </si>
  <si>
    <t>t+3639</t>
  </si>
  <si>
    <t>t+3640</t>
  </si>
  <si>
    <t>t+3641</t>
  </si>
  <si>
    <t>t+3642</t>
  </si>
  <si>
    <t>t+3643</t>
  </si>
  <si>
    <t>t+3644</t>
  </si>
  <si>
    <t>t+3645</t>
  </si>
  <si>
    <t>t+3646</t>
  </si>
  <si>
    <t>t+3647</t>
  </si>
  <si>
    <t>t+3648</t>
  </si>
  <si>
    <t>t+3649</t>
  </si>
  <si>
    <t>t+3650</t>
  </si>
  <si>
    <t>t+3651</t>
  </si>
  <si>
    <t>t+3652</t>
  </si>
  <si>
    <t>t+3653</t>
  </si>
  <si>
    <t>t+3654</t>
  </si>
  <si>
    <t>t+3655</t>
  </si>
  <si>
    <t>t+3656</t>
  </si>
  <si>
    <t>t+3657</t>
  </si>
  <si>
    <t>t+3658</t>
  </si>
  <si>
    <t>t+3659</t>
  </si>
  <si>
    <t>t+3660</t>
  </si>
  <si>
    <t>t+3661</t>
  </si>
  <si>
    <t>t+3662</t>
  </si>
  <si>
    <t>t+3663</t>
  </si>
  <si>
    <t>t+3664</t>
  </si>
  <si>
    <t>t+3665</t>
  </si>
  <si>
    <t>t+3666</t>
  </si>
  <si>
    <t>t+3667</t>
  </si>
  <si>
    <t>t+3668</t>
  </si>
  <si>
    <t>t+3669</t>
  </si>
  <si>
    <t>t+3670</t>
  </si>
  <si>
    <t>t+3671</t>
  </si>
  <si>
    <t>t+3672</t>
  </si>
  <si>
    <t>t+3673</t>
  </si>
  <si>
    <t>t+3674</t>
  </si>
  <si>
    <t>t+3675</t>
  </si>
  <si>
    <t>t+3676</t>
  </si>
  <si>
    <t>t+3677</t>
  </si>
  <si>
    <t>t+3678</t>
  </si>
  <si>
    <t>t+3679</t>
  </si>
  <si>
    <t>t+3680</t>
  </si>
  <si>
    <t>t+3681</t>
  </si>
  <si>
    <t>t+3682</t>
  </si>
  <si>
    <t>t+3683</t>
  </si>
  <si>
    <t>t+3684</t>
  </si>
  <si>
    <t>t+3685</t>
  </si>
  <si>
    <t>t+3686</t>
  </si>
  <si>
    <t>t+3687</t>
  </si>
  <si>
    <t>t+3688</t>
  </si>
  <si>
    <t>t+3689</t>
  </si>
  <si>
    <t>t+3690</t>
  </si>
  <si>
    <t>t+3691</t>
  </si>
  <si>
    <t>t+3692</t>
  </si>
  <si>
    <t>t+3693</t>
  </si>
  <si>
    <t>t+3694</t>
  </si>
  <si>
    <t>t+3695</t>
  </si>
  <si>
    <t>t+3696</t>
  </si>
  <si>
    <t>t+3697</t>
  </si>
  <si>
    <t>t+3698</t>
  </si>
  <si>
    <t>t+3699</t>
  </si>
  <si>
    <t>t+3700</t>
  </si>
  <si>
    <t>t+3701</t>
  </si>
  <si>
    <t>t+3702</t>
  </si>
  <si>
    <t>t+3703</t>
  </si>
  <si>
    <t>t+3704</t>
  </si>
  <si>
    <t>t+3705</t>
  </si>
  <si>
    <t>t+3706</t>
  </si>
  <si>
    <t>t+3707</t>
  </si>
  <si>
    <t>t+3708</t>
  </si>
  <si>
    <t>t+3709</t>
  </si>
  <si>
    <t>t+3710</t>
  </si>
  <si>
    <t>t+3711</t>
  </si>
  <si>
    <t>t+3712</t>
  </si>
  <si>
    <t>t+3713</t>
  </si>
  <si>
    <t>t+3714</t>
  </si>
  <si>
    <t>t+3715</t>
  </si>
  <si>
    <t>t+3716</t>
  </si>
  <si>
    <t>t+3717</t>
  </si>
  <si>
    <t>t+3718</t>
  </si>
  <si>
    <t>t+3719</t>
  </si>
  <si>
    <t>t+3720</t>
  </si>
  <si>
    <t>t+3721</t>
  </si>
  <si>
    <t>t+3722</t>
  </si>
  <si>
    <t>t+3723</t>
  </si>
  <si>
    <t>t+3724</t>
  </si>
  <si>
    <t>t+3725</t>
  </si>
  <si>
    <t>t+3726</t>
  </si>
  <si>
    <t>t+3727</t>
  </si>
  <si>
    <t>t+3728</t>
  </si>
  <si>
    <t>t+3729</t>
  </si>
  <si>
    <t>t+3730</t>
  </si>
  <si>
    <t>t+3731</t>
  </si>
  <si>
    <t>t+3732</t>
  </si>
  <si>
    <t>t+3733</t>
  </si>
  <si>
    <t>t+3734</t>
  </si>
  <si>
    <t>t+3735</t>
  </si>
  <si>
    <t>t+3736</t>
  </si>
  <si>
    <t>t+3737</t>
  </si>
  <si>
    <t>t+3738</t>
  </si>
  <si>
    <t>t+3739</t>
  </si>
  <si>
    <t>t+3740</t>
  </si>
  <si>
    <t>t+3741</t>
  </si>
  <si>
    <t>t+3742</t>
  </si>
  <si>
    <t>t+3743</t>
  </si>
  <si>
    <t>t+3744</t>
  </si>
  <si>
    <t>t+3745</t>
  </si>
  <si>
    <t>t+3746</t>
  </si>
  <si>
    <t>t+3747</t>
  </si>
  <si>
    <t>t+3748</t>
  </si>
  <si>
    <t>t+3749</t>
  </si>
  <si>
    <t>t+3750</t>
  </si>
  <si>
    <t>t+3751</t>
  </si>
  <si>
    <t>t+3752</t>
  </si>
  <si>
    <t>t+3753</t>
  </si>
  <si>
    <t>t+3754</t>
  </si>
  <si>
    <t>t+3755</t>
  </si>
  <si>
    <t>t+3756</t>
  </si>
  <si>
    <t>t+3757</t>
  </si>
  <si>
    <t>t+3758</t>
  </si>
  <si>
    <t>t+3759</t>
  </si>
  <si>
    <t>t+3760</t>
  </si>
  <si>
    <t>t+3761</t>
  </si>
  <si>
    <t>t+3762</t>
  </si>
  <si>
    <t>t+3763</t>
  </si>
  <si>
    <t>t+3764</t>
  </si>
  <si>
    <t>t+3765</t>
  </si>
  <si>
    <t>t+3766</t>
  </si>
  <si>
    <t>t+3767</t>
  </si>
  <si>
    <t>t+3768</t>
  </si>
  <si>
    <t>t+3769</t>
  </si>
  <si>
    <t>t+3770</t>
  </si>
  <si>
    <t>t+3771</t>
  </si>
  <si>
    <t>t+3772</t>
  </si>
  <si>
    <t>t+3773</t>
  </si>
  <si>
    <t>t+3774</t>
  </si>
  <si>
    <t>t+3775</t>
  </si>
  <si>
    <t>t+3776</t>
  </si>
  <si>
    <t>t+3777</t>
  </si>
  <si>
    <t>t+3778</t>
  </si>
  <si>
    <t>t+3779</t>
  </si>
  <si>
    <t>t+3780</t>
  </si>
  <si>
    <t>t+3781</t>
  </si>
  <si>
    <t>t+3782</t>
  </si>
  <si>
    <t>t+3783</t>
  </si>
  <si>
    <t>t+3784</t>
  </si>
  <si>
    <t>t+3785</t>
  </si>
  <si>
    <t>t+3786</t>
  </si>
  <si>
    <t>t+3787</t>
  </si>
  <si>
    <t>t+3788</t>
  </si>
  <si>
    <t>t+3789</t>
  </si>
  <si>
    <t>t+3790</t>
  </si>
  <si>
    <t>t+3791</t>
  </si>
  <si>
    <t>t+3792</t>
  </si>
  <si>
    <t>t+3793</t>
  </si>
  <si>
    <t>t+3794</t>
  </si>
  <si>
    <t>t+3795</t>
  </si>
  <si>
    <t>t+3796</t>
  </si>
  <si>
    <t>t+3797</t>
  </si>
  <si>
    <t>t+3798</t>
  </si>
  <si>
    <t>t+3799</t>
  </si>
  <si>
    <t>t+3800</t>
  </si>
  <si>
    <t>t+3801</t>
  </si>
  <si>
    <t>t+3802</t>
  </si>
  <si>
    <t>t+3803</t>
  </si>
  <si>
    <t>t+3804</t>
  </si>
  <si>
    <t>t+3805</t>
  </si>
  <si>
    <t>t+3806</t>
  </si>
  <si>
    <t>t+3807</t>
  </si>
  <si>
    <t>t+3808</t>
  </si>
  <si>
    <t>t+3809</t>
  </si>
  <si>
    <t>t+3810</t>
  </si>
  <si>
    <t>t+3811</t>
  </si>
  <si>
    <t>t+3812</t>
  </si>
  <si>
    <t>t+3813</t>
  </si>
  <si>
    <t>t+3814</t>
  </si>
  <si>
    <t>t+3815</t>
  </si>
  <si>
    <t>t+3816</t>
  </si>
  <si>
    <t>t+3817</t>
  </si>
  <si>
    <t>t+3818</t>
  </si>
  <si>
    <t>t+3819</t>
  </si>
  <si>
    <t>t+3820</t>
  </si>
  <si>
    <t>t+3821</t>
  </si>
  <si>
    <t>t+3822</t>
  </si>
  <si>
    <t>t+3823</t>
  </si>
  <si>
    <t>t+3824</t>
  </si>
  <si>
    <t>t+3825</t>
  </si>
  <si>
    <t>t+3826</t>
  </si>
  <si>
    <t>t+3827</t>
  </si>
  <si>
    <t>t+3828</t>
  </si>
  <si>
    <t>t+3829</t>
  </si>
  <si>
    <t>t+3830</t>
  </si>
  <si>
    <t>t+3831</t>
  </si>
  <si>
    <t>t+3832</t>
  </si>
  <si>
    <t>t+3833</t>
  </si>
  <si>
    <t>t+3834</t>
  </si>
  <si>
    <t>t+3835</t>
  </si>
  <si>
    <t>t+3836</t>
  </si>
  <si>
    <t>t+3837</t>
  </si>
  <si>
    <t>t+3838</t>
  </si>
  <si>
    <t>t+3839</t>
  </si>
  <si>
    <t>t+3840</t>
  </si>
  <si>
    <t>t+3841</t>
  </si>
  <si>
    <t>t+3842</t>
  </si>
  <si>
    <t>t+3843</t>
  </si>
  <si>
    <t>t+3844</t>
  </si>
  <si>
    <t>t+3845</t>
  </si>
  <si>
    <t>t+3846</t>
  </si>
  <si>
    <t>t+3847</t>
  </si>
  <si>
    <t>t+3848</t>
  </si>
  <si>
    <t>t+3849</t>
  </si>
  <si>
    <t>t+3850</t>
  </si>
  <si>
    <t>t+3851</t>
  </si>
  <si>
    <t>t+3852</t>
  </si>
  <si>
    <t>t+3853</t>
  </si>
  <si>
    <t>t+3854</t>
  </si>
  <si>
    <t>t+3855</t>
  </si>
  <si>
    <t>t+3856</t>
  </si>
  <si>
    <t>t+3857</t>
  </si>
  <si>
    <t>t+3858</t>
  </si>
  <si>
    <t>t+3859</t>
  </si>
  <si>
    <t>t+3860</t>
  </si>
  <si>
    <t>t+3861</t>
  </si>
  <si>
    <t>t+3862</t>
  </si>
  <si>
    <t>t+3863</t>
  </si>
  <si>
    <t>t+3864</t>
  </si>
  <si>
    <t>t+3865</t>
  </si>
  <si>
    <t>t+3866</t>
  </si>
  <si>
    <t>t+3867</t>
  </si>
  <si>
    <t>t+3868</t>
  </si>
  <si>
    <t>t+3869</t>
  </si>
  <si>
    <t>t+3870</t>
  </si>
  <si>
    <t>t+3871</t>
  </si>
  <si>
    <t>t+3872</t>
  </si>
  <si>
    <t>t+3873</t>
  </si>
  <si>
    <t>t+3874</t>
  </si>
  <si>
    <t>t+3875</t>
  </si>
  <si>
    <t>t+3876</t>
  </si>
  <si>
    <t>t+3877</t>
  </si>
  <si>
    <t>t+3878</t>
  </si>
  <si>
    <t>t+3879</t>
  </si>
  <si>
    <t>t+3880</t>
  </si>
  <si>
    <t>t+3881</t>
  </si>
  <si>
    <t>t+3882</t>
  </si>
  <si>
    <t>t+3883</t>
  </si>
  <si>
    <t>t+3884</t>
  </si>
  <si>
    <t>t+3885</t>
  </si>
  <si>
    <t>t+3886</t>
  </si>
  <si>
    <t>t+3887</t>
  </si>
  <si>
    <t>t+3888</t>
  </si>
  <si>
    <t>t+3889</t>
  </si>
  <si>
    <t>t+3890</t>
  </si>
  <si>
    <t>t+3891</t>
  </si>
  <si>
    <t>t+3892</t>
  </si>
  <si>
    <t>t+3893</t>
  </si>
  <si>
    <t>t+3894</t>
  </si>
  <si>
    <t>t+3895</t>
  </si>
  <si>
    <t>t+3896</t>
  </si>
  <si>
    <t>t+3897</t>
  </si>
  <si>
    <t>t+3898</t>
  </si>
  <si>
    <t>t+3899</t>
  </si>
  <si>
    <t>t+3900</t>
  </si>
  <si>
    <t>t+3901</t>
  </si>
  <si>
    <t>t+3902</t>
  </si>
  <si>
    <t>t+3903</t>
  </si>
  <si>
    <t>t+3904</t>
  </si>
  <si>
    <t>t+3905</t>
  </si>
  <si>
    <t>t+3906</t>
  </si>
  <si>
    <t>t+3907</t>
  </si>
  <si>
    <t>t+3908</t>
  </si>
  <si>
    <t>t+3909</t>
  </si>
  <si>
    <t>t+3910</t>
  </si>
  <si>
    <t>t+3911</t>
  </si>
  <si>
    <t>t+3912</t>
  </si>
  <si>
    <t>t+3913</t>
  </si>
  <si>
    <t>t+3914</t>
  </si>
  <si>
    <t>t+3915</t>
  </si>
  <si>
    <t>t+3916</t>
  </si>
  <si>
    <t>t+3917</t>
  </si>
  <si>
    <t>t+3918</t>
  </si>
  <si>
    <t>t+3919</t>
  </si>
  <si>
    <t>t+3920</t>
  </si>
  <si>
    <t>t+3921</t>
  </si>
  <si>
    <t>t+3922</t>
  </si>
  <si>
    <t>t+3923</t>
  </si>
  <si>
    <t>t+3924</t>
  </si>
  <si>
    <t>t+3925</t>
  </si>
  <si>
    <t>t+3926</t>
  </si>
  <si>
    <t>t+3927</t>
  </si>
  <si>
    <t>t+3928</t>
  </si>
  <si>
    <t>t+3929</t>
  </si>
  <si>
    <t>t+3930</t>
  </si>
  <si>
    <t>t+3931</t>
  </si>
  <si>
    <t>t+3932</t>
  </si>
  <si>
    <t>t+3933</t>
  </si>
  <si>
    <t>t+3934</t>
  </si>
  <si>
    <t>t+3935</t>
  </si>
  <si>
    <t>t+3936</t>
  </si>
  <si>
    <t>t+3937</t>
  </si>
  <si>
    <t>t+3938</t>
  </si>
  <si>
    <t>t+3939</t>
  </si>
  <si>
    <t>t+3940</t>
  </si>
  <si>
    <t>t+3941</t>
  </si>
  <si>
    <t>t+3942</t>
  </si>
  <si>
    <t>t+3943</t>
  </si>
  <si>
    <t>t+3944</t>
  </si>
  <si>
    <t>t+3945</t>
  </si>
  <si>
    <t>t+3946</t>
  </si>
  <si>
    <t>t+3947</t>
  </si>
  <si>
    <t>t+3948</t>
  </si>
  <si>
    <t>t+3949</t>
  </si>
  <si>
    <t>t+3950</t>
  </si>
  <si>
    <t>t+3951</t>
  </si>
  <si>
    <t>t+3952</t>
  </si>
  <si>
    <t>t+3953</t>
  </si>
  <si>
    <t>t+3954</t>
  </si>
  <si>
    <t>t+3955</t>
  </si>
  <si>
    <t>t+3956</t>
  </si>
  <si>
    <t>t+3957</t>
  </si>
  <si>
    <t>t+3958</t>
  </si>
  <si>
    <t>t+3959</t>
  </si>
  <si>
    <t>t+3960</t>
  </si>
  <si>
    <t>t+3961</t>
  </si>
  <si>
    <t>t+3962</t>
  </si>
  <si>
    <t>t+3963</t>
  </si>
  <si>
    <t>t+3964</t>
  </si>
  <si>
    <t>t+3965</t>
  </si>
  <si>
    <t>t+3966</t>
  </si>
  <si>
    <t>t+3967</t>
  </si>
  <si>
    <t>t+3968</t>
  </si>
  <si>
    <t>t+3969</t>
  </si>
  <si>
    <t>t+3970</t>
  </si>
  <si>
    <t>t+3971</t>
  </si>
  <si>
    <t>t+3972</t>
  </si>
  <si>
    <t>t+3973</t>
  </si>
  <si>
    <t>t+3974</t>
  </si>
  <si>
    <t>t+3975</t>
  </si>
  <si>
    <t>t+3976</t>
  </si>
  <si>
    <t>t+3977</t>
  </si>
  <si>
    <t>t+3978</t>
  </si>
  <si>
    <t>t+3979</t>
  </si>
  <si>
    <t>t+3980</t>
  </si>
  <si>
    <t>t+3981</t>
  </si>
  <si>
    <t>t+3982</t>
  </si>
  <si>
    <t>t+3983</t>
  </si>
  <si>
    <t>t+3984</t>
  </si>
  <si>
    <t>t+3985</t>
  </si>
  <si>
    <t>t+3986</t>
  </si>
  <si>
    <t>t+3987</t>
  </si>
  <si>
    <t>t+3988</t>
  </si>
  <si>
    <t>t+3989</t>
  </si>
  <si>
    <t>t+3990</t>
  </si>
  <si>
    <t>t+3991</t>
  </si>
  <si>
    <t>t+3992</t>
  </si>
  <si>
    <t>t+3993</t>
  </si>
  <si>
    <t>t+3994</t>
  </si>
  <si>
    <t>t+3995</t>
  </si>
  <si>
    <t>t+3996</t>
  </si>
  <si>
    <t>t+3997</t>
  </si>
  <si>
    <t>t+3998</t>
  </si>
  <si>
    <t>t+3999</t>
  </si>
  <si>
    <t>t+4000</t>
  </si>
  <si>
    <t>Normal</t>
  </si>
  <si>
    <t>Xi cuad</t>
  </si>
  <si>
    <t>Coef de correl:</t>
  </si>
  <si>
    <t>Norm</t>
  </si>
  <si>
    <t>-Norm</t>
  </si>
  <si>
    <t>Norm+3%</t>
  </si>
  <si>
    <t>Solucion de esquina. Con apalancamiento, no tiene solucion finita</t>
  </si>
  <si>
    <t>Matriz var y cov</t>
  </si>
  <si>
    <t>Solución interior. Conviene diversificar</t>
  </si>
  <si>
    <t>Diversificando puedo eliminar el riesgo por completo</t>
  </si>
  <si>
    <t>Da una solucion similar a corr=0 sin sesgo. El sharpe ratio no toma en cuenta el sesgo.</t>
  </si>
  <si>
    <t>Compañia</t>
  </si>
  <si>
    <t>Ticker</t>
  </si>
  <si>
    <t>Holdings</t>
  </si>
  <si>
    <t>Market Value</t>
  </si>
  <si>
    <t>Weight</t>
  </si>
  <si>
    <t>AAPL</t>
  </si>
  <si>
    <t>BAC</t>
  </si>
  <si>
    <t>AXP</t>
  </si>
  <si>
    <t>KO</t>
  </si>
  <si>
    <t>KHC</t>
  </si>
  <si>
    <t>MCO</t>
  </si>
  <si>
    <t>VZ</t>
  </si>
  <si>
    <t>USB</t>
  </si>
  <si>
    <t>BYDDF</t>
  </si>
  <si>
    <t>DVA</t>
  </si>
  <si>
    <t>GM</t>
  </si>
  <si>
    <t>BK</t>
  </si>
  <si>
    <t>CHTR</t>
  </si>
  <si>
    <t>VRSN</t>
  </si>
  <si>
    <t>ABBV</t>
  </si>
  <si>
    <t>ITOCF</t>
  </si>
  <si>
    <t>V</t>
  </si>
  <si>
    <t>CVX</t>
  </si>
  <si>
    <t>BMY</t>
  </si>
  <si>
    <t>LSXMK</t>
  </si>
  <si>
    <t>AMZN</t>
  </si>
  <si>
    <t>KR</t>
  </si>
  <si>
    <t>MA</t>
  </si>
  <si>
    <t>SNOW</t>
  </si>
  <si>
    <t>MRK</t>
  </si>
  <si>
    <t>RH</t>
  </si>
  <si>
    <t>AON</t>
  </si>
  <si>
    <t>STOR</t>
  </si>
  <si>
    <t>TMUS</t>
  </si>
  <si>
    <t>MMC</t>
  </si>
  <si>
    <t>LSXMA</t>
  </si>
  <si>
    <t>STNE</t>
  </si>
  <si>
    <t>GL</t>
  </si>
  <si>
    <t>AXTA</t>
  </si>
  <si>
    <t>TEVA</t>
  </si>
  <si>
    <t>SIRI</t>
  </si>
  <si>
    <t>BIIB</t>
  </si>
  <si>
    <t>LBTYK</t>
  </si>
  <si>
    <t>LBTYA</t>
  </si>
  <si>
    <t>JNJ</t>
  </si>
  <si>
    <t>PG</t>
  </si>
  <si>
    <t>MDLZ</t>
  </si>
  <si>
    <t>LILA</t>
  </si>
  <si>
    <t>WFC</t>
  </si>
  <si>
    <t>LILAK</t>
  </si>
  <si>
    <t>VOO</t>
  </si>
  <si>
    <t>SPY</t>
  </si>
  <si>
    <t>UPS</t>
  </si>
  <si>
    <t>PX (adjusted)</t>
  </si>
  <si>
    <t>Returns</t>
  </si>
  <si>
    <t>Risk Free</t>
  </si>
  <si>
    <t>Portfolio B-H</t>
  </si>
  <si>
    <t>EqW</t>
  </si>
  <si>
    <t>Max ShR</t>
  </si>
  <si>
    <t>Min Var.</t>
  </si>
  <si>
    <t>S&amp;P500</t>
  </si>
  <si>
    <t>Retorno</t>
  </si>
  <si>
    <t>Desvío</t>
  </si>
  <si>
    <t>Sharpe Ratio</t>
  </si>
  <si>
    <t>Var-Covar Matrix</t>
  </si>
  <si>
    <t>Restricciones</t>
  </si>
  <si>
    <t>Frontera eficiente</t>
  </si>
  <si>
    <t>Capital Allocation Line (CAL)</t>
  </si>
  <si>
    <t>Pasa por dos puntos: risk free y Max sharp ratio</t>
  </si>
  <si>
    <t>Risk free</t>
  </si>
  <si>
    <t>Max sharp ratio</t>
  </si>
  <si>
    <t>Punto adicional</t>
  </si>
  <si>
    <t>Desvio</t>
  </si>
  <si>
    <t>Sharp ratio</t>
  </si>
  <si>
    <t>Maximizacion de utilidades</t>
  </si>
  <si>
    <t>Gamma</t>
  </si>
  <si>
    <t>Weight market portfolio</t>
  </si>
  <si>
    <t>Weight risk free asset</t>
  </si>
  <si>
    <t>return</t>
  </si>
  <si>
    <t>Utility</t>
  </si>
  <si>
    <t>Optimo</t>
  </si>
  <si>
    <t>AAPL - Apple Inc.</t>
  </si>
  <si>
    <t>BAC - Bank of America Corp.</t>
  </si>
  <si>
    <t>AXP - American Express</t>
  </si>
  <si>
    <t>CVX - Chevron Corp.</t>
  </si>
  <si>
    <t>KO - Coca Cola Co.</t>
  </si>
  <si>
    <t>KHC - Kraft Heinz Co.</t>
  </si>
  <si>
    <t>MCO - Moody's Corp.</t>
  </si>
  <si>
    <t>OXY - Occidental Petroleum</t>
  </si>
  <si>
    <t>USB - U.S. Bancorp</t>
  </si>
  <si>
    <t>ATVI - Activision Blizzard Inc.</t>
  </si>
  <si>
    <t>DVA - DaVita HealthCare Partners</t>
  </si>
  <si>
    <t>HPQ - HP Inc.</t>
  </si>
  <si>
    <t>BK - Bank of New York Mellon Corp.</t>
  </si>
  <si>
    <t>KR - Kroger Co.</t>
  </si>
  <si>
    <t>C - Citigroup Inc.</t>
  </si>
  <si>
    <t>VRSN - Verisign Inc.</t>
  </si>
  <si>
    <t>GM - General Motors</t>
  </si>
  <si>
    <t>PARA - Paramount Global CL B</t>
  </si>
  <si>
    <t>CHTR - Charter Communications</t>
  </si>
  <si>
    <t>LSXMK - Liberty SiriusXM Series C</t>
  </si>
  <si>
    <t>V - Visa Inc.</t>
  </si>
  <si>
    <t>AMZN - Amazon.com Inc.</t>
  </si>
  <si>
    <t>AON - Aon Plc</t>
  </si>
  <si>
    <t>MA - Mastercard Inc.</t>
  </si>
  <si>
    <t>SNOW - Snowflake Inc.</t>
  </si>
  <si>
    <t>CE - Celanese Corp.</t>
  </si>
  <si>
    <t>LSXMA - Liberty Sirius XM Series A</t>
  </si>
  <si>
    <t>MCK - McKesson Corp.</t>
  </si>
  <si>
    <t>NU - Nu Holdings Ltd</t>
  </si>
  <si>
    <t>RH - RH</t>
  </si>
  <si>
    <t>TMUS - T-Mobile US Inc.</t>
  </si>
  <si>
    <t>GL - Globe Life Inc.</t>
  </si>
  <si>
    <t>MKL - Markel Corp.</t>
  </si>
  <si>
    <t>FWONK - Liberty Media Corp Formula One Series C</t>
  </si>
  <si>
    <t>STOR - STORE Capital Corp.</t>
  </si>
  <si>
    <t>ALLY - Ally Financial Inc.</t>
  </si>
  <si>
    <t>FND - Floor &amp; Decor Holdings</t>
  </si>
  <si>
    <t>STNE - StoneCo Ltd.</t>
  </si>
  <si>
    <t>JNJ - Johnson &amp; Johnson</t>
  </si>
  <si>
    <t>MMC - Marsh &amp; McLennan</t>
  </si>
  <si>
    <t>RPRX - Royalty Pharma plc</t>
  </si>
  <si>
    <t>VZ - Verizon Communications</t>
  </si>
  <si>
    <t>LILA - Liberty LiLAC Group A</t>
  </si>
  <si>
    <t>MDLZ - Mondelez International</t>
  </si>
  <si>
    <t>PG - Procter &amp; Gamble</t>
  </si>
  <si>
    <t>LILAK - Liberty LiLAC Group C</t>
  </si>
  <si>
    <t>SPY - SPDR S&amp;P 500 ETF Trust</t>
  </si>
  <si>
    <t>UPS - United Parcel Service</t>
  </si>
  <si>
    <t>Accumulated Weight</t>
  </si>
  <si>
    <t xml:space="preserve">Q122 Holdings </t>
  </si>
  <si>
    <t>Precio reportado</t>
  </si>
  <si>
    <t>OXY</t>
  </si>
  <si>
    <t>ATVI</t>
  </si>
  <si>
    <t>HPQ</t>
  </si>
  <si>
    <t>UST 10Y</t>
  </si>
  <si>
    <t xml:space="preserve"> </t>
  </si>
  <si>
    <t>La siguiente pregunta tiene por objetivo calcular el portafolio óptimo de un conjunto de activos financieros</t>
  </si>
  <si>
    <t>2) Calcule la media y la matriz de var-cov de los retornos individuales</t>
  </si>
  <si>
    <t>3) Calcule los dos primeros momentos muestrales de un portafolio 50-50 en cada activo</t>
  </si>
  <si>
    <t>4) Grafique el conjunto de posibilidades de inversion</t>
  </si>
  <si>
    <t>Replique el ejercicio anterior pero considerando los 4 activos: Boeing, Microsoft, Starbucks y Nordstrom</t>
  </si>
  <si>
    <t>5) Calcule el portafolio óptimo con activos riesgosos y posibilidad de venta en corto</t>
  </si>
  <si>
    <t xml:space="preserve">Tome los activos que conforman el portafolio de Berkshire Hathaway (hasta llegar a al menos 90% de la composición del portafolio) </t>
  </si>
  <si>
    <t xml:space="preserve">Calcule los retornos y desvíos muestrales según los datos de los últimos 10 años </t>
  </si>
  <si>
    <t xml:space="preserve">Grafique los retornos de sus activos en el plano media-desvío </t>
  </si>
  <si>
    <t xml:space="preserve">Obtenga los estadísticos de los portafolios Equally Weighted, Mínima varianza y el de máximo Sharpe Ratio (sin short positions). </t>
  </si>
  <si>
    <t>Grafique la frontera de eficiencia y la linea de mercado de capitales (CML)</t>
  </si>
  <si>
    <r>
      <t xml:space="preserve">Usando el mismo conjuno de activos, obtenga el portafolio optimo para dos agentes con la siguiente función de utilidad (CRRA) con dos grados de aversion al riesgo, </t>
    </r>
    <r>
      <rPr>
        <sz val="16"/>
        <color rgb="FF003399"/>
        <rFont val="Calibri"/>
        <family val="2"/>
        <scheme val="minor"/>
      </rPr>
      <t xml:space="preserve">𝛾 = </t>
    </r>
    <r>
      <rPr>
        <sz val="16"/>
        <color rgb="FF003399"/>
        <rFont val="Arial"/>
      </rPr>
      <t>5 y 𝛾 = 10. Grafique las curvas de indiferencia.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</si>
</sst>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6" formatCode="&quot;$&quot;\ #,##0;[Red]\-&quot;$&quot;\ #,##0"/>
    <numFmt numFmtId="8" formatCode="&quot;$&quot;\ #,##0.00;[Red]\-&quot;$&quot;\ #,##0.00"/>
    <numFmt numFmtId="164" formatCode="0.000"/>
    <numFmt numFmtId="165" formatCode="0.00000"/>
    <numFmt numFmtId="166" formatCode="0.0"/>
    <numFmt numFmtId="167" formatCode="0.0000000000"/>
    <numFmt numFmtId="168" formatCode="0.0%"/>
    <numFmt numFmtId="169" formatCode="#,##0.000"/>
    <numFmt numFmtId="170" formatCode="#,##0.0000"/>
    <numFmt numFmtId="171" formatCode="#,##0.0"/>
    <numFmt numFmtId="172" formatCode="#,##0.00000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000000"/>
      <name val="Arial"/>
    </font>
    <font>
      <sz val="12"/>
      <color rgb="FF008800"/>
      <name val="Arial"/>
    </font>
    <font>
      <sz val="12"/>
      <color rgb="FFDA6139"/>
      <name val="Arial"/>
    </font>
    <font>
      <sz val="12"/>
      <color rgb="FFFF0000"/>
      <name val="Arial"/>
    </font>
    <font>
      <sz val="12"/>
      <color rgb="FF1BAF6F"/>
      <name val="Arial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03399"/>
      <name val="Arial"/>
    </font>
    <font>
      <sz val="16"/>
      <color rgb="FF00339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48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wrapText="1"/>
    </xf>
    <xf numFmtId="1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3" fillId="0" borderId="0" xfId="0" applyFont="1" applyAlignment="1">
      <alignment horizontal="left"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0" fillId="0" borderId="1" xfId="0" applyFont="1" applyBorder="1"/>
    <xf numFmtId="0" fontId="0" fillId="0" borderId="0" xfId="0" applyFont="1" applyAlignment="1">
      <alignment horizontal="left" wrapText="1"/>
    </xf>
    <xf numFmtId="0" fontId="0" fillId="0" borderId="0" xfId="0" applyFont="1" applyAlignment="1">
      <alignment vertical="center" wrapText="1"/>
    </xf>
    <xf numFmtId="164" fontId="0" fillId="0" borderId="0" xfId="0" applyNumberFormat="1" applyBorder="1" applyAlignment="1">
      <alignment horizontal="center"/>
    </xf>
    <xf numFmtId="0" fontId="0" fillId="2" borderId="0" xfId="0" applyFill="1"/>
    <xf numFmtId="168" fontId="0" fillId="0" borderId="0" xfId="1" applyNumberFormat="1" applyFont="1"/>
    <xf numFmtId="0" fontId="0" fillId="0" borderId="0" xfId="0" applyFont="1"/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64" fontId="0" fillId="0" borderId="0" xfId="0" applyNumberFormat="1" applyFont="1"/>
    <xf numFmtId="2" fontId="0" fillId="0" borderId="0" xfId="0" applyNumberFormat="1" applyFont="1"/>
    <xf numFmtId="167" fontId="0" fillId="0" borderId="0" xfId="0" applyNumberFormat="1" applyFont="1" applyAlignment="1">
      <alignment horizontal="center"/>
    </xf>
    <xf numFmtId="0" fontId="0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0" fillId="0" borderId="0" xfId="0" applyFont="1" applyAlignment="1">
      <alignment horizontal="left" wrapText="1"/>
    </xf>
    <xf numFmtId="0" fontId="0" fillId="0" borderId="0" xfId="0" applyFont="1" applyFill="1" applyBorder="1"/>
    <xf numFmtId="166" fontId="0" fillId="0" borderId="0" xfId="0" applyNumberFormat="1"/>
    <xf numFmtId="9" fontId="0" fillId="0" borderId="0" xfId="0" applyNumberFormat="1" applyAlignment="1">
      <alignment horizontal="center"/>
    </xf>
    <xf numFmtId="9" fontId="0" fillId="0" borderId="0" xfId="0" applyNumberFormat="1" applyFont="1"/>
    <xf numFmtId="168" fontId="0" fillId="0" borderId="0" xfId="0" applyNumberFormat="1" applyFont="1"/>
    <xf numFmtId="164" fontId="0" fillId="2" borderId="0" xfId="0" applyNumberFormat="1" applyFill="1"/>
    <xf numFmtId="2" fontId="0" fillId="2" borderId="0" xfId="0" applyNumberFormat="1" applyFill="1" applyAlignment="1">
      <alignment horizontal="center"/>
    </xf>
    <xf numFmtId="168" fontId="0" fillId="2" borderId="0" xfId="1" applyNumberFormat="1" applyFont="1" applyFill="1" applyAlignment="1">
      <alignment horizontal="center"/>
    </xf>
    <xf numFmtId="4" fontId="0" fillId="0" borderId="0" xfId="0" applyNumberFormat="1"/>
    <xf numFmtId="0" fontId="3" fillId="0" borderId="1" xfId="0" applyFont="1" applyBorder="1" applyAlignment="1">
      <alignment horizontal="centerContinuous" wrapText="1"/>
    </xf>
    <xf numFmtId="0" fontId="3" fillId="0" borderId="0" xfId="0" applyFont="1" applyAlignment="1">
      <alignment horizontal="centerContinuous" wrapText="1"/>
    </xf>
    <xf numFmtId="0" fontId="0" fillId="0" borderId="0" xfId="0" applyAlignment="1">
      <alignment horizontal="centerContinuous"/>
    </xf>
    <xf numFmtId="166" fontId="0" fillId="2" borderId="0" xfId="0" applyNumberFormat="1" applyFill="1" applyAlignment="1">
      <alignment horizontal="center"/>
    </xf>
    <xf numFmtId="168" fontId="0" fillId="2" borderId="0" xfId="0" applyNumberFormat="1" applyFill="1" applyAlignment="1">
      <alignment horizontal="center"/>
    </xf>
    <xf numFmtId="4" fontId="0" fillId="2" borderId="0" xfId="1" applyNumberFormat="1" applyFont="1" applyFill="1" applyAlignment="1">
      <alignment horizontal="center"/>
    </xf>
    <xf numFmtId="4" fontId="0" fillId="2" borderId="0" xfId="0" applyNumberFormat="1" applyFill="1" applyAlignment="1">
      <alignment horizontal="center"/>
    </xf>
    <xf numFmtId="10" fontId="0" fillId="2" borderId="0" xfId="0" applyNumberFormat="1" applyFill="1"/>
    <xf numFmtId="0" fontId="3" fillId="0" borderId="0" xfId="0" applyFont="1" applyBorder="1"/>
    <xf numFmtId="9" fontId="0" fillId="2" borderId="0" xfId="0" applyNumberFormat="1" applyFill="1" applyAlignment="1">
      <alignment horizontal="center"/>
    </xf>
    <xf numFmtId="10" fontId="0" fillId="2" borderId="0" xfId="0" applyNumberFormat="1" applyFill="1" applyAlignment="1">
      <alignment horizontal="center"/>
    </xf>
    <xf numFmtId="4" fontId="0" fillId="2" borderId="0" xfId="0" applyNumberFormat="1" applyFill="1"/>
    <xf numFmtId="9" fontId="0" fillId="0" borderId="0" xfId="0" applyNumberFormat="1"/>
    <xf numFmtId="168" fontId="0" fillId="0" borderId="0" xfId="0" applyNumberFormat="1"/>
    <xf numFmtId="170" fontId="0" fillId="0" borderId="0" xfId="0" applyNumberFormat="1"/>
    <xf numFmtId="10" fontId="0" fillId="0" borderId="0" xfId="0" applyNumberFormat="1"/>
    <xf numFmtId="169" fontId="0" fillId="0" borderId="0" xfId="1" applyNumberFormat="1" applyFont="1"/>
    <xf numFmtId="0" fontId="3" fillId="0" borderId="0" xfId="0" applyFont="1"/>
    <xf numFmtId="169" fontId="0" fillId="3" borderId="2" xfId="1" applyNumberFormat="1" applyFont="1" applyFill="1" applyBorder="1"/>
    <xf numFmtId="0" fontId="5" fillId="0" borderId="0" xfId="0" applyFont="1"/>
    <xf numFmtId="2" fontId="0" fillId="3" borderId="2" xfId="0" applyNumberFormat="1" applyFill="1" applyBorder="1"/>
    <xf numFmtId="0" fontId="3" fillId="0" borderId="0" xfId="0" quotePrefix="1" applyFont="1"/>
    <xf numFmtId="0" fontId="6" fillId="0" borderId="0" xfId="0" applyFont="1"/>
    <xf numFmtId="164" fontId="0" fillId="4" borderId="0" xfId="0" applyNumberFormat="1" applyFont="1" applyFill="1" applyAlignment="1">
      <alignment horizontal="center"/>
    </xf>
    <xf numFmtId="0" fontId="8" fillId="0" borderId="3" xfId="2" applyFont="1" applyBorder="1" applyAlignment="1">
      <alignment horizontal="center" vertical="center"/>
    </xf>
    <xf numFmtId="0" fontId="7" fillId="0" borderId="0" xfId="2"/>
    <xf numFmtId="0" fontId="9" fillId="0" borderId="0" xfId="2" applyFont="1" applyAlignment="1">
      <alignment vertical="center"/>
    </xf>
    <xf numFmtId="3" fontId="9" fillId="0" borderId="0" xfId="2" applyNumberFormat="1" applyFont="1" applyAlignment="1">
      <alignment horizontal="right" vertical="center"/>
    </xf>
    <xf numFmtId="168" fontId="0" fillId="0" borderId="0" xfId="3" applyNumberFormat="1" applyFont="1" applyFill="1" applyBorder="1"/>
    <xf numFmtId="168" fontId="7" fillId="0" borderId="0" xfId="2" applyNumberFormat="1"/>
    <xf numFmtId="4" fontId="7" fillId="0" borderId="0" xfId="2" applyNumberFormat="1"/>
    <xf numFmtId="0" fontId="10" fillId="0" borderId="0" xfId="2" applyFont="1"/>
    <xf numFmtId="17" fontId="7" fillId="0" borderId="0" xfId="2" applyNumberFormat="1"/>
    <xf numFmtId="3" fontId="7" fillId="0" borderId="0" xfId="2" applyNumberFormat="1"/>
    <xf numFmtId="168" fontId="0" fillId="0" borderId="0" xfId="3" applyNumberFormat="1" applyFont="1"/>
    <xf numFmtId="9" fontId="0" fillId="0" borderId="0" xfId="3" applyFont="1"/>
    <xf numFmtId="9" fontId="7" fillId="0" borderId="0" xfId="2" applyNumberFormat="1"/>
    <xf numFmtId="0" fontId="10" fillId="0" borderId="0" xfId="2" applyFont="1" applyAlignment="1">
      <alignment horizontal="center" vertical="center"/>
    </xf>
    <xf numFmtId="168" fontId="7" fillId="0" borderId="0" xfId="4" applyNumberFormat="1" applyFont="1"/>
    <xf numFmtId="10" fontId="7" fillId="0" borderId="0" xfId="2" applyNumberFormat="1"/>
    <xf numFmtId="10" fontId="11" fillId="0" borderId="0" xfId="2" applyNumberFormat="1" applyFont="1"/>
    <xf numFmtId="0" fontId="11" fillId="0" borderId="0" xfId="2" applyFont="1"/>
    <xf numFmtId="168" fontId="11" fillId="0" borderId="0" xfId="2" applyNumberFormat="1" applyFont="1"/>
    <xf numFmtId="0" fontId="12" fillId="0" borderId="0" xfId="2" applyFont="1" applyAlignment="1">
      <alignment horizontal="center" vertical="center"/>
    </xf>
    <xf numFmtId="0" fontId="12" fillId="0" borderId="0" xfId="2" applyFont="1"/>
    <xf numFmtId="168" fontId="11" fillId="0" borderId="0" xfId="3" applyNumberFormat="1" applyFont="1"/>
    <xf numFmtId="0" fontId="12" fillId="0" borderId="0" xfId="2" applyFont="1" applyAlignment="1">
      <alignment horizontal="center" vertical="center" wrapText="1"/>
    </xf>
    <xf numFmtId="168" fontId="12" fillId="0" borderId="0" xfId="3" applyNumberFormat="1" applyFont="1" applyAlignment="1">
      <alignment horizontal="center" vertical="center" wrapText="1"/>
    </xf>
    <xf numFmtId="168" fontId="11" fillId="5" borderId="0" xfId="3" applyNumberFormat="1" applyFont="1" applyFill="1"/>
    <xf numFmtId="0" fontId="11" fillId="0" borderId="0" xfId="3" applyNumberFormat="1" applyFont="1"/>
    <xf numFmtId="4" fontId="11" fillId="0" borderId="0" xfId="3" applyNumberFormat="1" applyFont="1"/>
    <xf numFmtId="0" fontId="0" fillId="0" borderId="4" xfId="0" applyBorder="1"/>
    <xf numFmtId="171" fontId="0" fillId="0" borderId="5" xfId="0" applyNumberFormat="1" applyBorder="1"/>
    <xf numFmtId="0" fontId="0" fillId="0" borderId="6" xfId="0" applyBorder="1"/>
    <xf numFmtId="171" fontId="0" fillId="0" borderId="7" xfId="0" applyNumberFormat="1" applyBorder="1"/>
    <xf numFmtId="171" fontId="0" fillId="0" borderId="8" xfId="0" applyNumberFormat="1" applyBorder="1"/>
    <xf numFmtId="172" fontId="0" fillId="0" borderId="0" xfId="0" applyNumberFormat="1"/>
    <xf numFmtId="169" fontId="0" fillId="6" borderId="0" xfId="0" applyNumberFormat="1" applyFill="1"/>
    <xf numFmtId="0" fontId="7" fillId="0" borderId="0" xfId="2" applyFont="1"/>
    <xf numFmtId="168" fontId="0" fillId="7" borderId="0" xfId="0" applyNumberFormat="1" applyFill="1"/>
    <xf numFmtId="169" fontId="0" fillId="7" borderId="0" xfId="0" applyNumberFormat="1" applyFill="1"/>
    <xf numFmtId="0" fontId="18" fillId="0" borderId="0" xfId="5"/>
    <xf numFmtId="0" fontId="13" fillId="0" borderId="0" xfId="0" applyFont="1"/>
    <xf numFmtId="0" fontId="14" fillId="0" borderId="0" xfId="0" applyFont="1"/>
    <xf numFmtId="3" fontId="13" fillId="0" borderId="0" xfId="0" applyNumberFormat="1" applyFont="1"/>
    <xf numFmtId="8" fontId="13" fillId="0" borderId="0" xfId="0" applyNumberFormat="1" applyFont="1"/>
    <xf numFmtId="6" fontId="13" fillId="0" borderId="0" xfId="0" applyNumberFormat="1" applyFont="1"/>
    <xf numFmtId="10" fontId="15" fillId="0" borderId="0" xfId="0" applyNumberFormat="1" applyFont="1"/>
    <xf numFmtId="0" fontId="16" fillId="0" borderId="0" xfId="0" applyFont="1"/>
    <xf numFmtId="10" fontId="17" fillId="0" borderId="0" xfId="0" applyNumberFormat="1" applyFont="1"/>
    <xf numFmtId="0" fontId="7" fillId="0" borderId="1" xfId="2" applyBorder="1"/>
    <xf numFmtId="0" fontId="9" fillId="0" borderId="1" xfId="2" applyFont="1" applyBorder="1" applyAlignment="1">
      <alignment vertical="center"/>
    </xf>
    <xf numFmtId="3" fontId="9" fillId="0" borderId="1" xfId="2" applyNumberFormat="1" applyFont="1" applyBorder="1" applyAlignment="1">
      <alignment horizontal="right" vertical="center"/>
    </xf>
    <xf numFmtId="168" fontId="0" fillId="0" borderId="1" xfId="3" applyNumberFormat="1" applyFont="1" applyFill="1" applyBorder="1"/>
    <xf numFmtId="0" fontId="19" fillId="0" borderId="0" xfId="2" applyFont="1"/>
    <xf numFmtId="0" fontId="3" fillId="0" borderId="0" xfId="0" applyFont="1" applyAlignment="1">
      <alignment horizontal="lef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3" fontId="7" fillId="0" borderId="1" xfId="2" applyNumberFormat="1" applyBorder="1"/>
    <xf numFmtId="0" fontId="20" fillId="0" borderId="0" xfId="2" applyFont="1"/>
    <xf numFmtId="0" fontId="19" fillId="7" borderId="0" xfId="2" applyFont="1" applyFill="1"/>
    <xf numFmtId="10" fontId="20" fillId="7" borderId="0" xfId="2" applyNumberFormat="1" applyFont="1" applyFill="1"/>
    <xf numFmtId="10" fontId="20" fillId="0" borderId="0" xfId="2" applyNumberFormat="1" applyFont="1"/>
    <xf numFmtId="168" fontId="20" fillId="0" borderId="0" xfId="2" applyNumberFormat="1" applyFont="1"/>
    <xf numFmtId="168" fontId="20" fillId="0" borderId="0" xfId="4" applyNumberFormat="1" applyFont="1"/>
    <xf numFmtId="4" fontId="20" fillId="0" borderId="0" xfId="2" applyNumberFormat="1" applyFont="1"/>
    <xf numFmtId="0" fontId="19" fillId="0" borderId="0" xfId="2" applyFont="1" applyAlignment="1">
      <alignment horizontal="center" vertical="center"/>
    </xf>
    <xf numFmtId="4" fontId="20" fillId="7" borderId="0" xfId="2" applyNumberFormat="1" applyFont="1" applyFill="1"/>
    <xf numFmtId="168" fontId="20" fillId="7" borderId="0" xfId="2" applyNumberFormat="1" applyFont="1" applyFill="1"/>
    <xf numFmtId="168" fontId="0" fillId="2" borderId="0" xfId="3" applyNumberFormat="1" applyFont="1" applyFill="1"/>
    <xf numFmtId="10" fontId="20" fillId="2" borderId="0" xfId="2" applyNumberFormat="1" applyFont="1" applyFill="1"/>
    <xf numFmtId="0" fontId="3" fillId="0" borderId="0" xfId="0" applyFont="1" applyAlignment="1">
      <alignment horizontal="left" vertical="center" wrapText="1"/>
    </xf>
    <xf numFmtId="168" fontId="0" fillId="8" borderId="0" xfId="0" applyNumberFormat="1" applyFill="1"/>
    <xf numFmtId="9" fontId="0" fillId="8" borderId="0" xfId="0" applyNumberFormat="1" applyFill="1"/>
    <xf numFmtId="4" fontId="0" fillId="8" borderId="0" xfId="0" applyNumberFormat="1" applyFill="1"/>
    <xf numFmtId="164" fontId="0" fillId="8" borderId="0" xfId="0" applyNumberFormat="1" applyFill="1" applyAlignment="1">
      <alignment horizontal="center"/>
    </xf>
    <xf numFmtId="168" fontId="0" fillId="8" borderId="0" xfId="1" applyNumberFormat="1" applyFont="1" applyFill="1" applyAlignment="1">
      <alignment horizontal="center"/>
    </xf>
    <xf numFmtId="0" fontId="0" fillId="8" borderId="0" xfId="0" applyFill="1"/>
    <xf numFmtId="2" fontId="0" fillId="8" borderId="0" xfId="0" applyNumberFormat="1" applyFill="1"/>
    <xf numFmtId="10" fontId="0" fillId="8" borderId="0" xfId="0" applyNumberFormat="1" applyFill="1" applyAlignment="1">
      <alignment horizontal="center"/>
    </xf>
    <xf numFmtId="168" fontId="0" fillId="8" borderId="0" xfId="0" applyNumberFormat="1" applyFill="1" applyAlignment="1">
      <alignment horizontal="center"/>
    </xf>
    <xf numFmtId="10" fontId="0" fillId="8" borderId="0" xfId="0" applyNumberFormat="1" applyFill="1"/>
    <xf numFmtId="168" fontId="0" fillId="8" borderId="0" xfId="0" applyNumberFormat="1" applyFont="1" applyFill="1" applyAlignment="1">
      <alignment horizontal="center"/>
    </xf>
    <xf numFmtId="165" fontId="0" fillId="8" borderId="0" xfId="0" applyNumberFormat="1" applyFont="1" applyFill="1" applyAlignment="1">
      <alignment horizontal="center"/>
    </xf>
    <xf numFmtId="9" fontId="0" fillId="8" borderId="0" xfId="0" applyNumberFormat="1" applyFont="1" applyFill="1"/>
    <xf numFmtId="9" fontId="0" fillId="8" borderId="1" xfId="0" applyNumberFormat="1" applyFont="1" applyFill="1" applyBorder="1"/>
    <xf numFmtId="4" fontId="0" fillId="8" borderId="0" xfId="0" applyNumberFormat="1" applyFont="1" applyFill="1"/>
    <xf numFmtId="0" fontId="21" fillId="0" borderId="0" xfId="0" applyFont="1" applyAlignment="1">
      <alignment horizontal="left" vertical="center" readingOrder="1"/>
    </xf>
  </cellXfs>
  <cellStyles count="6">
    <cellStyle name="Hyperlink" xfId="5" builtinId="8"/>
    <cellStyle name="Normal" xfId="0" builtinId="0"/>
    <cellStyle name="Normal 2" xfId="2"/>
    <cellStyle name="Percent" xfId="1" builtinId="5"/>
    <cellStyle name="Percent 2" xfId="4"/>
    <cellStyle name="Porcentaje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'1'!$C$253:$F$253</c:f>
              <c:numCache>
                <c:formatCode>0.0%</c:formatCode>
                <c:ptCount val="4"/>
                <c:pt idx="0">
                  <c:v>0.0842678201660592</c:v>
                </c:pt>
                <c:pt idx="1">
                  <c:v>0.108720165990708</c:v>
                </c:pt>
                <c:pt idx="2">
                  <c:v>0.081608912528879</c:v>
                </c:pt>
                <c:pt idx="3">
                  <c:v>0.0831839511967181</c:v>
                </c:pt>
              </c:numCache>
            </c:numRef>
          </c:xVal>
          <c:yVal>
            <c:numRef>
              <c:f>'1'!$C$252:$F$252</c:f>
              <c:numCache>
                <c:formatCode>0.0%</c:formatCode>
                <c:ptCount val="4"/>
                <c:pt idx="0">
                  <c:v>0.0165977800027284</c:v>
                </c:pt>
                <c:pt idx="1">
                  <c:v>0.0114893284629951</c:v>
                </c:pt>
                <c:pt idx="2">
                  <c:v>0.0117793050399126</c:v>
                </c:pt>
                <c:pt idx="3">
                  <c:v>0.00833626883990755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45-0D4A-BAFB-4EEF64152CA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'1'!$C$278:$F$278</c:f>
              <c:numCache>
                <c:formatCode>0.0%</c:formatCode>
                <c:ptCount val="4"/>
                <c:pt idx="0">
                  <c:v>0.0568378180527264</c:v>
                </c:pt>
                <c:pt idx="1">
                  <c:v>0.0874759867927954</c:v>
                </c:pt>
                <c:pt idx="2">
                  <c:v>0.0707546321589686</c:v>
                </c:pt>
                <c:pt idx="3">
                  <c:v>0.0613335932081382</c:v>
                </c:pt>
              </c:numCache>
            </c:numRef>
          </c:xVal>
          <c:yVal>
            <c:numRef>
              <c:f>'1'!$C$277:$F$277</c:f>
              <c:numCache>
                <c:formatCode>0.0%</c:formatCode>
                <c:ptCount val="4"/>
                <c:pt idx="0">
                  <c:v>0.018661836394083</c:v>
                </c:pt>
                <c:pt idx="1">
                  <c:v>0.00460597691690989</c:v>
                </c:pt>
                <c:pt idx="2">
                  <c:v>0.0175139097417154</c:v>
                </c:pt>
                <c:pt idx="3">
                  <c:v>0.0156330006826978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45-0D4A-BAFB-4EEF64152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602080"/>
        <c:axId val="-2075430944"/>
      </c:scatterChart>
      <c:valAx>
        <c:axId val="-207160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430944"/>
        <c:crosses val="autoZero"/>
        <c:crossBetween val="midCat"/>
      </c:valAx>
      <c:valAx>
        <c:axId val="-207543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1'!$J$25:$Y$25</c:f>
              <c:numCache>
                <c:formatCode>0%</c:formatCode>
                <c:ptCount val="16"/>
                <c:pt idx="0">
                  <c:v>0.420457841929357</c:v>
                </c:pt>
                <c:pt idx="1">
                  <c:v>0.37533997825249</c:v>
                </c:pt>
                <c:pt idx="2">
                  <c:v>0.33042235509884</c:v>
                </c:pt>
                <c:pt idx="3">
                  <c:v>0.285799400390108</c:v>
                </c:pt>
                <c:pt idx="4">
                  <c:v>0.241634419769666</c:v>
                </c:pt>
                <c:pt idx="5">
                  <c:v>0.198233749425516</c:v>
                </c:pt>
                <c:pt idx="6">
                  <c:v>0.156235645884573</c:v>
                </c:pt>
                <c:pt idx="7">
                  <c:v>0.117158293425768</c:v>
                </c:pt>
                <c:pt idx="8">
                  <c:v>0.0851239415893292</c:v>
                </c:pt>
                <c:pt idx="9">
                  <c:v>0.0704956465660515</c:v>
                </c:pt>
                <c:pt idx="10">
                  <c:v>0.0830464808262493</c:v>
                </c:pt>
                <c:pt idx="11">
                  <c:v>0.11413733311358</c:v>
                </c:pt>
                <c:pt idx="12">
                  <c:v>0.152844609596587</c:v>
                </c:pt>
                <c:pt idx="13">
                  <c:v>0.194677039208486</c:v>
                </c:pt>
                <c:pt idx="14">
                  <c:v>0.237992343463038</c:v>
                </c:pt>
                <c:pt idx="15">
                  <c:v>0.282108299308744</c:v>
                </c:pt>
              </c:numCache>
            </c:numRef>
          </c:xVal>
          <c:yVal>
            <c:numRef>
              <c:f>'Ejercicio 1'!$J$24:$Y$24</c:f>
              <c:numCache>
                <c:formatCode>0.0%</c:formatCode>
                <c:ptCount val="16"/>
                <c:pt idx="0">
                  <c:v>0.0450630235412535</c:v>
                </c:pt>
                <c:pt idx="1">
                  <c:v>0.0410463239072932</c:v>
                </c:pt>
                <c:pt idx="2">
                  <c:v>0.0370296242733329</c:v>
                </c:pt>
                <c:pt idx="3">
                  <c:v>0.0330129246393726</c:v>
                </c:pt>
                <c:pt idx="4">
                  <c:v>0.0289962250054123</c:v>
                </c:pt>
                <c:pt idx="5">
                  <c:v>0.0249795253714521</c:v>
                </c:pt>
                <c:pt idx="6">
                  <c:v>0.0209628257374918</c:v>
                </c:pt>
                <c:pt idx="7">
                  <c:v>0.0169461261035315</c:v>
                </c:pt>
                <c:pt idx="8">
                  <c:v>0.0129294264695712</c:v>
                </c:pt>
                <c:pt idx="9">
                  <c:v>0.00891272683561094</c:v>
                </c:pt>
                <c:pt idx="10">
                  <c:v>0.00489602720165066</c:v>
                </c:pt>
                <c:pt idx="11">
                  <c:v>0.00087932756769038</c:v>
                </c:pt>
                <c:pt idx="12">
                  <c:v>-0.0031373720662699</c:v>
                </c:pt>
                <c:pt idx="13">
                  <c:v>-0.00715407170023018</c:v>
                </c:pt>
                <c:pt idx="14">
                  <c:v>-0.0111707713341905</c:v>
                </c:pt>
                <c:pt idx="15">
                  <c:v>-0.0151874709681507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8C-D74B-A84A-96E0EDDAFF8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'Ejercicio 1'!$J$61:$M$61</c:f>
              <c:numCache>
                <c:formatCode>0.0%</c:formatCode>
                <c:ptCount val="4"/>
                <c:pt idx="0">
                  <c:v>0.0</c:v>
                </c:pt>
                <c:pt idx="1">
                  <c:v>0.0788014126969976</c:v>
                </c:pt>
                <c:pt idx="2" formatCode="0.00%">
                  <c:v>0.394007063484988</c:v>
                </c:pt>
              </c:numCache>
            </c:numRef>
          </c:xVal>
          <c:yVal>
            <c:numRef>
              <c:f>'Ejercicio 1'!$J$60:$M$60</c:f>
              <c:numCache>
                <c:formatCode>0.0%</c:formatCode>
                <c:ptCount val="4"/>
                <c:pt idx="0" formatCode="0.00%">
                  <c:v>0.000833333333333333</c:v>
                </c:pt>
                <c:pt idx="1">
                  <c:v>0.0118355858389761</c:v>
                </c:pt>
                <c:pt idx="2" formatCode="0.00%">
                  <c:v>0.0558445958615471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C8C-D74B-A84A-96E0EDDAF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2241856"/>
        <c:axId val="-2072235888"/>
      </c:scatterChart>
      <c:valAx>
        <c:axId val="-207224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235888"/>
        <c:crosses val="autoZero"/>
        <c:crossBetween val="midCat"/>
      </c:valAx>
      <c:valAx>
        <c:axId val="-20722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24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1'!$J$9</c:f>
              <c:numCache>
                <c:formatCode>0.0%</c:formatCode>
                <c:ptCount val="1"/>
                <c:pt idx="0">
                  <c:v>0.0851239415893292</c:v>
                </c:pt>
              </c:numCache>
            </c:numRef>
          </c:xVal>
          <c:yVal>
            <c:numRef>
              <c:f>'Ejercicio 1'!$J$8</c:f>
              <c:numCache>
                <c:formatCode>0.0%</c:formatCode>
                <c:ptCount val="1"/>
                <c:pt idx="0">
                  <c:v>0.0129294264695712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DC-674A-894C-7A17D170214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'Ejercicio 1'!$K$9</c:f>
              <c:numCache>
                <c:formatCode>0.0%</c:formatCode>
                <c:ptCount val="1"/>
                <c:pt idx="0">
                  <c:v>0.0830464808262493</c:v>
                </c:pt>
              </c:numCache>
            </c:numRef>
          </c:xVal>
          <c:yVal>
            <c:numRef>
              <c:f>'Ejercicio 1'!$K$8</c:f>
              <c:numCache>
                <c:formatCode>0.0%</c:formatCode>
                <c:ptCount val="1"/>
                <c:pt idx="0">
                  <c:v>0.00489602720165066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7DC-674A-894C-7A17D1702142}"/>
            </c:ext>
          </c:extLst>
        </c:ser>
        <c:ser>
          <c:idx val="2"/>
          <c:order val="2"/>
          <c:spPr>
            <a:ln w="25400" cap="rnd">
              <a:solidFill>
                <a:schemeClr val="tx1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'Ejercicio 1'!$J$25:$Y$25</c:f>
              <c:numCache>
                <c:formatCode>0%</c:formatCode>
                <c:ptCount val="16"/>
                <c:pt idx="0">
                  <c:v>0.420457841929357</c:v>
                </c:pt>
                <c:pt idx="1">
                  <c:v>0.37533997825249</c:v>
                </c:pt>
                <c:pt idx="2">
                  <c:v>0.33042235509884</c:v>
                </c:pt>
                <c:pt idx="3">
                  <c:v>0.285799400390108</c:v>
                </c:pt>
                <c:pt idx="4">
                  <c:v>0.241634419769666</c:v>
                </c:pt>
                <c:pt idx="5">
                  <c:v>0.198233749425516</c:v>
                </c:pt>
                <c:pt idx="6">
                  <c:v>0.156235645884573</c:v>
                </c:pt>
                <c:pt idx="7">
                  <c:v>0.117158293425768</c:v>
                </c:pt>
                <c:pt idx="8">
                  <c:v>0.0851239415893292</c:v>
                </c:pt>
                <c:pt idx="9">
                  <c:v>0.0704956465660515</c:v>
                </c:pt>
                <c:pt idx="10">
                  <c:v>0.0830464808262493</c:v>
                </c:pt>
                <c:pt idx="11">
                  <c:v>0.11413733311358</c:v>
                </c:pt>
                <c:pt idx="12">
                  <c:v>0.152844609596587</c:v>
                </c:pt>
                <c:pt idx="13">
                  <c:v>0.194677039208486</c:v>
                </c:pt>
                <c:pt idx="14">
                  <c:v>0.237992343463038</c:v>
                </c:pt>
                <c:pt idx="15">
                  <c:v>0.282108299308744</c:v>
                </c:pt>
              </c:numCache>
            </c:numRef>
          </c:xVal>
          <c:yVal>
            <c:numRef>
              <c:f>'Ejercicio 1'!$J$24:$Y$24</c:f>
              <c:numCache>
                <c:formatCode>0.0%</c:formatCode>
                <c:ptCount val="16"/>
                <c:pt idx="0">
                  <c:v>0.0450630235412535</c:v>
                </c:pt>
                <c:pt idx="1">
                  <c:v>0.0410463239072932</c:v>
                </c:pt>
                <c:pt idx="2">
                  <c:v>0.0370296242733329</c:v>
                </c:pt>
                <c:pt idx="3">
                  <c:v>0.0330129246393726</c:v>
                </c:pt>
                <c:pt idx="4">
                  <c:v>0.0289962250054123</c:v>
                </c:pt>
                <c:pt idx="5">
                  <c:v>0.0249795253714521</c:v>
                </c:pt>
                <c:pt idx="6">
                  <c:v>0.0209628257374918</c:v>
                </c:pt>
                <c:pt idx="7">
                  <c:v>0.0169461261035315</c:v>
                </c:pt>
                <c:pt idx="8">
                  <c:v>0.0129294264695712</c:v>
                </c:pt>
                <c:pt idx="9">
                  <c:v>0.00891272683561094</c:v>
                </c:pt>
                <c:pt idx="10">
                  <c:v>0.00489602720165066</c:v>
                </c:pt>
                <c:pt idx="11">
                  <c:v>0.00087932756769038</c:v>
                </c:pt>
                <c:pt idx="12">
                  <c:v>-0.0031373720662699</c:v>
                </c:pt>
                <c:pt idx="13">
                  <c:v>-0.00715407170023018</c:v>
                </c:pt>
                <c:pt idx="14">
                  <c:v>-0.0111707713341905</c:v>
                </c:pt>
                <c:pt idx="15">
                  <c:v>-0.0151874709681507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7DC-674A-894C-7A17D1702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2194384"/>
        <c:axId val="-2072190864"/>
      </c:scatterChart>
      <c:valAx>
        <c:axId val="-2072194384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190864"/>
        <c:crosses val="autoZero"/>
        <c:crossBetween val="midCat"/>
      </c:valAx>
      <c:valAx>
        <c:axId val="-207219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19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2'!$O$9:$R$9</c:f>
              <c:numCache>
                <c:formatCode>0.0%</c:formatCode>
                <c:ptCount val="4"/>
                <c:pt idx="0">
                  <c:v>0.0842678201660593</c:v>
                </c:pt>
                <c:pt idx="1">
                  <c:v>0.108720165990707</c:v>
                </c:pt>
                <c:pt idx="2">
                  <c:v>0.081608912528879</c:v>
                </c:pt>
                <c:pt idx="3">
                  <c:v>0.0831839511967181</c:v>
                </c:pt>
              </c:numCache>
            </c:numRef>
          </c:xVal>
          <c:yVal>
            <c:numRef>
              <c:f>'Ejercicio 2'!$O$8:$R$8</c:f>
              <c:numCache>
                <c:formatCode>0.0%</c:formatCode>
                <c:ptCount val="4"/>
                <c:pt idx="0">
                  <c:v>0.0165977800027284</c:v>
                </c:pt>
                <c:pt idx="1">
                  <c:v>0.0114893284629951</c:v>
                </c:pt>
                <c:pt idx="2">
                  <c:v>0.0117793050399126</c:v>
                </c:pt>
                <c:pt idx="3">
                  <c:v>0.00833626883990755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7D-8640-A6E3-E1FE391788F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'Ejercicio 2'!$S$9</c:f>
              <c:numCache>
                <c:formatCode>0.0%</c:formatCode>
                <c:ptCount val="1"/>
                <c:pt idx="0">
                  <c:v>0.0618675752803848</c:v>
                </c:pt>
              </c:numCache>
            </c:numRef>
          </c:xVal>
          <c:yVal>
            <c:numRef>
              <c:f>'Ejercicio 2'!$S$8</c:f>
              <c:numCache>
                <c:formatCode>0.0%</c:formatCode>
                <c:ptCount val="1"/>
                <c:pt idx="0">
                  <c:v>0.0120506705863859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7D-8640-A6E3-E1FE391788F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'Ejercicio 2'!$O$33</c:f>
              <c:numCache>
                <c:formatCode>0.0%</c:formatCode>
                <c:ptCount val="1"/>
                <c:pt idx="0">
                  <c:v>0.0639087635064922</c:v>
                </c:pt>
              </c:numCache>
            </c:numRef>
          </c:xVal>
          <c:yVal>
            <c:numRef>
              <c:f>'Ejercicio 2'!$O$32</c:f>
              <c:numCache>
                <c:formatCode>0.0%</c:formatCode>
                <c:ptCount val="1"/>
                <c:pt idx="0">
                  <c:v>0.0143517220302368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97D-8640-A6E3-E1FE391788F2}"/>
            </c:ext>
          </c:extLst>
        </c:ser>
        <c:ser>
          <c:idx val="3"/>
          <c:order val="3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'Ejercicio 2'!$O$44:$R$44</c:f>
              <c:numCache>
                <c:formatCode>0.000</c:formatCode>
                <c:ptCount val="4"/>
                <c:pt idx="0" formatCode="0.00%">
                  <c:v>0.0</c:v>
                </c:pt>
                <c:pt idx="1">
                  <c:v>0.0639087635064922</c:v>
                </c:pt>
                <c:pt idx="2" formatCode="General">
                  <c:v>0.0958631452597383</c:v>
                </c:pt>
                <c:pt idx="3" formatCode="General">
                  <c:v>0.143794717889608</c:v>
                </c:pt>
              </c:numCache>
            </c:numRef>
          </c:xVal>
          <c:yVal>
            <c:numRef>
              <c:f>'Ejercicio 2'!$O$43:$R$43</c:f>
              <c:numCache>
                <c:formatCode>0.000</c:formatCode>
                <c:ptCount val="4"/>
                <c:pt idx="0" formatCode="0.00%">
                  <c:v>0.000833333333333333</c:v>
                </c:pt>
                <c:pt idx="1">
                  <c:v>0.0143517220302368</c:v>
                </c:pt>
                <c:pt idx="2" formatCode="#,##0.00">
                  <c:v>0.0211109163786886</c:v>
                </c:pt>
                <c:pt idx="3" formatCode="#,##0.00">
                  <c:v>0.0312497079013662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97D-8640-A6E3-E1FE3917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3394448"/>
        <c:axId val="-2073390832"/>
      </c:scatterChart>
      <c:valAx>
        <c:axId val="-207339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390832"/>
        <c:crosses val="autoZero"/>
        <c:crossBetween val="midCat"/>
      </c:valAx>
      <c:valAx>
        <c:axId val="-20733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39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Frontera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'Portfolios BH'!$E$30:$J$30</c:f>
              <c:numCache>
                <c:formatCode>0.0%</c:formatCode>
                <c:ptCount val="6"/>
                <c:pt idx="0">
                  <c:v>0.0537568852846566</c:v>
                </c:pt>
                <c:pt idx="1">
                  <c:v>0.0477706643545091</c:v>
                </c:pt>
                <c:pt idx="2">
                  <c:v>0.0428029912930642</c:v>
                </c:pt>
                <c:pt idx="3">
                  <c:v>0.0391556556709169</c:v>
                </c:pt>
                <c:pt idx="4">
                  <c:v>0.0368751820475812</c:v>
                </c:pt>
                <c:pt idx="5">
                  <c:v>0.0361926659532345</c:v>
                </c:pt>
              </c:numCache>
            </c:numRef>
          </c:xVal>
          <c:yVal>
            <c:numRef>
              <c:f>'Portfolios BH'!$E$29:$J$29</c:f>
              <c:numCache>
                <c:formatCode>0.00%</c:formatCode>
                <c:ptCount val="6"/>
                <c:pt idx="0">
                  <c:v>0.0221506184260966</c:v>
                </c:pt>
                <c:pt idx="1">
                  <c:v>0.0196506184388285</c:v>
                </c:pt>
                <c:pt idx="2">
                  <c:v>0.0171506183026989</c:v>
                </c:pt>
                <c:pt idx="3">
                  <c:v>0.0146506183537607</c:v>
                </c:pt>
                <c:pt idx="4">
                  <c:v>0.012150629579135</c:v>
                </c:pt>
                <c:pt idx="5">
                  <c:v>0.0100082102374652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E1-8046-A56C-975605CE1048}"/>
            </c:ext>
          </c:extLst>
        </c:ser>
        <c:ser>
          <c:idx val="1"/>
          <c:order val="1"/>
          <c:tx>
            <c:v>Activos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'Portfolios BH'!$C$4:$P$4</c:f>
              <c:numCache>
                <c:formatCode>0.0%</c:formatCode>
                <c:ptCount val="14"/>
                <c:pt idx="0">
                  <c:v>0.0789464376552466</c:v>
                </c:pt>
                <c:pt idx="1">
                  <c:v>0.0871910407523085</c:v>
                </c:pt>
                <c:pt idx="2">
                  <c:v>0.0666669600306952</c:v>
                </c:pt>
                <c:pt idx="3">
                  <c:v>0.0459046367720821</c:v>
                </c:pt>
                <c:pt idx="4">
                  <c:v>0.0853834965019629</c:v>
                </c:pt>
                <c:pt idx="5">
                  <c:v>0.0661395768721527</c:v>
                </c:pt>
                <c:pt idx="6">
                  <c:v>0.0695498929397962</c:v>
                </c:pt>
                <c:pt idx="7">
                  <c:v>0.0575627121247614</c:v>
                </c:pt>
                <c:pt idx="8">
                  <c:v>0.14139827278466</c:v>
                </c:pt>
                <c:pt idx="9">
                  <c:v>0.0779112535970318</c:v>
                </c:pt>
                <c:pt idx="10">
                  <c:v>0.0843384985174237</c:v>
                </c:pt>
                <c:pt idx="11">
                  <c:v>0.0654690368084487</c:v>
                </c:pt>
                <c:pt idx="12">
                  <c:v>0.088706197477613</c:v>
                </c:pt>
              </c:numCache>
            </c:numRef>
          </c:xVal>
          <c:yVal>
            <c:numRef>
              <c:f>'Portfolios BH'!$C$3:$P$3</c:f>
              <c:numCache>
                <c:formatCode>0.0%</c:formatCode>
                <c:ptCount val="14"/>
                <c:pt idx="0">
                  <c:v>0.0247748303454301</c:v>
                </c:pt>
                <c:pt idx="1">
                  <c:v>0.0212668884814858</c:v>
                </c:pt>
                <c:pt idx="2">
                  <c:v>0.0146669224424364</c:v>
                </c:pt>
                <c:pt idx="3">
                  <c:v>0.00816552647858889</c:v>
                </c:pt>
                <c:pt idx="4">
                  <c:v>-0.000905234953590748</c:v>
                </c:pt>
                <c:pt idx="5">
                  <c:v>0.0220508708041801</c:v>
                </c:pt>
                <c:pt idx="6">
                  <c:v>0.00511506637607174</c:v>
                </c:pt>
                <c:pt idx="7">
                  <c:v>0.00934604663940484</c:v>
                </c:pt>
                <c:pt idx="8">
                  <c:v>0.00608410498941946</c:v>
                </c:pt>
                <c:pt idx="9">
                  <c:v>0.011866502111132</c:v>
                </c:pt>
                <c:pt idx="10">
                  <c:v>0.0190205158021394</c:v>
                </c:pt>
                <c:pt idx="11">
                  <c:v>0.01127361770911</c:v>
                </c:pt>
                <c:pt idx="12">
                  <c:v>0.0125011692491946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E1-8046-A56C-975605CE1048}"/>
            </c:ext>
          </c:extLst>
        </c:ser>
        <c:ser>
          <c:idx val="2"/>
          <c:order val="2"/>
          <c:tx>
            <c:v>Portfolio BH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'Portfolios BH'!$T$4</c:f>
              <c:numCache>
                <c:formatCode>0.0%</c:formatCode>
                <c:ptCount val="1"/>
                <c:pt idx="0">
                  <c:v>0.0524142002707951</c:v>
                </c:pt>
              </c:numCache>
            </c:numRef>
          </c:xVal>
          <c:yVal>
            <c:numRef>
              <c:f>'Portfolios BH'!$T$3</c:f>
              <c:numCache>
                <c:formatCode>0.0%</c:formatCode>
                <c:ptCount val="1"/>
                <c:pt idx="0">
                  <c:v>0.0182851450584606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E1-8046-A56C-975605CE1048}"/>
            </c:ext>
          </c:extLst>
        </c:ser>
        <c:ser>
          <c:idx val="3"/>
          <c:order val="3"/>
          <c:tx>
            <c:v>Portfolio Max ShR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'Portfolios BH'!$V$4</c:f>
              <c:numCache>
                <c:formatCode>0.0%</c:formatCode>
                <c:ptCount val="1"/>
                <c:pt idx="0">
                  <c:v>0.0537568852846566</c:v>
                </c:pt>
              </c:numCache>
            </c:numRef>
          </c:xVal>
          <c:yVal>
            <c:numRef>
              <c:f>'Portfolios BH'!$V$3</c:f>
              <c:numCache>
                <c:formatCode>0.0%</c:formatCode>
                <c:ptCount val="1"/>
                <c:pt idx="0">
                  <c:v>0.0221506184260966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CE1-8046-A56C-975605CE1048}"/>
            </c:ext>
          </c:extLst>
        </c:ser>
        <c:ser>
          <c:idx val="4"/>
          <c:order val="4"/>
          <c:tx>
            <c:v>Portfolio Min Var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'Portfolios BH'!$W$4</c:f>
              <c:numCache>
                <c:formatCode>0.0%</c:formatCode>
                <c:ptCount val="1"/>
                <c:pt idx="0">
                  <c:v>0.0361926659532345</c:v>
                </c:pt>
              </c:numCache>
            </c:numRef>
          </c:xVal>
          <c:yVal>
            <c:numRef>
              <c:f>'Portfolios BH'!$W$3</c:f>
              <c:numCache>
                <c:formatCode>0.0%</c:formatCode>
                <c:ptCount val="1"/>
                <c:pt idx="0">
                  <c:v>0.0100082102374652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CE1-8046-A56C-975605CE1048}"/>
            </c:ext>
          </c:extLst>
        </c:ser>
        <c:ser>
          <c:idx val="5"/>
          <c:order val="5"/>
          <c:tx>
            <c:strRef>
              <c:f>'Portfolios BH'!$Y$2</c:f>
              <c:strCache>
                <c:ptCount val="1"/>
                <c:pt idx="0">
                  <c:v>S&amp;P500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'Portfolios BH'!$Y$4</c:f>
              <c:numCache>
                <c:formatCode>0.0%</c:formatCode>
                <c:ptCount val="1"/>
                <c:pt idx="0">
                  <c:v>0.0400492875156248</c:v>
                </c:pt>
              </c:numCache>
            </c:numRef>
          </c:xVal>
          <c:yVal>
            <c:numRef>
              <c:f>'Portfolios BH'!$Y$3</c:f>
              <c:numCache>
                <c:formatCode>0.0%</c:formatCode>
                <c:ptCount val="1"/>
                <c:pt idx="0">
                  <c:v>0.0115997408211054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CE1-8046-A56C-975605CE1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784432"/>
        <c:axId val="-2071787600"/>
      </c:scatterChart>
      <c:valAx>
        <c:axId val="-207178443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787600"/>
        <c:crosses val="autoZero"/>
        <c:crossBetween val="midCat"/>
      </c:valAx>
      <c:valAx>
        <c:axId val="-207178760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78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Frontera eficiente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'Portfolios BH'!$C$30:$J$30</c:f>
              <c:numCache>
                <c:formatCode>0.0%</c:formatCode>
                <c:ptCount val="8"/>
                <c:pt idx="0">
                  <c:v>0.0766178711249463</c:v>
                </c:pt>
                <c:pt idx="1">
                  <c:v>0.0624819270493121</c:v>
                </c:pt>
                <c:pt idx="2">
                  <c:v>0.0537568852846566</c:v>
                </c:pt>
                <c:pt idx="3">
                  <c:v>0.0477706643545091</c:v>
                </c:pt>
                <c:pt idx="4">
                  <c:v>0.0428029912930642</c:v>
                </c:pt>
                <c:pt idx="5">
                  <c:v>0.0391556556709169</c:v>
                </c:pt>
                <c:pt idx="6">
                  <c:v>0.0368751820475812</c:v>
                </c:pt>
                <c:pt idx="7">
                  <c:v>0.0361926659532345</c:v>
                </c:pt>
              </c:numCache>
            </c:numRef>
          </c:xVal>
          <c:yVal>
            <c:numRef>
              <c:f>'Portfolios BH'!$C$29:$J$29</c:f>
              <c:numCache>
                <c:formatCode>0.00%</c:formatCode>
                <c:ptCount val="8"/>
                <c:pt idx="0">
                  <c:v>0.0246506184011284</c:v>
                </c:pt>
                <c:pt idx="1">
                  <c:v>0.0236506183435743</c:v>
                </c:pt>
                <c:pt idx="2">
                  <c:v>0.0221506184260966</c:v>
                </c:pt>
                <c:pt idx="3">
                  <c:v>0.0196506184388285</c:v>
                </c:pt>
                <c:pt idx="4">
                  <c:v>0.0171506183026989</c:v>
                </c:pt>
                <c:pt idx="5">
                  <c:v>0.0146506183537607</c:v>
                </c:pt>
                <c:pt idx="6">
                  <c:v>0.012150629579135</c:v>
                </c:pt>
                <c:pt idx="7">
                  <c:v>0.0100082102374652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06-C84E-8F0D-E50923F87CA7}"/>
            </c:ext>
          </c:extLst>
        </c:ser>
        <c:ser>
          <c:idx val="1"/>
          <c:order val="1"/>
          <c:tx>
            <c:v>Activos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'Portfolios BH'!$C$4:$P$4</c:f>
              <c:numCache>
                <c:formatCode>0.0%</c:formatCode>
                <c:ptCount val="14"/>
                <c:pt idx="0">
                  <c:v>0.0789464376552466</c:v>
                </c:pt>
                <c:pt idx="1">
                  <c:v>0.0871910407523085</c:v>
                </c:pt>
                <c:pt idx="2">
                  <c:v>0.0666669600306952</c:v>
                </c:pt>
                <c:pt idx="3">
                  <c:v>0.0459046367720821</c:v>
                </c:pt>
                <c:pt idx="4">
                  <c:v>0.0853834965019629</c:v>
                </c:pt>
                <c:pt idx="5">
                  <c:v>0.0661395768721527</c:v>
                </c:pt>
                <c:pt idx="6">
                  <c:v>0.0695498929397962</c:v>
                </c:pt>
                <c:pt idx="7">
                  <c:v>0.0575627121247614</c:v>
                </c:pt>
                <c:pt idx="8">
                  <c:v>0.14139827278466</c:v>
                </c:pt>
                <c:pt idx="9">
                  <c:v>0.0779112535970318</c:v>
                </c:pt>
                <c:pt idx="10">
                  <c:v>0.0843384985174237</c:v>
                </c:pt>
                <c:pt idx="11">
                  <c:v>0.0654690368084487</c:v>
                </c:pt>
                <c:pt idx="12">
                  <c:v>0.088706197477613</c:v>
                </c:pt>
              </c:numCache>
            </c:numRef>
          </c:xVal>
          <c:yVal>
            <c:numRef>
              <c:f>'Portfolios BH'!$C$3:$P$3</c:f>
              <c:numCache>
                <c:formatCode>0.0%</c:formatCode>
                <c:ptCount val="14"/>
                <c:pt idx="0">
                  <c:v>0.0247748303454301</c:v>
                </c:pt>
                <c:pt idx="1">
                  <c:v>0.0212668884814858</c:v>
                </c:pt>
                <c:pt idx="2">
                  <c:v>0.0146669224424364</c:v>
                </c:pt>
                <c:pt idx="3">
                  <c:v>0.00816552647858889</c:v>
                </c:pt>
                <c:pt idx="4">
                  <c:v>-0.000905234953590748</c:v>
                </c:pt>
                <c:pt idx="5">
                  <c:v>0.0220508708041801</c:v>
                </c:pt>
                <c:pt idx="6">
                  <c:v>0.00511506637607174</c:v>
                </c:pt>
                <c:pt idx="7">
                  <c:v>0.00934604663940484</c:v>
                </c:pt>
                <c:pt idx="8">
                  <c:v>0.00608410498941946</c:v>
                </c:pt>
                <c:pt idx="9">
                  <c:v>0.011866502111132</c:v>
                </c:pt>
                <c:pt idx="10">
                  <c:v>0.0190205158021394</c:v>
                </c:pt>
                <c:pt idx="11">
                  <c:v>0.01127361770911</c:v>
                </c:pt>
                <c:pt idx="12">
                  <c:v>0.0125011692491946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06-C84E-8F0D-E50923F87CA7}"/>
            </c:ext>
          </c:extLst>
        </c:ser>
        <c:ser>
          <c:idx val="3"/>
          <c:order val="2"/>
          <c:tx>
            <c:v>Portfolio Max ShR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'Portfolios BH'!$V$4</c:f>
              <c:numCache>
                <c:formatCode>0.0%</c:formatCode>
                <c:ptCount val="1"/>
                <c:pt idx="0">
                  <c:v>0.0537568852846566</c:v>
                </c:pt>
              </c:numCache>
            </c:numRef>
          </c:xVal>
          <c:yVal>
            <c:numRef>
              <c:f>'Portfolios BH'!$V$3</c:f>
              <c:numCache>
                <c:formatCode>0.0%</c:formatCode>
                <c:ptCount val="1"/>
                <c:pt idx="0">
                  <c:v>0.0221506184260966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F06-C84E-8F0D-E50923F87CA7}"/>
            </c:ext>
          </c:extLst>
        </c:ser>
        <c:ser>
          <c:idx val="4"/>
          <c:order val="3"/>
          <c:tx>
            <c:v>Portfolio Min Var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'Portfolios BH'!$W$4</c:f>
              <c:numCache>
                <c:formatCode>0.0%</c:formatCode>
                <c:ptCount val="1"/>
                <c:pt idx="0">
                  <c:v>0.0361926659532345</c:v>
                </c:pt>
              </c:numCache>
            </c:numRef>
          </c:xVal>
          <c:yVal>
            <c:numRef>
              <c:f>'Portfolios BH'!$W$3</c:f>
              <c:numCache>
                <c:formatCode>0.0%</c:formatCode>
                <c:ptCount val="1"/>
                <c:pt idx="0">
                  <c:v>0.0100082102374652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F06-C84E-8F0D-E50923F87CA7}"/>
            </c:ext>
          </c:extLst>
        </c:ser>
        <c:ser>
          <c:idx val="6"/>
          <c:order val="4"/>
          <c:tx>
            <c:strRef>
              <c:f>'Portfolios BH'!$B$52</c:f>
              <c:strCache>
                <c:ptCount val="1"/>
                <c:pt idx="0">
                  <c:v>Capital Allocation Line (CAL)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'Portfolios BH'!$C$57:$E$57</c:f>
              <c:numCache>
                <c:formatCode>0.0%</c:formatCode>
                <c:ptCount val="3"/>
                <c:pt idx="0">
                  <c:v>0.0</c:v>
                </c:pt>
                <c:pt idx="1">
                  <c:v>0.0537568852846566</c:v>
                </c:pt>
                <c:pt idx="2">
                  <c:v>0.107513770569313</c:v>
                </c:pt>
              </c:numCache>
            </c:numRef>
          </c:xVal>
          <c:yVal>
            <c:numRef>
              <c:f>'Portfolios BH'!$C$56:$E$56</c:f>
              <c:numCache>
                <c:formatCode>0.0%</c:formatCode>
                <c:ptCount val="3"/>
                <c:pt idx="0">
                  <c:v>0.00167282520325203</c:v>
                </c:pt>
                <c:pt idx="1">
                  <c:v>0.0221506184260966</c:v>
                </c:pt>
                <c:pt idx="2">
                  <c:v>0.0426284116489412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F06-C84E-8F0D-E50923F87CA7}"/>
            </c:ext>
          </c:extLst>
        </c:ser>
        <c:ser>
          <c:idx val="2"/>
          <c:order val="5"/>
          <c:tx>
            <c:strRef>
              <c:f>'Portfolios BH'!$B$71</c:f>
              <c:strCache>
                <c:ptCount val="1"/>
                <c:pt idx="0">
                  <c:v>Utility, Gamma = 10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'Portfolios BH'!$C$73:$C$81</c:f>
              <c:numCache>
                <c:formatCode>0.0%</c:formatCode>
                <c:ptCount val="9"/>
                <c:pt idx="0">
                  <c:v>0.068093340256619</c:v>
                </c:pt>
                <c:pt idx="1">
                  <c:v>0.058093340256619</c:v>
                </c:pt>
                <c:pt idx="2">
                  <c:v>0.048093340256619</c:v>
                </c:pt>
                <c:pt idx="3">
                  <c:v>0.038093340256619</c:v>
                </c:pt>
                <c:pt idx="4">
                  <c:v>0.028093340256619</c:v>
                </c:pt>
                <c:pt idx="5">
                  <c:v>0.018093340256619</c:v>
                </c:pt>
                <c:pt idx="6">
                  <c:v>0.00809334025661899</c:v>
                </c:pt>
                <c:pt idx="7">
                  <c:v>-0.00190665974338101</c:v>
                </c:pt>
                <c:pt idx="8">
                  <c:v>-0.011906659743381</c:v>
                </c:pt>
              </c:numCache>
            </c:numRef>
          </c:xVal>
          <c:yVal>
            <c:numRef>
              <c:f>'Portfolios BH'!$B$73:$B$81</c:f>
              <c:numCache>
                <c:formatCode>0.0%</c:formatCode>
                <c:ptCount val="9"/>
                <c:pt idx="0">
                  <c:v>0.0321118529993032</c:v>
                </c:pt>
                <c:pt idx="1">
                  <c:v>0.0258025189736413</c:v>
                </c:pt>
                <c:pt idx="2">
                  <c:v>0.0204931849479794</c:v>
                </c:pt>
                <c:pt idx="3">
                  <c:v>0.0161838509223175</c:v>
                </c:pt>
                <c:pt idx="4">
                  <c:v>0.0128745168966556</c:v>
                </c:pt>
                <c:pt idx="5">
                  <c:v>0.0105651828709937</c:v>
                </c:pt>
                <c:pt idx="6">
                  <c:v>0.00925584884533183</c:v>
                </c:pt>
                <c:pt idx="7">
                  <c:v>0.00894651481966993</c:v>
                </c:pt>
                <c:pt idx="8">
                  <c:v>0.00963718079400803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7F06-C84E-8F0D-E50923F87CA7}"/>
            </c:ext>
          </c:extLst>
        </c:ser>
        <c:ser>
          <c:idx val="5"/>
          <c:order val="6"/>
          <c:tx>
            <c:strRef>
              <c:f>'Portfolios BH'!$G$71</c:f>
              <c:strCache>
                <c:ptCount val="1"/>
                <c:pt idx="0">
                  <c:v>Utility, Gamma = 5</c:v>
                </c:pt>
              </c:strCache>
            </c:strRef>
          </c:tx>
          <c:spPr>
            <a:ln w="190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'Portfolios BH'!$H$73:$H$81</c:f>
              <c:numCache>
                <c:formatCode>0.0%</c:formatCode>
                <c:ptCount val="9"/>
                <c:pt idx="0">
                  <c:v>0.136186680513238</c:v>
                </c:pt>
                <c:pt idx="1">
                  <c:v>0.126186680513238</c:v>
                </c:pt>
                <c:pt idx="2">
                  <c:v>0.116186680513238</c:v>
                </c:pt>
                <c:pt idx="3">
                  <c:v>0.106186680513238</c:v>
                </c:pt>
                <c:pt idx="4">
                  <c:v>0.096186680513238</c:v>
                </c:pt>
                <c:pt idx="5">
                  <c:v>0.086186680513238</c:v>
                </c:pt>
                <c:pt idx="6">
                  <c:v>0.076186680513238</c:v>
                </c:pt>
                <c:pt idx="7">
                  <c:v>0.066186680513238</c:v>
                </c:pt>
                <c:pt idx="8">
                  <c:v>0.056186680513238</c:v>
                </c:pt>
              </c:numCache>
            </c:numRef>
          </c:xVal>
          <c:yVal>
            <c:numRef>
              <c:f>'Portfolios BH'!$G$73:$G$81</c:f>
              <c:numCache>
                <c:formatCode>0.0%</c:formatCode>
                <c:ptCount val="9"/>
                <c:pt idx="0">
                  <c:v>0.0625508807953544</c:v>
                </c:pt>
                <c:pt idx="1">
                  <c:v>0.0559915467696925</c:v>
                </c:pt>
                <c:pt idx="2">
                  <c:v>0.0499322127440306</c:v>
                </c:pt>
                <c:pt idx="3">
                  <c:v>0.0443728787183687</c:v>
                </c:pt>
                <c:pt idx="4">
                  <c:v>0.0393135446927068</c:v>
                </c:pt>
                <c:pt idx="5">
                  <c:v>0.0347542106670449</c:v>
                </c:pt>
                <c:pt idx="6">
                  <c:v>0.030694876641383</c:v>
                </c:pt>
                <c:pt idx="7">
                  <c:v>0.0271355426157211</c:v>
                </c:pt>
                <c:pt idx="8">
                  <c:v>0.0240762085900592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7F06-C84E-8F0D-E50923F87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5271952"/>
        <c:axId val="-2075268512"/>
      </c:scatterChart>
      <c:valAx>
        <c:axId val="-2075271952"/>
        <c:scaling>
          <c:orientation val="minMax"/>
          <c:max val="0.12"/>
          <c:min val="0.0"/>
        </c:scaling>
        <c:delete val="0"/>
        <c:axPos val="b"/>
        <c:numFmt formatCode="0.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268512"/>
        <c:crosses val="autoZero"/>
        <c:crossBetween val="midCat"/>
      </c:valAx>
      <c:valAx>
        <c:axId val="-2075268512"/>
        <c:scaling>
          <c:orientation val="minMax"/>
          <c:max val="0.07"/>
          <c:min val="0.0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271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Frontera eficiente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'Portfolios BH'!$C$30:$J$30</c:f>
              <c:numCache>
                <c:formatCode>0.0%</c:formatCode>
                <c:ptCount val="8"/>
                <c:pt idx="0">
                  <c:v>0.0766178711249463</c:v>
                </c:pt>
                <c:pt idx="1">
                  <c:v>0.0624819270493121</c:v>
                </c:pt>
                <c:pt idx="2">
                  <c:v>0.0537568852846566</c:v>
                </c:pt>
                <c:pt idx="3">
                  <c:v>0.0477706643545091</c:v>
                </c:pt>
                <c:pt idx="4">
                  <c:v>0.0428029912930642</c:v>
                </c:pt>
                <c:pt idx="5">
                  <c:v>0.0391556556709169</c:v>
                </c:pt>
                <c:pt idx="6">
                  <c:v>0.0368751820475812</c:v>
                </c:pt>
                <c:pt idx="7">
                  <c:v>0.0361926659532345</c:v>
                </c:pt>
              </c:numCache>
            </c:numRef>
          </c:xVal>
          <c:yVal>
            <c:numRef>
              <c:f>'Portfolios BH'!$C$29:$J$29</c:f>
              <c:numCache>
                <c:formatCode>0.00%</c:formatCode>
                <c:ptCount val="8"/>
                <c:pt idx="0">
                  <c:v>0.0246506184011284</c:v>
                </c:pt>
                <c:pt idx="1">
                  <c:v>0.0236506183435743</c:v>
                </c:pt>
                <c:pt idx="2">
                  <c:v>0.0221506184260966</c:v>
                </c:pt>
                <c:pt idx="3">
                  <c:v>0.0196506184388285</c:v>
                </c:pt>
                <c:pt idx="4">
                  <c:v>0.0171506183026989</c:v>
                </c:pt>
                <c:pt idx="5">
                  <c:v>0.0146506183537607</c:v>
                </c:pt>
                <c:pt idx="6">
                  <c:v>0.012150629579135</c:v>
                </c:pt>
                <c:pt idx="7">
                  <c:v>0.0100082102374652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06-C84E-8F0D-E50923F87CA7}"/>
            </c:ext>
          </c:extLst>
        </c:ser>
        <c:ser>
          <c:idx val="1"/>
          <c:order val="1"/>
          <c:tx>
            <c:v>Activos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'Portfolios BH'!$C$4:$O$4</c:f>
              <c:numCache>
                <c:formatCode>0.0%</c:formatCode>
                <c:ptCount val="13"/>
                <c:pt idx="0">
                  <c:v>0.0789464376552466</c:v>
                </c:pt>
                <c:pt idx="1">
                  <c:v>0.0871910407523085</c:v>
                </c:pt>
                <c:pt idx="2">
                  <c:v>0.0666669600306952</c:v>
                </c:pt>
                <c:pt idx="3">
                  <c:v>0.0459046367720821</c:v>
                </c:pt>
                <c:pt idx="4">
                  <c:v>0.0853834965019629</c:v>
                </c:pt>
                <c:pt idx="5">
                  <c:v>0.0661395768721527</c:v>
                </c:pt>
                <c:pt idx="6">
                  <c:v>0.0695498929397962</c:v>
                </c:pt>
                <c:pt idx="7">
                  <c:v>0.0575627121247614</c:v>
                </c:pt>
                <c:pt idx="8">
                  <c:v>0.14139827278466</c:v>
                </c:pt>
                <c:pt idx="9">
                  <c:v>0.0779112535970318</c:v>
                </c:pt>
                <c:pt idx="10">
                  <c:v>0.0843384985174237</c:v>
                </c:pt>
                <c:pt idx="11">
                  <c:v>0.0654690368084487</c:v>
                </c:pt>
                <c:pt idx="12">
                  <c:v>0.088706197477613</c:v>
                </c:pt>
              </c:numCache>
            </c:numRef>
          </c:xVal>
          <c:yVal>
            <c:numRef>
              <c:f>'Portfolios BH'!$C$3:$O$3</c:f>
              <c:numCache>
                <c:formatCode>0.0%</c:formatCode>
                <c:ptCount val="13"/>
                <c:pt idx="0">
                  <c:v>0.0247748303454301</c:v>
                </c:pt>
                <c:pt idx="1">
                  <c:v>0.0212668884814858</c:v>
                </c:pt>
                <c:pt idx="2">
                  <c:v>0.0146669224424364</c:v>
                </c:pt>
                <c:pt idx="3">
                  <c:v>0.00816552647858889</c:v>
                </c:pt>
                <c:pt idx="4">
                  <c:v>-0.000905234953590748</c:v>
                </c:pt>
                <c:pt idx="5">
                  <c:v>0.0220508708041801</c:v>
                </c:pt>
                <c:pt idx="6">
                  <c:v>0.00511506637607174</c:v>
                </c:pt>
                <c:pt idx="7">
                  <c:v>0.00934604663940484</c:v>
                </c:pt>
                <c:pt idx="8">
                  <c:v>0.00608410498941946</c:v>
                </c:pt>
                <c:pt idx="9">
                  <c:v>0.011866502111132</c:v>
                </c:pt>
                <c:pt idx="10">
                  <c:v>0.0190205158021394</c:v>
                </c:pt>
                <c:pt idx="11">
                  <c:v>0.01127361770911</c:v>
                </c:pt>
                <c:pt idx="12">
                  <c:v>0.0125011692491946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06-C84E-8F0D-E50923F87CA7}"/>
            </c:ext>
          </c:extLst>
        </c:ser>
        <c:ser>
          <c:idx val="3"/>
          <c:order val="2"/>
          <c:tx>
            <c:v>Portfolio Max ShR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'Portfolios BH'!$V$4</c:f>
              <c:numCache>
                <c:formatCode>0.0%</c:formatCode>
                <c:ptCount val="1"/>
                <c:pt idx="0">
                  <c:v>0.0537568852846566</c:v>
                </c:pt>
              </c:numCache>
            </c:numRef>
          </c:xVal>
          <c:yVal>
            <c:numRef>
              <c:f>'Portfolios BH'!$V$3</c:f>
              <c:numCache>
                <c:formatCode>0.0%</c:formatCode>
                <c:ptCount val="1"/>
                <c:pt idx="0">
                  <c:v>0.0221506184260966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F06-C84E-8F0D-E50923F87CA7}"/>
            </c:ext>
          </c:extLst>
        </c:ser>
        <c:ser>
          <c:idx val="4"/>
          <c:order val="3"/>
          <c:tx>
            <c:v>Portfolio Min Var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822222259902699"/>
                  <c:y val="0.010851955402735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MV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466414594553016"/>
                      <c:h val="0.0712664634783483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'Portfolios BH'!$W$4</c:f>
              <c:numCache>
                <c:formatCode>0.0%</c:formatCode>
                <c:ptCount val="1"/>
                <c:pt idx="0">
                  <c:v>0.0361926659532345</c:v>
                </c:pt>
              </c:numCache>
            </c:numRef>
          </c:xVal>
          <c:yVal>
            <c:numRef>
              <c:f>'Portfolios BH'!$W$3</c:f>
              <c:numCache>
                <c:formatCode>0.0%</c:formatCode>
                <c:ptCount val="1"/>
                <c:pt idx="0">
                  <c:v>0.0100082102374652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F06-C84E-8F0D-E50923F87CA7}"/>
            </c:ext>
          </c:extLst>
        </c:ser>
        <c:ser>
          <c:idx val="6"/>
          <c:order val="4"/>
          <c:tx>
            <c:strRef>
              <c:f>'Portfolios BH'!$B$52</c:f>
              <c:strCache>
                <c:ptCount val="1"/>
                <c:pt idx="0">
                  <c:v>Capital Allocation Line (CAL)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7"/>
              <c:spPr>
                <a:solidFill>
                  <a:schemeClr val="bg1">
                    <a:lumMod val="65000"/>
                  </a:schemeClr>
                </a:solidFill>
                <a:ln w="9525">
                  <a:solidFill>
                    <a:schemeClr val="bg1">
                      <a:lumMod val="65000"/>
                    </a:schemeClr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bg1">
                    <a:lumMod val="50000"/>
                  </a:schemeClr>
                </a:solidFill>
                <a:prstDash val="solid"/>
                <a:round/>
              </a:ln>
              <a:effectLst/>
            </c:spPr>
          </c:dPt>
          <c:dPt>
            <c:idx val="1"/>
            <c:marker>
              <c:symbol val="circle"/>
              <c:size val="7"/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bg1">
                    <a:lumMod val="65000"/>
                  </a:schemeClr>
                </a:solidFill>
                <a:prstDash val="solid"/>
                <a:round/>
              </a:ln>
              <a:effectLst/>
            </c:spPr>
          </c:dPt>
          <c:dPt>
            <c:idx val="2"/>
            <c:marker>
              <c:symbol val="circle"/>
              <c:size val="7"/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bg1">
                    <a:lumMod val="65000"/>
                  </a:schemeClr>
                </a:solidFill>
                <a:prstDash val="solid"/>
                <a:round/>
              </a:ln>
              <a:effectLst/>
            </c:spPr>
          </c:dPt>
          <c:dLbls>
            <c:dLbl>
              <c:idx val="1"/>
              <c:layout>
                <c:manualLayout>
                  <c:x val="-0.0469841291372971"/>
                  <c:y val="-0.071312849789406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'Portfolios BH'!$C$57:$E$57</c:f>
              <c:numCache>
                <c:formatCode>0.0%</c:formatCode>
                <c:ptCount val="3"/>
                <c:pt idx="0">
                  <c:v>0.0</c:v>
                </c:pt>
                <c:pt idx="1">
                  <c:v>0.0537568852846566</c:v>
                </c:pt>
                <c:pt idx="2">
                  <c:v>0.107513770569313</c:v>
                </c:pt>
              </c:numCache>
            </c:numRef>
          </c:xVal>
          <c:yVal>
            <c:numRef>
              <c:f>'Portfolios BH'!$C$56:$E$56</c:f>
              <c:numCache>
                <c:formatCode>0.0%</c:formatCode>
                <c:ptCount val="3"/>
                <c:pt idx="0">
                  <c:v>0.00167282520325203</c:v>
                </c:pt>
                <c:pt idx="1">
                  <c:v>0.0221506184260966</c:v>
                </c:pt>
                <c:pt idx="2">
                  <c:v>0.0426284116489412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F06-C84E-8F0D-E50923F87CA7}"/>
            </c:ext>
          </c:extLst>
        </c:ser>
        <c:ser>
          <c:idx val="2"/>
          <c:order val="5"/>
          <c:tx>
            <c:strRef>
              <c:f>'Portfolios BH'!$B$71</c:f>
              <c:strCache>
                <c:ptCount val="1"/>
                <c:pt idx="0">
                  <c:v>Utility, Gamma = 10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'Portfolios BH'!$C$73:$C$81</c:f>
              <c:numCache>
                <c:formatCode>0.0%</c:formatCode>
                <c:ptCount val="9"/>
                <c:pt idx="0">
                  <c:v>0.068093340256619</c:v>
                </c:pt>
                <c:pt idx="1">
                  <c:v>0.058093340256619</c:v>
                </c:pt>
                <c:pt idx="2">
                  <c:v>0.048093340256619</c:v>
                </c:pt>
                <c:pt idx="3">
                  <c:v>0.038093340256619</c:v>
                </c:pt>
                <c:pt idx="4">
                  <c:v>0.028093340256619</c:v>
                </c:pt>
                <c:pt idx="5">
                  <c:v>0.018093340256619</c:v>
                </c:pt>
                <c:pt idx="6">
                  <c:v>0.00809334025661899</c:v>
                </c:pt>
                <c:pt idx="7">
                  <c:v>-0.00190665974338101</c:v>
                </c:pt>
                <c:pt idx="8">
                  <c:v>-0.011906659743381</c:v>
                </c:pt>
              </c:numCache>
            </c:numRef>
          </c:xVal>
          <c:yVal>
            <c:numRef>
              <c:f>'Portfolios BH'!$B$73:$B$81</c:f>
              <c:numCache>
                <c:formatCode>0.0%</c:formatCode>
                <c:ptCount val="9"/>
                <c:pt idx="0">
                  <c:v>0.0321118529993032</c:v>
                </c:pt>
                <c:pt idx="1">
                  <c:v>0.0258025189736413</c:v>
                </c:pt>
                <c:pt idx="2">
                  <c:v>0.0204931849479794</c:v>
                </c:pt>
                <c:pt idx="3">
                  <c:v>0.0161838509223175</c:v>
                </c:pt>
                <c:pt idx="4">
                  <c:v>0.0128745168966556</c:v>
                </c:pt>
                <c:pt idx="5">
                  <c:v>0.0105651828709937</c:v>
                </c:pt>
                <c:pt idx="6">
                  <c:v>0.00925584884533183</c:v>
                </c:pt>
                <c:pt idx="7">
                  <c:v>0.00894651481966993</c:v>
                </c:pt>
                <c:pt idx="8">
                  <c:v>0.00963718079400803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7F06-C84E-8F0D-E50923F87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497440"/>
        <c:axId val="-2134252544"/>
      </c:scatterChart>
      <c:valAx>
        <c:axId val="2101497440"/>
        <c:scaling>
          <c:orientation val="minMax"/>
          <c:max val="0.1"/>
        </c:scaling>
        <c:delete val="0"/>
        <c:axPos val="b"/>
        <c:numFmt formatCode="0.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252544"/>
        <c:crosses val="autoZero"/>
        <c:crossBetween val="midCat"/>
      </c:valAx>
      <c:valAx>
        <c:axId val="-2134252544"/>
        <c:scaling>
          <c:orientation val="minMax"/>
          <c:max val="0.05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9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5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tx1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Corr_0!$G$31:$Q$31</c:f>
              <c:numCache>
                <c:formatCode>0.0%</c:formatCode>
                <c:ptCount val="11"/>
                <c:pt idx="0">
                  <c:v>0.0728778096832527</c:v>
                </c:pt>
                <c:pt idx="1">
                  <c:v>0.0589566305032758</c:v>
                </c:pt>
                <c:pt idx="2">
                  <c:v>0.0452472559072443</c:v>
                </c:pt>
                <c:pt idx="3">
                  <c:v>0.0320228793948325</c:v>
                </c:pt>
                <c:pt idx="4">
                  <c:v>0.0202567567270968</c:v>
                </c:pt>
                <c:pt idx="5">
                  <c:v>0.0142101489165328</c:v>
                </c:pt>
                <c:pt idx="6">
                  <c:v>0.0200060296441789</c:v>
                </c:pt>
                <c:pt idx="7">
                  <c:v>0.0317060698097691</c:v>
                </c:pt>
                <c:pt idx="8">
                  <c:v>0.0449113488352844</c:v>
                </c:pt>
                <c:pt idx="9">
                  <c:v>0.0586131759623357</c:v>
                </c:pt>
                <c:pt idx="10">
                  <c:v>0.0725306851569962</c:v>
                </c:pt>
              </c:numCache>
            </c:numRef>
          </c:xVal>
          <c:yVal>
            <c:numRef>
              <c:f>Corr_0!$G$30:$Q$30</c:f>
              <c:numCache>
                <c:formatCode>0.00%</c:formatCode>
                <c:ptCount val="11"/>
                <c:pt idx="0">
                  <c:v>-0.0510561181705979</c:v>
                </c:pt>
                <c:pt idx="1">
                  <c:v>-0.0359042451683299</c:v>
                </c:pt>
                <c:pt idx="2">
                  <c:v>-0.020752372166062</c:v>
                </c:pt>
                <c:pt idx="3">
                  <c:v>-0.00560049916379403</c:v>
                </c:pt>
                <c:pt idx="4">
                  <c:v>0.00955137383847392</c:v>
                </c:pt>
                <c:pt idx="5">
                  <c:v>0.0247032468407419</c:v>
                </c:pt>
                <c:pt idx="6">
                  <c:v>0.0398551198430098</c:v>
                </c:pt>
                <c:pt idx="7">
                  <c:v>0.0550069928452778</c:v>
                </c:pt>
                <c:pt idx="8">
                  <c:v>0.0701588658475457</c:v>
                </c:pt>
                <c:pt idx="9">
                  <c:v>0.0853107388498137</c:v>
                </c:pt>
                <c:pt idx="10">
                  <c:v>0.100462611852082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5F-1D43-89EF-A1F5BC2DD49C}"/>
            </c:ext>
          </c:extLst>
        </c:ser>
        <c:ser>
          <c:idx val="2"/>
          <c:order val="1"/>
          <c:spPr>
            <a:ln w="19050">
              <a:solidFill>
                <a:schemeClr val="tx1">
                  <a:lumMod val="25000"/>
                  <a:lumOff val="75000"/>
                </a:schemeClr>
              </a:solidFill>
            </a:ln>
          </c:spPr>
          <c:xVal>
            <c:numRef>
              <c:f>Corr_0!$H$5</c:f>
              <c:numCache>
                <c:formatCode>0.0%</c:formatCode>
                <c:ptCount val="1"/>
                <c:pt idx="0">
                  <c:v>0.0200060296441789</c:v>
                </c:pt>
              </c:numCache>
            </c:numRef>
          </c:xVal>
          <c:yVal>
            <c:numRef>
              <c:f>Corr_0!$H$4</c:f>
              <c:numCache>
                <c:formatCode>0.0%</c:formatCode>
                <c:ptCount val="1"/>
                <c:pt idx="0">
                  <c:v>0.0398551198430098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75F-1D43-89EF-A1F5BC2DD49C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Corr_0!$G$5</c:f>
              <c:numCache>
                <c:formatCode>0.0%</c:formatCode>
                <c:ptCount val="1"/>
                <c:pt idx="0">
                  <c:v>0.0202567567270968</c:v>
                </c:pt>
              </c:numCache>
            </c:numRef>
          </c:xVal>
          <c:yVal>
            <c:numRef>
              <c:f>Corr_0!$G$4</c:f>
              <c:numCache>
                <c:formatCode>0.0%</c:formatCode>
                <c:ptCount val="1"/>
                <c:pt idx="0">
                  <c:v>0.00955137383847392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75F-1D43-89EF-A1F5BC2DD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522848"/>
        <c:axId val="-2071516800"/>
      </c:scatterChart>
      <c:valAx>
        <c:axId val="-2071522848"/>
        <c:scaling>
          <c:orientation val="minMax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516800"/>
        <c:crosses val="autoZero"/>
        <c:crossBetween val="midCat"/>
      </c:valAx>
      <c:valAx>
        <c:axId val="-20715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52284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tx1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Corr_1!$G$30:$Q$30</c:f>
              <c:numCache>
                <c:formatCode>0.0%</c:formatCode>
                <c:ptCount val="11"/>
                <c:pt idx="0">
                  <c:v>0.0201568375260135</c:v>
                </c:pt>
                <c:pt idx="1">
                  <c:v>0.0201455328647266</c:v>
                </c:pt>
                <c:pt idx="2">
                  <c:v>0.0201367359627725</c:v>
                </c:pt>
                <c:pt idx="3">
                  <c:v>0.0201304501077848</c:v>
                </c:pt>
                <c:pt idx="4">
                  <c:v>0.0201266776524733</c:v>
                </c:pt>
                <c:pt idx="5">
                  <c:v>0.020125420010228</c:v>
                </c:pt>
                <c:pt idx="6">
                  <c:v>0.0201266776524732</c:v>
                </c:pt>
                <c:pt idx="7">
                  <c:v>0.0201304501077845</c:v>
                </c:pt>
                <c:pt idx="8">
                  <c:v>0.0201367359627722</c:v>
                </c:pt>
                <c:pt idx="9">
                  <c:v>0.0201455328647262</c:v>
                </c:pt>
                <c:pt idx="10">
                  <c:v>0.0201568375260129</c:v>
                </c:pt>
              </c:numCache>
            </c:numRef>
          </c:xVal>
          <c:yVal>
            <c:numRef>
              <c:f>Corr_1!$G$29:$Q$29</c:f>
              <c:numCache>
                <c:formatCode>0.00%</c:formatCode>
                <c:ptCount val="11"/>
                <c:pt idx="0">
                  <c:v>-0.0496680488748461</c:v>
                </c:pt>
                <c:pt idx="1">
                  <c:v>-0.0346680488748461</c:v>
                </c:pt>
                <c:pt idx="2">
                  <c:v>-0.0196680488748461</c:v>
                </c:pt>
                <c:pt idx="3">
                  <c:v>-0.00466804887484611</c:v>
                </c:pt>
                <c:pt idx="4">
                  <c:v>0.0103319511251539</c:v>
                </c:pt>
                <c:pt idx="5">
                  <c:v>0.0253319511251539</c:v>
                </c:pt>
                <c:pt idx="6">
                  <c:v>0.0403319511251539</c:v>
                </c:pt>
                <c:pt idx="7">
                  <c:v>0.0553319511251539</c:v>
                </c:pt>
                <c:pt idx="8">
                  <c:v>0.0703319511251539</c:v>
                </c:pt>
                <c:pt idx="9">
                  <c:v>0.0853319511251539</c:v>
                </c:pt>
                <c:pt idx="10">
                  <c:v>0.100331951125154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A6-244D-AA33-B5C02C8F2F14}"/>
            </c:ext>
          </c:extLst>
        </c:ser>
        <c:ser>
          <c:idx val="2"/>
          <c:order val="1"/>
          <c:spPr>
            <a:ln w="19050">
              <a:solidFill>
                <a:schemeClr val="tx1">
                  <a:lumMod val="25000"/>
                  <a:lumOff val="75000"/>
                </a:schemeClr>
              </a:solidFill>
            </a:ln>
          </c:spPr>
          <c:xVal>
            <c:numRef>
              <c:f>Corr_1!$H$5</c:f>
              <c:numCache>
                <c:formatCode>0.0%</c:formatCode>
                <c:ptCount val="1"/>
                <c:pt idx="0">
                  <c:v>0.0201266776524732</c:v>
                </c:pt>
              </c:numCache>
            </c:numRef>
          </c:xVal>
          <c:yVal>
            <c:numRef>
              <c:f>Corr_1!$H$4</c:f>
              <c:numCache>
                <c:formatCode>0.0%</c:formatCode>
                <c:ptCount val="1"/>
                <c:pt idx="0">
                  <c:v>0.0403319511251539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A6-244D-AA33-B5C02C8F2F14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Corr_1!$G$5</c:f>
              <c:numCache>
                <c:formatCode>0.0%</c:formatCode>
                <c:ptCount val="1"/>
                <c:pt idx="0">
                  <c:v>0.0201266776524733</c:v>
                </c:pt>
              </c:numCache>
            </c:numRef>
          </c:xVal>
          <c:yVal>
            <c:numRef>
              <c:f>Corr_1!$G$4</c:f>
              <c:numCache>
                <c:formatCode>0.0%</c:formatCode>
                <c:ptCount val="1"/>
                <c:pt idx="0">
                  <c:v>0.0103319511251539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A6-244D-AA33-B5C02C8F2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3380400"/>
        <c:axId val="-2073374352"/>
      </c:scatterChart>
      <c:valAx>
        <c:axId val="-2073380400"/>
        <c:scaling>
          <c:orientation val="minMax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374352"/>
        <c:crosses val="autoZero"/>
        <c:crossBetween val="midCat"/>
      </c:valAx>
      <c:valAx>
        <c:axId val="-207337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38040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tx1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'Corr_-1'!$G$31:$Q$31</c:f>
              <c:numCache>
                <c:formatCode>0.0%</c:formatCode>
                <c:ptCount val="11"/>
                <c:pt idx="0">
                  <c:v>0.0995592059023041</c:v>
                </c:pt>
                <c:pt idx="1">
                  <c:v>0.0796474767113126</c:v>
                </c:pt>
                <c:pt idx="2">
                  <c:v>0.059735788997499</c:v>
                </c:pt>
                <c:pt idx="3">
                  <c:v>0.0398242049753831</c:v>
                </c:pt>
                <c:pt idx="4">
                  <c:v>0.0199130356998096</c:v>
                </c:pt>
                <c:pt idx="5">
                  <c:v>0.00022260668322268</c:v>
                </c:pt>
                <c:pt idx="6">
                  <c:v>0.0199130356998097</c:v>
                </c:pt>
                <c:pt idx="7">
                  <c:v>0.0398242049753832</c:v>
                </c:pt>
                <c:pt idx="8">
                  <c:v>0.0597357889974991</c:v>
                </c:pt>
                <c:pt idx="9">
                  <c:v>0.0796474767113126</c:v>
                </c:pt>
                <c:pt idx="10">
                  <c:v>0.0995592059023042</c:v>
                </c:pt>
              </c:numCache>
            </c:numRef>
          </c:xVal>
          <c:yVal>
            <c:numRef>
              <c:f>'Corr_-1'!$G$30:$Q$30</c:f>
              <c:numCache>
                <c:formatCode>0.00%</c:formatCode>
                <c:ptCount val="11"/>
                <c:pt idx="0">
                  <c:v>-0.0498532258558956</c:v>
                </c:pt>
                <c:pt idx="1">
                  <c:v>-0.0348825806847165</c:v>
                </c:pt>
                <c:pt idx="2">
                  <c:v>-0.0199119355135374</c:v>
                </c:pt>
                <c:pt idx="3">
                  <c:v>-0.00494129034235828</c:v>
                </c:pt>
                <c:pt idx="4">
                  <c:v>0.0100293548288208</c:v>
                </c:pt>
                <c:pt idx="5">
                  <c:v>0.025</c:v>
                </c:pt>
                <c:pt idx="6">
                  <c:v>0.0399706451711791</c:v>
                </c:pt>
                <c:pt idx="7">
                  <c:v>0.0549412903423582</c:v>
                </c:pt>
                <c:pt idx="8">
                  <c:v>0.0699119355135373</c:v>
                </c:pt>
                <c:pt idx="9">
                  <c:v>0.0848825806847164</c:v>
                </c:pt>
                <c:pt idx="10">
                  <c:v>0.0998532258558956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AE-2847-A122-40D236341FD0}"/>
            </c:ext>
          </c:extLst>
        </c:ser>
        <c:ser>
          <c:idx val="2"/>
          <c:order val="1"/>
          <c:spPr>
            <a:ln w="19050">
              <a:solidFill>
                <a:schemeClr val="tx1">
                  <a:lumMod val="25000"/>
                  <a:lumOff val="75000"/>
                </a:schemeClr>
              </a:solidFill>
            </a:ln>
          </c:spPr>
          <c:xVal>
            <c:numRef>
              <c:f>'Corr_-1'!$H$5</c:f>
              <c:numCache>
                <c:formatCode>0.0%</c:formatCode>
                <c:ptCount val="1"/>
                <c:pt idx="0">
                  <c:v>0.0199130356998097</c:v>
                </c:pt>
              </c:numCache>
            </c:numRef>
          </c:xVal>
          <c:yVal>
            <c:numRef>
              <c:f>'Corr_-1'!$H$4</c:f>
              <c:numCache>
                <c:formatCode>0.0%</c:formatCode>
                <c:ptCount val="1"/>
                <c:pt idx="0">
                  <c:v>0.0399706451711791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2AE-2847-A122-40D236341FD0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'Corr_-1'!$G$5</c:f>
              <c:numCache>
                <c:formatCode>0.0%</c:formatCode>
                <c:ptCount val="1"/>
                <c:pt idx="0">
                  <c:v>0.0199130356998096</c:v>
                </c:pt>
              </c:numCache>
            </c:numRef>
          </c:xVal>
          <c:yVal>
            <c:numRef>
              <c:f>'Corr_-1'!$G$4</c:f>
              <c:numCache>
                <c:formatCode>0.0%</c:formatCode>
                <c:ptCount val="1"/>
                <c:pt idx="0">
                  <c:v>0.0100293548288208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2AE-2847-A122-40D236341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454848"/>
        <c:axId val="-2071448704"/>
      </c:scatterChart>
      <c:valAx>
        <c:axId val="-2071454848"/>
        <c:scaling>
          <c:orientation val="minMax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448704"/>
        <c:crosses val="autoZero"/>
        <c:crossBetween val="midCat"/>
      </c:valAx>
      <c:valAx>
        <c:axId val="-207144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45484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tx1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Sesgo!$G$31:$Q$31</c:f>
              <c:numCache>
                <c:formatCode>0.0%</c:formatCode>
                <c:ptCount val="11"/>
                <c:pt idx="0">
                  <c:v>0.0737280397082221</c:v>
                </c:pt>
                <c:pt idx="1">
                  <c:v>0.0596042640649796</c:v>
                </c:pt>
                <c:pt idx="2">
                  <c:v>0.0456877281722927</c:v>
                </c:pt>
                <c:pt idx="3">
                  <c:v>0.0322478599548811</c:v>
                </c:pt>
                <c:pt idx="4">
                  <c:v>0.0202567567270968</c:v>
                </c:pt>
                <c:pt idx="5">
                  <c:v>0.0140926814282725</c:v>
                </c:pt>
                <c:pt idx="6">
                  <c:v>0.0201178254760202</c:v>
                </c:pt>
                <c:pt idx="7">
                  <c:v>0.0320734452348867</c:v>
                </c:pt>
                <c:pt idx="8">
                  <c:v>0.0455031936449936</c:v>
                </c:pt>
                <c:pt idx="9">
                  <c:v>0.0594157481637581</c:v>
                </c:pt>
                <c:pt idx="10">
                  <c:v>0.0735375916326562</c:v>
                </c:pt>
              </c:numCache>
            </c:numRef>
          </c:xVal>
          <c:yVal>
            <c:numRef>
              <c:f>Sesgo!$G$30:$Q$30</c:f>
              <c:numCache>
                <c:formatCode>0.00%</c:formatCode>
                <c:ptCount val="11"/>
                <c:pt idx="0">
                  <c:v>-0.0506947983305057</c:v>
                </c:pt>
                <c:pt idx="1">
                  <c:v>-0.0356332552882608</c:v>
                </c:pt>
                <c:pt idx="2">
                  <c:v>-0.0205717122460159</c:v>
                </c:pt>
                <c:pt idx="3">
                  <c:v>-0.00551016920377099</c:v>
                </c:pt>
                <c:pt idx="4">
                  <c:v>0.00955137383847392</c:v>
                </c:pt>
                <c:pt idx="5">
                  <c:v>0.0246129168807188</c:v>
                </c:pt>
                <c:pt idx="6">
                  <c:v>0.0396744599229637</c:v>
                </c:pt>
                <c:pt idx="7">
                  <c:v>0.0547360029652087</c:v>
                </c:pt>
                <c:pt idx="8">
                  <c:v>0.0697975460074536</c:v>
                </c:pt>
                <c:pt idx="9">
                  <c:v>0.0848590890496985</c:v>
                </c:pt>
                <c:pt idx="10">
                  <c:v>0.0999206320919434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44C-9E46-9AFD-85014C90A530}"/>
            </c:ext>
          </c:extLst>
        </c:ser>
        <c:ser>
          <c:idx val="2"/>
          <c:order val="1"/>
          <c:spPr>
            <a:ln w="19050">
              <a:solidFill>
                <a:schemeClr val="tx1">
                  <a:lumMod val="25000"/>
                  <a:lumOff val="75000"/>
                </a:schemeClr>
              </a:solidFill>
            </a:ln>
          </c:spPr>
          <c:xVal>
            <c:numRef>
              <c:f>Sesgo!$H$5</c:f>
              <c:numCache>
                <c:formatCode>0.0%</c:formatCode>
                <c:ptCount val="1"/>
                <c:pt idx="0">
                  <c:v>0.0201178254760202</c:v>
                </c:pt>
              </c:numCache>
            </c:numRef>
          </c:xVal>
          <c:yVal>
            <c:numRef>
              <c:f>Sesgo!$H$4</c:f>
              <c:numCache>
                <c:formatCode>0.0%</c:formatCode>
                <c:ptCount val="1"/>
                <c:pt idx="0">
                  <c:v>0.0396744599229637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D44C-9E46-9AFD-85014C90A530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Sesgo!$G$5</c:f>
              <c:numCache>
                <c:formatCode>0.0%</c:formatCode>
                <c:ptCount val="1"/>
                <c:pt idx="0">
                  <c:v>0.0202567567270968</c:v>
                </c:pt>
              </c:numCache>
            </c:numRef>
          </c:xVal>
          <c:yVal>
            <c:numRef>
              <c:f>Sesgo!$G$4</c:f>
              <c:numCache>
                <c:formatCode>0.0%</c:formatCode>
                <c:ptCount val="1"/>
                <c:pt idx="0">
                  <c:v>0.00955137383847392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44C-9E46-9AFD-85014C90A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851264"/>
        <c:axId val="-2071857200"/>
      </c:scatterChart>
      <c:valAx>
        <c:axId val="-207185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857200"/>
        <c:crosses val="autoZero"/>
        <c:crossBetween val="midCat"/>
      </c:valAx>
      <c:valAx>
        <c:axId val="-20718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85126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258</xdr:row>
      <xdr:rowOff>190500</xdr:rowOff>
    </xdr:from>
    <xdr:to>
      <xdr:col>6</xdr:col>
      <xdr:colOff>742950</xdr:colOff>
      <xdr:row>272</xdr:row>
      <xdr:rowOff>196850</xdr:rowOff>
    </xdr:to>
    <xdr:graphicFrame macro="">
      <xdr:nvGraphicFramePr>
        <xdr:cNvPr id="6" name="Gráfico 2">
          <a:extLst>
            <a:ext uri="{FF2B5EF4-FFF2-40B4-BE49-F238E27FC236}">
              <a16:creationId xmlns:a16="http://schemas.microsoft.com/office/drawing/2014/main" xmlns="" id="{D4124C73-61BE-E34E-A1DB-E1C90AA30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64</xdr:row>
      <xdr:rowOff>25400</xdr:rowOff>
    </xdr:from>
    <xdr:to>
      <xdr:col>13</xdr:col>
      <xdr:colOff>101600</xdr:colOff>
      <xdr:row>83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EB4DE634-43B1-3D45-9894-648E855FE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27</xdr:row>
      <xdr:rowOff>184150</xdr:rowOff>
    </xdr:from>
    <xdr:to>
      <xdr:col>12</xdr:col>
      <xdr:colOff>190500</xdr:colOff>
      <xdr:row>41</xdr:row>
      <xdr:rowOff>82550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4327B826-ABC1-5647-B0A4-F3E381BB3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609600</xdr:colOff>
      <xdr:row>32</xdr:row>
      <xdr:rowOff>12700</xdr:rowOff>
    </xdr:from>
    <xdr:to>
      <xdr:col>25</xdr:col>
      <xdr:colOff>76200</xdr:colOff>
      <xdr:row>48</xdr:row>
      <xdr:rowOff>82550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CE4D0B02-9D89-6D43-95B7-922643041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26</xdr:row>
      <xdr:rowOff>0</xdr:rowOff>
    </xdr:from>
    <xdr:to>
      <xdr:col>32</xdr:col>
      <xdr:colOff>506284</xdr:colOff>
      <xdr:row>44</xdr:row>
      <xdr:rowOff>57207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xmlns="" id="{95C5E4A4-1D70-3A4C-BA10-24804717A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629280</xdr:colOff>
      <xdr:row>50</xdr:row>
      <xdr:rowOff>22883</xdr:rowOff>
    </xdr:from>
    <xdr:to>
      <xdr:col>17</xdr:col>
      <xdr:colOff>503424</xdr:colOff>
      <xdr:row>75</xdr:row>
      <xdr:rowOff>102973</xdr:rowOff>
    </xdr:to>
    <xdr:graphicFrame macro="">
      <xdr:nvGraphicFramePr>
        <xdr:cNvPr id="3" name="Gráfico 4">
          <a:extLst>
            <a:ext uri="{FF2B5EF4-FFF2-40B4-BE49-F238E27FC236}">
              <a16:creationId xmlns:a16="http://schemas.microsoft.com/office/drawing/2014/main" xmlns="" id="{B0B0DA4D-B5B0-1E44-B5FD-2D7FB5A47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583512</xdr:colOff>
      <xdr:row>22</xdr:row>
      <xdr:rowOff>11441</xdr:rowOff>
    </xdr:from>
    <xdr:to>
      <xdr:col>18</xdr:col>
      <xdr:colOff>480538</xdr:colOff>
      <xdr:row>43</xdr:row>
      <xdr:rowOff>160180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xmlns="" id="{B0B0DA4D-B5B0-1E44-B5FD-2D7FB5A47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123743</xdr:colOff>
      <xdr:row>33</xdr:row>
      <xdr:rowOff>61220</xdr:rowOff>
    </xdr:from>
    <xdr:to>
      <xdr:col>13</xdr:col>
      <xdr:colOff>397282</xdr:colOff>
      <xdr:row>46</xdr:row>
      <xdr:rowOff>123309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6D376978-19E3-8B47-952C-74F39EEC0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15196</xdr:colOff>
      <xdr:row>33</xdr:row>
      <xdr:rowOff>148057</xdr:rowOff>
    </xdr:from>
    <xdr:to>
      <xdr:col>13</xdr:col>
      <xdr:colOff>288735</xdr:colOff>
      <xdr:row>47</xdr:row>
      <xdr:rowOff>3907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E5F61ECE-FE46-404A-B0A2-A89F13723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123743</xdr:colOff>
      <xdr:row>33</xdr:row>
      <xdr:rowOff>61220</xdr:rowOff>
    </xdr:from>
    <xdr:to>
      <xdr:col>13</xdr:col>
      <xdr:colOff>397282</xdr:colOff>
      <xdr:row>46</xdr:row>
      <xdr:rowOff>123309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94248BF1-53A0-AC4A-A39F-643237A44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123743</xdr:colOff>
      <xdr:row>33</xdr:row>
      <xdr:rowOff>61220</xdr:rowOff>
    </xdr:from>
    <xdr:to>
      <xdr:col>13</xdr:col>
      <xdr:colOff>397282</xdr:colOff>
      <xdr:row>46</xdr:row>
      <xdr:rowOff>123309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xmlns="" id="{0DBC9FAF-47A1-7E4E-AF73-0E88694C9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mc_practico4a%20(Autosav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rcicio 1"/>
      <sheetName val="Ejercicio 2"/>
      <sheetName val="Corr_0"/>
      <sheetName val="Corr_1"/>
      <sheetName val="Corr_-1"/>
      <sheetName val="Sesgo"/>
      <sheetName val="3a"/>
      <sheetName val="3b"/>
      <sheetName val="Assets BH"/>
      <sheetName val="Raw data BH"/>
      <sheetName val="Data BH"/>
      <sheetName val="Portfolios B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G3">
            <v>0.42373342179098072</v>
          </cell>
        </row>
      </sheetData>
      <sheetData sheetId="9">
        <row r="4">
          <cell r="B4">
            <v>31048</v>
          </cell>
        </row>
      </sheetData>
      <sheetData sheetId="10">
        <row r="317">
          <cell r="R317">
            <v>5.1959307007343636E-2</v>
          </cell>
          <cell r="AF317">
            <v>2.8681555757662958E-2</v>
          </cell>
        </row>
        <row r="318">
          <cell r="AF318">
            <v>3.4737290695243006E-2</v>
          </cell>
        </row>
        <row r="319">
          <cell r="AF319">
            <v>-4.2055892087515812E-3</v>
          </cell>
        </row>
        <row r="320">
          <cell r="AF320">
            <v>3.34314067101531E-2</v>
          </cell>
        </row>
        <row r="321">
          <cell r="AF321">
            <v>-1.1214466631567666E-2</v>
          </cell>
        </row>
        <row r="322">
          <cell r="AF322">
            <v>-2.1719860518822354E-2</v>
          </cell>
        </row>
        <row r="323">
          <cell r="AF323">
            <v>-1.5145821475838206E-2</v>
          </cell>
        </row>
        <row r="324">
          <cell r="AF324">
            <v>-5.4975722301998542E-2</v>
          </cell>
        </row>
        <row r="325">
          <cell r="AF325">
            <v>-7.4210621710152136E-2</v>
          </cell>
        </row>
        <row r="326">
          <cell r="AF326">
            <v>0.11488561128696251</v>
          </cell>
        </row>
        <row r="327">
          <cell r="AF327">
            <v>-4.0637742613103267E-3</v>
          </cell>
        </row>
        <row r="328">
          <cell r="AF328">
            <v>4.0803559066204809E-3</v>
          </cell>
        </row>
        <row r="329">
          <cell r="AF329">
            <v>5.3010592068754692E-2</v>
          </cell>
        </row>
        <row r="330">
          <cell r="AF330">
            <v>4.3405621559603258E-2</v>
          </cell>
        </row>
        <row r="331">
          <cell r="AF331">
            <v>2.7660243800934792E-2</v>
          </cell>
        </row>
        <row r="332">
          <cell r="AF332">
            <v>-2.3225359658557432E-3</v>
          </cell>
        </row>
        <row r="333">
          <cell r="AF333">
            <v>-6.0055691103615416E-2</v>
          </cell>
        </row>
        <row r="334">
          <cell r="AF334">
            <v>3.5217097259039321E-2</v>
          </cell>
        </row>
        <row r="335">
          <cell r="AF335">
            <v>1.7072001830928274E-2</v>
          </cell>
        </row>
        <row r="336">
          <cell r="AF336">
            <v>2.5052505337494368E-2</v>
          </cell>
        </row>
        <row r="337">
          <cell r="AF337">
            <v>1.9906877296886449E-2</v>
          </cell>
        </row>
        <row r="338">
          <cell r="AF338">
            <v>-1.2957364657037784E-2</v>
          </cell>
        </row>
        <row r="339">
          <cell r="AF339">
            <v>5.6597768197887977E-3</v>
          </cell>
        </row>
        <row r="340">
          <cell r="AF340">
            <v>1.8290344521449953E-3</v>
          </cell>
        </row>
        <row r="341">
          <cell r="AF341">
            <v>5.8646029302923397E-2</v>
          </cell>
        </row>
        <row r="342">
          <cell r="AF342">
            <v>1.2758210733007314E-2</v>
          </cell>
        </row>
        <row r="343">
          <cell r="AF343">
            <v>3.3375574276130582E-2</v>
          </cell>
        </row>
        <row r="344">
          <cell r="AF344">
            <v>2.374531449028594E-2</v>
          </cell>
        </row>
        <row r="345">
          <cell r="AF345">
            <v>2.3609721751221002E-2</v>
          </cell>
        </row>
        <row r="346">
          <cell r="AF346">
            <v>-1.8537490197356399E-2</v>
          </cell>
        </row>
        <row r="347">
          <cell r="AF347">
            <v>5.7241946479873684E-2</v>
          </cell>
        </row>
        <row r="348">
          <cell r="AF348">
            <v>-2.9992812464033181E-2</v>
          </cell>
        </row>
        <row r="349">
          <cell r="AF349">
            <v>2.6642360930117404E-2</v>
          </cell>
        </row>
        <row r="350">
          <cell r="AF350">
            <v>5.1406739120718248E-2</v>
          </cell>
        </row>
        <row r="351">
          <cell r="AF351">
            <v>2.9637712763543211E-2</v>
          </cell>
        </row>
        <row r="352">
          <cell r="AF352">
            <v>2.0386754273215235E-2</v>
          </cell>
        </row>
        <row r="353">
          <cell r="AF353">
            <v>-3.0010656362805088E-2</v>
          </cell>
        </row>
        <row r="354">
          <cell r="AF354">
            <v>4.5515819925651568E-2</v>
          </cell>
        </row>
        <row r="355">
          <cell r="AF355">
            <v>3.8652273085031386E-3</v>
          </cell>
        </row>
        <row r="356">
          <cell r="AF356">
            <v>1.1395441820804209E-2</v>
          </cell>
        </row>
        <row r="357">
          <cell r="AF357">
            <v>2.3206221365371205E-2</v>
          </cell>
        </row>
        <row r="358">
          <cell r="AF358">
            <v>1.5777763431991998E-2</v>
          </cell>
        </row>
        <row r="359">
          <cell r="AF359">
            <v>-8.7103474824297145E-3</v>
          </cell>
        </row>
        <row r="360">
          <cell r="AF360">
            <v>3.9463476946260956E-2</v>
          </cell>
        </row>
        <row r="361">
          <cell r="AF361">
            <v>-1.838457506957647E-2</v>
          </cell>
        </row>
        <row r="362">
          <cell r="AF362">
            <v>2.8335198323082622E-2</v>
          </cell>
        </row>
        <row r="363">
          <cell r="AF363">
            <v>2.7472055135607132E-2</v>
          </cell>
        </row>
        <row r="364">
          <cell r="AF364">
            <v>-8.0115771113762335E-3</v>
          </cell>
        </row>
        <row r="365">
          <cell r="AF365">
            <v>-2.4273612702547354E-2</v>
          </cell>
        </row>
        <row r="366">
          <cell r="AF366">
            <v>5.6204606684130853E-2</v>
          </cell>
        </row>
        <row r="367">
          <cell r="AF367">
            <v>-2.0079785049850973E-2</v>
          </cell>
        </row>
        <row r="368">
          <cell r="AF368">
            <v>1.4341468953112724E-2</v>
          </cell>
        </row>
        <row r="369">
          <cell r="AF369">
            <v>1.2856116404894369E-2</v>
          </cell>
        </row>
        <row r="370">
          <cell r="AF370">
            <v>-2.5054453567167956E-2</v>
          </cell>
        </row>
        <row r="371">
          <cell r="AF371">
            <v>2.7563541781995049E-2</v>
          </cell>
        </row>
        <row r="372">
          <cell r="AF372">
            <v>-6.095016392649899E-2</v>
          </cell>
        </row>
        <row r="373">
          <cell r="AF373">
            <v>-3.0555958553413087E-2</v>
          </cell>
        </row>
        <row r="374">
          <cell r="AF374">
            <v>9.0700851700109109E-2</v>
          </cell>
        </row>
        <row r="375">
          <cell r="AF375">
            <v>3.655110899358327E-3</v>
          </cell>
        </row>
        <row r="376">
          <cell r="AF376">
            <v>-2.3096588278437635E-2</v>
          </cell>
        </row>
        <row r="377">
          <cell r="AF377">
            <v>-4.4131505745795718E-2</v>
          </cell>
        </row>
        <row r="378">
          <cell r="AF378">
            <v>-8.2590210481936488E-4</v>
          </cell>
        </row>
        <row r="379">
          <cell r="AF379">
            <v>6.1789718315796494E-2</v>
          </cell>
        </row>
        <row r="380">
          <cell r="AF380">
            <v>9.1190365963511599E-3</v>
          </cell>
        </row>
        <row r="381">
          <cell r="AF381">
            <v>1.7011609117832061E-2</v>
          </cell>
        </row>
        <row r="382">
          <cell r="AF382">
            <v>-1.715661152360326E-3</v>
          </cell>
        </row>
        <row r="383">
          <cell r="AF383">
            <v>4.1861548059636045E-2</v>
          </cell>
        </row>
        <row r="384">
          <cell r="AF384">
            <v>1.1974568033656929E-3</v>
          </cell>
        </row>
        <row r="385">
          <cell r="AF385">
            <v>-4.9682412495227757E-3</v>
          </cell>
        </row>
        <row r="386">
          <cell r="AF386">
            <v>-1.2373221954168345E-2</v>
          </cell>
        </row>
        <row r="387">
          <cell r="AF387">
            <v>3.6838433032621687E-2</v>
          </cell>
        </row>
        <row r="388">
          <cell r="AF388">
            <v>1.4293239758739862E-2</v>
          </cell>
        </row>
        <row r="389">
          <cell r="AF389">
            <v>2.3894315315657888E-2</v>
          </cell>
        </row>
        <row r="390">
          <cell r="AF390">
            <v>3.9291700763474768E-2</v>
          </cell>
        </row>
        <row r="391">
          <cell r="AF391">
            <v>-3.0872382680534605E-3</v>
          </cell>
        </row>
        <row r="392">
          <cell r="AF392">
            <v>1.4319968501141034E-2</v>
          </cell>
        </row>
        <row r="393">
          <cell r="AF393">
            <v>1.4112813812064307E-2</v>
          </cell>
        </row>
        <row r="394">
          <cell r="AF394">
            <v>1.4909888960019657E-3</v>
          </cell>
        </row>
        <row r="395">
          <cell r="AF395">
            <v>2.5531168774197477E-2</v>
          </cell>
        </row>
        <row r="396">
          <cell r="AF396">
            <v>2.9176389769460798E-3</v>
          </cell>
        </row>
        <row r="397">
          <cell r="AF397">
            <v>1.5111704516191926E-2</v>
          </cell>
        </row>
        <row r="398">
          <cell r="AF398">
            <v>2.8643743087400919E-2</v>
          </cell>
        </row>
        <row r="399">
          <cell r="AF399">
            <v>3.0565878293607573E-2</v>
          </cell>
        </row>
        <row r="400">
          <cell r="AF400">
            <v>6.9808207404518097E-3</v>
          </cell>
        </row>
        <row r="401">
          <cell r="AF401">
            <v>6.1758623379269295E-2</v>
          </cell>
        </row>
        <row r="402">
          <cell r="AF402">
            <v>-3.6360351912268385E-2</v>
          </cell>
        </row>
        <row r="403">
          <cell r="AF403">
            <v>-3.1290325659013019E-2</v>
          </cell>
        </row>
        <row r="404">
          <cell r="AF404">
            <v>9.1939815646218115E-3</v>
          </cell>
        </row>
        <row r="405">
          <cell r="AF405">
            <v>2.4309254597063346E-2</v>
          </cell>
        </row>
        <row r="406">
          <cell r="AF406">
            <v>1.2549094652023474E-3</v>
          </cell>
        </row>
        <row r="407">
          <cell r="AF407">
            <v>4.1703020919751532E-2</v>
          </cell>
        </row>
        <row r="408">
          <cell r="AF408">
            <v>3.1919920874313723E-2</v>
          </cell>
        </row>
        <row r="409">
          <cell r="AF409">
            <v>1.4122941093637209E-3</v>
          </cell>
        </row>
        <row r="410">
          <cell r="AF410">
            <v>-6.4890345912401504E-2</v>
          </cell>
        </row>
        <row r="411">
          <cell r="AF411">
            <v>1.8549280243839839E-2</v>
          </cell>
        </row>
        <row r="412">
          <cell r="AF412">
            <v>-9.3342855291148497E-2</v>
          </cell>
        </row>
        <row r="413">
          <cell r="AF413">
            <v>8.6372748407399724E-2</v>
          </cell>
        </row>
        <row r="414">
          <cell r="AF414">
            <v>3.2415406831897808E-2</v>
          </cell>
        </row>
        <row r="415">
          <cell r="AF415">
            <v>1.363600233508655E-2</v>
          </cell>
        </row>
        <row r="416">
          <cell r="AF416">
            <v>4.5437114451356342E-2</v>
          </cell>
        </row>
        <row r="417">
          <cell r="AF417">
            <v>-6.3771078510265755E-2</v>
          </cell>
        </row>
        <row r="418">
          <cell r="AF418">
            <v>6.4409382456708464E-2</v>
          </cell>
        </row>
        <row r="419">
          <cell r="AF419">
            <v>2.0056825918486343E-2</v>
          </cell>
        </row>
        <row r="420">
          <cell r="AF420">
            <v>-1.6743667610238377E-2</v>
          </cell>
        </row>
        <row r="421">
          <cell r="AF421">
            <v>1.4771932283772493E-2</v>
          </cell>
        </row>
        <row r="422">
          <cell r="AF422">
            <v>2.6824752102310834E-2</v>
          </cell>
        </row>
        <row r="423">
          <cell r="AF423">
            <v>3.6198090909699054E-2</v>
          </cell>
        </row>
        <row r="424">
          <cell r="AF424">
            <v>2.4020842251960994E-2</v>
          </cell>
        </row>
        <row r="425">
          <cell r="AF425">
            <v>4.5108303730230226E-3</v>
          </cell>
        </row>
        <row r="426">
          <cell r="AF426">
            <v>-7.9165740483576164E-2</v>
          </cell>
        </row>
        <row r="427">
          <cell r="AF427">
            <v>-0.12998734099206966</v>
          </cell>
        </row>
        <row r="428">
          <cell r="AF428">
            <v>0.13361065107829195</v>
          </cell>
        </row>
        <row r="429">
          <cell r="AF429">
            <v>4.7645309345335507E-2</v>
          </cell>
        </row>
        <row r="430">
          <cell r="AF430">
            <v>1.3275255149978182E-2</v>
          </cell>
        </row>
        <row r="431">
          <cell r="AF431">
            <v>6.3551935645686397E-2</v>
          </cell>
        </row>
        <row r="432">
          <cell r="AF432">
            <v>6.9796751831017412E-2</v>
          </cell>
        </row>
        <row r="433">
          <cell r="AF433">
            <v>-4.1281300927316633E-2</v>
          </cell>
        </row>
        <row r="434">
          <cell r="AF434">
            <v>-2.1030411471330224E-2</v>
          </cell>
        </row>
        <row r="435">
          <cell r="AF435">
            <v>0.10877691759586616</v>
          </cell>
        </row>
        <row r="436">
          <cell r="AF436">
            <v>3.2646503310536978E-2</v>
          </cell>
        </row>
      </sheetData>
      <sheetData sheetId="1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80"/>
  <sheetViews>
    <sheetView showGridLines="0" workbookViewId="0">
      <selection activeCell="B4" sqref="B4:I4"/>
    </sheetView>
  </sheetViews>
  <sheetFormatPr baseColWidth="10" defaultRowHeight="16" outlineLevelRow="1" x14ac:dyDescent="0.2"/>
  <sheetData>
    <row r="2" spans="2:16" ht="32" customHeight="1" x14ac:dyDescent="0.2">
      <c r="B2" s="113" t="s">
        <v>0</v>
      </c>
      <c r="C2" s="113"/>
      <c r="D2" s="113"/>
      <c r="E2" s="113"/>
      <c r="F2" s="113"/>
      <c r="G2" s="113"/>
      <c r="H2" s="113"/>
      <c r="I2" s="113"/>
    </row>
    <row r="4" spans="2:16" ht="49" customHeight="1" x14ac:dyDescent="0.2">
      <c r="B4" s="114" t="s">
        <v>5</v>
      </c>
      <c r="C4" s="114"/>
      <c r="D4" s="114"/>
      <c r="E4" s="114"/>
      <c r="F4" s="114"/>
      <c r="G4" s="114"/>
      <c r="H4" s="114"/>
      <c r="I4" s="114"/>
    </row>
    <row r="5" spans="2:16" x14ac:dyDescent="0.2">
      <c r="B5" s="6"/>
      <c r="C5" s="6"/>
      <c r="D5" s="6"/>
      <c r="E5" s="6"/>
      <c r="F5" s="6"/>
      <c r="G5" s="6"/>
      <c r="H5" s="11" t="s">
        <v>6</v>
      </c>
      <c r="I5" s="6"/>
      <c r="M5" s="38" t="s">
        <v>34</v>
      </c>
      <c r="N5" s="39"/>
      <c r="O5" s="40"/>
      <c r="P5" s="40"/>
    </row>
    <row r="6" spans="2:16" x14ac:dyDescent="0.2">
      <c r="B6" s="10"/>
      <c r="C6" s="10" t="s">
        <v>4</v>
      </c>
      <c r="D6" s="10" t="s">
        <v>2</v>
      </c>
      <c r="E6" s="10" t="s">
        <v>1</v>
      </c>
      <c r="F6" s="10" t="s">
        <v>3</v>
      </c>
      <c r="H6" s="10" t="s">
        <v>4</v>
      </c>
      <c r="I6" s="10" t="s">
        <v>2</v>
      </c>
      <c r="J6" s="10" t="s">
        <v>1</v>
      </c>
      <c r="K6" s="10" t="s">
        <v>3</v>
      </c>
      <c r="M6" s="10" t="s">
        <v>4</v>
      </c>
      <c r="N6" s="10" t="s">
        <v>2</v>
      </c>
      <c r="O6" s="10" t="s">
        <v>1</v>
      </c>
      <c r="P6" s="10" t="s">
        <v>3</v>
      </c>
    </row>
    <row r="7" spans="2:16" x14ac:dyDescent="0.2">
      <c r="B7" s="7">
        <v>36526</v>
      </c>
      <c r="C7" s="41">
        <v>4</v>
      </c>
      <c r="D7" s="41">
        <v>11</v>
      </c>
      <c r="E7" s="41">
        <v>44.5</v>
      </c>
      <c r="F7" s="41">
        <v>48.9375</v>
      </c>
      <c r="G7" s="30"/>
    </row>
    <row r="8" spans="2:16" x14ac:dyDescent="0.2">
      <c r="B8" s="7">
        <v>36557</v>
      </c>
      <c r="C8" s="41">
        <v>4.390625</v>
      </c>
      <c r="D8" s="41">
        <v>10.65625</v>
      </c>
      <c r="E8" s="41">
        <v>36.9375</v>
      </c>
      <c r="F8" s="41">
        <v>44.6875</v>
      </c>
      <c r="G8" s="30"/>
      <c r="H8" s="47">
        <f>C8/C7-1</f>
        <v>9.765625E-2</v>
      </c>
      <c r="I8" s="47">
        <f t="shared" ref="I8:I71" si="0">D8/D7-1</f>
        <v>-3.125E-2</v>
      </c>
      <c r="J8" s="47">
        <f t="shared" ref="J8:J71" si="1">E8/E7-1</f>
        <v>-0.1699438202247191</v>
      </c>
      <c r="K8" s="47">
        <f t="shared" ref="K8:K71" si="2">F8/F7-1</f>
        <v>-8.6845466155811013E-2</v>
      </c>
      <c r="M8" s="44">
        <f t="shared" ref="M8:M71" si="3">(H8-C$252)^2</f>
        <v>6.5704755582985741E-3</v>
      </c>
      <c r="N8" s="44">
        <f t="shared" ref="N8:N71" si="4">(I8-D$252)^2</f>
        <v>1.8266501974677832E-3</v>
      </c>
      <c r="O8" s="44">
        <f t="shared" ref="O8:O71" si="5">(J8-E$252)^2</f>
        <v>3.3023294255945031E-2</v>
      </c>
      <c r="P8" s="44">
        <f t="shared" ref="P8:P71" si="6">(K8-F$252)^2</f>
        <v>9.0595626767951964E-3</v>
      </c>
    </row>
    <row r="9" spans="2:16" x14ac:dyDescent="0.2">
      <c r="B9" s="7">
        <v>36586</v>
      </c>
      <c r="C9" s="41">
        <v>5.6015629999999996</v>
      </c>
      <c r="D9" s="41">
        <v>14.75</v>
      </c>
      <c r="E9" s="41">
        <v>37.8125</v>
      </c>
      <c r="F9" s="41">
        <v>53.125</v>
      </c>
      <c r="G9" s="30"/>
      <c r="H9" s="47">
        <f t="shared" ref="H9:H72" si="7">C9/C8-1</f>
        <v>0.27580082562277575</v>
      </c>
      <c r="I9" s="47">
        <f t="shared" si="0"/>
        <v>0.3841642228739004</v>
      </c>
      <c r="J9" s="47">
        <f t="shared" si="1"/>
        <v>2.3688663282571909E-2</v>
      </c>
      <c r="K9" s="47">
        <f t="shared" si="2"/>
        <v>0.18881118881118875</v>
      </c>
      <c r="M9" s="44">
        <f t="shared" si="3"/>
        <v>6.7186218858708333E-2</v>
      </c>
      <c r="N9" s="44">
        <f t="shared" si="4"/>
        <v>0.13888657692417941</v>
      </c>
      <c r="O9" s="44">
        <f t="shared" si="5"/>
        <v>1.4183281375199693E-4</v>
      </c>
      <c r="P9" s="44">
        <f t="shared" si="6"/>
        <v>3.2571196738640354E-2</v>
      </c>
    </row>
    <row r="10" spans="2:16" x14ac:dyDescent="0.2">
      <c r="B10" s="7">
        <v>36617</v>
      </c>
      <c r="C10" s="41">
        <v>3.7792970000000001</v>
      </c>
      <c r="D10" s="41">
        <v>13.90625</v>
      </c>
      <c r="E10" s="41">
        <v>39.6875</v>
      </c>
      <c r="F10" s="41">
        <v>34.875</v>
      </c>
      <c r="G10" s="30"/>
      <c r="H10" s="47">
        <f t="shared" si="7"/>
        <v>-0.32531384543921038</v>
      </c>
      <c r="I10" s="47">
        <f t="shared" si="0"/>
        <v>-5.7203389830508433E-2</v>
      </c>
      <c r="J10" s="47">
        <f t="shared" si="1"/>
        <v>4.9586776859504189E-2</v>
      </c>
      <c r="K10" s="47">
        <f t="shared" si="2"/>
        <v>-0.34352941176470586</v>
      </c>
      <c r="M10" s="44">
        <f t="shared" si="3"/>
        <v>0.11690355961234866</v>
      </c>
      <c r="N10" s="44">
        <f t="shared" si="4"/>
        <v>4.7186895465506345E-3</v>
      </c>
      <c r="O10" s="44">
        <f t="shared" si="5"/>
        <v>1.4294049253892112E-3</v>
      </c>
      <c r="P10" s="44">
        <f t="shared" si="6"/>
        <v>0.12380945718734783</v>
      </c>
    </row>
    <row r="11" spans="2:16" x14ac:dyDescent="0.2">
      <c r="B11" s="7">
        <v>36647</v>
      </c>
      <c r="C11" s="41">
        <v>4.25</v>
      </c>
      <c r="D11" s="41">
        <v>12.5625</v>
      </c>
      <c r="E11" s="41">
        <v>39.0625</v>
      </c>
      <c r="F11" s="41">
        <v>31.28125</v>
      </c>
      <c r="G11" s="30"/>
      <c r="H11" s="47">
        <f t="shared" si="7"/>
        <v>0.1245477664232264</v>
      </c>
      <c r="I11" s="47">
        <f t="shared" si="0"/>
        <v>-9.6629213483146015E-2</v>
      </c>
      <c r="J11" s="47">
        <f t="shared" si="1"/>
        <v>-1.5748031496062964E-2</v>
      </c>
      <c r="K11" s="47">
        <f t="shared" si="2"/>
        <v>-0.1030465949820788</v>
      </c>
      <c r="M11" s="44">
        <f t="shared" si="3"/>
        <v>1.1653199568185696E-2</v>
      </c>
      <c r="N11" s="44">
        <f t="shared" si="4"/>
        <v>1.1689619112559474E-2</v>
      </c>
      <c r="O11" s="44">
        <f t="shared" si="5"/>
        <v>7.5775425676485582E-4</v>
      </c>
      <c r="P11" s="44">
        <f t="shared" si="6"/>
        <v>1.2406142353187157E-2</v>
      </c>
    </row>
    <row r="12" spans="2:16" x14ac:dyDescent="0.2">
      <c r="B12" s="7">
        <v>36678</v>
      </c>
      <c r="C12" s="41">
        <v>4.7734379999999996</v>
      </c>
      <c r="D12" s="41">
        <v>12.0625</v>
      </c>
      <c r="E12" s="41">
        <v>41.8125</v>
      </c>
      <c r="F12" s="41">
        <v>40</v>
      </c>
      <c r="G12" s="30"/>
      <c r="H12" s="47">
        <f t="shared" si="7"/>
        <v>0.12316188235294101</v>
      </c>
      <c r="I12" s="47">
        <f t="shared" si="0"/>
        <v>-3.9800995024875663E-2</v>
      </c>
      <c r="J12" s="47">
        <f t="shared" si="1"/>
        <v>7.0400000000000018E-2</v>
      </c>
      <c r="K12" s="47">
        <f t="shared" si="2"/>
        <v>0.27872127872127872</v>
      </c>
      <c r="M12" s="44">
        <f t="shared" si="3"/>
        <v>1.1355907909706581E-2</v>
      </c>
      <c r="N12" s="44">
        <f t="shared" si="4"/>
        <v>2.6306972834904273E-3</v>
      </c>
      <c r="O12" s="44">
        <f t="shared" si="5"/>
        <v>3.4363858776036171E-3</v>
      </c>
      <c r="P12" s="44">
        <f t="shared" si="6"/>
        <v>7.3108053568549172E-2</v>
      </c>
    </row>
    <row r="13" spans="2:16" x14ac:dyDescent="0.2">
      <c r="B13" s="7">
        <v>36708</v>
      </c>
      <c r="C13" s="41">
        <v>4.6875</v>
      </c>
      <c r="D13" s="41">
        <v>8.75</v>
      </c>
      <c r="E13" s="41">
        <v>48.8125</v>
      </c>
      <c r="F13" s="41">
        <v>34.90625</v>
      </c>
      <c r="G13" s="30"/>
      <c r="H13" s="47">
        <f t="shared" si="7"/>
        <v>-1.8003376182952335E-2</v>
      </c>
      <c r="I13" s="47">
        <f t="shared" si="0"/>
        <v>-0.27461139896373055</v>
      </c>
      <c r="J13" s="47">
        <f t="shared" si="1"/>
        <v>0.16741405082212246</v>
      </c>
      <c r="K13" s="47">
        <f t="shared" si="2"/>
        <v>-0.12734374999999998</v>
      </c>
      <c r="M13" s="44">
        <f t="shared" si="3"/>
        <v>1.1972400093858747E-3</v>
      </c>
      <c r="N13" s="44">
        <f t="shared" si="4"/>
        <v>8.185362623410157E-2</v>
      </c>
      <c r="O13" s="44">
        <f t="shared" si="5"/>
        <v>2.4222174094693086E-2</v>
      </c>
      <c r="P13" s="44">
        <f t="shared" si="6"/>
        <v>1.840906751239766E-2</v>
      </c>
    </row>
    <row r="14" spans="2:16" x14ac:dyDescent="0.2">
      <c r="B14" s="7">
        <v>36739</v>
      </c>
      <c r="C14" s="41">
        <v>4.578125</v>
      </c>
      <c r="D14" s="41">
        <v>9</v>
      </c>
      <c r="E14" s="41">
        <v>53.640625</v>
      </c>
      <c r="F14" s="41">
        <v>34.90625</v>
      </c>
      <c r="G14" s="30"/>
      <c r="H14" s="47">
        <f t="shared" si="7"/>
        <v>-2.3333333333333317E-2</v>
      </c>
      <c r="I14" s="47">
        <f t="shared" si="0"/>
        <v>2.857142857142847E-2</v>
      </c>
      <c r="J14" s="47">
        <f t="shared" si="1"/>
        <v>9.8911651728553096E-2</v>
      </c>
      <c r="K14" s="47">
        <f t="shared" si="2"/>
        <v>0</v>
      </c>
      <c r="M14" s="44">
        <f t="shared" si="3"/>
        <v>1.5944938122574087E-3</v>
      </c>
      <c r="N14" s="44">
        <f t="shared" si="4"/>
        <v>2.9179814411453933E-4</v>
      </c>
      <c r="O14" s="44">
        <f t="shared" si="5"/>
        <v>7.5920458394694371E-3</v>
      </c>
      <c r="P14" s="44">
        <f t="shared" si="6"/>
        <v>6.9493378171213603E-5</v>
      </c>
    </row>
    <row r="15" spans="2:16" x14ac:dyDescent="0.2">
      <c r="B15" s="7">
        <v>36770</v>
      </c>
      <c r="C15" s="41">
        <v>5.0078129999999996</v>
      </c>
      <c r="D15" s="41">
        <v>7.78125</v>
      </c>
      <c r="E15" s="41">
        <v>64.5</v>
      </c>
      <c r="F15" s="41">
        <v>30.15625</v>
      </c>
      <c r="G15" s="30"/>
      <c r="H15" s="47">
        <f t="shared" si="7"/>
        <v>9.3856764505119372E-2</v>
      </c>
      <c r="I15" s="47">
        <f t="shared" si="0"/>
        <v>-0.13541666666666663</v>
      </c>
      <c r="J15" s="47">
        <f t="shared" si="1"/>
        <v>0.20244683949898046</v>
      </c>
      <c r="K15" s="47">
        <f t="shared" si="2"/>
        <v>-0.13607878245299909</v>
      </c>
      <c r="M15" s="44">
        <f t="shared" si="3"/>
        <v>5.9689506863406828E-3</v>
      </c>
      <c r="N15" s="44">
        <f t="shared" si="4"/>
        <v>2.1581371405036198E-2</v>
      </c>
      <c r="O15" s="44">
        <f t="shared" si="5"/>
        <v>3.6354108696699819E-2</v>
      </c>
      <c r="P15" s="44">
        <f t="shared" si="6"/>
        <v>2.0855707039932853E-2</v>
      </c>
    </row>
    <row r="16" spans="2:16" x14ac:dyDescent="0.2">
      <c r="B16" s="7">
        <v>36800</v>
      </c>
      <c r="C16" s="41">
        <v>5.5859379999999996</v>
      </c>
      <c r="D16" s="41">
        <v>8.21875</v>
      </c>
      <c r="E16" s="41">
        <v>67.8125</v>
      </c>
      <c r="F16" s="41">
        <v>34.4375</v>
      </c>
      <c r="G16" s="30"/>
      <c r="H16" s="47">
        <f t="shared" si="7"/>
        <v>0.11544460625826081</v>
      </c>
      <c r="I16" s="47">
        <f t="shared" si="0"/>
        <v>5.6224899598393607E-2</v>
      </c>
      <c r="J16" s="47">
        <f t="shared" si="1"/>
        <v>5.1356589147286913E-2</v>
      </c>
      <c r="K16" s="47">
        <f t="shared" si="2"/>
        <v>0.14196891191709837</v>
      </c>
      <c r="M16" s="44">
        <f t="shared" si="3"/>
        <v>9.7706950607914043E-3</v>
      </c>
      <c r="N16" s="44">
        <f t="shared" si="4"/>
        <v>2.0012713248103E-3</v>
      </c>
      <c r="O16" s="44">
        <f t="shared" si="5"/>
        <v>1.5663614173158224E-3</v>
      </c>
      <c r="P16" s="44">
        <f t="shared" si="6"/>
        <v>1.785768329579588E-2</v>
      </c>
    </row>
    <row r="17" spans="2:16" x14ac:dyDescent="0.2">
      <c r="B17" s="7">
        <v>36831</v>
      </c>
      <c r="C17" s="41">
        <v>5.6953129999999996</v>
      </c>
      <c r="D17" s="41">
        <v>8.03125</v>
      </c>
      <c r="E17" s="41">
        <v>69.0625</v>
      </c>
      <c r="F17" s="41">
        <v>28.6875</v>
      </c>
      <c r="G17" s="30"/>
      <c r="H17" s="47">
        <f t="shared" si="7"/>
        <v>1.9580417827766761E-2</v>
      </c>
      <c r="I17" s="47">
        <f t="shared" si="0"/>
        <v>-2.281368821292773E-2</v>
      </c>
      <c r="J17" s="47">
        <f t="shared" si="1"/>
        <v>1.8433179723502224E-2</v>
      </c>
      <c r="K17" s="47">
        <f t="shared" si="2"/>
        <v>-0.16696914700544463</v>
      </c>
      <c r="M17" s="44">
        <f t="shared" si="3"/>
        <v>8.8961283953493528E-6</v>
      </c>
      <c r="N17" s="44">
        <f t="shared" si="4"/>
        <v>1.1766969530686397E-3</v>
      </c>
      <c r="O17" s="44">
        <f t="shared" si="5"/>
        <v>4.4274048304914766E-5</v>
      </c>
      <c r="P17" s="44">
        <f t="shared" si="6"/>
        <v>3.0731988824711853E-2</v>
      </c>
    </row>
    <row r="18" spans="2:16" x14ac:dyDescent="0.2">
      <c r="B18" s="7">
        <v>36861</v>
      </c>
      <c r="C18" s="41">
        <v>5.53125</v>
      </c>
      <c r="D18" s="41">
        <v>9.09375</v>
      </c>
      <c r="E18" s="41">
        <v>66</v>
      </c>
      <c r="F18" s="41">
        <v>21.6875</v>
      </c>
      <c r="G18" s="30"/>
      <c r="H18" s="47">
        <f t="shared" si="7"/>
        <v>-2.8806669624654502E-2</v>
      </c>
      <c r="I18" s="47">
        <f t="shared" si="0"/>
        <v>0.13229571984435795</v>
      </c>
      <c r="J18" s="47">
        <f t="shared" si="1"/>
        <v>-4.4343891402714886E-2</v>
      </c>
      <c r="K18" s="47">
        <f t="shared" si="2"/>
        <v>-0.24400871459694984</v>
      </c>
      <c r="M18" s="44">
        <f t="shared" si="3"/>
        <v>2.0615640459655544E-3</v>
      </c>
      <c r="N18" s="44">
        <f t="shared" si="4"/>
        <v>1.4594184198587021E-2</v>
      </c>
      <c r="O18" s="44">
        <f t="shared" si="5"/>
        <v>3.1498131789377557E-3</v>
      </c>
      <c r="P18" s="44">
        <f t="shared" si="6"/>
        <v>6.3677990665747836E-2</v>
      </c>
    </row>
    <row r="19" spans="2:16" x14ac:dyDescent="0.2">
      <c r="B19" s="7">
        <v>36892</v>
      </c>
      <c r="C19" s="41">
        <v>6.2421879999999996</v>
      </c>
      <c r="D19" s="41">
        <v>10.195</v>
      </c>
      <c r="E19" s="41">
        <v>58.5</v>
      </c>
      <c r="F19" s="41">
        <v>30.53125</v>
      </c>
      <c r="G19" s="30"/>
      <c r="H19" s="47">
        <f t="shared" si="7"/>
        <v>0.12853116384180785</v>
      </c>
      <c r="I19" s="47">
        <f t="shared" si="0"/>
        <v>0.12109965635738829</v>
      </c>
      <c r="J19" s="47">
        <f t="shared" si="1"/>
        <v>-0.11363636363636365</v>
      </c>
      <c r="K19" s="47">
        <f t="shared" si="2"/>
        <v>0.40778097982708927</v>
      </c>
      <c r="M19" s="44">
        <f t="shared" si="3"/>
        <v>1.2529082417666685E-2</v>
      </c>
      <c r="N19" s="44">
        <f t="shared" si="4"/>
        <v>1.2014423981116391E-2</v>
      </c>
      <c r="O19" s="44">
        <f t="shared" si="5"/>
        <v>1.5729089949517504E-2</v>
      </c>
      <c r="P19" s="44">
        <f t="shared" si="6"/>
        <v>0.15955607713563313</v>
      </c>
    </row>
    <row r="20" spans="2:16" x14ac:dyDescent="0.2">
      <c r="B20" s="7">
        <v>36923</v>
      </c>
      <c r="C20" s="41">
        <v>5.953125</v>
      </c>
      <c r="D20" s="41">
        <v>9.2249999999999996</v>
      </c>
      <c r="E20" s="41">
        <v>62.200001</v>
      </c>
      <c r="F20" s="41">
        <v>29.5</v>
      </c>
      <c r="G20" s="30"/>
      <c r="H20" s="47">
        <f t="shared" si="7"/>
        <v>-4.6307961246921714E-2</v>
      </c>
      <c r="I20" s="47">
        <f t="shared" si="0"/>
        <v>-9.5144678764100155E-2</v>
      </c>
      <c r="J20" s="47">
        <f t="shared" si="1"/>
        <v>6.3247880341880336E-2</v>
      </c>
      <c r="K20" s="47">
        <f t="shared" si="2"/>
        <v>-3.377686796315249E-2</v>
      </c>
      <c r="M20" s="44">
        <f t="shared" si="3"/>
        <v>3.9571322821679361E-3</v>
      </c>
      <c r="N20" s="44">
        <f t="shared" si="4"/>
        <v>1.1370811497308201E-2</v>
      </c>
      <c r="O20" s="44">
        <f t="shared" si="5"/>
        <v>2.6490142436143222E-3</v>
      </c>
      <c r="P20" s="44">
        <f t="shared" si="6"/>
        <v>1.7735162913932504E-3</v>
      </c>
    </row>
    <row r="21" spans="2:16" x14ac:dyDescent="0.2">
      <c r="B21" s="7">
        <v>36951</v>
      </c>
      <c r="C21" s="41">
        <v>5.3046879999999996</v>
      </c>
      <c r="D21" s="41">
        <v>8.14</v>
      </c>
      <c r="E21" s="41">
        <v>55.709999000000003</v>
      </c>
      <c r="F21" s="41">
        <v>27.34375</v>
      </c>
      <c r="G21" s="30"/>
      <c r="H21" s="47">
        <f t="shared" si="7"/>
        <v>-0.10892380052493444</v>
      </c>
      <c r="I21" s="47">
        <f t="shared" si="0"/>
        <v>-0.11761517615176142</v>
      </c>
      <c r="J21" s="47">
        <f t="shared" si="1"/>
        <v>-0.10434086648969665</v>
      </c>
      <c r="K21" s="47">
        <f t="shared" si="2"/>
        <v>-7.3093220338983023E-2</v>
      </c>
      <c r="M21" s="44">
        <f t="shared" si="3"/>
        <v>1.5755667178162559E-2</v>
      </c>
      <c r="N21" s="44">
        <f t="shared" si="4"/>
        <v>1.666797311182169E-2</v>
      </c>
      <c r="O21" s="44">
        <f t="shared" si="5"/>
        <v>1.3483894236065878E-2</v>
      </c>
      <c r="P21" s="44">
        <f t="shared" si="6"/>
        <v>6.6307617079350576E-3</v>
      </c>
    </row>
    <row r="22" spans="2:16" x14ac:dyDescent="0.2">
      <c r="B22" s="7">
        <v>36982</v>
      </c>
      <c r="C22" s="41">
        <v>4.8375000000000004</v>
      </c>
      <c r="D22" s="41">
        <v>9.1950000000000003</v>
      </c>
      <c r="E22" s="41">
        <v>61.799999</v>
      </c>
      <c r="F22" s="41">
        <v>33.875</v>
      </c>
      <c r="G22" s="30"/>
      <c r="H22" s="47">
        <f t="shared" si="7"/>
        <v>-8.8070778149440532E-2</v>
      </c>
      <c r="I22" s="47">
        <f t="shared" si="0"/>
        <v>0.12960687960687967</v>
      </c>
      <c r="J22" s="47">
        <f t="shared" si="1"/>
        <v>0.10931610320079166</v>
      </c>
      <c r="K22" s="47">
        <f t="shared" si="2"/>
        <v>0.23885714285714288</v>
      </c>
      <c r="M22" s="44">
        <f t="shared" si="3"/>
        <v>1.0955507065653977E-2</v>
      </c>
      <c r="N22" s="44">
        <f t="shared" si="4"/>
        <v>1.3951755888228187E-2</v>
      </c>
      <c r="O22" s="44">
        <f t="shared" si="5"/>
        <v>9.5134269954760577E-3</v>
      </c>
      <c r="P22" s="44">
        <f t="shared" si="6"/>
        <v>5.3139873357670085E-2</v>
      </c>
    </row>
    <row r="23" spans="2:16" x14ac:dyDescent="0.2">
      <c r="B23" s="7">
        <v>37012</v>
      </c>
      <c r="C23" s="41">
        <v>4.88</v>
      </c>
      <c r="D23" s="41">
        <v>9.2650000000000006</v>
      </c>
      <c r="E23" s="41">
        <v>62.889999000000003</v>
      </c>
      <c r="F23" s="41">
        <v>34.590000000000003</v>
      </c>
      <c r="G23" s="30"/>
      <c r="H23" s="47">
        <f t="shared" si="7"/>
        <v>8.7855297157621859E-3</v>
      </c>
      <c r="I23" s="47">
        <f t="shared" si="0"/>
        <v>7.6128330614464446E-3</v>
      </c>
      <c r="J23" s="47">
        <f t="shared" si="1"/>
        <v>1.763754073847168E-2</v>
      </c>
      <c r="K23" s="47">
        <f t="shared" si="2"/>
        <v>2.1107011070110815E-2</v>
      </c>
      <c r="M23" s="44">
        <f t="shared" si="3"/>
        <v>6.1031254546204243E-5</v>
      </c>
      <c r="N23" s="44">
        <f t="shared" si="4"/>
        <v>1.5027216598227862E-5</v>
      </c>
      <c r="O23" s="44">
        <f t="shared" si="5"/>
        <v>3.4318925499871855E-5</v>
      </c>
      <c r="P23" s="44">
        <f t="shared" si="6"/>
        <v>1.6309185711029699E-4</v>
      </c>
    </row>
    <row r="24" spans="2:16" x14ac:dyDescent="0.2">
      <c r="B24" s="7">
        <v>37043</v>
      </c>
      <c r="C24" s="41">
        <v>5.75</v>
      </c>
      <c r="D24" s="41">
        <v>9.2750000000000004</v>
      </c>
      <c r="E24" s="41">
        <v>55.599997999999999</v>
      </c>
      <c r="F24" s="41">
        <v>36.5</v>
      </c>
      <c r="G24" s="30"/>
      <c r="H24" s="47">
        <f t="shared" si="7"/>
        <v>0.17827868852459017</v>
      </c>
      <c r="I24" s="47">
        <f t="shared" si="0"/>
        <v>1.0793308148946412E-3</v>
      </c>
      <c r="J24" s="47">
        <f t="shared" si="1"/>
        <v>-0.115916697661261</v>
      </c>
      <c r="K24" s="47">
        <f t="shared" si="2"/>
        <v>5.5218271176640465E-2</v>
      </c>
      <c r="M24" s="44">
        <f t="shared" si="3"/>
        <v>2.6140716180454621E-2</v>
      </c>
      <c r="N24" s="44">
        <f t="shared" si="4"/>
        <v>1.0836805103345706E-4</v>
      </c>
      <c r="O24" s="44">
        <f t="shared" si="5"/>
        <v>1.630626910585814E-2</v>
      </c>
      <c r="P24" s="44">
        <f t="shared" si="6"/>
        <v>2.1979221431014302E-3</v>
      </c>
    </row>
    <row r="25" spans="2:16" x14ac:dyDescent="0.2">
      <c r="B25" s="7">
        <v>37073</v>
      </c>
      <c r="C25" s="41">
        <v>4.51</v>
      </c>
      <c r="D25" s="41">
        <v>11.25</v>
      </c>
      <c r="E25" s="41">
        <v>58.529998999999997</v>
      </c>
      <c r="F25" s="41">
        <v>33.095001000000003</v>
      </c>
      <c r="G25" s="30"/>
      <c r="H25" s="47">
        <f t="shared" si="7"/>
        <v>-0.21565217391304348</v>
      </c>
      <c r="I25" s="47">
        <f t="shared" si="0"/>
        <v>0.21293800539083563</v>
      </c>
      <c r="J25" s="47">
        <f t="shared" si="1"/>
        <v>5.2697861607836627E-2</v>
      </c>
      <c r="K25" s="47">
        <f t="shared" si="2"/>
        <v>-9.3287643835616385E-2</v>
      </c>
      <c r="M25" s="44">
        <f t="shared" si="3"/>
        <v>5.3940041093878177E-2</v>
      </c>
      <c r="N25" s="44">
        <f t="shared" si="4"/>
        <v>4.0581569435977467E-2</v>
      </c>
      <c r="O25" s="44">
        <f t="shared" si="5"/>
        <v>1.6743282716023976E-3</v>
      </c>
      <c r="P25" s="44">
        <f t="shared" si="6"/>
        <v>1.0327419627482515E-2</v>
      </c>
    </row>
    <row r="26" spans="2:16" x14ac:dyDescent="0.2">
      <c r="B26" s="7">
        <v>37104</v>
      </c>
      <c r="C26" s="41">
        <v>4.2175000000000002</v>
      </c>
      <c r="D26" s="41">
        <v>10.025</v>
      </c>
      <c r="E26" s="41">
        <v>51.200001</v>
      </c>
      <c r="F26" s="41">
        <v>28.524999999999999</v>
      </c>
      <c r="G26" s="30"/>
      <c r="H26" s="47">
        <f t="shared" si="7"/>
        <v>-6.4855875831485443E-2</v>
      </c>
      <c r="I26" s="47">
        <f t="shared" si="0"/>
        <v>-0.10888888888888881</v>
      </c>
      <c r="J26" s="47">
        <f t="shared" si="1"/>
        <v>-0.12523489023124701</v>
      </c>
      <c r="K26" s="47">
        <f t="shared" si="2"/>
        <v>-0.13808735041283138</v>
      </c>
      <c r="M26" s="44">
        <f t="shared" si="3"/>
        <v>6.6346980487585645E-3</v>
      </c>
      <c r="N26" s="44">
        <f t="shared" si="4"/>
        <v>1.4490915212817404E-2</v>
      </c>
      <c r="O26" s="44">
        <f t="shared" si="5"/>
        <v>1.8772889705803462E-2</v>
      </c>
      <c r="P26" s="44">
        <f t="shared" si="6"/>
        <v>2.1439876275071056E-2</v>
      </c>
    </row>
    <row r="27" spans="2:16" x14ac:dyDescent="0.2">
      <c r="B27" s="7">
        <v>37135</v>
      </c>
      <c r="C27" s="41">
        <v>3.7349999999999999</v>
      </c>
      <c r="D27" s="41">
        <v>7.2249999999999996</v>
      </c>
      <c r="E27" s="41">
        <v>33.5</v>
      </c>
      <c r="F27" s="41">
        <v>25.584999</v>
      </c>
      <c r="G27" s="30"/>
      <c r="H27" s="47">
        <f t="shared" si="7"/>
        <v>-0.11440426793123892</v>
      </c>
      <c r="I27" s="47">
        <f t="shared" si="0"/>
        <v>-0.27930174563591026</v>
      </c>
      <c r="J27" s="47">
        <f t="shared" si="1"/>
        <v>-0.34570313777923556</v>
      </c>
      <c r="K27" s="47">
        <f t="shared" si="2"/>
        <v>-0.1030675197195442</v>
      </c>
      <c r="M27" s="44">
        <f t="shared" si="3"/>
        <v>1.716153656289348E-2</v>
      </c>
      <c r="N27" s="44">
        <f t="shared" si="4"/>
        <v>8.455944877559507E-2</v>
      </c>
      <c r="O27" s="44">
        <f t="shared" si="5"/>
        <v>0.12779369692394552</v>
      </c>
      <c r="P27" s="44">
        <f t="shared" si="6"/>
        <v>1.2410804105399032E-2</v>
      </c>
    </row>
    <row r="28" spans="2:16" x14ac:dyDescent="0.2">
      <c r="B28" s="7">
        <v>37165</v>
      </c>
      <c r="C28" s="41">
        <v>4.28</v>
      </c>
      <c r="D28" s="41">
        <v>7.05</v>
      </c>
      <c r="E28" s="41">
        <v>32.599997999999999</v>
      </c>
      <c r="F28" s="41">
        <v>29.075001</v>
      </c>
      <c r="G28" s="30"/>
      <c r="H28" s="47">
        <f t="shared" si="7"/>
        <v>0.14591700133868812</v>
      </c>
      <c r="I28" s="47">
        <f t="shared" si="0"/>
        <v>-2.4221453287197159E-2</v>
      </c>
      <c r="J28" s="47">
        <f t="shared" si="1"/>
        <v>-2.6865731343283628E-2</v>
      </c>
      <c r="K28" s="47">
        <f t="shared" si="2"/>
        <v>0.13640813509510008</v>
      </c>
      <c r="M28" s="44">
        <f t="shared" si="3"/>
        <v>1.6723461006938931E-2</v>
      </c>
      <c r="N28" s="44">
        <f t="shared" si="4"/>
        <v>1.2752599332098646E-3</v>
      </c>
      <c r="O28" s="44">
        <f t="shared" si="5"/>
        <v>1.4934388370585611E-3</v>
      </c>
      <c r="P28" s="44">
        <f t="shared" si="6"/>
        <v>1.6402402926087925E-2</v>
      </c>
    </row>
    <row r="29" spans="2:16" x14ac:dyDescent="0.2">
      <c r="B29" s="7">
        <v>37196</v>
      </c>
      <c r="C29" s="41">
        <v>4.43</v>
      </c>
      <c r="D29" s="41">
        <v>9.4649999999999999</v>
      </c>
      <c r="E29" s="41">
        <v>35.099997999999999</v>
      </c>
      <c r="F29" s="41">
        <v>32.104999999999997</v>
      </c>
      <c r="G29" s="30"/>
      <c r="H29" s="47">
        <f t="shared" si="7"/>
        <v>3.5046728971962482E-2</v>
      </c>
      <c r="I29" s="47">
        <f t="shared" si="0"/>
        <v>0.34255319148936181</v>
      </c>
      <c r="J29" s="47">
        <f t="shared" si="1"/>
        <v>7.6687121269148451E-2</v>
      </c>
      <c r="K29" s="47">
        <f t="shared" si="2"/>
        <v>0.10421320363841069</v>
      </c>
      <c r="M29" s="44">
        <f t="shared" si="3"/>
        <v>3.40363718069402E-4</v>
      </c>
      <c r="N29" s="44">
        <f t="shared" si="4"/>
        <v>0.10960328140194089</v>
      </c>
      <c r="O29" s="44">
        <f t="shared" si="5"/>
        <v>4.2130246076482504E-3</v>
      </c>
      <c r="P29" s="44">
        <f t="shared" si="6"/>
        <v>9.1923866263564219E-3</v>
      </c>
    </row>
    <row r="30" spans="2:16" x14ac:dyDescent="0.2">
      <c r="B30" s="7">
        <v>37226</v>
      </c>
      <c r="C30" s="41">
        <v>4.7625000000000002</v>
      </c>
      <c r="D30" s="41">
        <v>10.115</v>
      </c>
      <c r="E30" s="41">
        <v>38.779998999999997</v>
      </c>
      <c r="F30" s="41">
        <v>33.125</v>
      </c>
      <c r="G30" s="30"/>
      <c r="H30" s="47">
        <f t="shared" si="7"/>
        <v>7.5056433408577927E-2</v>
      </c>
      <c r="I30" s="47">
        <f t="shared" si="0"/>
        <v>6.867406233491824E-2</v>
      </c>
      <c r="J30" s="47">
        <f t="shared" si="1"/>
        <v>0.10484333930731271</v>
      </c>
      <c r="K30" s="47">
        <f t="shared" si="2"/>
        <v>3.1770752219280496E-2</v>
      </c>
      <c r="M30" s="44">
        <f t="shared" si="3"/>
        <v>3.4174141580252384E-3</v>
      </c>
      <c r="N30" s="44">
        <f t="shared" si="4"/>
        <v>3.2700937880026735E-3</v>
      </c>
      <c r="O30" s="44">
        <f t="shared" si="5"/>
        <v>8.6609144741238188E-3</v>
      </c>
      <c r="P30" s="44">
        <f t="shared" si="6"/>
        <v>5.491750112581067E-4</v>
      </c>
    </row>
    <row r="31" spans="2:16" x14ac:dyDescent="0.2">
      <c r="B31" s="7">
        <v>37257</v>
      </c>
      <c r="C31" s="41">
        <v>5.9424999999999999</v>
      </c>
      <c r="D31" s="41">
        <v>12.65</v>
      </c>
      <c r="E31" s="41">
        <v>40.950001</v>
      </c>
      <c r="F31" s="41">
        <v>31.855</v>
      </c>
      <c r="G31" s="30"/>
      <c r="H31" s="47">
        <f t="shared" si="7"/>
        <v>0.24776902887139096</v>
      </c>
      <c r="I31" s="47">
        <f t="shared" si="0"/>
        <v>0.25061789421651004</v>
      </c>
      <c r="J31" s="47">
        <f t="shared" si="1"/>
        <v>5.5956731716264363E-2</v>
      </c>
      <c r="K31" s="47">
        <f t="shared" si="2"/>
        <v>-3.8339622641509474E-2</v>
      </c>
      <c r="M31" s="44">
        <f t="shared" si="3"/>
        <v>5.3440146303497103E-2</v>
      </c>
      <c r="N31" s="44">
        <f t="shared" si="4"/>
        <v>5.7182470959333112E-2</v>
      </c>
      <c r="O31" s="44">
        <f t="shared" si="5"/>
        <v>1.9516450277444353E-3</v>
      </c>
      <c r="P31" s="44">
        <f t="shared" si="6"/>
        <v>2.1786388455850188E-3</v>
      </c>
    </row>
    <row r="32" spans="2:16" x14ac:dyDescent="0.2">
      <c r="B32" s="7">
        <v>37288</v>
      </c>
      <c r="C32" s="41">
        <v>5.7525000000000004</v>
      </c>
      <c r="D32" s="41">
        <v>12.73</v>
      </c>
      <c r="E32" s="41">
        <v>45.959999000000003</v>
      </c>
      <c r="F32" s="41">
        <v>29.17</v>
      </c>
      <c r="G32" s="30"/>
      <c r="H32" s="47">
        <f t="shared" si="7"/>
        <v>-3.197307530500626E-2</v>
      </c>
      <c r="I32" s="47">
        <f t="shared" si="0"/>
        <v>6.3241106719367224E-3</v>
      </c>
      <c r="J32" s="47">
        <f t="shared" si="1"/>
        <v>0.12234427051662355</v>
      </c>
      <c r="K32" s="47">
        <f t="shared" si="2"/>
        <v>-8.4288180819337533E-2</v>
      </c>
      <c r="M32" s="44">
        <f t="shared" si="3"/>
        <v>2.3591279853248997E-3</v>
      </c>
      <c r="N32" s="44">
        <f t="shared" si="4"/>
        <v>2.6679474829065976E-5</v>
      </c>
      <c r="O32" s="44">
        <f t="shared" si="5"/>
        <v>1.2224611590866281E-2</v>
      </c>
      <c r="P32" s="44">
        <f t="shared" si="6"/>
        <v>8.5792886746780279E-3</v>
      </c>
    </row>
    <row r="33" spans="2:16" x14ac:dyDescent="0.2">
      <c r="B33" s="7">
        <v>37316</v>
      </c>
      <c r="C33" s="41">
        <v>5.7824999999999998</v>
      </c>
      <c r="D33" s="41">
        <v>12.25</v>
      </c>
      <c r="E33" s="41">
        <v>48.25</v>
      </c>
      <c r="F33" s="41">
        <v>30.155000999999999</v>
      </c>
      <c r="G33" s="30"/>
      <c r="H33" s="47">
        <f t="shared" si="7"/>
        <v>5.2151238591915394E-3</v>
      </c>
      <c r="I33" s="47">
        <f t="shared" si="0"/>
        <v>-3.7706205813040072E-2</v>
      </c>
      <c r="J33" s="47">
        <f t="shared" si="1"/>
        <v>4.9825958438336704E-2</v>
      </c>
      <c r="K33" s="47">
        <f t="shared" si="2"/>
        <v>3.3767603702433924E-2</v>
      </c>
      <c r="M33" s="44">
        <f t="shared" si="3"/>
        <v>1.2956486088199824E-4</v>
      </c>
      <c r="N33" s="44">
        <f t="shared" si="4"/>
        <v>2.4202005927045516E-3</v>
      </c>
      <c r="O33" s="44">
        <f t="shared" si="5"/>
        <v>1.4475478348198155E-3</v>
      </c>
      <c r="P33" s="44">
        <f t="shared" si="6"/>
        <v>6.4675279288994912E-4</v>
      </c>
    </row>
    <row r="34" spans="2:16" x14ac:dyDescent="0.2">
      <c r="B34" s="7">
        <v>37347</v>
      </c>
      <c r="C34" s="41">
        <v>5.7050000000000001</v>
      </c>
      <c r="D34" s="41">
        <v>11.73</v>
      </c>
      <c r="E34" s="41">
        <v>44.599997999999999</v>
      </c>
      <c r="F34" s="41">
        <v>26.129999000000002</v>
      </c>
      <c r="G34" s="30"/>
      <c r="H34" s="47">
        <f t="shared" si="7"/>
        <v>-1.3402507565931643E-2</v>
      </c>
      <c r="I34" s="47">
        <f t="shared" si="0"/>
        <v>-4.2448979591836689E-2</v>
      </c>
      <c r="J34" s="47">
        <f t="shared" si="1"/>
        <v>-7.5647709844559596E-2</v>
      </c>
      <c r="K34" s="47">
        <f t="shared" si="2"/>
        <v>-0.13347709721515166</v>
      </c>
      <c r="M34" s="44">
        <f t="shared" si="3"/>
        <v>9.000172542023004E-4</v>
      </c>
      <c r="N34" s="44">
        <f t="shared" si="4"/>
        <v>2.909341075817932E-3</v>
      </c>
      <c r="O34" s="44">
        <f t="shared" si="5"/>
        <v>7.643482931609726E-3</v>
      </c>
      <c r="P34" s="44">
        <f t="shared" si="6"/>
        <v>2.0111030791866217E-2</v>
      </c>
    </row>
    <row r="35" spans="2:16" x14ac:dyDescent="0.2">
      <c r="B35" s="7">
        <v>37377</v>
      </c>
      <c r="C35" s="41">
        <v>6.07</v>
      </c>
      <c r="D35" s="41">
        <v>12.31</v>
      </c>
      <c r="E35" s="41">
        <v>42.650002000000001</v>
      </c>
      <c r="F35" s="41">
        <v>25.454999999999998</v>
      </c>
      <c r="G35" s="30"/>
      <c r="H35" s="47">
        <f t="shared" si="7"/>
        <v>6.3978965819456723E-2</v>
      </c>
      <c r="I35" s="47">
        <f t="shared" si="0"/>
        <v>4.9445865302642833E-2</v>
      </c>
      <c r="J35" s="47">
        <f t="shared" si="1"/>
        <v>-4.3721885368694369E-2</v>
      </c>
      <c r="K35" s="47">
        <f t="shared" si="2"/>
        <v>-2.5832339297066298E-2</v>
      </c>
      <c r="M35" s="44">
        <f t="shared" si="3"/>
        <v>2.2449767693993338E-3</v>
      </c>
      <c r="N35" s="44">
        <f t="shared" si="4"/>
        <v>1.4406986888595354E-3</v>
      </c>
      <c r="O35" s="44">
        <f t="shared" si="5"/>
        <v>3.0803821367724475E-3</v>
      </c>
      <c r="P35" s="44">
        <f t="shared" si="6"/>
        <v>1.1674937820180756E-3</v>
      </c>
    </row>
    <row r="36" spans="2:16" x14ac:dyDescent="0.2">
      <c r="B36" s="7">
        <v>37408</v>
      </c>
      <c r="C36" s="41">
        <v>6.2125000000000004</v>
      </c>
      <c r="D36" s="41">
        <v>11.324999999999999</v>
      </c>
      <c r="E36" s="41">
        <v>45</v>
      </c>
      <c r="F36" s="41">
        <v>27.35</v>
      </c>
      <c r="G36" s="30"/>
      <c r="H36" s="47">
        <f t="shared" si="7"/>
        <v>2.3476112026359131E-2</v>
      </c>
      <c r="I36" s="47">
        <f t="shared" si="0"/>
        <v>-8.0016246953696246E-2</v>
      </c>
      <c r="J36" s="47">
        <f t="shared" si="1"/>
        <v>5.5099598822996532E-2</v>
      </c>
      <c r="K36" s="47">
        <f t="shared" si="2"/>
        <v>7.4445099194657471E-2</v>
      </c>
      <c r="M36" s="44">
        <f t="shared" si="3"/>
        <v>4.731145142730354E-5</v>
      </c>
      <c r="N36" s="44">
        <f t="shared" si="4"/>
        <v>8.3732703323397863E-3</v>
      </c>
      <c r="O36" s="44">
        <f t="shared" si="5"/>
        <v>1.8766478534526993E-3</v>
      </c>
      <c r="P36" s="44">
        <f t="shared" si="6"/>
        <v>4.3703774508731044E-3</v>
      </c>
    </row>
    <row r="37" spans="2:16" x14ac:dyDescent="0.2">
      <c r="B37" s="7">
        <v>37438</v>
      </c>
      <c r="C37" s="41">
        <v>4.9074999999999998</v>
      </c>
      <c r="D37" s="41">
        <v>9.4499999999999993</v>
      </c>
      <c r="E37" s="41">
        <v>41.52</v>
      </c>
      <c r="F37" s="41">
        <v>23.99</v>
      </c>
      <c r="G37" s="30"/>
      <c r="H37" s="47">
        <f t="shared" si="7"/>
        <v>-0.21006036217303836</v>
      </c>
      <c r="I37" s="47">
        <f t="shared" si="0"/>
        <v>-0.16556291390728473</v>
      </c>
      <c r="J37" s="47">
        <f t="shared" si="1"/>
        <v>-7.7333333333333254E-2</v>
      </c>
      <c r="K37" s="47">
        <f t="shared" si="2"/>
        <v>-0.12285191956124319</v>
      </c>
      <c r="M37" s="44">
        <f t="shared" si="3"/>
        <v>5.1373913414570115E-2</v>
      </c>
      <c r="N37" s="44">
        <f t="shared" si="4"/>
        <v>3.1347496528344315E-2</v>
      </c>
      <c r="O37" s="44">
        <f t="shared" si="5"/>
        <v>7.941062317840893E-3</v>
      </c>
      <c r="P37" s="44">
        <f t="shared" si="6"/>
        <v>1.7210340775975819E-2</v>
      </c>
    </row>
    <row r="38" spans="2:16" x14ac:dyDescent="0.2">
      <c r="B38" s="7">
        <v>37469</v>
      </c>
      <c r="C38" s="41">
        <v>5.0250000000000004</v>
      </c>
      <c r="D38" s="41">
        <v>9.6649999999999991</v>
      </c>
      <c r="E38" s="41">
        <v>37.07</v>
      </c>
      <c r="F38" s="41">
        <v>24.540001</v>
      </c>
      <c r="G38" s="30"/>
      <c r="H38" s="47">
        <f t="shared" si="7"/>
        <v>2.394294447274592E-2</v>
      </c>
      <c r="I38" s="47">
        <f t="shared" si="0"/>
        <v>2.2751322751322745E-2</v>
      </c>
      <c r="J38" s="47">
        <f t="shared" si="1"/>
        <v>-0.1071772639691716</v>
      </c>
      <c r="K38" s="47">
        <f t="shared" si="2"/>
        <v>2.2926260942059296E-2</v>
      </c>
      <c r="M38" s="44">
        <f t="shared" si="3"/>
        <v>5.3951441091607235E-5</v>
      </c>
      <c r="N38" s="44">
        <f t="shared" si="4"/>
        <v>1.2683251535032452E-4</v>
      </c>
      <c r="O38" s="44">
        <f t="shared" si="5"/>
        <v>1.4150665310413016E-2</v>
      </c>
      <c r="P38" s="44">
        <f t="shared" si="6"/>
        <v>2.1286786954085023E-4</v>
      </c>
    </row>
    <row r="39" spans="2:16" x14ac:dyDescent="0.2">
      <c r="B39" s="7">
        <v>37500</v>
      </c>
      <c r="C39" s="41">
        <v>5.165</v>
      </c>
      <c r="D39" s="41">
        <v>8.9700000000000006</v>
      </c>
      <c r="E39" s="41">
        <v>34.130001</v>
      </c>
      <c r="F39" s="41">
        <v>21.870000999999998</v>
      </c>
      <c r="G39" s="30"/>
      <c r="H39" s="47">
        <f t="shared" si="7"/>
        <v>2.7860696517412853E-2</v>
      </c>
      <c r="I39" s="47">
        <f t="shared" si="0"/>
        <v>-7.1908949818934143E-2</v>
      </c>
      <c r="J39" s="47">
        <f t="shared" si="1"/>
        <v>-7.9309387644995955E-2</v>
      </c>
      <c r="K39" s="47">
        <f t="shared" si="2"/>
        <v>-0.1088019515565628</v>
      </c>
      <c r="M39" s="44">
        <f t="shared" si="3"/>
        <v>1.26853288416751E-4</v>
      </c>
      <c r="N39" s="44">
        <f t="shared" si="4"/>
        <v>6.9552728203901093E-3</v>
      </c>
      <c r="O39" s="44">
        <f t="shared" si="5"/>
        <v>8.2971499350457164E-3</v>
      </c>
      <c r="P39" s="44">
        <f t="shared" si="6"/>
        <v>1.3721362677652064E-2</v>
      </c>
    </row>
    <row r="40" spans="2:16" x14ac:dyDescent="0.2">
      <c r="B40" s="7">
        <v>37530</v>
      </c>
      <c r="C40" s="41">
        <v>5.96</v>
      </c>
      <c r="D40" s="41">
        <v>9.9600000000000009</v>
      </c>
      <c r="E40" s="41">
        <v>29.75</v>
      </c>
      <c r="F40" s="41">
        <v>26.735001</v>
      </c>
      <c r="G40" s="30"/>
      <c r="H40" s="47">
        <f t="shared" si="7"/>
        <v>0.15392061955469494</v>
      </c>
      <c r="I40" s="47">
        <f t="shared" si="0"/>
        <v>0.11036789297658856</v>
      </c>
      <c r="J40" s="47">
        <f t="shared" si="1"/>
        <v>-0.12833287054401199</v>
      </c>
      <c r="K40" s="47">
        <f t="shared" si="2"/>
        <v>0.22245083573613011</v>
      </c>
      <c r="M40" s="44">
        <f t="shared" si="3"/>
        <v>1.8857562262615136E-2</v>
      </c>
      <c r="N40" s="44">
        <f t="shared" si="4"/>
        <v>9.7769705202688639E-3</v>
      </c>
      <c r="O40" s="44">
        <f t="shared" si="5"/>
        <v>1.9631421746860521E-2</v>
      </c>
      <c r="P40" s="44">
        <f t="shared" si="6"/>
        <v>4.5845047757156969E-2</v>
      </c>
    </row>
    <row r="41" spans="2:16" x14ac:dyDescent="0.2">
      <c r="B41" s="7">
        <v>37561</v>
      </c>
      <c r="C41" s="41">
        <v>5.4349999999999996</v>
      </c>
      <c r="D41" s="41">
        <v>10</v>
      </c>
      <c r="E41" s="41">
        <v>34.049999</v>
      </c>
      <c r="F41" s="41">
        <v>28.84</v>
      </c>
      <c r="G41" s="30"/>
      <c r="H41" s="47">
        <f t="shared" si="7"/>
        <v>-8.808724832214776E-2</v>
      </c>
      <c r="I41" s="47">
        <f t="shared" si="0"/>
        <v>4.0160642570279403E-3</v>
      </c>
      <c r="J41" s="47">
        <f t="shared" si="1"/>
        <v>0.14453778151260499</v>
      </c>
      <c r="K41" s="47">
        <f t="shared" si="2"/>
        <v>7.8735699317909136E-2</v>
      </c>
      <c r="M41" s="44">
        <f t="shared" si="3"/>
        <v>1.0958955155380132E-2</v>
      </c>
      <c r="N41" s="44">
        <f t="shared" si="4"/>
        <v>5.5849677892189946E-5</v>
      </c>
      <c r="O41" s="44">
        <f t="shared" si="5"/>
        <v>1.7624813075350413E-2</v>
      </c>
      <c r="P41" s="44">
        <f t="shared" si="6"/>
        <v>4.9560798116269778E-3</v>
      </c>
    </row>
    <row r="42" spans="2:16" x14ac:dyDescent="0.2">
      <c r="B42" s="7">
        <v>37591</v>
      </c>
      <c r="C42" s="41">
        <v>5.0949999999999998</v>
      </c>
      <c r="D42" s="41">
        <v>9.4849999999999994</v>
      </c>
      <c r="E42" s="41">
        <v>32.990001999999997</v>
      </c>
      <c r="F42" s="41">
        <v>25.85</v>
      </c>
      <c r="G42" s="30"/>
      <c r="H42" s="47">
        <f t="shared" si="7"/>
        <v>-6.2557497700092002E-2</v>
      </c>
      <c r="I42" s="47">
        <f t="shared" si="0"/>
        <v>-5.1500000000000101E-2</v>
      </c>
      <c r="J42" s="47">
        <f t="shared" si="1"/>
        <v>-3.1130602970061871E-2</v>
      </c>
      <c r="K42" s="47">
        <f t="shared" si="2"/>
        <v>-0.10367545076282936</v>
      </c>
      <c r="M42" s="44">
        <f t="shared" si="3"/>
        <v>6.2655579882106224E-3</v>
      </c>
      <c r="N42" s="44">
        <f t="shared" si="4"/>
        <v>3.9676555002190967E-3</v>
      </c>
      <c r="O42" s="44">
        <f t="shared" si="5"/>
        <v>1.8412602054244723E-3</v>
      </c>
      <c r="P42" s="44">
        <f t="shared" si="6"/>
        <v>1.2546625328362156E-2</v>
      </c>
    </row>
    <row r="43" spans="2:16" x14ac:dyDescent="0.2">
      <c r="B43" s="7">
        <v>37622</v>
      </c>
      <c r="C43" s="41">
        <v>5.68</v>
      </c>
      <c r="D43" s="41">
        <v>9.02</v>
      </c>
      <c r="E43" s="41">
        <v>31.59</v>
      </c>
      <c r="F43" s="41">
        <v>23.73</v>
      </c>
      <c r="G43" s="30"/>
      <c r="H43" s="47">
        <f t="shared" si="7"/>
        <v>0.1148184494602551</v>
      </c>
      <c r="I43" s="47">
        <f t="shared" si="0"/>
        <v>-4.9024775962045353E-2</v>
      </c>
      <c r="J43" s="47">
        <f t="shared" si="1"/>
        <v>-4.2437160203870117E-2</v>
      </c>
      <c r="K43" s="47">
        <f t="shared" si="2"/>
        <v>-8.2011605415860722E-2</v>
      </c>
      <c r="M43" s="44">
        <f t="shared" si="3"/>
        <v>9.6472999086847123E-3</v>
      </c>
      <c r="N43" s="44">
        <f t="shared" si="4"/>
        <v>3.6619568343647007E-3</v>
      </c>
      <c r="O43" s="44">
        <f t="shared" si="5"/>
        <v>2.9394251035303005E-3</v>
      </c>
      <c r="P43" s="44">
        <f t="shared" si="6"/>
        <v>8.1627383825361166E-3</v>
      </c>
    </row>
    <row r="44" spans="2:16" x14ac:dyDescent="0.2">
      <c r="B44" s="7">
        <v>37653</v>
      </c>
      <c r="C44" s="41">
        <v>5.8624999999999998</v>
      </c>
      <c r="D44" s="41">
        <v>8.5050000000000008</v>
      </c>
      <c r="E44" s="41">
        <v>27.559999000000001</v>
      </c>
      <c r="F44" s="41">
        <v>23.700001</v>
      </c>
      <c r="G44" s="30"/>
      <c r="H44" s="47">
        <f t="shared" si="7"/>
        <v>3.2130281690140761E-2</v>
      </c>
      <c r="I44" s="47">
        <f t="shared" si="0"/>
        <v>-5.7095343680709454E-2</v>
      </c>
      <c r="J44" s="47">
        <f t="shared" si="1"/>
        <v>-0.12757204811649248</v>
      </c>
      <c r="K44" s="47">
        <f t="shared" si="2"/>
        <v>-1.2641803624104941E-3</v>
      </c>
      <c r="M44" s="44">
        <f t="shared" si="3"/>
        <v>2.4125860866946674E-4</v>
      </c>
      <c r="N44" s="44">
        <f t="shared" si="4"/>
        <v>4.7038572530594428E-3</v>
      </c>
      <c r="O44" s="44">
        <f t="shared" si="5"/>
        <v>1.9418799626521131E-2</v>
      </c>
      <c r="P44" s="44">
        <f t="shared" si="6"/>
        <v>9.2168624886289214E-5</v>
      </c>
    </row>
    <row r="45" spans="2:16" x14ac:dyDescent="0.2">
      <c r="B45" s="7">
        <v>37681</v>
      </c>
      <c r="C45" s="41">
        <v>6.44</v>
      </c>
      <c r="D45" s="41">
        <v>8.1</v>
      </c>
      <c r="E45" s="41">
        <v>25.059999000000001</v>
      </c>
      <c r="F45" s="41">
        <v>24.209999</v>
      </c>
      <c r="G45" s="30"/>
      <c r="H45" s="47">
        <f t="shared" si="7"/>
        <v>9.8507462686567182E-2</v>
      </c>
      <c r="I45" s="47">
        <f t="shared" si="0"/>
        <v>-4.7619047619047783E-2</v>
      </c>
      <c r="J45" s="47">
        <f t="shared" si="1"/>
        <v>-9.0711178908243095E-2</v>
      </c>
      <c r="K45" s="47">
        <f t="shared" si="2"/>
        <v>2.1518902045615906E-2</v>
      </c>
      <c r="M45" s="44">
        <f t="shared" si="3"/>
        <v>6.7091961173671531E-3</v>
      </c>
      <c r="N45" s="44">
        <f t="shared" si="4"/>
        <v>3.4938001230562193E-3</v>
      </c>
      <c r="O45" s="44">
        <f t="shared" si="5"/>
        <v>1.0504299299927165E-2</v>
      </c>
      <c r="P45" s="44">
        <f t="shared" si="6"/>
        <v>1.7378181823624452E-4</v>
      </c>
    </row>
    <row r="46" spans="2:16" x14ac:dyDescent="0.2">
      <c r="B46" s="7">
        <v>37712</v>
      </c>
      <c r="C46" s="41">
        <v>5.8775000000000004</v>
      </c>
      <c r="D46" s="41">
        <v>8.6649999999999991</v>
      </c>
      <c r="E46" s="41">
        <v>27.280000999999999</v>
      </c>
      <c r="F46" s="41">
        <v>25.57</v>
      </c>
      <c r="G46" s="30"/>
      <c r="H46" s="47">
        <f t="shared" si="7"/>
        <v>-8.7344720496894457E-2</v>
      </c>
      <c r="I46" s="47">
        <f t="shared" si="0"/>
        <v>6.9753086419753085E-2</v>
      </c>
      <c r="J46" s="47">
        <f t="shared" si="1"/>
        <v>8.8587473606842382E-2</v>
      </c>
      <c r="K46" s="47">
        <f t="shared" si="2"/>
        <v>5.6175177867624049E-2</v>
      </c>
      <c r="M46" s="44">
        <f t="shared" si="3"/>
        <v>1.0804043410114105E-2</v>
      </c>
      <c r="N46" s="44">
        <f t="shared" si="4"/>
        <v>3.3946654912436793E-3</v>
      </c>
      <c r="O46" s="44">
        <f t="shared" si="5"/>
        <v>5.8994947586058976E-3</v>
      </c>
      <c r="P46" s="44">
        <f t="shared" si="6"/>
        <v>2.2885612169621346E-3</v>
      </c>
    </row>
    <row r="47" spans="2:16" x14ac:dyDescent="0.2">
      <c r="B47" s="7">
        <v>37742</v>
      </c>
      <c r="C47" s="41">
        <v>6.1675000000000004</v>
      </c>
      <c r="D47" s="41">
        <v>9.3249999999999993</v>
      </c>
      <c r="E47" s="41">
        <v>30.67</v>
      </c>
      <c r="F47" s="41">
        <v>24.610001</v>
      </c>
      <c r="G47" s="30"/>
      <c r="H47" s="47">
        <f t="shared" si="7"/>
        <v>4.9340706082518171E-2</v>
      </c>
      <c r="I47" s="47">
        <f t="shared" si="0"/>
        <v>7.6168493941142446E-2</v>
      </c>
      <c r="J47" s="47">
        <f t="shared" si="1"/>
        <v>0.12426682095796115</v>
      </c>
      <c r="K47" s="47">
        <f t="shared" si="2"/>
        <v>-3.7543957763003566E-2</v>
      </c>
      <c r="M47" s="44">
        <f t="shared" si="3"/>
        <v>1.0720992082665747E-3</v>
      </c>
      <c r="N47" s="44">
        <f t="shared" si="4"/>
        <v>4.1833944469495685E-3</v>
      </c>
      <c r="O47" s="44">
        <f t="shared" si="5"/>
        <v>1.2653441237413222E-2</v>
      </c>
      <c r="P47" s="44">
        <f t="shared" si="6"/>
        <v>2.1049951931344734E-3</v>
      </c>
    </row>
    <row r="48" spans="2:16" x14ac:dyDescent="0.2">
      <c r="B48" s="7">
        <v>37773</v>
      </c>
      <c r="C48" s="41">
        <v>6.1375000000000002</v>
      </c>
      <c r="D48" s="41">
        <v>9.76</v>
      </c>
      <c r="E48" s="41">
        <v>34.32</v>
      </c>
      <c r="F48" s="41">
        <v>25.639999</v>
      </c>
      <c r="G48" s="30"/>
      <c r="H48" s="47">
        <f t="shared" si="7"/>
        <v>-4.8642075395217699E-3</v>
      </c>
      <c r="I48" s="47">
        <f t="shared" si="0"/>
        <v>4.6648793565683633E-2</v>
      </c>
      <c r="J48" s="47">
        <f t="shared" si="1"/>
        <v>0.11900880339093578</v>
      </c>
      <c r="K48" s="47">
        <f t="shared" si="2"/>
        <v>4.1852822354619068E-2</v>
      </c>
      <c r="M48" s="44">
        <f t="shared" si="3"/>
        <v>4.6061690926370297E-4</v>
      </c>
      <c r="N48" s="44">
        <f t="shared" si="4"/>
        <v>1.2361879863071728E-3</v>
      </c>
      <c r="O48" s="44">
        <f t="shared" si="5"/>
        <v>1.149816531661208E-2</v>
      </c>
      <c r="P48" s="44">
        <f t="shared" si="6"/>
        <v>1.1233593595045208E-3</v>
      </c>
    </row>
    <row r="49" spans="2:16" x14ac:dyDescent="0.2">
      <c r="B49" s="7">
        <v>37803</v>
      </c>
      <c r="C49" s="41">
        <v>6.8324999999999996</v>
      </c>
      <c r="D49" s="41">
        <v>10.555</v>
      </c>
      <c r="E49" s="41">
        <v>33.119999</v>
      </c>
      <c r="F49" s="41">
        <v>26.41</v>
      </c>
      <c r="G49" s="30"/>
      <c r="H49" s="47">
        <f t="shared" si="7"/>
        <v>0.11323828920570245</v>
      </c>
      <c r="I49" s="47">
        <f t="shared" si="0"/>
        <v>8.1454918032786816E-2</v>
      </c>
      <c r="J49" s="47">
        <f t="shared" si="1"/>
        <v>-3.4965064102564059E-2</v>
      </c>
      <c r="K49" s="47">
        <f t="shared" si="2"/>
        <v>3.003124142087521E-2</v>
      </c>
      <c r="M49" s="44">
        <f t="shared" si="3"/>
        <v>9.3393880190101048E-3</v>
      </c>
      <c r="N49" s="44">
        <f t="shared" si="4"/>
        <v>4.8951837238485479E-3</v>
      </c>
      <c r="O49" s="44">
        <f t="shared" si="5"/>
        <v>2.1850360465281251E-3</v>
      </c>
      <c r="P49" s="44">
        <f t="shared" si="6"/>
        <v>4.7067183528893837E-4</v>
      </c>
    </row>
    <row r="50" spans="2:16" x14ac:dyDescent="0.2">
      <c r="B50" s="7">
        <v>37834</v>
      </c>
      <c r="C50" s="41">
        <v>7.0975000000000001</v>
      </c>
      <c r="D50" s="41">
        <v>13.035</v>
      </c>
      <c r="E50" s="41">
        <v>37.389999000000003</v>
      </c>
      <c r="F50" s="41">
        <v>26.52</v>
      </c>
      <c r="G50" s="30"/>
      <c r="H50" s="47">
        <f t="shared" si="7"/>
        <v>3.878521770947696E-2</v>
      </c>
      <c r="I50" s="47">
        <f t="shared" si="0"/>
        <v>0.23495973472288023</v>
      </c>
      <c r="J50" s="47">
        <f t="shared" si="1"/>
        <v>0.12892512466561379</v>
      </c>
      <c r="K50" s="47">
        <f t="shared" si="2"/>
        <v>4.1650889814464076E-3</v>
      </c>
      <c r="M50" s="44">
        <f t="shared" si="3"/>
        <v>4.9228239199084628E-4</v>
      </c>
      <c r="N50" s="44">
        <f t="shared" si="4"/>
        <v>4.9939022473958102E-2</v>
      </c>
      <c r="O50" s="44">
        <f t="shared" si="5"/>
        <v>1.3723143055777313E-2</v>
      </c>
      <c r="P50" s="44">
        <f t="shared" si="6"/>
        <v>1.7398741411631936E-5</v>
      </c>
    </row>
    <row r="51" spans="2:16" x14ac:dyDescent="0.2">
      <c r="B51" s="7">
        <v>37865</v>
      </c>
      <c r="C51" s="41">
        <v>7.2</v>
      </c>
      <c r="D51" s="41">
        <v>12.404999999999999</v>
      </c>
      <c r="E51" s="41">
        <v>34.330002</v>
      </c>
      <c r="F51" s="41">
        <v>27.799999</v>
      </c>
      <c r="G51" s="30"/>
      <c r="H51" s="47">
        <f t="shared" si="7"/>
        <v>1.4441704825642887E-2</v>
      </c>
      <c r="I51" s="47">
        <f t="shared" si="0"/>
        <v>-4.8331415420023061E-2</v>
      </c>
      <c r="J51" s="47">
        <f t="shared" si="1"/>
        <v>-8.1839986141748811E-2</v>
      </c>
      <c r="K51" s="47">
        <f t="shared" si="2"/>
        <v>4.8265422322775198E-2</v>
      </c>
      <c r="M51" s="44">
        <f t="shared" si="3"/>
        <v>4.6486601692444773E-6</v>
      </c>
      <c r="N51" s="44">
        <f t="shared" si="4"/>
        <v>3.5785213987176547E-3</v>
      </c>
      <c r="O51" s="44">
        <f t="shared" si="5"/>
        <v>8.7645716813567094E-3</v>
      </c>
      <c r="P51" s="44">
        <f t="shared" si="6"/>
        <v>1.5943372978584013E-3</v>
      </c>
    </row>
    <row r="52" spans="2:16" x14ac:dyDescent="0.2">
      <c r="B52" s="7">
        <v>37895</v>
      </c>
      <c r="C52" s="41">
        <v>7.9</v>
      </c>
      <c r="D52" s="41">
        <v>15.244999999999999</v>
      </c>
      <c r="E52" s="41">
        <v>38.490001999999997</v>
      </c>
      <c r="F52" s="41">
        <v>26.139999</v>
      </c>
      <c r="G52" s="30"/>
      <c r="H52" s="47">
        <f t="shared" si="7"/>
        <v>9.7222222222222321E-2</v>
      </c>
      <c r="I52" s="47">
        <f t="shared" si="0"/>
        <v>0.22893994357114078</v>
      </c>
      <c r="J52" s="47">
        <f t="shared" si="1"/>
        <v>0.1211768062233145</v>
      </c>
      <c r="K52" s="47">
        <f t="shared" si="2"/>
        <v>-5.971223236374934E-2</v>
      </c>
      <c r="M52" s="44">
        <f t="shared" si="3"/>
        <v>6.5003006832045082E-3</v>
      </c>
      <c r="N52" s="44">
        <f t="shared" si="4"/>
        <v>4.7284770010910908E-2</v>
      </c>
      <c r="O52" s="44">
        <f t="shared" si="5"/>
        <v>1.1967813265172416E-2</v>
      </c>
      <c r="P52" s="44">
        <f t="shared" si="6"/>
        <v>4.6305985160640939E-3</v>
      </c>
    </row>
    <row r="53" spans="2:16" x14ac:dyDescent="0.2">
      <c r="B53" s="7">
        <v>37926</v>
      </c>
      <c r="C53" s="41">
        <v>8.0425000000000004</v>
      </c>
      <c r="D53" s="41">
        <v>17.25</v>
      </c>
      <c r="E53" s="41">
        <v>38.389999000000003</v>
      </c>
      <c r="F53" s="41">
        <v>25.709999</v>
      </c>
      <c r="G53" s="30"/>
      <c r="H53" s="47">
        <f t="shared" si="7"/>
        <v>1.80379746835444E-2</v>
      </c>
      <c r="I53" s="47">
        <f t="shared" si="0"/>
        <v>0.13151853066579222</v>
      </c>
      <c r="J53" s="47">
        <f t="shared" si="1"/>
        <v>-2.5981552300256006E-3</v>
      </c>
      <c r="K53" s="47">
        <f t="shared" si="2"/>
        <v>-1.6449885862658165E-2</v>
      </c>
      <c r="M53" s="44">
        <f t="shared" si="3"/>
        <v>2.0741607186505992E-6</v>
      </c>
      <c r="N53" s="44">
        <f t="shared" si="4"/>
        <v>1.440700938143996E-2</v>
      </c>
      <c r="O53" s="44">
        <f t="shared" si="5"/>
        <v>2.0671136381365178E-4</v>
      </c>
      <c r="P53" s="44">
        <f t="shared" si="6"/>
        <v>6.1435346493952069E-4</v>
      </c>
    </row>
    <row r="54" spans="2:16" x14ac:dyDescent="0.2">
      <c r="B54" s="7">
        <v>37956</v>
      </c>
      <c r="C54" s="41">
        <v>8.2899999999999991</v>
      </c>
      <c r="D54" s="41">
        <v>17.149999999999999</v>
      </c>
      <c r="E54" s="41">
        <v>42.139999000000003</v>
      </c>
      <c r="F54" s="41">
        <v>27.370000999999998</v>
      </c>
      <c r="G54" s="30"/>
      <c r="H54" s="47">
        <f t="shared" si="7"/>
        <v>3.0774013055641758E-2</v>
      </c>
      <c r="I54" s="47">
        <f t="shared" si="0"/>
        <v>-5.7971014492754769E-3</v>
      </c>
      <c r="J54" s="47">
        <f t="shared" si="1"/>
        <v>9.7681690484024308E-2</v>
      </c>
      <c r="K54" s="47">
        <f t="shared" si="2"/>
        <v>6.4566396910400448E-2</v>
      </c>
      <c r="M54" s="44">
        <f t="shared" si="3"/>
        <v>2.009655835705122E-4</v>
      </c>
      <c r="N54" s="44">
        <f t="shared" si="4"/>
        <v>2.9882065911184295E-4</v>
      </c>
      <c r="O54" s="44">
        <f t="shared" si="5"/>
        <v>7.3792198249887321E-3</v>
      </c>
      <c r="P54" s="44">
        <f t="shared" si="6"/>
        <v>3.1618273028240326E-3</v>
      </c>
    </row>
    <row r="55" spans="2:16" x14ac:dyDescent="0.2">
      <c r="B55" s="7">
        <v>37987</v>
      </c>
      <c r="C55" s="41">
        <v>9.1524999999999999</v>
      </c>
      <c r="D55" s="41">
        <v>19.649999999999999</v>
      </c>
      <c r="E55" s="41">
        <v>41.75</v>
      </c>
      <c r="F55" s="41">
        <v>27.65</v>
      </c>
      <c r="G55" s="30"/>
      <c r="H55" s="47">
        <f t="shared" si="7"/>
        <v>0.10404101326899884</v>
      </c>
      <c r="I55" s="47">
        <f t="shared" si="0"/>
        <v>0.14577259475218662</v>
      </c>
      <c r="J55" s="47">
        <f t="shared" si="1"/>
        <v>-9.2548412257912327E-3</v>
      </c>
      <c r="K55" s="47">
        <f t="shared" si="2"/>
        <v>1.0230142118007324E-2</v>
      </c>
      <c r="M55" s="44">
        <f t="shared" si="3"/>
        <v>7.6463190440593789E-3</v>
      </c>
      <c r="N55" s="44">
        <f t="shared" si="4"/>
        <v>1.8031995605293918E-2</v>
      </c>
      <c r="O55" s="44">
        <f t="shared" si="5"/>
        <v>4.42435309127023E-4</v>
      </c>
      <c r="P55" s="44">
        <f t="shared" si="6"/>
        <v>3.5867559935003742E-6</v>
      </c>
    </row>
    <row r="56" spans="2:16" x14ac:dyDescent="0.2">
      <c r="B56" s="7">
        <v>38018</v>
      </c>
      <c r="C56" s="41">
        <v>9.35</v>
      </c>
      <c r="D56" s="41">
        <v>19.57</v>
      </c>
      <c r="E56" s="41">
        <v>43.369999</v>
      </c>
      <c r="F56" s="41">
        <v>26.530000999999999</v>
      </c>
      <c r="G56" s="30"/>
      <c r="H56" s="47">
        <f t="shared" si="7"/>
        <v>2.1578803605572183E-2</v>
      </c>
      <c r="I56" s="47">
        <f t="shared" si="0"/>
        <v>-4.0712468193383478E-3</v>
      </c>
      <c r="J56" s="47">
        <f t="shared" si="1"/>
        <v>3.880237125748498E-2</v>
      </c>
      <c r="K56" s="47">
        <f t="shared" si="2"/>
        <v>-4.0506292947558808E-2</v>
      </c>
      <c r="M56" s="44">
        <f t="shared" si="3"/>
        <v>2.4810596132086513E-5</v>
      </c>
      <c r="N56" s="44">
        <f t="shared" si="4"/>
        <v>2.4213150311716661E-4</v>
      </c>
      <c r="O56" s="44">
        <f t="shared" si="5"/>
        <v>7.3024610779930099E-4</v>
      </c>
      <c r="P56" s="44">
        <f t="shared" si="6"/>
        <v>2.3855958419624693E-3</v>
      </c>
    </row>
    <row r="57" spans="2:16" x14ac:dyDescent="0.2">
      <c r="B57" s="7">
        <v>38047</v>
      </c>
      <c r="C57" s="41">
        <v>9.4674999999999994</v>
      </c>
      <c r="D57" s="41">
        <v>19.950001</v>
      </c>
      <c r="E57" s="41">
        <v>41.07</v>
      </c>
      <c r="F57" s="41">
        <v>24.93</v>
      </c>
      <c r="G57" s="30"/>
      <c r="H57" s="47">
        <f t="shared" si="7"/>
        <v>1.2566844919785991E-2</v>
      </c>
      <c r="I57" s="47">
        <f t="shared" si="0"/>
        <v>1.9417526826775777E-2</v>
      </c>
      <c r="J57" s="47">
        <f t="shared" si="1"/>
        <v>-5.3032027969380446E-2</v>
      </c>
      <c r="K57" s="47">
        <f t="shared" si="2"/>
        <v>-6.030911947572104E-2</v>
      </c>
      <c r="M57" s="44">
        <f t="shared" si="3"/>
        <v>1.6248437642896208E-5</v>
      </c>
      <c r="N57" s="44">
        <f t="shared" si="4"/>
        <v>6.2856329295454629E-5</v>
      </c>
      <c r="O57" s="44">
        <f t="shared" si="5"/>
        <v>4.2005088864414805E-3</v>
      </c>
      <c r="P57" s="44">
        <f t="shared" si="6"/>
        <v>4.7121893370034385E-3</v>
      </c>
    </row>
    <row r="58" spans="2:16" x14ac:dyDescent="0.2">
      <c r="B58" s="7">
        <v>38078</v>
      </c>
      <c r="C58" s="41">
        <v>9.73</v>
      </c>
      <c r="D58" s="41">
        <v>17.815000999999999</v>
      </c>
      <c r="E58" s="41">
        <v>42.689999</v>
      </c>
      <c r="F58" s="41">
        <v>26.129999000000002</v>
      </c>
      <c r="G58" s="30"/>
      <c r="H58" s="47">
        <f t="shared" si="7"/>
        <v>2.7726432532347633E-2</v>
      </c>
      <c r="I58" s="47">
        <f t="shared" si="0"/>
        <v>-0.10701753849536155</v>
      </c>
      <c r="J58" s="47">
        <f t="shared" si="1"/>
        <v>3.9444825906988168E-2</v>
      </c>
      <c r="K58" s="47">
        <f t="shared" si="2"/>
        <v>4.8134737264340144E-2</v>
      </c>
      <c r="M58" s="44">
        <f t="shared" si="3"/>
        <v>1.2384690712499978E-4</v>
      </c>
      <c r="N58" s="44">
        <f t="shared" si="4"/>
        <v>1.4043877516285642E-2</v>
      </c>
      <c r="O58" s="44">
        <f t="shared" si="5"/>
        <v>7.65381044846593E-4</v>
      </c>
      <c r="P58" s="44">
        <f t="shared" si="6"/>
        <v>1.5839180889305579E-3</v>
      </c>
    </row>
    <row r="59" spans="2:16" x14ac:dyDescent="0.2">
      <c r="B59" s="7">
        <v>38108</v>
      </c>
      <c r="C59" s="41">
        <v>10.15</v>
      </c>
      <c r="D59" s="41">
        <v>20.274999999999999</v>
      </c>
      <c r="E59" s="41">
        <v>45.799999</v>
      </c>
      <c r="F59" s="41">
        <v>26.23</v>
      </c>
      <c r="G59" s="30"/>
      <c r="H59" s="47">
        <f t="shared" si="7"/>
        <v>4.3165467625899234E-2</v>
      </c>
      <c r="I59" s="47">
        <f t="shared" si="0"/>
        <v>0.13808581879956106</v>
      </c>
      <c r="J59" s="47">
        <f t="shared" si="1"/>
        <v>7.2850786433609427E-2</v>
      </c>
      <c r="K59" s="47">
        <f t="shared" si="2"/>
        <v>3.8270571690415256E-3</v>
      </c>
      <c r="M59" s="44">
        <f t="shared" si="3"/>
        <v>7.0584202564238289E-4</v>
      </c>
      <c r="N59" s="44">
        <f t="shared" si="4"/>
        <v>1.6026671365536236E-2</v>
      </c>
      <c r="O59" s="44">
        <f t="shared" si="5"/>
        <v>3.7297258396206561E-3</v>
      </c>
      <c r="P59" s="44">
        <f t="shared" si="6"/>
        <v>2.0332989892674386E-5</v>
      </c>
    </row>
    <row r="60" spans="2:16" x14ac:dyDescent="0.2">
      <c r="B60" s="7">
        <v>38139</v>
      </c>
      <c r="C60" s="41">
        <v>10.8725</v>
      </c>
      <c r="D60" s="41">
        <v>21.305</v>
      </c>
      <c r="E60" s="41">
        <v>51.09</v>
      </c>
      <c r="F60" s="41">
        <v>28.559999000000001</v>
      </c>
      <c r="G60" s="30"/>
      <c r="H60" s="47">
        <f t="shared" si="7"/>
        <v>7.1182266009852224E-2</v>
      </c>
      <c r="I60" s="47">
        <f t="shared" si="0"/>
        <v>5.080147965474735E-2</v>
      </c>
      <c r="J60" s="47">
        <f t="shared" si="1"/>
        <v>0.11550220776205711</v>
      </c>
      <c r="K60" s="47">
        <f t="shared" si="2"/>
        <v>8.8829546321006481E-2</v>
      </c>
      <c r="M60" s="44">
        <f t="shared" si="3"/>
        <v>2.9794661126618929E-3</v>
      </c>
      <c r="N60" s="44">
        <f t="shared" si="4"/>
        <v>1.5454452313231877E-3</v>
      </c>
      <c r="O60" s="44">
        <f t="shared" si="5"/>
        <v>1.0758440549107448E-2</v>
      </c>
      <c r="P60" s="44">
        <f t="shared" si="6"/>
        <v>6.4791677196491875E-3</v>
      </c>
    </row>
    <row r="61" spans="2:16" x14ac:dyDescent="0.2">
      <c r="B61" s="7">
        <v>38169</v>
      </c>
      <c r="C61" s="41">
        <v>11.7475</v>
      </c>
      <c r="D61" s="41">
        <v>21.950001</v>
      </c>
      <c r="E61" s="41">
        <v>50.75</v>
      </c>
      <c r="F61" s="41">
        <v>28.49</v>
      </c>
      <c r="G61" s="30"/>
      <c r="H61" s="47">
        <f t="shared" si="7"/>
        <v>8.0478270866865875E-2</v>
      </c>
      <c r="I61" s="47">
        <f t="shared" si="0"/>
        <v>3.0274630368458233E-2</v>
      </c>
      <c r="J61" s="47">
        <f t="shared" si="1"/>
        <v>-6.6549226854570875E-3</v>
      </c>
      <c r="K61" s="47">
        <f t="shared" si="2"/>
        <v>-2.4509454639687345E-3</v>
      </c>
      <c r="M61" s="44">
        <f t="shared" si="3"/>
        <v>4.0807171130431471E-3</v>
      </c>
      <c r="N61" s="44">
        <f t="shared" si="4"/>
        <v>3.5288756767939679E-4</v>
      </c>
      <c r="O61" s="44">
        <f t="shared" si="5"/>
        <v>3.3982075183078893E-4</v>
      </c>
      <c r="P61" s="44">
        <f t="shared" si="6"/>
        <v>1.1636399243775316E-4</v>
      </c>
    </row>
    <row r="62" spans="2:16" x14ac:dyDescent="0.2">
      <c r="B62" s="7">
        <v>38200</v>
      </c>
      <c r="C62" s="41">
        <v>10.81</v>
      </c>
      <c r="D62" s="41">
        <v>18.565000999999999</v>
      </c>
      <c r="E62" s="41">
        <v>52.220001000000003</v>
      </c>
      <c r="F62" s="41">
        <v>27.299999</v>
      </c>
      <c r="G62" s="30"/>
      <c r="H62" s="47">
        <f t="shared" si="7"/>
        <v>-7.980421366248136E-2</v>
      </c>
      <c r="I62" s="47">
        <f t="shared" si="0"/>
        <v>-0.15421411598113377</v>
      </c>
      <c r="J62" s="47">
        <f t="shared" si="1"/>
        <v>2.8965536945812831E-2</v>
      </c>
      <c r="K62" s="47">
        <f t="shared" si="2"/>
        <v>-4.1769076869076827E-2</v>
      </c>
      <c r="M62" s="44">
        <f t="shared" si="3"/>
        <v>9.293344382627149E-3</v>
      </c>
      <c r="N62" s="44">
        <f t="shared" si="4"/>
        <v>2.7457631500648505E-2</v>
      </c>
      <c r="O62" s="44">
        <f t="shared" si="5"/>
        <v>2.9536656712338268E-4</v>
      </c>
      <c r="P62" s="44">
        <f t="shared" si="6"/>
        <v>2.5105456686168393E-3</v>
      </c>
    </row>
    <row r="63" spans="2:16" x14ac:dyDescent="0.2">
      <c r="B63" s="7">
        <v>38231</v>
      </c>
      <c r="C63" s="41">
        <v>11.365</v>
      </c>
      <c r="D63" s="41">
        <v>19.120000999999998</v>
      </c>
      <c r="E63" s="41">
        <v>51.619999</v>
      </c>
      <c r="F63" s="41">
        <v>27.65</v>
      </c>
      <c r="G63" s="30"/>
      <c r="H63" s="47">
        <f t="shared" si="7"/>
        <v>5.1341350601294966E-2</v>
      </c>
      <c r="I63" s="47">
        <f t="shared" si="0"/>
        <v>2.9894962030974304E-2</v>
      </c>
      <c r="J63" s="47">
        <f t="shared" si="1"/>
        <v>-1.148988871141543E-2</v>
      </c>
      <c r="K63" s="47">
        <f t="shared" si="2"/>
        <v>1.2820549920166568E-2</v>
      </c>
      <c r="M63" s="44">
        <f t="shared" si="3"/>
        <v>1.2071156979375768E-3</v>
      </c>
      <c r="N63" s="44">
        <f t="shared" si="4"/>
        <v>3.3876734703872286E-4</v>
      </c>
      <c r="O63" s="44">
        <f t="shared" si="5"/>
        <v>5.4145537783684399E-4</v>
      </c>
      <c r="P63" s="44">
        <f t="shared" si="6"/>
        <v>2.0108776806768969E-5</v>
      </c>
    </row>
    <row r="64" spans="2:16" x14ac:dyDescent="0.2">
      <c r="B64" s="7">
        <v>38261</v>
      </c>
      <c r="C64" s="41">
        <v>13.22</v>
      </c>
      <c r="D64" s="41">
        <v>21.59</v>
      </c>
      <c r="E64" s="41">
        <v>49.900002000000001</v>
      </c>
      <c r="F64" s="41">
        <v>27.969999000000001</v>
      </c>
      <c r="G64" s="30"/>
      <c r="H64" s="47">
        <f t="shared" si="7"/>
        <v>0.16322041355037409</v>
      </c>
      <c r="I64" s="47">
        <f t="shared" si="0"/>
        <v>0.1291840413606673</v>
      </c>
      <c r="J64" s="47">
        <f t="shared" si="1"/>
        <v>-3.3320360970948482E-2</v>
      </c>
      <c r="K64" s="47">
        <f t="shared" si="2"/>
        <v>1.1573200723327348E-2</v>
      </c>
      <c r="M64" s="44">
        <f t="shared" si="3"/>
        <v>2.1498196668447184E-2</v>
      </c>
      <c r="N64" s="44">
        <f t="shared" si="4"/>
        <v>1.3852045444065488E-2</v>
      </c>
      <c r="O64" s="44">
        <f t="shared" si="5"/>
        <v>2.0339798742912193E-3</v>
      </c>
      <c r="P64" s="44">
        <f t="shared" si="6"/>
        <v>1.0477728017899627E-5</v>
      </c>
    </row>
    <row r="65" spans="2:16" x14ac:dyDescent="0.2">
      <c r="B65" s="7">
        <v>38292</v>
      </c>
      <c r="C65" s="41">
        <v>14.065</v>
      </c>
      <c r="D65" s="41">
        <v>21.875</v>
      </c>
      <c r="E65" s="41">
        <v>53.57</v>
      </c>
      <c r="F65" s="41">
        <v>26.809999000000001</v>
      </c>
      <c r="G65" s="30"/>
      <c r="H65" s="47">
        <f t="shared" si="7"/>
        <v>6.3918305597579383E-2</v>
      </c>
      <c r="I65" s="47">
        <f t="shared" si="0"/>
        <v>1.3200555812876269E-2</v>
      </c>
      <c r="J65" s="47">
        <f t="shared" si="1"/>
        <v>7.3547051160438803E-2</v>
      </c>
      <c r="K65" s="47">
        <f t="shared" si="2"/>
        <v>-4.1473008275760059E-2</v>
      </c>
      <c r="M65" s="44">
        <f t="shared" si="3"/>
        <v>2.2392321425729438E-3</v>
      </c>
      <c r="N65" s="44">
        <f t="shared" si="4"/>
        <v>2.9282990429813327E-6</v>
      </c>
      <c r="O65" s="44">
        <f t="shared" si="5"/>
        <v>3.8152544608097785E-3</v>
      </c>
      <c r="P65" s="44">
        <f t="shared" si="6"/>
        <v>2.4809640867853693E-3</v>
      </c>
    </row>
    <row r="66" spans="2:16" x14ac:dyDescent="0.2">
      <c r="B66" s="7">
        <v>38322</v>
      </c>
      <c r="C66" s="41">
        <v>15.59</v>
      </c>
      <c r="D66" s="41">
        <v>23.364999999999998</v>
      </c>
      <c r="E66" s="41">
        <v>51.77</v>
      </c>
      <c r="F66" s="41">
        <v>26.719999000000001</v>
      </c>
      <c r="G66" s="30"/>
      <c r="H66" s="47">
        <f t="shared" si="7"/>
        <v>0.10842516885886955</v>
      </c>
      <c r="I66" s="47">
        <f t="shared" si="0"/>
        <v>6.8114285714285572E-2</v>
      </c>
      <c r="J66" s="47">
        <f t="shared" si="1"/>
        <v>-3.3600896023893934E-2</v>
      </c>
      <c r="K66" s="47">
        <f t="shared" si="2"/>
        <v>-3.3569564847801825E-3</v>
      </c>
      <c r="M66" s="44">
        <f t="shared" si="3"/>
        <v>8.432269344136949E-3</v>
      </c>
      <c r="N66" s="44">
        <f t="shared" si="4"/>
        <v>3.2063857837104732E-3</v>
      </c>
      <c r="O66" s="44">
        <f t="shared" si="5"/>
        <v>2.0593626485915085E-3</v>
      </c>
      <c r="P66" s="44">
        <f t="shared" si="6"/>
        <v>1.3673151849391858E-4</v>
      </c>
    </row>
    <row r="67" spans="2:16" x14ac:dyDescent="0.2">
      <c r="B67" s="7">
        <v>38353</v>
      </c>
      <c r="C67" s="41">
        <v>13.5</v>
      </c>
      <c r="D67" s="41">
        <v>24.125</v>
      </c>
      <c r="E67" s="41">
        <v>50.599997999999999</v>
      </c>
      <c r="F67" s="41">
        <v>26.280000999999999</v>
      </c>
      <c r="G67" s="30"/>
      <c r="H67" s="47">
        <f t="shared" si="7"/>
        <v>-0.13406029506093653</v>
      </c>
      <c r="I67" s="47">
        <f t="shared" si="0"/>
        <v>3.2527284399743284E-2</v>
      </c>
      <c r="J67" s="47">
        <f t="shared" si="1"/>
        <v>-2.2600000000000064E-2</v>
      </c>
      <c r="K67" s="47">
        <f t="shared" si="2"/>
        <v>-1.6466991634243811E-2</v>
      </c>
      <c r="M67" s="44">
        <f t="shared" si="3"/>
        <v>2.2697855581888908E-2</v>
      </c>
      <c r="N67" s="44">
        <f t="shared" si="4"/>
        <v>4.4259558999655812E-4</v>
      </c>
      <c r="O67" s="44">
        <f t="shared" si="5"/>
        <v>1.1819366150273652E-3</v>
      </c>
      <c r="P67" s="44">
        <f t="shared" si="6"/>
        <v>6.1520173014859936E-4</v>
      </c>
    </row>
    <row r="68" spans="2:16" x14ac:dyDescent="0.2">
      <c r="B68" s="7">
        <v>38384</v>
      </c>
      <c r="C68" s="41">
        <v>12.952500000000001</v>
      </c>
      <c r="D68" s="41">
        <v>26.879999000000002</v>
      </c>
      <c r="E68" s="41">
        <v>54.970001000000003</v>
      </c>
      <c r="F68" s="41">
        <v>25.16</v>
      </c>
      <c r="G68" s="30"/>
      <c r="H68" s="47">
        <f t="shared" si="7"/>
        <v>-4.0555555555555567E-2</v>
      </c>
      <c r="I68" s="47">
        <f t="shared" si="0"/>
        <v>0.11419684974093269</v>
      </c>
      <c r="J68" s="47">
        <f t="shared" si="1"/>
        <v>8.6363699065759025E-2</v>
      </c>
      <c r="K68" s="47">
        <f t="shared" si="2"/>
        <v>-4.261799685624057E-2</v>
      </c>
      <c r="M68" s="44">
        <f t="shared" si="3"/>
        <v>3.2665037654378104E-3</v>
      </c>
      <c r="N68" s="44">
        <f t="shared" si="4"/>
        <v>1.0548834927058005E-2</v>
      </c>
      <c r="O68" s="44">
        <f t="shared" si="5"/>
        <v>5.5628318322027128E-3</v>
      </c>
      <c r="P68" s="44">
        <f t="shared" si="6"/>
        <v>2.5963371926336575E-3</v>
      </c>
    </row>
    <row r="69" spans="2:16" x14ac:dyDescent="0.2">
      <c r="B69" s="7">
        <v>38412</v>
      </c>
      <c r="C69" s="41">
        <v>12.914999999999999</v>
      </c>
      <c r="D69" s="41">
        <v>27.690000999999999</v>
      </c>
      <c r="E69" s="41">
        <v>58.459999000000003</v>
      </c>
      <c r="F69" s="41">
        <v>24.17</v>
      </c>
      <c r="G69" s="30"/>
      <c r="H69" s="47">
        <f t="shared" si="7"/>
        <v>-2.8951939779966462E-3</v>
      </c>
      <c r="I69" s="47">
        <f t="shared" si="0"/>
        <v>3.0134004097247091E-2</v>
      </c>
      <c r="J69" s="47">
        <f t="shared" si="1"/>
        <v>6.3489138375675047E-2</v>
      </c>
      <c r="K69" s="47">
        <f t="shared" si="2"/>
        <v>-3.9348171701112822E-2</v>
      </c>
      <c r="M69" s="44">
        <f t="shared" si="3"/>
        <v>3.7997603461322501E-4</v>
      </c>
      <c r="N69" s="44">
        <f t="shared" si="4"/>
        <v>3.4762392950646987E-4</v>
      </c>
      <c r="O69" s="44">
        <f t="shared" si="5"/>
        <v>2.6739068636123281E-3</v>
      </c>
      <c r="P69" s="44">
        <f t="shared" si="6"/>
        <v>2.2738058697101076E-3</v>
      </c>
    </row>
    <row r="70" spans="2:16" x14ac:dyDescent="0.2">
      <c r="B70" s="7">
        <v>38443</v>
      </c>
      <c r="C70" s="41">
        <v>12.38</v>
      </c>
      <c r="D70" s="41">
        <v>25.415001</v>
      </c>
      <c r="E70" s="41">
        <v>59.52</v>
      </c>
      <c r="F70" s="41">
        <v>25.299999</v>
      </c>
      <c r="G70" s="30"/>
      <c r="H70" s="47">
        <f t="shared" si="7"/>
        <v>-4.1424699961285172E-2</v>
      </c>
      <c r="I70" s="47">
        <f t="shared" si="0"/>
        <v>-8.2159621446023068E-2</v>
      </c>
      <c r="J70" s="47">
        <f t="shared" si="1"/>
        <v>1.8132073522614922E-2</v>
      </c>
      <c r="K70" s="47">
        <f t="shared" si="2"/>
        <v>4.6752130740587372E-2</v>
      </c>
      <c r="M70" s="44">
        <f t="shared" si="3"/>
        <v>3.3666081811743603E-3</v>
      </c>
      <c r="N70" s="44">
        <f t="shared" si="4"/>
        <v>8.7701258190617925E-3</v>
      </c>
      <c r="O70" s="44">
        <f t="shared" si="5"/>
        <v>4.0357667394815817E-5</v>
      </c>
      <c r="P70" s="44">
        <f t="shared" si="6"/>
        <v>1.4757784455721032E-3</v>
      </c>
    </row>
    <row r="71" spans="2:16" x14ac:dyDescent="0.2">
      <c r="B71" s="7">
        <v>38473</v>
      </c>
      <c r="C71" s="41">
        <v>13.6975</v>
      </c>
      <c r="D71" s="41">
        <v>30.52</v>
      </c>
      <c r="E71" s="41">
        <v>63.900002000000001</v>
      </c>
      <c r="F71" s="41">
        <v>25.799999</v>
      </c>
      <c r="G71" s="30"/>
      <c r="H71" s="47">
        <f t="shared" si="7"/>
        <v>0.10642164781906294</v>
      </c>
      <c r="I71" s="47">
        <f t="shared" si="0"/>
        <v>0.20086558328288073</v>
      </c>
      <c r="J71" s="47">
        <f t="shared" si="1"/>
        <v>7.3588743279569879E-2</v>
      </c>
      <c r="K71" s="47">
        <f t="shared" si="2"/>
        <v>1.9762846630942521E-2</v>
      </c>
      <c r="M71" s="44">
        <f t="shared" si="3"/>
        <v>8.0683272294863329E-3</v>
      </c>
      <c r="N71" s="44">
        <f t="shared" si="4"/>
        <v>3.5863365889606251E-2</v>
      </c>
      <c r="O71" s="44">
        <f t="shared" si="5"/>
        <v>3.8204066555020061E-3</v>
      </c>
      <c r="P71" s="44">
        <f t="shared" si="6"/>
        <v>1.3056668001457358E-4</v>
      </c>
    </row>
    <row r="72" spans="2:16" x14ac:dyDescent="0.2">
      <c r="B72" s="7">
        <v>38504</v>
      </c>
      <c r="C72" s="41">
        <v>12.914999999999999</v>
      </c>
      <c r="D72" s="41">
        <v>33.985000999999997</v>
      </c>
      <c r="E72" s="41">
        <v>66</v>
      </c>
      <c r="F72" s="41">
        <v>24.84</v>
      </c>
      <c r="G72" s="30"/>
      <c r="H72" s="47">
        <f t="shared" si="7"/>
        <v>-5.7127212995072174E-2</v>
      </c>
      <c r="I72" s="47">
        <f t="shared" ref="I72:I135" si="8">D72/D71-1</f>
        <v>0.11353214285714275</v>
      </c>
      <c r="J72" s="47">
        <f t="shared" ref="J72:J135" si="9">E72/E71-1</f>
        <v>3.2863817437752241E-2</v>
      </c>
      <c r="K72" s="47">
        <f t="shared" ref="K72:K135" si="10">F72/F71-1</f>
        <v>-3.7209265008111059E-2</v>
      </c>
      <c r="M72" s="44">
        <f t="shared" ref="M72:M135" si="11">(H72-C$252)^2</f>
        <v>5.4353745925257487E-3</v>
      </c>
      <c r="N72" s="44">
        <f t="shared" ref="N72:N135" si="12">(I72-D$252)^2</f>
        <v>1.0412735969478467E-2</v>
      </c>
      <c r="O72" s="44">
        <f t="shared" ref="O72:O135" si="13">(J72-E$252)^2</f>
        <v>4.4455666305465304E-4</v>
      </c>
      <c r="P72" s="44">
        <f t="shared" ref="P72:P135" si="14">(K72-F$252)^2</f>
        <v>2.0743956535010091E-3</v>
      </c>
    </row>
    <row r="73" spans="2:16" x14ac:dyDescent="0.2">
      <c r="B73" s="7">
        <v>38534</v>
      </c>
      <c r="C73" s="41">
        <v>13.137499999999999</v>
      </c>
      <c r="D73" s="41">
        <v>37.009998000000003</v>
      </c>
      <c r="E73" s="41">
        <v>66.010002</v>
      </c>
      <c r="F73" s="41">
        <v>25.610001</v>
      </c>
      <c r="G73" s="30"/>
      <c r="H73" s="47">
        <f t="shared" ref="H73:H136" si="15">C73/C72-1</f>
        <v>1.7228029423151492E-2</v>
      </c>
      <c r="I73" s="47">
        <f t="shared" si="8"/>
        <v>8.9009766396652701E-2</v>
      </c>
      <c r="J73" s="47">
        <f t="shared" si="9"/>
        <v>1.5154545454554302E-4</v>
      </c>
      <c r="K73" s="47">
        <f t="shared" si="10"/>
        <v>3.0998429951690776E-2</v>
      </c>
      <c r="M73" s="44">
        <f t="shared" si="11"/>
        <v>3.9721433194359908E-7</v>
      </c>
      <c r="N73" s="44">
        <f t="shared" si="12"/>
        <v>6.0094182974260611E-3</v>
      </c>
      <c r="O73" s="44">
        <f t="shared" si="13"/>
        <v>1.3520479297509576E-4</v>
      </c>
      <c r="P73" s="44">
        <f t="shared" si="14"/>
        <v>5.1357354625641979E-4</v>
      </c>
    </row>
    <row r="74" spans="2:16" x14ac:dyDescent="0.2">
      <c r="B74" s="7">
        <v>38565</v>
      </c>
      <c r="C74" s="41">
        <v>12.2575</v>
      </c>
      <c r="D74" s="41">
        <v>33.580002</v>
      </c>
      <c r="E74" s="41">
        <v>67.019997000000004</v>
      </c>
      <c r="F74" s="41">
        <v>27.379999000000002</v>
      </c>
      <c r="G74" s="30"/>
      <c r="H74" s="47">
        <f t="shared" si="15"/>
        <v>-6.6983824928639302E-2</v>
      </c>
      <c r="I74" s="47">
        <f t="shared" si="8"/>
        <v>-9.2677551617268428E-2</v>
      </c>
      <c r="J74" s="47">
        <f t="shared" si="9"/>
        <v>1.5300635803646934E-2</v>
      </c>
      <c r="K74" s="47">
        <f t="shared" si="10"/>
        <v>6.9113546696073946E-2</v>
      </c>
      <c r="M74" s="44">
        <f t="shared" si="11"/>
        <v>6.9858846829032352E-3</v>
      </c>
      <c r="N74" s="44">
        <f t="shared" si="12"/>
        <v>1.0850738905656002E-2</v>
      </c>
      <c r="O74" s="44">
        <f t="shared" si="13"/>
        <v>1.2399770347621743E-5</v>
      </c>
      <c r="P74" s="44">
        <f t="shared" si="14"/>
        <v>3.6938775036056536E-3</v>
      </c>
    </row>
    <row r="75" spans="2:16" x14ac:dyDescent="0.2">
      <c r="B75" s="7">
        <v>38596</v>
      </c>
      <c r="C75" s="41">
        <v>12.525</v>
      </c>
      <c r="D75" s="41">
        <v>34.32</v>
      </c>
      <c r="E75" s="41">
        <v>67.949996999999996</v>
      </c>
      <c r="F75" s="41">
        <v>25.73</v>
      </c>
      <c r="G75" s="30"/>
      <c r="H75" s="47">
        <f t="shared" si="15"/>
        <v>2.1823373444829652E-2</v>
      </c>
      <c r="I75" s="47">
        <f t="shared" si="8"/>
        <v>2.2036865870347366E-2</v>
      </c>
      <c r="J75" s="47">
        <f t="shared" si="9"/>
        <v>1.3876455410763322E-2</v>
      </c>
      <c r="K75" s="47">
        <f t="shared" si="10"/>
        <v>-6.0262931346345194E-2</v>
      </c>
      <c r="M75" s="44">
        <f t="shared" si="11"/>
        <v>2.7306826822131248E-5</v>
      </c>
      <c r="N75" s="44">
        <f t="shared" si="12"/>
        <v>1.1125054535949539E-4</v>
      </c>
      <c r="O75" s="44">
        <f t="shared" si="13"/>
        <v>4.3980396779592715E-6</v>
      </c>
      <c r="P75" s="44">
        <f t="shared" si="14"/>
        <v>4.7058502661935795E-3</v>
      </c>
    </row>
    <row r="76" spans="2:16" x14ac:dyDescent="0.2">
      <c r="B76" s="7">
        <v>38626</v>
      </c>
      <c r="C76" s="41">
        <v>14.14</v>
      </c>
      <c r="D76" s="41">
        <v>34.650002000000001</v>
      </c>
      <c r="E76" s="41">
        <v>64.639999000000003</v>
      </c>
      <c r="F76" s="41">
        <v>25.700001</v>
      </c>
      <c r="G76" s="30"/>
      <c r="H76" s="47">
        <f t="shared" si="15"/>
        <v>0.12894211576846315</v>
      </c>
      <c r="I76" s="47">
        <f t="shared" si="8"/>
        <v>9.6154428904429157E-3</v>
      </c>
      <c r="J76" s="47">
        <f t="shared" si="9"/>
        <v>-4.8712261164632453E-2</v>
      </c>
      <c r="K76" s="47">
        <f t="shared" si="10"/>
        <v>-1.1659152739992296E-3</v>
      </c>
      <c r="M76" s="44">
        <f t="shared" si="11"/>
        <v>1.262124977864414E-2</v>
      </c>
      <c r="N76" s="44">
        <f t="shared" si="12"/>
        <v>3.5114471390192234E-6</v>
      </c>
      <c r="O76" s="44">
        <f t="shared" si="13"/>
        <v>3.6592295818788589E-3</v>
      </c>
      <c r="P76" s="44">
        <f t="shared" si="14"/>
        <v>9.0291502934582415E-5</v>
      </c>
    </row>
    <row r="77" spans="2:16" x14ac:dyDescent="0.2">
      <c r="B77" s="7">
        <v>38657</v>
      </c>
      <c r="C77" s="41">
        <v>15.225</v>
      </c>
      <c r="D77" s="41">
        <v>36.880001</v>
      </c>
      <c r="E77" s="41">
        <v>68.190002000000007</v>
      </c>
      <c r="F77" s="41">
        <v>27.68</v>
      </c>
      <c r="G77" s="30"/>
      <c r="H77" s="47">
        <f t="shared" si="15"/>
        <v>7.6732673267326579E-2</v>
      </c>
      <c r="I77" s="47">
        <f t="shared" si="8"/>
        <v>6.435783178309773E-2</v>
      </c>
      <c r="J77" s="47">
        <f t="shared" si="9"/>
        <v>5.4919601715959221E-2</v>
      </c>
      <c r="K77" s="47">
        <f t="shared" si="10"/>
        <v>7.7042759648141557E-2</v>
      </c>
      <c r="M77" s="44">
        <f t="shared" si="11"/>
        <v>3.6162053879446113E-3</v>
      </c>
      <c r="N77" s="44">
        <f t="shared" si="12"/>
        <v>2.7950786433077026E-3</v>
      </c>
      <c r="O77" s="44">
        <f t="shared" si="13"/>
        <v>1.8610851972973182E-3</v>
      </c>
      <c r="P77" s="44">
        <f t="shared" si="14"/>
        <v>4.7205818791819431E-3</v>
      </c>
    </row>
    <row r="78" spans="2:16" x14ac:dyDescent="0.2">
      <c r="B78" s="7">
        <v>38687</v>
      </c>
      <c r="C78" s="41">
        <v>15.005000000000001</v>
      </c>
      <c r="D78" s="41">
        <v>37.400002000000001</v>
      </c>
      <c r="E78" s="41">
        <v>70.239998</v>
      </c>
      <c r="F78" s="41">
        <v>26.15</v>
      </c>
      <c r="G78" s="30"/>
      <c r="H78" s="47">
        <f t="shared" si="15"/>
        <v>-1.444991789819372E-2</v>
      </c>
      <c r="I78" s="47">
        <f t="shared" si="8"/>
        <v>1.4099809812911923E-2</v>
      </c>
      <c r="J78" s="47">
        <f t="shared" si="9"/>
        <v>3.0062999558204906E-2</v>
      </c>
      <c r="K78" s="47">
        <f t="shared" si="10"/>
        <v>-5.5274566473988429E-2</v>
      </c>
      <c r="M78" s="44">
        <f t="shared" si="11"/>
        <v>9.6395954494692604E-4</v>
      </c>
      <c r="N78" s="44">
        <f t="shared" si="12"/>
        <v>6.8146128782635647E-6</v>
      </c>
      <c r="O78" s="44">
        <f t="shared" si="13"/>
        <v>3.342934852382317E-4</v>
      </c>
      <c r="P78" s="44">
        <f t="shared" si="14"/>
        <v>4.0463383693315966E-3</v>
      </c>
    </row>
    <row r="79" spans="2:16" x14ac:dyDescent="0.2">
      <c r="B79" s="7">
        <v>38718</v>
      </c>
      <c r="C79" s="41">
        <v>15.85</v>
      </c>
      <c r="D79" s="41">
        <v>41.720001000000003</v>
      </c>
      <c r="E79" s="41">
        <v>68.309997999999993</v>
      </c>
      <c r="F79" s="41">
        <v>28.15</v>
      </c>
      <c r="G79" s="30"/>
      <c r="H79" s="47">
        <f t="shared" si="15"/>
        <v>5.631456181272898E-2</v>
      </c>
      <c r="I79" s="47">
        <f t="shared" si="8"/>
        <v>0.1155079884755088</v>
      </c>
      <c r="J79" s="47">
        <f t="shared" si="9"/>
        <v>-2.7477221739100943E-2</v>
      </c>
      <c r="K79" s="47">
        <f t="shared" si="10"/>
        <v>7.6481835564053524E-2</v>
      </c>
      <c r="M79" s="44">
        <f t="shared" si="11"/>
        <v>1.5774227573431901E-3</v>
      </c>
      <c r="N79" s="44">
        <f t="shared" si="12"/>
        <v>1.0819881630798918E-2</v>
      </c>
      <c r="O79" s="44">
        <f t="shared" si="13"/>
        <v>1.5410748947514083E-3</v>
      </c>
      <c r="P79" s="44">
        <f t="shared" si="14"/>
        <v>4.6438182641550304E-3</v>
      </c>
    </row>
    <row r="80" spans="2:16" x14ac:dyDescent="0.2">
      <c r="B80" s="7">
        <v>38749</v>
      </c>
      <c r="C80" s="41">
        <v>18.16</v>
      </c>
      <c r="D80" s="41">
        <v>38</v>
      </c>
      <c r="E80" s="41">
        <v>72.690002000000007</v>
      </c>
      <c r="F80" s="41">
        <v>26.870000999999998</v>
      </c>
      <c r="G80" s="30"/>
      <c r="H80" s="47">
        <f t="shared" si="15"/>
        <v>0.14574132492113567</v>
      </c>
      <c r="I80" s="47">
        <f t="shared" si="8"/>
        <v>-8.9165889521431341E-2</v>
      </c>
      <c r="J80" s="47">
        <f t="shared" si="9"/>
        <v>6.4119515857693488E-2</v>
      </c>
      <c r="K80" s="47">
        <f t="shared" si="10"/>
        <v>-4.5470657193605657E-2</v>
      </c>
      <c r="M80" s="44">
        <f t="shared" si="11"/>
        <v>1.667805519409267E-2</v>
      </c>
      <c r="N80" s="44">
        <f t="shared" si="12"/>
        <v>1.0131472907492403E-2</v>
      </c>
      <c r="O80" s="44">
        <f t="shared" si="13"/>
        <v>2.7394976684497461E-3</v>
      </c>
      <c r="P80" s="44">
        <f t="shared" si="14"/>
        <v>2.8951852891759616E-3</v>
      </c>
    </row>
    <row r="81" spans="2:16" x14ac:dyDescent="0.2">
      <c r="B81" s="7">
        <v>38777</v>
      </c>
      <c r="C81" s="41">
        <v>18.815000999999999</v>
      </c>
      <c r="D81" s="41">
        <v>39.18</v>
      </c>
      <c r="E81" s="41">
        <v>77.930000000000007</v>
      </c>
      <c r="F81" s="41">
        <v>27.209999</v>
      </c>
      <c r="G81" s="30"/>
      <c r="H81" s="47">
        <f t="shared" si="15"/>
        <v>3.606833700440526E-2</v>
      </c>
      <c r="I81" s="47">
        <f t="shared" si="8"/>
        <v>3.1052631578947443E-2</v>
      </c>
      <c r="J81" s="47">
        <f t="shared" si="9"/>
        <v>7.2086915061578827E-2</v>
      </c>
      <c r="K81" s="47">
        <f t="shared" si="10"/>
        <v>1.2653442030017059E-2</v>
      </c>
      <c r="M81" s="44">
        <f t="shared" si="11"/>
        <v>3.7910258995554641E-4</v>
      </c>
      <c r="N81" s="44">
        <f t="shared" si="12"/>
        <v>3.8272282880663064E-4</v>
      </c>
      <c r="O81" s="44">
        <f t="shared" si="13"/>
        <v>3.6370078265253753E-3</v>
      </c>
      <c r="P81" s="44">
        <f t="shared" si="14"/>
        <v>1.8637984353400295E-5</v>
      </c>
    </row>
    <row r="82" spans="2:16" x14ac:dyDescent="0.2">
      <c r="B82" s="7">
        <v>38808</v>
      </c>
      <c r="C82" s="41">
        <v>18.635000000000002</v>
      </c>
      <c r="D82" s="41">
        <v>38.330002</v>
      </c>
      <c r="E82" s="41">
        <v>83.449996999999996</v>
      </c>
      <c r="F82" s="41">
        <v>24.15</v>
      </c>
      <c r="G82" s="30"/>
      <c r="H82" s="47">
        <f t="shared" si="15"/>
        <v>-9.5668876127084079E-3</v>
      </c>
      <c r="I82" s="47">
        <f t="shared" si="8"/>
        <v>-2.169469116896372E-2</v>
      </c>
      <c r="J82" s="47">
        <f t="shared" si="9"/>
        <v>7.0832760169382558E-2</v>
      </c>
      <c r="K82" s="47">
        <f t="shared" si="10"/>
        <v>-0.11245862228807879</v>
      </c>
      <c r="M82" s="44">
        <f t="shared" si="11"/>
        <v>6.8458983142628946E-4</v>
      </c>
      <c r="N82" s="44">
        <f t="shared" si="12"/>
        <v>1.1011791589342285E-3</v>
      </c>
      <c r="O82" s="44">
        <f t="shared" si="13"/>
        <v>3.4873105627283205E-3</v>
      </c>
      <c r="P82" s="44">
        <f t="shared" si="14"/>
        <v>1.4591405722622075E-2</v>
      </c>
    </row>
    <row r="83" spans="2:16" x14ac:dyDescent="0.2">
      <c r="B83" s="7">
        <v>38838</v>
      </c>
      <c r="C83" s="41">
        <v>17.825001</v>
      </c>
      <c r="D83" s="41">
        <v>36.830002</v>
      </c>
      <c r="E83" s="41">
        <v>83.25</v>
      </c>
      <c r="F83" s="41">
        <v>22.65</v>
      </c>
      <c r="G83" s="30"/>
      <c r="H83" s="47">
        <f t="shared" si="15"/>
        <v>-4.3466541454252772E-2</v>
      </c>
      <c r="I83" s="47">
        <f t="shared" si="8"/>
        <v>-3.9133835683076712E-2</v>
      </c>
      <c r="J83" s="47">
        <f t="shared" si="9"/>
        <v>-2.396608833910352E-3</v>
      </c>
      <c r="K83" s="47">
        <f t="shared" si="10"/>
        <v>-6.2111801242236031E-2</v>
      </c>
      <c r="M83" s="44">
        <f t="shared" si="11"/>
        <v>3.6077227120875732E-3</v>
      </c>
      <c r="N83" s="44">
        <f t="shared" si="12"/>
        <v>2.5627047481601305E-3</v>
      </c>
      <c r="O83" s="44">
        <f t="shared" si="13"/>
        <v>2.0095653415804637E-4</v>
      </c>
      <c r="P83" s="44">
        <f t="shared" si="14"/>
        <v>4.9629305782986138E-3</v>
      </c>
    </row>
    <row r="84" spans="2:16" x14ac:dyDescent="0.2">
      <c r="B84" s="7">
        <v>38869</v>
      </c>
      <c r="C84" s="41">
        <v>18.879999000000002</v>
      </c>
      <c r="D84" s="41">
        <v>36.5</v>
      </c>
      <c r="E84" s="41">
        <v>81.910004000000001</v>
      </c>
      <c r="F84" s="41">
        <v>23.299999</v>
      </c>
      <c r="G84" s="30"/>
      <c r="H84" s="47">
        <f t="shared" si="15"/>
        <v>5.9186420241996052E-2</v>
      </c>
      <c r="I84" s="47">
        <f t="shared" si="8"/>
        <v>-8.9601407026803637E-3</v>
      </c>
      <c r="J84" s="47">
        <f t="shared" si="9"/>
        <v>-1.6096048048048095E-2</v>
      </c>
      <c r="K84" s="47">
        <f t="shared" si="10"/>
        <v>2.869752759381905E-2</v>
      </c>
      <c r="M84" s="44">
        <f t="shared" si="11"/>
        <v>1.8137922774297648E-3</v>
      </c>
      <c r="N84" s="44">
        <f t="shared" si="12"/>
        <v>4.1818078915791158E-4</v>
      </c>
      <c r="O84" s="44">
        <f t="shared" si="13"/>
        <v>7.7703530977848046E-4</v>
      </c>
      <c r="P84" s="44">
        <f t="shared" si="14"/>
        <v>4.1458085804373752E-4</v>
      </c>
    </row>
    <row r="85" spans="2:16" x14ac:dyDescent="0.2">
      <c r="B85" s="7">
        <v>38899</v>
      </c>
      <c r="C85" s="41">
        <v>17.114999999999998</v>
      </c>
      <c r="D85" s="41">
        <v>34.299999</v>
      </c>
      <c r="E85" s="41">
        <v>77.419998000000007</v>
      </c>
      <c r="F85" s="41">
        <v>24.059999000000001</v>
      </c>
      <c r="G85" s="30"/>
      <c r="H85" s="47">
        <f t="shared" si="15"/>
        <v>-9.3485121476966304E-2</v>
      </c>
      <c r="I85" s="47">
        <f t="shared" si="8"/>
        <v>-6.027400000000005E-2</v>
      </c>
      <c r="J85" s="47">
        <f t="shared" si="9"/>
        <v>-5.4816332324925665E-2</v>
      </c>
      <c r="K85" s="47">
        <f t="shared" si="10"/>
        <v>3.2618027150988382E-2</v>
      </c>
      <c r="M85" s="44">
        <f t="shared" si="11"/>
        <v>1.2118245198188177E-2</v>
      </c>
      <c r="N85" s="44">
        <f t="shared" si="12"/>
        <v>5.1499753120877291E-3</v>
      </c>
      <c r="O85" s="44">
        <f t="shared" si="13"/>
        <v>4.4349789160290452E-3</v>
      </c>
      <c r="P85" s="44">
        <f t="shared" si="14"/>
        <v>5.8960378667774287E-4</v>
      </c>
    </row>
    <row r="86" spans="2:16" x14ac:dyDescent="0.2">
      <c r="B86" s="7">
        <v>38930</v>
      </c>
      <c r="C86" s="41">
        <v>15.505000000000001</v>
      </c>
      <c r="D86" s="41">
        <v>37.349997999999999</v>
      </c>
      <c r="E86" s="41">
        <v>74.900002000000001</v>
      </c>
      <c r="F86" s="41">
        <v>25.700001</v>
      </c>
      <c r="G86" s="30"/>
      <c r="H86" s="47">
        <f t="shared" si="15"/>
        <v>-9.4069529652351602E-2</v>
      </c>
      <c r="I86" s="47">
        <f t="shared" si="8"/>
        <v>8.8921256236771384E-2</v>
      </c>
      <c r="J86" s="47">
        <f t="shared" si="9"/>
        <v>-3.2549677926884013E-2</v>
      </c>
      <c r="K86" s="47">
        <f t="shared" si="10"/>
        <v>6.816301197684993E-2</v>
      </c>
      <c r="M86" s="44">
        <f t="shared" si="11"/>
        <v>1.2247253426293372E-2</v>
      </c>
      <c r="N86" s="44">
        <f t="shared" si="12"/>
        <v>5.9957034387633085E-3</v>
      </c>
      <c r="O86" s="44">
        <f t="shared" si="13"/>
        <v>1.9650587308705455E-3</v>
      </c>
      <c r="P86" s="44">
        <f t="shared" si="14"/>
        <v>3.5792391943736818E-3</v>
      </c>
    </row>
    <row r="87" spans="2:16" x14ac:dyDescent="0.2">
      <c r="B87" s="7">
        <v>38961</v>
      </c>
      <c r="C87" s="41">
        <v>17.024999999999999</v>
      </c>
      <c r="D87" s="41">
        <v>42.299999</v>
      </c>
      <c r="E87" s="41">
        <v>78.849997999999999</v>
      </c>
      <c r="F87" s="41">
        <v>27.35</v>
      </c>
      <c r="G87" s="30"/>
      <c r="H87" s="47">
        <f t="shared" si="15"/>
        <v>9.8032892615285139E-2</v>
      </c>
      <c r="I87" s="47">
        <f t="shared" si="8"/>
        <v>0.13253015435235094</v>
      </c>
      <c r="J87" s="47">
        <f t="shared" si="9"/>
        <v>5.2736927830789648E-2</v>
      </c>
      <c r="K87" s="47">
        <f t="shared" si="10"/>
        <v>6.420229322170079E-2</v>
      </c>
      <c r="M87" s="44">
        <f t="shared" si="11"/>
        <v>6.6316775662197923E-3</v>
      </c>
      <c r="N87" s="44">
        <f t="shared" si="12"/>
        <v>1.4650881531977356E-2</v>
      </c>
      <c r="O87" s="44">
        <f t="shared" si="13"/>
        <v>1.67752686467977E-3</v>
      </c>
      <c r="P87" s="44">
        <f t="shared" si="14"/>
        <v>3.1210126802271162E-3</v>
      </c>
    </row>
    <row r="88" spans="2:16" x14ac:dyDescent="0.2">
      <c r="B88" s="7">
        <v>38991</v>
      </c>
      <c r="C88" s="41">
        <v>18.875</v>
      </c>
      <c r="D88" s="41">
        <v>47.349997999999999</v>
      </c>
      <c r="E88" s="41">
        <v>79.860000999999997</v>
      </c>
      <c r="F88" s="41">
        <v>28.709999</v>
      </c>
      <c r="G88" s="30"/>
      <c r="H88" s="47">
        <f t="shared" si="15"/>
        <v>0.10866372980910444</v>
      </c>
      <c r="I88" s="47">
        <f t="shared" si="8"/>
        <v>0.11938532197128415</v>
      </c>
      <c r="J88" s="47">
        <f t="shared" si="9"/>
        <v>1.2809169633713813E-2</v>
      </c>
      <c r="K88" s="47">
        <f t="shared" si="10"/>
        <v>4.9725740402193797E-2</v>
      </c>
      <c r="M88" s="44">
        <f t="shared" si="11"/>
        <v>8.4761391137501453E-3</v>
      </c>
      <c r="N88" s="44">
        <f t="shared" si="12"/>
        <v>1.1641545415140755E-2</v>
      </c>
      <c r="O88" s="44">
        <f t="shared" si="13"/>
        <v>1.0606210815653127E-6</v>
      </c>
      <c r="P88" s="44">
        <f t="shared" si="14"/>
        <v>1.7130883562053016E-3</v>
      </c>
    </row>
    <row r="89" spans="2:16" x14ac:dyDescent="0.2">
      <c r="B89" s="7">
        <v>39022</v>
      </c>
      <c r="C89" s="41">
        <v>17.645</v>
      </c>
      <c r="D89" s="41">
        <v>49.02</v>
      </c>
      <c r="E89" s="41">
        <v>88.529999000000004</v>
      </c>
      <c r="F89" s="41">
        <v>29.360001</v>
      </c>
      <c r="G89" s="30"/>
      <c r="H89" s="47">
        <f t="shared" si="15"/>
        <v>-6.5165562913907293E-2</v>
      </c>
      <c r="I89" s="47">
        <f t="shared" si="8"/>
        <v>3.526931511169229E-2</v>
      </c>
      <c r="J89" s="47">
        <f t="shared" si="9"/>
        <v>0.10856496232701041</v>
      </c>
      <c r="K89" s="47">
        <f t="shared" si="10"/>
        <v>2.2640265504711543E-2</v>
      </c>
      <c r="M89" s="44">
        <f t="shared" si="11"/>
        <v>6.6852442449033657E-3</v>
      </c>
      <c r="N89" s="44">
        <f t="shared" si="12"/>
        <v>5.6548776501221659E-4</v>
      </c>
      <c r="O89" s="44">
        <f t="shared" si="13"/>
        <v>9.3674634564955457E-3</v>
      </c>
      <c r="P89" s="44">
        <f t="shared" si="14"/>
        <v>2.0460432058672369E-4</v>
      </c>
    </row>
    <row r="90" spans="2:16" x14ac:dyDescent="0.2">
      <c r="B90" s="7">
        <v>39052</v>
      </c>
      <c r="C90" s="41">
        <v>17.709999</v>
      </c>
      <c r="D90" s="41">
        <v>49.34</v>
      </c>
      <c r="E90" s="41">
        <v>88.839995999999999</v>
      </c>
      <c r="F90" s="41">
        <v>29.860001</v>
      </c>
      <c r="G90" s="30"/>
      <c r="H90" s="47">
        <f t="shared" si="15"/>
        <v>3.6837064324171109E-3</v>
      </c>
      <c r="I90" s="47">
        <f t="shared" si="8"/>
        <v>6.5279477764177418E-3</v>
      </c>
      <c r="J90" s="47">
        <f t="shared" si="9"/>
        <v>3.5016040156059525E-3</v>
      </c>
      <c r="K90" s="47">
        <f t="shared" si="10"/>
        <v>1.7029972172003749E-2</v>
      </c>
      <c r="M90" s="44">
        <f t="shared" si="11"/>
        <v>1.6677329617941346E-4</v>
      </c>
      <c r="N90" s="44">
        <f t="shared" si="12"/>
        <v>2.4615298317142806E-5</v>
      </c>
      <c r="O90" s="44">
        <f t="shared" si="13"/>
        <v>6.852033424780752E-5</v>
      </c>
      <c r="P90" s="44">
        <f t="shared" si="14"/>
        <v>7.5580477626500516E-5</v>
      </c>
    </row>
    <row r="91" spans="2:16" x14ac:dyDescent="0.2">
      <c r="B91" s="7">
        <v>39083</v>
      </c>
      <c r="C91" s="41">
        <v>17.469999000000001</v>
      </c>
      <c r="D91" s="41">
        <v>55.709999000000003</v>
      </c>
      <c r="E91" s="41">
        <v>89.559997999999993</v>
      </c>
      <c r="F91" s="41">
        <v>30.860001</v>
      </c>
      <c r="G91" s="30"/>
      <c r="H91" s="47">
        <f t="shared" si="15"/>
        <v>-1.3551666490777214E-2</v>
      </c>
      <c r="I91" s="47">
        <f t="shared" si="8"/>
        <v>0.12910415484394</v>
      </c>
      <c r="J91" s="47">
        <f t="shared" si="9"/>
        <v>8.1044803288823353E-3</v>
      </c>
      <c r="K91" s="47">
        <f t="shared" si="10"/>
        <v>3.3489617096797764E-2</v>
      </c>
      <c r="M91" s="44">
        <f t="shared" si="11"/>
        <v>9.0898912386476005E-4</v>
      </c>
      <c r="N91" s="44">
        <f t="shared" si="12"/>
        <v>1.3833247384619813E-2</v>
      </c>
      <c r="O91" s="44">
        <f t="shared" si="13"/>
        <v>1.3504336656798755E-5</v>
      </c>
      <c r="P91" s="44">
        <f t="shared" si="14"/>
        <v>6.3269092853240178E-4</v>
      </c>
    </row>
    <row r="92" spans="2:16" x14ac:dyDescent="0.2">
      <c r="B92" s="7">
        <v>39114</v>
      </c>
      <c r="C92" s="41">
        <v>15.45</v>
      </c>
      <c r="D92" s="41">
        <v>52.98</v>
      </c>
      <c r="E92" s="41">
        <v>87.260002</v>
      </c>
      <c r="F92" s="41">
        <v>28.17</v>
      </c>
      <c r="G92" s="30"/>
      <c r="H92" s="47">
        <f t="shared" si="15"/>
        <v>-0.11562673815837088</v>
      </c>
      <c r="I92" s="47">
        <f t="shared" si="8"/>
        <v>-4.90037524502559E-2</v>
      </c>
      <c r="J92" s="47">
        <f t="shared" si="9"/>
        <v>-2.5681063548036231E-2</v>
      </c>
      <c r="K92" s="47">
        <f t="shared" si="10"/>
        <v>-8.7167884408040019E-2</v>
      </c>
      <c r="M92" s="44">
        <f t="shared" si="11"/>
        <v>1.7483323202934883E-2</v>
      </c>
      <c r="N92" s="44">
        <f t="shared" si="12"/>
        <v>3.6594128383771324E-3</v>
      </c>
      <c r="O92" s="44">
        <f t="shared" si="13"/>
        <v>1.4032792147449845E-3</v>
      </c>
      <c r="P92" s="44">
        <f t="shared" si="14"/>
        <v>9.1210432876074558E-3</v>
      </c>
    </row>
    <row r="93" spans="2:16" x14ac:dyDescent="0.2">
      <c r="B93" s="7">
        <v>39142</v>
      </c>
      <c r="C93" s="41">
        <v>15.68</v>
      </c>
      <c r="D93" s="41">
        <v>52.939999</v>
      </c>
      <c r="E93" s="41">
        <v>88.910004000000001</v>
      </c>
      <c r="F93" s="41">
        <v>27.870000999999998</v>
      </c>
      <c r="G93" s="30"/>
      <c r="H93" s="47">
        <f t="shared" si="15"/>
        <v>1.4886731391585695E-2</v>
      </c>
      <c r="I93" s="47">
        <f t="shared" si="8"/>
        <v>-7.5502076255185013E-4</v>
      </c>
      <c r="J93" s="47">
        <f t="shared" si="9"/>
        <v>1.8909030050217046E-2</v>
      </c>
      <c r="K93" s="47">
        <f t="shared" si="10"/>
        <v>-1.0649591764288369E-2</v>
      </c>
      <c r="M93" s="44">
        <f t="shared" si="11"/>
        <v>2.9276873496935007E-6</v>
      </c>
      <c r="N93" s="44">
        <f t="shared" si="12"/>
        <v>1.4992408795715218E-4</v>
      </c>
      <c r="O93" s="44">
        <f t="shared" si="13"/>
        <v>5.0832978722560567E-5</v>
      </c>
      <c r="P93" s="44">
        <f t="shared" si="14"/>
        <v>3.6046290288195879E-4</v>
      </c>
    </row>
    <row r="94" spans="2:16" x14ac:dyDescent="0.2">
      <c r="B94" s="7">
        <v>39173</v>
      </c>
      <c r="C94" s="41">
        <v>15.51</v>
      </c>
      <c r="D94" s="41">
        <v>54.919998</v>
      </c>
      <c r="E94" s="41">
        <v>93</v>
      </c>
      <c r="F94" s="41">
        <v>29.940000999999999</v>
      </c>
      <c r="G94" s="30"/>
      <c r="H94" s="47">
        <f t="shared" si="15"/>
        <v>-1.0841836734693855E-2</v>
      </c>
      <c r="I94" s="47">
        <f t="shared" si="8"/>
        <v>3.7400812946747575E-2</v>
      </c>
      <c r="J94" s="47">
        <f t="shared" si="9"/>
        <v>4.6001527567134159E-2</v>
      </c>
      <c r="K94" s="47">
        <f t="shared" si="10"/>
        <v>7.4273409606264496E-2</v>
      </c>
      <c r="M94" s="44">
        <f t="shared" si="11"/>
        <v>7.5293256669662549E-4</v>
      </c>
      <c r="N94" s="44">
        <f t="shared" si="12"/>
        <v>6.7140502815174518E-4</v>
      </c>
      <c r="O94" s="44">
        <f t="shared" si="13"/>
        <v>1.1711605147026699E-3</v>
      </c>
      <c r="P94" s="44">
        <f t="shared" si="14"/>
        <v>4.3477065324423704E-3</v>
      </c>
    </row>
    <row r="95" spans="2:16" x14ac:dyDescent="0.2">
      <c r="B95" s="7">
        <v>39203</v>
      </c>
      <c r="C95" s="41">
        <v>14.404999999999999</v>
      </c>
      <c r="D95" s="41">
        <v>51.93</v>
      </c>
      <c r="E95" s="41">
        <v>100.589996</v>
      </c>
      <c r="F95" s="41">
        <v>30.690000999999999</v>
      </c>
      <c r="G95" s="30"/>
      <c r="H95" s="47">
        <f t="shared" si="15"/>
        <v>-7.1244358478401049E-2</v>
      </c>
      <c r="I95" s="47">
        <f t="shared" si="8"/>
        <v>-5.4442791494639153E-2</v>
      </c>
      <c r="J95" s="47">
        <f t="shared" si="9"/>
        <v>8.1612860215053651E-2</v>
      </c>
      <c r="K95" s="47">
        <f t="shared" si="10"/>
        <v>2.5050099363724154E-2</v>
      </c>
      <c r="M95" s="44">
        <f t="shared" si="11"/>
        <v>7.7162412929379295E-3</v>
      </c>
      <c r="N95" s="44">
        <f t="shared" si="12"/>
        <v>4.3470444421078724E-3</v>
      </c>
      <c r="O95" s="44">
        <f t="shared" si="13"/>
        <v>4.8767254283994671E-3</v>
      </c>
      <c r="P95" s="44">
        <f t="shared" si="14"/>
        <v>2.7935213077886351E-4</v>
      </c>
    </row>
    <row r="96" spans="2:16" x14ac:dyDescent="0.2">
      <c r="B96" s="7">
        <v>39234</v>
      </c>
      <c r="C96" s="41">
        <v>13.12</v>
      </c>
      <c r="D96" s="41">
        <v>51.119999</v>
      </c>
      <c r="E96" s="41">
        <v>96.160004000000001</v>
      </c>
      <c r="F96" s="41">
        <v>29.469999000000001</v>
      </c>
      <c r="G96" s="30"/>
      <c r="H96" s="47">
        <f t="shared" si="15"/>
        <v>-8.9205137105171861E-2</v>
      </c>
      <c r="I96" s="47">
        <f t="shared" si="8"/>
        <v>-1.5597939533988026E-2</v>
      </c>
      <c r="J96" s="47">
        <f t="shared" si="9"/>
        <v>-4.4040085258577832E-2</v>
      </c>
      <c r="K96" s="47">
        <f t="shared" si="10"/>
        <v>-3.9752426205525326E-2</v>
      </c>
      <c r="M96" s="44">
        <f t="shared" si="11"/>
        <v>1.1194257268541221E-2</v>
      </c>
      <c r="N96" s="44">
        <f t="shared" si="12"/>
        <v>7.3372008754038628E-4</v>
      </c>
      <c r="O96" s="44">
        <f t="shared" si="13"/>
        <v>3.1158043332952089E-3</v>
      </c>
      <c r="P96" s="44">
        <f t="shared" si="14"/>
        <v>2.3125225911726408E-3</v>
      </c>
    </row>
    <row r="97" spans="2:16" x14ac:dyDescent="0.2">
      <c r="B97" s="7">
        <v>39264</v>
      </c>
      <c r="C97" s="41">
        <v>13.34</v>
      </c>
      <c r="D97" s="41">
        <v>47.580002</v>
      </c>
      <c r="E97" s="41">
        <v>103.43</v>
      </c>
      <c r="F97" s="41">
        <v>28.99</v>
      </c>
      <c r="G97" s="30"/>
      <c r="H97" s="47">
        <f t="shared" si="15"/>
        <v>1.67682926829269E-2</v>
      </c>
      <c r="I97" s="47">
        <f t="shared" si="8"/>
        <v>-6.9248768960265439E-2</v>
      </c>
      <c r="J97" s="47">
        <f t="shared" si="9"/>
        <v>7.5603116655444502E-2</v>
      </c>
      <c r="K97" s="47">
        <f t="shared" si="10"/>
        <v>-1.628771687437125E-2</v>
      </c>
      <c r="M97" s="44">
        <f t="shared" si="11"/>
        <v>2.9074574108463883E-8</v>
      </c>
      <c r="N97" s="44">
        <f t="shared" si="12"/>
        <v>6.5186403755279091E-3</v>
      </c>
      <c r="O97" s="44">
        <f t="shared" si="13"/>
        <v>4.0734789291349029E-3</v>
      </c>
      <c r="P97" s="44">
        <f t="shared" si="14"/>
        <v>6.0634067245700666E-4</v>
      </c>
    </row>
    <row r="98" spans="2:16" x14ac:dyDescent="0.2">
      <c r="B98" s="7">
        <v>39295</v>
      </c>
      <c r="C98" s="41">
        <v>13.775</v>
      </c>
      <c r="D98" s="41">
        <v>48.099997999999999</v>
      </c>
      <c r="E98" s="41">
        <v>96.699996999999996</v>
      </c>
      <c r="F98" s="41">
        <v>28.73</v>
      </c>
      <c r="G98" s="30"/>
      <c r="H98" s="47">
        <f t="shared" si="15"/>
        <v>3.2608695652174058E-2</v>
      </c>
      <c r="I98" s="47">
        <f t="shared" si="8"/>
        <v>1.0928877220307776E-2</v>
      </c>
      <c r="J98" s="47">
        <f t="shared" si="9"/>
        <v>-6.5068191047085056E-2</v>
      </c>
      <c r="K98" s="47">
        <f t="shared" si="10"/>
        <v>-8.9686098654707669E-3</v>
      </c>
      <c r="M98" s="44">
        <f t="shared" si="11"/>
        <v>2.5634941993366278E-4</v>
      </c>
      <c r="N98" s="44">
        <f t="shared" si="12"/>
        <v>3.1410559542976504E-7</v>
      </c>
      <c r="O98" s="44">
        <f t="shared" si="13"/>
        <v>5.9055376548411229E-3</v>
      </c>
      <c r="P98" s="44">
        <f t="shared" si="14"/>
        <v>2.9945882700785608E-4</v>
      </c>
    </row>
    <row r="99" spans="2:16" x14ac:dyDescent="0.2">
      <c r="B99" s="7">
        <v>39326</v>
      </c>
      <c r="C99" s="41">
        <v>13.1</v>
      </c>
      <c r="D99" s="41">
        <v>46.889999000000003</v>
      </c>
      <c r="E99" s="41">
        <v>104.989998</v>
      </c>
      <c r="F99" s="41">
        <v>29.459999</v>
      </c>
      <c r="G99" s="30"/>
      <c r="H99" s="47">
        <f t="shared" si="15"/>
        <v>-4.9001814882032702E-2</v>
      </c>
      <c r="I99" s="47">
        <f t="shared" si="8"/>
        <v>-2.5155905411887836E-2</v>
      </c>
      <c r="J99" s="47">
        <f t="shared" si="9"/>
        <v>8.5729071946093249E-2</v>
      </c>
      <c r="K99" s="47">
        <f t="shared" si="10"/>
        <v>2.5408945353289303E-2</v>
      </c>
      <c r="M99" s="44">
        <f t="shared" si="11"/>
        <v>4.3033068490447796E-3</v>
      </c>
      <c r="N99" s="44">
        <f t="shared" si="12"/>
        <v>1.3428731657448678E-3</v>
      </c>
      <c r="O99" s="44">
        <f t="shared" si="13"/>
        <v>5.4685680254784484E-3</v>
      </c>
      <c r="P99" s="44">
        <f t="shared" si="14"/>
        <v>2.9147628333057676E-4</v>
      </c>
    </row>
    <row r="100" spans="2:16" x14ac:dyDescent="0.2">
      <c r="B100" s="7">
        <v>39356</v>
      </c>
      <c r="C100" s="41">
        <v>13.34</v>
      </c>
      <c r="D100" s="41">
        <v>39.439999</v>
      </c>
      <c r="E100" s="41">
        <v>98.589995999999999</v>
      </c>
      <c r="F100" s="41">
        <v>36.810001</v>
      </c>
      <c r="G100" s="30"/>
      <c r="H100" s="47">
        <f t="shared" si="15"/>
        <v>1.8320610687022842E-2</v>
      </c>
      <c r="I100" s="47">
        <f t="shared" si="8"/>
        <v>-0.15888249432464274</v>
      </c>
      <c r="J100" s="47">
        <f t="shared" si="9"/>
        <v>-6.095820670460439E-2</v>
      </c>
      <c r="K100" s="47">
        <f t="shared" si="10"/>
        <v>0.2494909113880146</v>
      </c>
      <c r="M100" s="44">
        <f t="shared" si="11"/>
        <v>2.9681455667463363E-6</v>
      </c>
      <c r="N100" s="44">
        <f t="shared" si="12"/>
        <v>2.9026557999982276E-2</v>
      </c>
      <c r="O100" s="44">
        <f t="shared" si="13"/>
        <v>5.2907456147837494E-3</v>
      </c>
      <c r="P100" s="44">
        <f t="shared" si="14"/>
        <v>5.8155561622505292E-2</v>
      </c>
    </row>
    <row r="101" spans="2:16" x14ac:dyDescent="0.2">
      <c r="B101" s="7">
        <v>39387</v>
      </c>
      <c r="C101" s="41">
        <v>11.695</v>
      </c>
      <c r="D101" s="41">
        <v>33.540000999999997</v>
      </c>
      <c r="E101" s="41">
        <v>92.540001000000004</v>
      </c>
      <c r="F101" s="41">
        <v>33.599997999999999</v>
      </c>
      <c r="G101" s="30"/>
      <c r="H101" s="47">
        <f t="shared" si="15"/>
        <v>-0.12331334332833577</v>
      </c>
      <c r="I101" s="47">
        <f t="shared" si="8"/>
        <v>-0.14959427356983457</v>
      </c>
      <c r="J101" s="47">
        <f t="shared" si="9"/>
        <v>-6.1365201799987834E-2</v>
      </c>
      <c r="K101" s="47">
        <f t="shared" si="10"/>
        <v>-8.7204643107725022E-2</v>
      </c>
      <c r="M101" s="44">
        <f t="shared" si="11"/>
        <v>1.9575122431760256E-2</v>
      </c>
      <c r="N101" s="44">
        <f t="shared" si="12"/>
        <v>2.5947926843871049E-2</v>
      </c>
      <c r="O101" s="44">
        <f t="shared" si="13"/>
        <v>5.3501188808522445E-3</v>
      </c>
      <c r="P101" s="44">
        <f t="shared" si="14"/>
        <v>9.1280658557852806E-3</v>
      </c>
    </row>
    <row r="102" spans="2:16" x14ac:dyDescent="0.2">
      <c r="B102" s="7">
        <v>39417</v>
      </c>
      <c r="C102" s="41">
        <v>10.234999999999999</v>
      </c>
      <c r="D102" s="41">
        <v>36.729999999999997</v>
      </c>
      <c r="E102" s="41">
        <v>87.459998999999996</v>
      </c>
      <c r="F102" s="41">
        <v>35.599997999999999</v>
      </c>
      <c r="G102" s="30"/>
      <c r="H102" s="47">
        <f t="shared" si="15"/>
        <v>-0.12483967507481841</v>
      </c>
      <c r="I102" s="47">
        <f t="shared" si="8"/>
        <v>9.5110283389675532E-2</v>
      </c>
      <c r="J102" s="47">
        <f t="shared" si="9"/>
        <v>-5.4895201481573452E-2</v>
      </c>
      <c r="K102" s="47">
        <f t="shared" si="10"/>
        <v>5.9523813066893583E-2</v>
      </c>
      <c r="M102" s="44">
        <f t="shared" si="11"/>
        <v>2.0004553698813082E-2</v>
      </c>
      <c r="N102" s="44">
        <f t="shared" si="12"/>
        <v>6.9924641028499216E-3</v>
      </c>
      <c r="O102" s="44">
        <f t="shared" si="13"/>
        <v>4.4454898198836882E-3</v>
      </c>
      <c r="P102" s="44">
        <f t="shared" si="14"/>
        <v>2.6201646839896509E-3</v>
      </c>
    </row>
    <row r="103" spans="2:16" x14ac:dyDescent="0.2">
      <c r="B103" s="7">
        <v>39448</v>
      </c>
      <c r="C103" s="41">
        <v>9.4550000000000001</v>
      </c>
      <c r="D103" s="41">
        <v>38.849997999999999</v>
      </c>
      <c r="E103" s="41">
        <v>83.18</v>
      </c>
      <c r="F103" s="41">
        <v>32.599997999999999</v>
      </c>
      <c r="G103" s="30"/>
      <c r="H103" s="47">
        <f t="shared" si="15"/>
        <v>-7.6209086468001841E-2</v>
      </c>
      <c r="I103" s="47">
        <f t="shared" si="8"/>
        <v>5.7718431799618886E-2</v>
      </c>
      <c r="J103" s="47">
        <f t="shared" si="9"/>
        <v>-4.8936645883108087E-2</v>
      </c>
      <c r="K103" s="47">
        <f t="shared" si="10"/>
        <v>-8.426966765559929E-2</v>
      </c>
      <c r="M103" s="44">
        <f t="shared" si="11"/>
        <v>8.613114464115959E-3</v>
      </c>
      <c r="N103" s="44">
        <f t="shared" si="12"/>
        <v>2.1371299953082405E-3</v>
      </c>
      <c r="O103" s="44">
        <f t="shared" si="13"/>
        <v>3.6864266964866583E-3</v>
      </c>
      <c r="P103" s="44">
        <f t="shared" si="14"/>
        <v>8.5758594742098467E-3</v>
      </c>
    </row>
    <row r="104" spans="2:16" x14ac:dyDescent="0.2">
      <c r="B104" s="7">
        <v>39479</v>
      </c>
      <c r="C104" s="41">
        <v>8.99</v>
      </c>
      <c r="D104" s="41">
        <v>37.029998999999997</v>
      </c>
      <c r="E104" s="41">
        <v>82.790001000000004</v>
      </c>
      <c r="F104" s="41">
        <v>27.200001</v>
      </c>
      <c r="G104" s="30"/>
      <c r="H104" s="47">
        <f t="shared" si="15"/>
        <v>-4.9180327868852403E-2</v>
      </c>
      <c r="I104" s="47">
        <f t="shared" si="8"/>
        <v>-4.6846823518498115E-2</v>
      </c>
      <c r="J104" s="47">
        <f t="shared" si="9"/>
        <v>-4.6886150516951552E-3</v>
      </c>
      <c r="K104" s="47">
        <f t="shared" si="10"/>
        <v>-0.16564408991681534</v>
      </c>
      <c r="M104" s="44">
        <f t="shared" si="11"/>
        <v>4.326759475165325E-3</v>
      </c>
      <c r="N104" s="44">
        <f t="shared" si="12"/>
        <v>3.4031066280078748E-3</v>
      </c>
      <c r="O104" s="44">
        <f t="shared" si="13"/>
        <v>2.7119239214357875E-4</v>
      </c>
      <c r="P104" s="44">
        <f t="shared" si="14"/>
        <v>3.0269165233118001E-2</v>
      </c>
    </row>
    <row r="105" spans="2:16" x14ac:dyDescent="0.2">
      <c r="B105" s="7">
        <v>39508</v>
      </c>
      <c r="C105" s="41">
        <v>8.75</v>
      </c>
      <c r="D105" s="41">
        <v>32.599997999999999</v>
      </c>
      <c r="E105" s="41">
        <v>74.370002999999997</v>
      </c>
      <c r="F105" s="41">
        <v>28.379999000000002</v>
      </c>
      <c r="G105" s="30"/>
      <c r="H105" s="47">
        <f t="shared" si="15"/>
        <v>-2.6696329254727535E-2</v>
      </c>
      <c r="I105" s="47">
        <f t="shared" si="8"/>
        <v>-0.11963276045457083</v>
      </c>
      <c r="J105" s="47">
        <f t="shared" si="9"/>
        <v>-0.10170307885368923</v>
      </c>
      <c r="K105" s="47">
        <f t="shared" si="10"/>
        <v>4.3382277816828019E-2</v>
      </c>
      <c r="M105" s="44">
        <f t="shared" si="11"/>
        <v>1.8743798963965347E-3</v>
      </c>
      <c r="N105" s="44">
        <f t="shared" si="12"/>
        <v>1.7193002202106067E-2</v>
      </c>
      <c r="O105" s="44">
        <f t="shared" si="13"/>
        <v>1.2878251454174825E-2</v>
      </c>
      <c r="P105" s="44">
        <f t="shared" si="14"/>
        <v>1.2282227452103899E-3</v>
      </c>
    </row>
    <row r="106" spans="2:16" x14ac:dyDescent="0.2">
      <c r="B106" s="7">
        <v>39539</v>
      </c>
      <c r="C106" s="41">
        <v>8.1150000000000002</v>
      </c>
      <c r="D106" s="41">
        <v>35.259998000000003</v>
      </c>
      <c r="E106" s="41">
        <v>84.860000999999997</v>
      </c>
      <c r="F106" s="41">
        <v>28.52</v>
      </c>
      <c r="G106" s="30"/>
      <c r="H106" s="47">
        <f t="shared" si="15"/>
        <v>-7.2571428571428509E-2</v>
      </c>
      <c r="I106" s="47">
        <f t="shared" si="8"/>
        <v>8.1595097030374264E-2</v>
      </c>
      <c r="J106" s="47">
        <f t="shared" si="9"/>
        <v>0.14105146667803692</v>
      </c>
      <c r="K106" s="47">
        <f t="shared" si="10"/>
        <v>4.9330868545836015E-3</v>
      </c>
      <c r="M106" s="44">
        <f t="shared" si="11"/>
        <v>7.9511477577415036E-3</v>
      </c>
      <c r="N106" s="44">
        <f t="shared" si="12"/>
        <v>4.914818786422929E-3</v>
      </c>
      <c r="O106" s="44">
        <f t="shared" si="13"/>
        <v>1.6711291774593337E-2</v>
      </c>
      <c r="P106" s="44">
        <f t="shared" si="14"/>
        <v>1.1581647625233468E-5</v>
      </c>
    </row>
    <row r="107" spans="2:16" x14ac:dyDescent="0.2">
      <c r="B107" s="7">
        <v>39569</v>
      </c>
      <c r="C107" s="41">
        <v>9.0950000000000006</v>
      </c>
      <c r="D107" s="41">
        <v>34.979999999999997</v>
      </c>
      <c r="E107" s="41">
        <v>82.769997000000004</v>
      </c>
      <c r="F107" s="41">
        <v>28.32</v>
      </c>
      <c r="G107" s="30"/>
      <c r="H107" s="47">
        <f t="shared" si="15"/>
        <v>0.12076401725200259</v>
      </c>
      <c r="I107" s="47">
        <f t="shared" si="8"/>
        <v>-7.9409533715800729E-3</v>
      </c>
      <c r="J107" s="47">
        <f t="shared" si="9"/>
        <v>-2.4628847223322481E-2</v>
      </c>
      <c r="K107" s="47">
        <f t="shared" si="10"/>
        <v>-7.0126227208976433E-3</v>
      </c>
      <c r="M107" s="44">
        <f t="shared" si="11"/>
        <v>1.085060498267207E-2</v>
      </c>
      <c r="N107" s="44">
        <f t="shared" si="12"/>
        <v>3.7753585217102198E-4</v>
      </c>
      <c r="O107" s="44">
        <f t="shared" si="13"/>
        <v>1.3255535512229106E-3</v>
      </c>
      <c r="P107" s="44">
        <f t="shared" si="14"/>
        <v>2.3558847214535694E-4</v>
      </c>
    </row>
    <row r="108" spans="2:16" x14ac:dyDescent="0.2">
      <c r="B108" s="7">
        <v>39600</v>
      </c>
      <c r="C108" s="41">
        <v>7.87</v>
      </c>
      <c r="D108" s="41">
        <v>30.299999</v>
      </c>
      <c r="E108" s="41">
        <v>65.720000999999996</v>
      </c>
      <c r="F108" s="41">
        <v>27.51</v>
      </c>
      <c r="G108" s="30"/>
      <c r="H108" s="47">
        <f t="shared" si="15"/>
        <v>-0.13468938977460143</v>
      </c>
      <c r="I108" s="47">
        <f t="shared" si="8"/>
        <v>-0.13379076615208685</v>
      </c>
      <c r="J108" s="47">
        <f t="shared" si="9"/>
        <v>-0.20599246850280795</v>
      </c>
      <c r="K108" s="47">
        <f t="shared" si="10"/>
        <v>-2.8601694915254217E-2</v>
      </c>
      <c r="M108" s="44">
        <f t="shared" si="11"/>
        <v>2.2887807739234631E-2</v>
      </c>
      <c r="N108" s="44">
        <f t="shared" si="12"/>
        <v>2.1106305891367166E-2</v>
      </c>
      <c r="O108" s="44">
        <f t="shared" si="13"/>
        <v>4.7424545351941967E-2</v>
      </c>
      <c r="P108" s="44">
        <f t="shared" si="14"/>
        <v>1.3644131663776446E-3</v>
      </c>
    </row>
    <row r="109" spans="2:16" x14ac:dyDescent="0.2">
      <c r="B109" s="7">
        <v>39630</v>
      </c>
      <c r="C109" s="41">
        <v>7.3449999999999998</v>
      </c>
      <c r="D109" s="41">
        <v>28.74</v>
      </c>
      <c r="E109" s="41">
        <v>61.110000999999997</v>
      </c>
      <c r="F109" s="41">
        <v>25.719999000000001</v>
      </c>
      <c r="G109" s="30"/>
      <c r="H109" s="47">
        <f t="shared" si="15"/>
        <v>-6.6709021601016549E-2</v>
      </c>
      <c r="I109" s="47">
        <f t="shared" si="8"/>
        <v>-5.1485117210730014E-2</v>
      </c>
      <c r="J109" s="47">
        <f t="shared" si="9"/>
        <v>-7.0146073187065228E-2</v>
      </c>
      <c r="K109" s="47">
        <f t="shared" si="10"/>
        <v>-6.5067284623773203E-2</v>
      </c>
      <c r="M109" s="44">
        <f t="shared" si="11"/>
        <v>6.9400231934457282E-3</v>
      </c>
      <c r="N109" s="44">
        <f t="shared" si="12"/>
        <v>3.9657808079129548E-3</v>
      </c>
      <c r="O109" s="44">
        <f t="shared" si="13"/>
        <v>6.7117675976333755E-3</v>
      </c>
      <c r="P109" s="44">
        <f t="shared" si="14"/>
        <v>5.3880816610954391E-3</v>
      </c>
    </row>
    <row r="110" spans="2:16" x14ac:dyDescent="0.2">
      <c r="B110" s="7">
        <v>39661</v>
      </c>
      <c r="C110" s="41">
        <v>7.78</v>
      </c>
      <c r="D110" s="41">
        <v>31.1</v>
      </c>
      <c r="E110" s="41">
        <v>65.559997999999993</v>
      </c>
      <c r="F110" s="41">
        <v>27.290001</v>
      </c>
      <c r="G110" s="30"/>
      <c r="H110" s="47">
        <f t="shared" si="15"/>
        <v>5.9223961878829279E-2</v>
      </c>
      <c r="I110" s="47">
        <f t="shared" si="8"/>
        <v>8.2115518441197022E-2</v>
      </c>
      <c r="J110" s="47">
        <f t="shared" si="9"/>
        <v>7.2819455525781951E-2</v>
      </c>
      <c r="K110" s="47">
        <f t="shared" si="10"/>
        <v>6.1042070802568738E-2</v>
      </c>
      <c r="M110" s="44">
        <f t="shared" si="11"/>
        <v>1.816991381334428E-3</v>
      </c>
      <c r="N110" s="44">
        <f t="shared" si="12"/>
        <v>4.9880587108370707E-3</v>
      </c>
      <c r="O110" s="44">
        <f t="shared" si="13"/>
        <v>3.725899971337575E-3</v>
      </c>
      <c r="P110" s="44">
        <f t="shared" si="14"/>
        <v>2.7779015605272593E-3</v>
      </c>
    </row>
    <row r="111" spans="2:16" x14ac:dyDescent="0.2">
      <c r="B111" s="7">
        <v>39692</v>
      </c>
      <c r="C111" s="41">
        <v>7.4349999999999996</v>
      </c>
      <c r="D111" s="41">
        <v>28.82</v>
      </c>
      <c r="E111" s="41">
        <v>57.349997999999999</v>
      </c>
      <c r="F111" s="41">
        <v>26.690000999999999</v>
      </c>
      <c r="G111" s="30"/>
      <c r="H111" s="47">
        <f t="shared" si="15"/>
        <v>-4.434447300771216E-2</v>
      </c>
      <c r="I111" s="47">
        <f t="shared" si="8"/>
        <v>-7.3311897106109303E-2</v>
      </c>
      <c r="J111" s="47">
        <f t="shared" si="9"/>
        <v>-0.12522880186787066</v>
      </c>
      <c r="K111" s="47">
        <f t="shared" si="10"/>
        <v>-2.1986074679880008E-2</v>
      </c>
      <c r="M111" s="44">
        <f t="shared" si="11"/>
        <v>3.7139582019885559E-3</v>
      </c>
      <c r="N111" s="44">
        <f t="shared" si="12"/>
        <v>7.1912478580221251E-3</v>
      </c>
      <c r="O111" s="44">
        <f t="shared" si="13"/>
        <v>1.8771221358454573E-2</v>
      </c>
      <c r="P111" s="44">
        <f t="shared" si="14"/>
        <v>9.1944451653200277E-4</v>
      </c>
    </row>
    <row r="112" spans="2:16" x14ac:dyDescent="0.2">
      <c r="B112" s="7">
        <v>39722</v>
      </c>
      <c r="C112" s="41">
        <v>6.5650000000000004</v>
      </c>
      <c r="D112" s="41">
        <v>18.040001</v>
      </c>
      <c r="E112" s="41">
        <v>52.419998</v>
      </c>
      <c r="F112" s="41">
        <v>22.33</v>
      </c>
      <c r="G112" s="30"/>
      <c r="H112" s="47">
        <f t="shared" si="15"/>
        <v>-0.11701412239408193</v>
      </c>
      <c r="I112" s="47">
        <f t="shared" si="8"/>
        <v>-0.37404576682859125</v>
      </c>
      <c r="J112" s="47">
        <f t="shared" si="9"/>
        <v>-8.5963385735427611E-2</v>
      </c>
      <c r="K112" s="47">
        <f t="shared" si="10"/>
        <v>-0.16335709391693165</v>
      </c>
      <c r="M112" s="44">
        <f t="shared" si="11"/>
        <v>1.7852140462094782E-2</v>
      </c>
      <c r="N112" s="44">
        <f t="shared" si="12"/>
        <v>0.14863730970149258</v>
      </c>
      <c r="O112" s="44">
        <f t="shared" si="13"/>
        <v>9.5536336000037799E-3</v>
      </c>
      <c r="P112" s="44">
        <f t="shared" si="14"/>
        <v>2.9478610814751574E-2</v>
      </c>
    </row>
    <row r="113" spans="2:16" x14ac:dyDescent="0.2">
      <c r="B113" s="7">
        <v>39753</v>
      </c>
      <c r="C113" s="41">
        <v>4.4649999999999999</v>
      </c>
      <c r="D113" s="41">
        <v>11.37</v>
      </c>
      <c r="E113" s="41">
        <v>42.630001</v>
      </c>
      <c r="F113" s="41">
        <v>20.219999000000001</v>
      </c>
      <c r="G113" s="30"/>
      <c r="H113" s="47">
        <f t="shared" si="15"/>
        <v>-0.31987814166031991</v>
      </c>
      <c r="I113" s="47">
        <f t="shared" si="8"/>
        <v>-0.36973395954911537</v>
      </c>
      <c r="J113" s="47">
        <f t="shared" si="9"/>
        <v>-0.18676072822436962</v>
      </c>
      <c r="K113" s="47">
        <f t="shared" si="10"/>
        <v>-9.4491759964173583E-2</v>
      </c>
      <c r="M113" s="44">
        <f t="shared" si="11"/>
        <v>0.11321604585899785</v>
      </c>
      <c r="N113" s="44">
        <f t="shared" si="12"/>
        <v>0.14533119532276453</v>
      </c>
      <c r="O113" s="44">
        <f t="shared" si="13"/>
        <v>3.9418144808582301E-2</v>
      </c>
      <c r="P113" s="44">
        <f t="shared" si="14"/>
        <v>1.057360350773294E-2</v>
      </c>
    </row>
    <row r="114" spans="2:16" x14ac:dyDescent="0.2">
      <c r="B114" s="7">
        <v>39783</v>
      </c>
      <c r="C114" s="41">
        <v>4.7300000000000004</v>
      </c>
      <c r="D114" s="41">
        <v>13.31</v>
      </c>
      <c r="E114" s="41">
        <v>42.669998</v>
      </c>
      <c r="F114" s="41">
        <v>19.440000999999999</v>
      </c>
      <c r="G114" s="30"/>
      <c r="H114" s="47">
        <f t="shared" si="15"/>
        <v>5.9350503919373132E-2</v>
      </c>
      <c r="I114" s="47">
        <f t="shared" si="8"/>
        <v>0.1706244503078278</v>
      </c>
      <c r="J114" s="47">
        <f t="shared" si="9"/>
        <v>9.3823596204001269E-4</v>
      </c>
      <c r="K114" s="47">
        <f t="shared" si="10"/>
        <v>-3.8575570651610991E-2</v>
      </c>
      <c r="M114" s="44">
        <f t="shared" si="11"/>
        <v>1.8277954022928435E-3</v>
      </c>
      <c r="N114" s="44">
        <f t="shared" si="12"/>
        <v>2.5323987004569747E-2</v>
      </c>
      <c r="O114" s="44">
        <f t="shared" si="13"/>
        <v>1.1752877875120544E-4</v>
      </c>
      <c r="P114" s="44">
        <f t="shared" si="14"/>
        <v>2.2007206844779988E-3</v>
      </c>
    </row>
    <row r="115" spans="2:16" x14ac:dyDescent="0.2">
      <c r="B115" s="7">
        <v>39814</v>
      </c>
      <c r="C115" s="41">
        <v>4.72</v>
      </c>
      <c r="D115" s="41">
        <v>12.69</v>
      </c>
      <c r="E115" s="41">
        <v>42.310001</v>
      </c>
      <c r="F115" s="41">
        <v>17.100000000000001</v>
      </c>
      <c r="G115" s="30"/>
      <c r="H115" s="47">
        <f t="shared" si="15"/>
        <v>-2.1141649048627142E-3</v>
      </c>
      <c r="I115" s="47">
        <f t="shared" si="8"/>
        <v>-4.6581517655897908E-2</v>
      </c>
      <c r="J115" s="47">
        <f t="shared" si="9"/>
        <v>-8.4367709602423124E-3</v>
      </c>
      <c r="K115" s="47">
        <f t="shared" si="10"/>
        <v>-0.12037041561880568</v>
      </c>
      <c r="M115" s="44">
        <f t="shared" si="11"/>
        <v>3.5013688222472635E-4</v>
      </c>
      <c r="N115" s="44">
        <f t="shared" si="12"/>
        <v>3.3722231689641514E-3</v>
      </c>
      <c r="O115" s="44">
        <f t="shared" si="13"/>
        <v>4.0868972884403992E-4</v>
      </c>
      <c r="P115" s="44">
        <f t="shared" si="14"/>
        <v>1.6565410624354772E-2</v>
      </c>
    </row>
    <row r="116" spans="2:16" x14ac:dyDescent="0.2">
      <c r="B116" s="7">
        <v>39845</v>
      </c>
      <c r="C116" s="41">
        <v>4.5750000000000002</v>
      </c>
      <c r="D116" s="41">
        <v>13.47</v>
      </c>
      <c r="E116" s="41">
        <v>31.440000999999999</v>
      </c>
      <c r="F116" s="41">
        <v>16.149999999999999</v>
      </c>
      <c r="G116" s="30"/>
      <c r="H116" s="47">
        <f t="shared" si="15"/>
        <v>-3.072033898305071E-2</v>
      </c>
      <c r="I116" s="47">
        <f t="shared" si="8"/>
        <v>6.1465721040189214E-2</v>
      </c>
      <c r="J116" s="47">
        <f t="shared" si="9"/>
        <v>-0.2569132532046029</v>
      </c>
      <c r="K116" s="47">
        <f t="shared" si="10"/>
        <v>-5.5555555555555691E-2</v>
      </c>
      <c r="M116" s="44">
        <f t="shared" si="11"/>
        <v>2.2390043843523526E-3</v>
      </c>
      <c r="N116" s="44">
        <f t="shared" si="12"/>
        <v>2.497639815029823E-3</v>
      </c>
      <c r="O116" s="44">
        <f t="shared" si="13"/>
        <v>7.2195690855982347E-2</v>
      </c>
      <c r="P116" s="44">
        <f t="shared" si="14"/>
        <v>4.0821652245807121E-3</v>
      </c>
    </row>
    <row r="117" spans="2:16" x14ac:dyDescent="0.2">
      <c r="B117" s="7">
        <v>39873</v>
      </c>
      <c r="C117" s="41">
        <v>5.5549999999999997</v>
      </c>
      <c r="D117" s="41">
        <v>16.75</v>
      </c>
      <c r="E117" s="41">
        <v>35.580002</v>
      </c>
      <c r="F117" s="41">
        <v>18.370000999999998</v>
      </c>
      <c r="G117" s="30"/>
      <c r="H117" s="47">
        <f t="shared" si="15"/>
        <v>0.21420765027322397</v>
      </c>
      <c r="I117" s="47">
        <f t="shared" si="8"/>
        <v>0.24350408314773575</v>
      </c>
      <c r="J117" s="47">
        <f t="shared" si="9"/>
        <v>0.13167941693131624</v>
      </c>
      <c r="K117" s="47">
        <f t="shared" si="10"/>
        <v>0.1374613622291021</v>
      </c>
      <c r="M117" s="44">
        <f t="shared" si="11"/>
        <v>3.9049660828322078E-2</v>
      </c>
      <c r="N117" s="44">
        <f t="shared" si="12"/>
        <v>5.3830846391420377E-2</v>
      </c>
      <c r="O117" s="44">
        <f t="shared" si="13"/>
        <v>1.4376036831571109E-2</v>
      </c>
      <c r="P117" s="44">
        <f t="shared" si="14"/>
        <v>1.6673289742768216E-2</v>
      </c>
    </row>
    <row r="118" spans="2:16" x14ac:dyDescent="0.2">
      <c r="B118" s="7">
        <v>39904</v>
      </c>
      <c r="C118" s="41">
        <v>7.23</v>
      </c>
      <c r="D118" s="41">
        <v>22.629999000000002</v>
      </c>
      <c r="E118" s="41">
        <v>40.049999</v>
      </c>
      <c r="F118" s="41">
        <v>20.260000000000002</v>
      </c>
      <c r="G118" s="30"/>
      <c r="H118" s="47">
        <f t="shared" si="15"/>
        <v>0.30153015301530162</v>
      </c>
      <c r="I118" s="47">
        <f t="shared" si="8"/>
        <v>0.35104471641791046</v>
      </c>
      <c r="J118" s="47">
        <f t="shared" si="9"/>
        <v>0.12563228636131041</v>
      </c>
      <c r="K118" s="47">
        <f t="shared" si="10"/>
        <v>0.1028850787759894</v>
      </c>
      <c r="M118" s="44">
        <f t="shared" si="11"/>
        <v>8.1186457190576142E-2</v>
      </c>
      <c r="N118" s="44">
        <f t="shared" si="12"/>
        <v>0.11529786148921307</v>
      </c>
      <c r="O118" s="44">
        <f t="shared" si="13"/>
        <v>1.2962501355770553E-2</v>
      </c>
      <c r="P118" s="44">
        <f t="shared" si="14"/>
        <v>8.9394774603293297E-3</v>
      </c>
    </row>
    <row r="119" spans="2:16" x14ac:dyDescent="0.2">
      <c r="B119" s="7">
        <v>39934</v>
      </c>
      <c r="C119" s="41">
        <v>7.1950000000000003</v>
      </c>
      <c r="D119" s="41">
        <v>19.690000999999999</v>
      </c>
      <c r="E119" s="41">
        <v>44.849997999999999</v>
      </c>
      <c r="F119" s="41">
        <v>20.889999</v>
      </c>
      <c r="G119" s="30"/>
      <c r="H119" s="47">
        <f t="shared" si="15"/>
        <v>-4.8409405255878113E-3</v>
      </c>
      <c r="I119" s="47">
        <f t="shared" si="8"/>
        <v>-0.12991595801661338</v>
      </c>
      <c r="J119" s="47">
        <f t="shared" si="9"/>
        <v>0.11985016528964199</v>
      </c>
      <c r="K119" s="47">
        <f t="shared" si="10"/>
        <v>3.1095705824284225E-2</v>
      </c>
      <c r="M119" s="44">
        <f t="shared" si="11"/>
        <v>4.5961873789124845E-4</v>
      </c>
      <c r="N119" s="44">
        <f t="shared" si="12"/>
        <v>1.9995455044380144E-2</v>
      </c>
      <c r="O119" s="44">
        <f t="shared" si="13"/>
        <v>1.1679310835116535E-2</v>
      </c>
      <c r="P119" s="44">
        <f t="shared" si="14"/>
        <v>5.1799197184581268E-4</v>
      </c>
    </row>
    <row r="120" spans="2:16" x14ac:dyDescent="0.2">
      <c r="B120" s="7">
        <v>39965</v>
      </c>
      <c r="C120" s="41">
        <v>6.9450000000000003</v>
      </c>
      <c r="D120" s="41">
        <v>19.889999</v>
      </c>
      <c r="E120" s="41">
        <v>42.5</v>
      </c>
      <c r="F120" s="41">
        <v>23.77</v>
      </c>
      <c r="G120" s="30"/>
      <c r="H120" s="47">
        <f t="shared" si="15"/>
        <v>-3.4746351633078487E-2</v>
      </c>
      <c r="I120" s="47">
        <f t="shared" si="8"/>
        <v>1.0157338234772162E-2</v>
      </c>
      <c r="J120" s="47">
        <f t="shared" si="9"/>
        <v>-5.2396836227283639E-2</v>
      </c>
      <c r="K120" s="47">
        <f t="shared" si="10"/>
        <v>0.13786506164983536</v>
      </c>
      <c r="M120" s="44">
        <f t="shared" si="11"/>
        <v>2.6362198534350691E-3</v>
      </c>
      <c r="N120" s="44">
        <f t="shared" si="12"/>
        <v>1.7741979680813917E-6</v>
      </c>
      <c r="O120" s="44">
        <f t="shared" si="13"/>
        <v>4.1185771079471304E-3</v>
      </c>
      <c r="P120" s="44">
        <f t="shared" si="14"/>
        <v>1.677770816679721E-2</v>
      </c>
    </row>
    <row r="121" spans="2:16" x14ac:dyDescent="0.2">
      <c r="B121" s="7">
        <v>39995</v>
      </c>
      <c r="C121" s="41">
        <v>8.85</v>
      </c>
      <c r="D121" s="41">
        <v>26.440000999999999</v>
      </c>
      <c r="E121" s="41">
        <v>42.91</v>
      </c>
      <c r="F121" s="41">
        <v>23.52</v>
      </c>
      <c r="G121" s="30"/>
      <c r="H121" s="47">
        <f t="shared" si="15"/>
        <v>0.27429805615550751</v>
      </c>
      <c r="I121" s="47">
        <f t="shared" si="8"/>
        <v>0.32931132877382252</v>
      </c>
      <c r="J121" s="47">
        <f t="shared" si="9"/>
        <v>9.647058823529342E-3</v>
      </c>
      <c r="K121" s="47">
        <f t="shared" si="10"/>
        <v>-1.0517458981909922E-2</v>
      </c>
      <c r="M121" s="44">
        <f t="shared" si="11"/>
        <v>6.6409432329218601E-2</v>
      </c>
      <c r="N121" s="44">
        <f t="shared" si="12"/>
        <v>0.10101082388157558</v>
      </c>
      <c r="O121" s="44">
        <f t="shared" si="13"/>
        <v>4.5464739272807698E-6</v>
      </c>
      <c r="P121" s="44">
        <f t="shared" si="14"/>
        <v>3.5546305277917435E-4</v>
      </c>
    </row>
    <row r="122" spans="2:16" x14ac:dyDescent="0.2">
      <c r="B122" s="7">
        <v>40026</v>
      </c>
      <c r="C122" s="41">
        <v>9.4949999999999992</v>
      </c>
      <c r="D122" s="41">
        <v>28.040001</v>
      </c>
      <c r="E122" s="41">
        <v>49.669998</v>
      </c>
      <c r="F122" s="41">
        <v>24.65</v>
      </c>
      <c r="G122" s="30"/>
      <c r="H122" s="47">
        <f t="shared" si="15"/>
        <v>7.288135593220324E-2</v>
      </c>
      <c r="I122" s="47">
        <f t="shared" si="8"/>
        <v>6.0514369874645757E-2</v>
      </c>
      <c r="J122" s="47">
        <f t="shared" si="9"/>
        <v>0.15753898858075055</v>
      </c>
      <c r="K122" s="47">
        <f t="shared" si="10"/>
        <v>4.8044217687074786E-2</v>
      </c>
      <c r="M122" s="44">
        <f t="shared" si="11"/>
        <v>3.1678409194089555E-3</v>
      </c>
      <c r="N122" s="44">
        <f t="shared" si="12"/>
        <v>2.4034546854140616E-3</v>
      </c>
      <c r="O122" s="44">
        <f t="shared" si="13"/>
        <v>2.1245885345925222E-2</v>
      </c>
      <c r="P122" s="44">
        <f t="shared" si="14"/>
        <v>1.5767212016492495E-3</v>
      </c>
    </row>
    <row r="123" spans="2:16" x14ac:dyDescent="0.2">
      <c r="B123" s="7">
        <v>40057</v>
      </c>
      <c r="C123" s="41">
        <v>10.324999999999999</v>
      </c>
      <c r="D123" s="41">
        <v>30.540001</v>
      </c>
      <c r="E123" s="41">
        <v>54.150002000000001</v>
      </c>
      <c r="F123" s="41">
        <v>25.719999000000001</v>
      </c>
      <c r="G123" s="30"/>
      <c r="H123" s="47">
        <f t="shared" si="15"/>
        <v>8.7414428646656051E-2</v>
      </c>
      <c r="I123" s="47">
        <f t="shared" si="8"/>
        <v>8.9158342041428584E-2</v>
      </c>
      <c r="J123" s="47">
        <f t="shared" si="9"/>
        <v>9.0195373070077522E-2</v>
      </c>
      <c r="K123" s="47">
        <f t="shared" si="10"/>
        <v>4.3407667342799217E-2</v>
      </c>
      <c r="M123" s="44">
        <f t="shared" si="11"/>
        <v>5.014997725157495E-3</v>
      </c>
      <c r="N123" s="44">
        <f t="shared" si="12"/>
        <v>6.0324756702468856E-3</v>
      </c>
      <c r="O123" s="44">
        <f t="shared" si="13"/>
        <v>6.1490797253114507E-3</v>
      </c>
      <c r="P123" s="44">
        <f t="shared" si="14"/>
        <v>1.2300029929486315E-3</v>
      </c>
    </row>
    <row r="124" spans="2:16" x14ac:dyDescent="0.2">
      <c r="B124" s="7">
        <v>40087</v>
      </c>
      <c r="C124" s="41">
        <v>9.49</v>
      </c>
      <c r="D124" s="41">
        <v>31.780000999999999</v>
      </c>
      <c r="E124" s="41">
        <v>47.799999</v>
      </c>
      <c r="F124" s="41">
        <v>27.73</v>
      </c>
      <c r="G124" s="30"/>
      <c r="H124" s="47">
        <f t="shared" si="15"/>
        <v>-8.0871670702179044E-2</v>
      </c>
      <c r="I124" s="47">
        <f t="shared" si="8"/>
        <v>4.0602487210134708E-2</v>
      </c>
      <c r="J124" s="47">
        <f t="shared" si="9"/>
        <v>-0.11726690240934801</v>
      </c>
      <c r="K124" s="47">
        <f t="shared" si="10"/>
        <v>7.8149342074235628E-2</v>
      </c>
      <c r="M124" s="44">
        <f t="shared" si="11"/>
        <v>9.5002938207163889E-3</v>
      </c>
      <c r="N124" s="44">
        <f t="shared" si="12"/>
        <v>8.4757601223615139E-4</v>
      </c>
      <c r="O124" s="44">
        <f t="shared" si="13"/>
        <v>1.6652923657037608E-2</v>
      </c>
      <c r="P124" s="44">
        <f t="shared" si="14"/>
        <v>4.8738651944216548E-3</v>
      </c>
    </row>
    <row r="125" spans="2:16" x14ac:dyDescent="0.2">
      <c r="B125" s="7">
        <v>40118</v>
      </c>
      <c r="C125" s="41">
        <v>10.95</v>
      </c>
      <c r="D125" s="41">
        <v>33.450001</v>
      </c>
      <c r="E125" s="41">
        <v>52.41</v>
      </c>
      <c r="F125" s="41">
        <v>29.41</v>
      </c>
      <c r="G125" s="30"/>
      <c r="H125" s="47">
        <f t="shared" si="15"/>
        <v>0.15384615384615374</v>
      </c>
      <c r="I125" s="47">
        <f t="shared" si="8"/>
        <v>5.2548771159573127E-2</v>
      </c>
      <c r="J125" s="47">
        <f t="shared" si="9"/>
        <v>9.6443537582500793E-2</v>
      </c>
      <c r="K125" s="47">
        <f t="shared" si="10"/>
        <v>6.0584204832311528E-2</v>
      </c>
      <c r="M125" s="44">
        <f t="shared" si="11"/>
        <v>1.8837116122664633E-2</v>
      </c>
      <c r="N125" s="44">
        <f t="shared" si="12"/>
        <v>1.6858778345535746E-3</v>
      </c>
      <c r="O125" s="44">
        <f t="shared" si="13"/>
        <v>7.1680322720254468E-3</v>
      </c>
      <c r="P125" s="44">
        <f t="shared" si="14"/>
        <v>2.7298468154663426E-3</v>
      </c>
    </row>
    <row r="126" spans="2:16" x14ac:dyDescent="0.2">
      <c r="B126" s="7">
        <v>40148</v>
      </c>
      <c r="C126" s="41">
        <v>11.53</v>
      </c>
      <c r="D126" s="41">
        <v>37.580002</v>
      </c>
      <c r="E126" s="41">
        <v>54.130001</v>
      </c>
      <c r="F126" s="41">
        <v>30.48</v>
      </c>
      <c r="G126" s="30"/>
      <c r="H126" s="47">
        <f t="shared" si="15"/>
        <v>5.2968036529680296E-2</v>
      </c>
      <c r="I126" s="47">
        <f t="shared" si="8"/>
        <v>0.1234678886855638</v>
      </c>
      <c r="J126" s="47">
        <f t="shared" si="9"/>
        <v>3.281818355275723E-2</v>
      </c>
      <c r="K126" s="47">
        <f t="shared" si="10"/>
        <v>3.6382182930975837E-2</v>
      </c>
      <c r="M126" s="44">
        <f t="shared" si="11"/>
        <v>1.3227955598362844E-3</v>
      </c>
      <c r="N126" s="44">
        <f t="shared" si="12"/>
        <v>1.2539197949519446E-2</v>
      </c>
      <c r="O126" s="44">
        <f t="shared" si="13"/>
        <v>4.4263440907823495E-4</v>
      </c>
      <c r="P126" s="44">
        <f t="shared" si="14"/>
        <v>7.8657329720358243E-4</v>
      </c>
    </row>
    <row r="127" spans="2:16" x14ac:dyDescent="0.2">
      <c r="B127" s="7">
        <v>40179</v>
      </c>
      <c r="C127" s="41">
        <v>10.895</v>
      </c>
      <c r="D127" s="41">
        <v>34.540000999999997</v>
      </c>
      <c r="E127" s="41">
        <v>60.599997999999999</v>
      </c>
      <c r="F127" s="41">
        <v>28.18</v>
      </c>
      <c r="G127" s="30"/>
      <c r="H127" s="47">
        <f t="shared" si="15"/>
        <v>-5.5073720728534226E-2</v>
      </c>
      <c r="I127" s="47">
        <f t="shared" si="8"/>
        <v>-8.0894114907178682E-2</v>
      </c>
      <c r="J127" s="47">
        <f t="shared" si="9"/>
        <v>0.11952700684413431</v>
      </c>
      <c r="K127" s="47">
        <f t="shared" si="10"/>
        <v>-7.5459317585301888E-2</v>
      </c>
      <c r="M127" s="44">
        <f t="shared" si="11"/>
        <v>5.1368040170713843E-3</v>
      </c>
      <c r="N127" s="44">
        <f t="shared" si="12"/>
        <v>8.5347006089301052E-3</v>
      </c>
      <c r="O127" s="44">
        <f t="shared" si="13"/>
        <v>1.1609567244091477E-2</v>
      </c>
      <c r="P127" s="44">
        <f t="shared" si="14"/>
        <v>7.0217003043447452E-3</v>
      </c>
    </row>
    <row r="128" spans="2:16" x14ac:dyDescent="0.2">
      <c r="B128" s="7">
        <v>40210</v>
      </c>
      <c r="C128" s="41">
        <v>11.455</v>
      </c>
      <c r="D128" s="41">
        <v>36.939999</v>
      </c>
      <c r="E128" s="41">
        <v>63.16</v>
      </c>
      <c r="F128" s="41">
        <v>28.67</v>
      </c>
      <c r="G128" s="30"/>
      <c r="H128" s="47">
        <f t="shared" si="15"/>
        <v>5.139972464433229E-2</v>
      </c>
      <c r="I128" s="47">
        <f t="shared" si="8"/>
        <v>6.9484595556323248E-2</v>
      </c>
      <c r="J128" s="47">
        <f t="shared" si="9"/>
        <v>4.2244258819942537E-2</v>
      </c>
      <c r="K128" s="47">
        <f t="shared" si="10"/>
        <v>1.7388218594748039E-2</v>
      </c>
      <c r="M128" s="44">
        <f t="shared" si="11"/>
        <v>1.2111753508372593E-3</v>
      </c>
      <c r="N128" s="44">
        <f t="shared" si="12"/>
        <v>3.3634510052264707E-3</v>
      </c>
      <c r="O128" s="44">
        <f t="shared" si="13"/>
        <v>9.281134088193596E-4</v>
      </c>
      <c r="P128" s="44">
        <f t="shared" si="14"/>
        <v>8.1937794364156754E-5</v>
      </c>
    </row>
    <row r="129" spans="2:16" x14ac:dyDescent="0.2">
      <c r="B129" s="7">
        <v>40238</v>
      </c>
      <c r="C129" s="41">
        <v>12.135</v>
      </c>
      <c r="D129" s="41">
        <v>40.849997999999999</v>
      </c>
      <c r="E129" s="41">
        <v>72.610000999999997</v>
      </c>
      <c r="F129" s="41">
        <v>29.290001</v>
      </c>
      <c r="G129" s="30"/>
      <c r="H129" s="47">
        <f t="shared" si="15"/>
        <v>5.9362723701440467E-2</v>
      </c>
      <c r="I129" s="47">
        <f t="shared" si="8"/>
        <v>0.10584729577280161</v>
      </c>
      <c r="J129" s="47">
        <f t="shared" si="9"/>
        <v>0.1496200284990501</v>
      </c>
      <c r="K129" s="47">
        <f t="shared" si="10"/>
        <v>2.1625427275898002E-2</v>
      </c>
      <c r="M129" s="44">
        <f t="shared" si="11"/>
        <v>1.82884040955401E-3</v>
      </c>
      <c r="N129" s="44">
        <f t="shared" si="12"/>
        <v>8.9034259948385149E-3</v>
      </c>
      <c r="O129" s="44">
        <f t="shared" si="13"/>
        <v>1.9000065043738412E-2</v>
      </c>
      <c r="P129" s="44">
        <f t="shared" si="14"/>
        <v>1.7660173193685612E-4</v>
      </c>
    </row>
    <row r="130" spans="2:16" x14ac:dyDescent="0.2">
      <c r="B130" s="7">
        <v>40269</v>
      </c>
      <c r="C130" s="41">
        <v>12.99</v>
      </c>
      <c r="D130" s="41">
        <v>41.330002</v>
      </c>
      <c r="E130" s="41">
        <v>72.430000000000007</v>
      </c>
      <c r="F130" s="41">
        <v>30.540001</v>
      </c>
      <c r="G130" s="30"/>
      <c r="H130" s="47">
        <f t="shared" si="15"/>
        <v>7.0457354758961754E-2</v>
      </c>
      <c r="I130" s="47">
        <f t="shared" si="8"/>
        <v>1.1750404492063993E-2</v>
      </c>
      <c r="J130" s="47">
        <f t="shared" si="9"/>
        <v>-2.4790111213466304E-3</v>
      </c>
      <c r="K130" s="47">
        <f t="shared" si="10"/>
        <v>4.267668000421021E-2</v>
      </c>
      <c r="M130" s="44">
        <f t="shared" si="11"/>
        <v>2.9008537929222852E-3</v>
      </c>
      <c r="N130" s="44">
        <f t="shared" si="12"/>
        <v>6.8160692954381898E-8</v>
      </c>
      <c r="O130" s="44">
        <f t="shared" si="13"/>
        <v>2.0329957975442648E-4</v>
      </c>
      <c r="P130" s="44">
        <f t="shared" si="14"/>
        <v>1.1792638389333625E-3</v>
      </c>
    </row>
    <row r="131" spans="2:16" x14ac:dyDescent="0.2">
      <c r="B131" s="7">
        <v>40299</v>
      </c>
      <c r="C131" s="41">
        <v>12.945</v>
      </c>
      <c r="D131" s="41">
        <v>39.700001</v>
      </c>
      <c r="E131" s="41">
        <v>64.180000000000007</v>
      </c>
      <c r="F131" s="41">
        <v>25.799999</v>
      </c>
      <c r="G131" s="30"/>
      <c r="H131" s="47">
        <f t="shared" si="15"/>
        <v>-3.4642032332563577E-3</v>
      </c>
      <c r="I131" s="47">
        <f t="shared" si="8"/>
        <v>-3.943868669544226E-2</v>
      </c>
      <c r="J131" s="47">
        <f t="shared" si="9"/>
        <v>-0.11390307883473694</v>
      </c>
      <c r="K131" s="47">
        <f t="shared" si="10"/>
        <v>-0.15520634724275228</v>
      </c>
      <c r="M131" s="44">
        <f t="shared" si="11"/>
        <v>4.0248317136093486E-4</v>
      </c>
      <c r="N131" s="44">
        <f t="shared" si="12"/>
        <v>2.5936627279780256E-3</v>
      </c>
      <c r="O131" s="44">
        <f t="shared" si="13"/>
        <v>1.579606161641477E-2</v>
      </c>
      <c r="P131" s="44">
        <f t="shared" si="14"/>
        <v>2.6746187275160264E-2</v>
      </c>
    </row>
    <row r="132" spans="2:16" x14ac:dyDescent="0.2">
      <c r="B132" s="7">
        <v>40330</v>
      </c>
      <c r="C132" s="41">
        <v>12.15</v>
      </c>
      <c r="D132" s="41">
        <v>32.189999</v>
      </c>
      <c r="E132" s="41">
        <v>62.75</v>
      </c>
      <c r="F132" s="41">
        <v>23.01</v>
      </c>
      <c r="G132" s="30"/>
      <c r="H132" s="47">
        <f t="shared" si="15"/>
        <v>-6.1413673232908472E-2</v>
      </c>
      <c r="I132" s="47">
        <f t="shared" si="8"/>
        <v>-0.18916881135594932</v>
      </c>
      <c r="J132" s="47">
        <f t="shared" si="9"/>
        <v>-2.2281084449984556E-2</v>
      </c>
      <c r="K132" s="47">
        <f t="shared" si="10"/>
        <v>-0.10813950031548447</v>
      </c>
      <c r="M132" s="44">
        <f t="shared" si="11"/>
        <v>6.0857868359359638E-3</v>
      </c>
      <c r="N132" s="44">
        <f t="shared" si="12"/>
        <v>4.0263689075599053E-2</v>
      </c>
      <c r="O132" s="44">
        <f t="shared" si="13"/>
        <v>1.1601101322034975E-3</v>
      </c>
      <c r="P132" s="44">
        <f t="shared" si="14"/>
        <v>1.3566604800340172E-2</v>
      </c>
    </row>
    <row r="133" spans="2:16" x14ac:dyDescent="0.2">
      <c r="B133" s="7">
        <v>40360</v>
      </c>
      <c r="C133" s="41">
        <v>12.425000000000001</v>
      </c>
      <c r="D133" s="41">
        <v>34</v>
      </c>
      <c r="E133" s="41">
        <v>68.139999000000003</v>
      </c>
      <c r="F133" s="41">
        <v>25.809999000000001</v>
      </c>
      <c r="G133" s="30"/>
      <c r="H133" s="47">
        <f t="shared" si="15"/>
        <v>2.2633744855967031E-2</v>
      </c>
      <c r="I133" s="47">
        <f t="shared" si="8"/>
        <v>5.6228675247862014E-2</v>
      </c>
      <c r="J133" s="47">
        <f t="shared" si="9"/>
        <v>8.589639840637453E-2</v>
      </c>
      <c r="K133" s="47">
        <f t="shared" si="10"/>
        <v>0.12168617992177322</v>
      </c>
      <c r="M133" s="44">
        <f t="shared" si="11"/>
        <v>3.6432871709531625E-5</v>
      </c>
      <c r="N133" s="44">
        <f t="shared" si="12"/>
        <v>2.0016091507365813E-3</v>
      </c>
      <c r="O133" s="44">
        <f t="shared" si="13"/>
        <v>5.4933435290928324E-3</v>
      </c>
      <c r="P133" s="44">
        <f t="shared" si="14"/>
        <v>1.2848202342266853E-2</v>
      </c>
    </row>
    <row r="134" spans="2:16" x14ac:dyDescent="0.2">
      <c r="B134" s="7">
        <v>40391</v>
      </c>
      <c r="C134" s="41">
        <v>11.49</v>
      </c>
      <c r="D134" s="41">
        <v>28.92</v>
      </c>
      <c r="E134" s="41">
        <v>61.130001</v>
      </c>
      <c r="F134" s="41">
        <v>23.469999000000001</v>
      </c>
      <c r="G134" s="30"/>
      <c r="H134" s="47">
        <f t="shared" si="15"/>
        <v>-7.5251509054325982E-2</v>
      </c>
      <c r="I134" s="47">
        <f t="shared" si="8"/>
        <v>-0.14941176470588236</v>
      </c>
      <c r="J134" s="47">
        <f t="shared" si="9"/>
        <v>-0.10287640303604939</v>
      </c>
      <c r="K134" s="47">
        <f t="shared" si="10"/>
        <v>-9.0662537414278876E-2</v>
      </c>
      <c r="M134" s="44">
        <f t="shared" si="11"/>
        <v>8.4362919002863371E-3</v>
      </c>
      <c r="N134" s="44">
        <f t="shared" si="12"/>
        <v>2.5889161782939787E-2</v>
      </c>
      <c r="O134" s="44">
        <f t="shared" si="13"/>
        <v>1.314593139440022E-2</v>
      </c>
      <c r="P134" s="44">
        <f t="shared" si="14"/>
        <v>9.8007636397539431E-3</v>
      </c>
    </row>
    <row r="135" spans="2:16" x14ac:dyDescent="0.2">
      <c r="B135" s="7">
        <v>40422</v>
      </c>
      <c r="C135" s="41">
        <v>12.775</v>
      </c>
      <c r="D135" s="41">
        <v>37.200001</v>
      </c>
      <c r="E135" s="41">
        <v>66.540001000000004</v>
      </c>
      <c r="F135" s="41">
        <v>24.49</v>
      </c>
      <c r="G135" s="30"/>
      <c r="H135" s="47">
        <f t="shared" si="15"/>
        <v>0.11183637946040026</v>
      </c>
      <c r="I135" s="47">
        <f t="shared" si="8"/>
        <v>0.28630708852005515</v>
      </c>
      <c r="J135" s="47">
        <f t="shared" si="9"/>
        <v>8.8499916759366748E-2</v>
      </c>
      <c r="K135" s="47">
        <f t="shared" si="10"/>
        <v>4.3459780292278483E-2</v>
      </c>
      <c r="M135" s="44">
        <f t="shared" si="11"/>
        <v>9.0703908266588484E-3</v>
      </c>
      <c r="N135" s="44">
        <f t="shared" si="12"/>
        <v>7.5524801242779827E-2</v>
      </c>
      <c r="O135" s="44">
        <f t="shared" si="13"/>
        <v>5.8860522626072425E-3</v>
      </c>
      <c r="P135" s="44">
        <f t="shared" si="14"/>
        <v>1.2336610567448318E-3</v>
      </c>
    </row>
    <row r="136" spans="2:16" x14ac:dyDescent="0.2">
      <c r="B136" s="7">
        <v>40452</v>
      </c>
      <c r="C136" s="41">
        <v>14.28</v>
      </c>
      <c r="D136" s="41">
        <v>38.509998000000003</v>
      </c>
      <c r="E136" s="41">
        <v>70.639999000000003</v>
      </c>
      <c r="F136" s="41">
        <v>26.67</v>
      </c>
      <c r="G136" s="30"/>
      <c r="H136" s="47">
        <f t="shared" si="15"/>
        <v>0.11780821917808204</v>
      </c>
      <c r="I136" s="47">
        <f t="shared" ref="I136:I199" si="16">D136/D135-1</f>
        <v>3.5214972171640602E-2</v>
      </c>
      <c r="J136" s="47">
        <f t="shared" ref="J136:J199" si="17">E136/E135-1</f>
        <v>6.1617041454507859E-2</v>
      </c>
      <c r="K136" s="47">
        <f t="shared" ref="K136:K199" si="18">F136/F135-1</f>
        <v>8.9015924867292817E-2</v>
      </c>
      <c r="M136" s="44">
        <f t="shared" ref="M136:M199" si="19">(H136-C$252)^2</f>
        <v>1.0243552998067952E-2</v>
      </c>
      <c r="N136" s="44">
        <f t="shared" ref="N136:N199" si="20">(I136-D$252)^2</f>
        <v>5.6290616938958987E-4</v>
      </c>
      <c r="O136" s="44">
        <f t="shared" ref="O136:O199" si="21">(J136-E$252)^2</f>
        <v>2.4837999709306732E-3</v>
      </c>
      <c r="P136" s="44">
        <f t="shared" ref="P136:P199" si="22">(K136-F$252)^2</f>
        <v>6.5092068966972035E-3</v>
      </c>
    </row>
    <row r="137" spans="2:16" x14ac:dyDescent="0.2">
      <c r="B137" s="7">
        <v>40483</v>
      </c>
      <c r="C137" s="41">
        <v>15.3</v>
      </c>
      <c r="D137" s="41">
        <v>42.799999</v>
      </c>
      <c r="E137" s="41">
        <v>63.77</v>
      </c>
      <c r="F137" s="41">
        <v>25.26</v>
      </c>
      <c r="G137" s="30"/>
      <c r="H137" s="47">
        <f t="shared" ref="H137:H200" si="23">C137/C136-1</f>
        <v>7.1428571428571619E-2</v>
      </c>
      <c r="I137" s="47">
        <f t="shared" si="16"/>
        <v>0.11139966821083691</v>
      </c>
      <c r="J137" s="47">
        <f t="shared" si="17"/>
        <v>-9.7253667854666825E-2</v>
      </c>
      <c r="K137" s="47">
        <f t="shared" si="18"/>
        <v>-5.2868391451068586E-2</v>
      </c>
      <c r="M137" s="44">
        <f t="shared" si="19"/>
        <v>3.0064156883843184E-3</v>
      </c>
      <c r="N137" s="44">
        <f t="shared" si="20"/>
        <v>9.9820759885291804E-3</v>
      </c>
      <c r="O137" s="44">
        <f t="shared" si="21"/>
        <v>1.1888189178230096E-2</v>
      </c>
      <c r="P137" s="44">
        <f t="shared" si="22"/>
        <v>3.7460104413337917E-3</v>
      </c>
    </row>
    <row r="138" spans="2:16" x14ac:dyDescent="0.2">
      <c r="B138" s="7">
        <v>40513</v>
      </c>
      <c r="C138" s="41">
        <v>16.065000999999999</v>
      </c>
      <c r="D138" s="41">
        <v>42.380001</v>
      </c>
      <c r="E138" s="41">
        <v>65.260002</v>
      </c>
      <c r="F138" s="41">
        <v>27.91</v>
      </c>
      <c r="G138" s="30"/>
      <c r="H138" s="47">
        <f t="shared" si="23"/>
        <v>5.0000065359476986E-2</v>
      </c>
      <c r="I138" s="47">
        <f t="shared" si="16"/>
        <v>-9.8130376124541119E-3</v>
      </c>
      <c r="J138" s="47">
        <f t="shared" si="17"/>
        <v>2.3365250117610037E-2</v>
      </c>
      <c r="K138" s="47">
        <f t="shared" si="18"/>
        <v>0.10490894695170216</v>
      </c>
      <c r="M138" s="44">
        <f t="shared" si="19"/>
        <v>1.1157126670536587E-3</v>
      </c>
      <c r="N138" s="44">
        <f t="shared" si="20"/>
        <v>4.5379080041244946E-4</v>
      </c>
      <c r="O138" s="44">
        <f t="shared" si="21"/>
        <v>1.342341233434212E-4</v>
      </c>
      <c r="P138" s="44">
        <f t="shared" si="22"/>
        <v>9.3262821576842944E-3</v>
      </c>
    </row>
    <row r="139" spans="2:16" x14ac:dyDescent="0.2">
      <c r="B139" s="7">
        <v>40544</v>
      </c>
      <c r="C139" s="41">
        <v>15.765000000000001</v>
      </c>
      <c r="D139" s="41">
        <v>41.18</v>
      </c>
      <c r="E139" s="41">
        <v>69.480002999999996</v>
      </c>
      <c r="F139" s="41">
        <v>27.73</v>
      </c>
      <c r="G139" s="30"/>
      <c r="H139" s="47">
        <f t="shared" si="23"/>
        <v>-1.8674197405901038E-2</v>
      </c>
      <c r="I139" s="47">
        <f t="shared" si="16"/>
        <v>-2.831526596707723E-2</v>
      </c>
      <c r="J139" s="47">
        <f t="shared" si="17"/>
        <v>6.4664432587666631E-2</v>
      </c>
      <c r="K139" s="47">
        <f t="shared" si="18"/>
        <v>-6.4493013256896603E-3</v>
      </c>
      <c r="M139" s="44">
        <f t="shared" si="19"/>
        <v>1.244112390314868E-3</v>
      </c>
      <c r="N139" s="44">
        <f t="shared" si="20"/>
        <v>1.5844057377425451E-3</v>
      </c>
      <c r="O139" s="44">
        <f t="shared" si="21"/>
        <v>2.7968367157422112E-3</v>
      </c>
      <c r="P139" s="44">
        <f t="shared" si="22"/>
        <v>2.1861308512179838E-4</v>
      </c>
    </row>
    <row r="140" spans="2:16" x14ac:dyDescent="0.2">
      <c r="B140" s="7">
        <v>40575</v>
      </c>
      <c r="C140" s="41">
        <v>16.489999999999998</v>
      </c>
      <c r="D140" s="41">
        <v>45.259998000000003</v>
      </c>
      <c r="E140" s="41">
        <v>72.010002</v>
      </c>
      <c r="F140" s="41">
        <v>26.58</v>
      </c>
      <c r="G140" s="30"/>
      <c r="H140" s="47">
        <f t="shared" si="23"/>
        <v>4.5987947986044997E-2</v>
      </c>
      <c r="I140" s="47">
        <f t="shared" si="16"/>
        <v>9.9077173385138551E-2</v>
      </c>
      <c r="J140" s="47">
        <f t="shared" si="17"/>
        <v>3.6413340396660665E-2</v>
      </c>
      <c r="K140" s="47">
        <f t="shared" si="18"/>
        <v>-4.1471330688784835E-2</v>
      </c>
      <c r="M140" s="44">
        <f t="shared" si="19"/>
        <v>8.6378197408756591E-4</v>
      </c>
      <c r="N140" s="44">
        <f t="shared" si="20"/>
        <v>7.6716305781054511E-3</v>
      </c>
      <c r="O140" s="44">
        <f t="shared" si="21"/>
        <v>6.068356979575132E-4</v>
      </c>
      <c r="P140" s="44">
        <f t="shared" si="22"/>
        <v>2.4807969708105985E-3</v>
      </c>
    </row>
    <row r="141" spans="2:16" x14ac:dyDescent="0.2">
      <c r="B141" s="7">
        <v>40603</v>
      </c>
      <c r="C141" s="41">
        <v>18.475000000000001</v>
      </c>
      <c r="D141" s="41">
        <v>44.880001</v>
      </c>
      <c r="E141" s="41">
        <v>73.930000000000007</v>
      </c>
      <c r="F141" s="41">
        <v>25.389999</v>
      </c>
      <c r="G141" s="30"/>
      <c r="H141" s="47">
        <f t="shared" si="23"/>
        <v>0.12037598544572492</v>
      </c>
      <c r="I141" s="47">
        <f t="shared" si="16"/>
        <v>-8.3958686874003874E-3</v>
      </c>
      <c r="J141" s="47">
        <f t="shared" si="17"/>
        <v>2.6662934962840446E-2</v>
      </c>
      <c r="K141" s="47">
        <f t="shared" si="18"/>
        <v>-4.477054176072226E-2</v>
      </c>
      <c r="M141" s="44">
        <f t="shared" si="19"/>
        <v>1.0769915924968785E-2</v>
      </c>
      <c r="N141" s="44">
        <f t="shared" si="20"/>
        <v>3.9542106571009684E-4</v>
      </c>
      <c r="O141" s="44">
        <f t="shared" si="21"/>
        <v>2.215224396826728E-4</v>
      </c>
      <c r="P141" s="44">
        <f t="shared" si="22"/>
        <v>2.8203333321711673E-3</v>
      </c>
    </row>
    <row r="142" spans="2:16" x14ac:dyDescent="0.2">
      <c r="B142" s="7">
        <v>40634</v>
      </c>
      <c r="C142" s="41">
        <v>18.100000000000001</v>
      </c>
      <c r="D142" s="41">
        <v>47.549999</v>
      </c>
      <c r="E142" s="41">
        <v>79.779999000000004</v>
      </c>
      <c r="F142" s="41">
        <v>25.92</v>
      </c>
      <c r="G142" s="30"/>
      <c r="H142" s="47">
        <f t="shared" si="23"/>
        <v>-2.0297699594046037E-2</v>
      </c>
      <c r="I142" s="47">
        <f t="shared" si="16"/>
        <v>5.9491932720767915E-2</v>
      </c>
      <c r="J142" s="47">
        <f t="shared" si="17"/>
        <v>7.9128892195319933E-2</v>
      </c>
      <c r="K142" s="47">
        <f t="shared" si="18"/>
        <v>2.0874400191981168E-2</v>
      </c>
      <c r="M142" s="44">
        <f t="shared" si="19"/>
        <v>1.3612764146760015E-3</v>
      </c>
      <c r="N142" s="44">
        <f t="shared" si="20"/>
        <v>2.3042500155283489E-3</v>
      </c>
      <c r="O142" s="44">
        <f t="shared" si="21"/>
        <v>4.5359668900038057E-3</v>
      </c>
      <c r="P142" s="44">
        <f t="shared" si="22"/>
        <v>1.5720473780185136E-4</v>
      </c>
    </row>
    <row r="143" spans="2:16" x14ac:dyDescent="0.2">
      <c r="B143" s="7">
        <v>40664</v>
      </c>
      <c r="C143" s="41">
        <v>18.395</v>
      </c>
      <c r="D143" s="41">
        <v>46.830002</v>
      </c>
      <c r="E143" s="41">
        <v>78.029999000000004</v>
      </c>
      <c r="F143" s="41">
        <v>25.01</v>
      </c>
      <c r="G143" s="30"/>
      <c r="H143" s="47">
        <f t="shared" si="23"/>
        <v>1.629834254143625E-2</v>
      </c>
      <c r="I143" s="47">
        <f t="shared" si="16"/>
        <v>-1.5141893062921019E-2</v>
      </c>
      <c r="J143" s="47">
        <f t="shared" si="17"/>
        <v>-2.1935322410821301E-2</v>
      </c>
      <c r="K143" s="47">
        <f t="shared" si="18"/>
        <v>-3.5108024691357986E-2</v>
      </c>
      <c r="M143" s="44">
        <f t="shared" si="19"/>
        <v>8.9662793225108565E-8</v>
      </c>
      <c r="N143" s="44">
        <f t="shared" si="20"/>
        <v>7.0922195996241805E-4</v>
      </c>
      <c r="O143" s="44">
        <f t="shared" si="21"/>
        <v>1.1366761041417806E-3</v>
      </c>
      <c r="P143" s="44">
        <f t="shared" si="22"/>
        <v>1.8874066404307608E-3</v>
      </c>
    </row>
    <row r="144" spans="2:16" x14ac:dyDescent="0.2">
      <c r="B144" s="7">
        <v>40695</v>
      </c>
      <c r="C144" s="41">
        <v>19.745000999999998</v>
      </c>
      <c r="D144" s="41">
        <v>46.939999</v>
      </c>
      <c r="E144" s="41">
        <v>73.930000000000007</v>
      </c>
      <c r="F144" s="41">
        <v>26</v>
      </c>
      <c r="G144" s="30"/>
      <c r="H144" s="47">
        <f t="shared" si="23"/>
        <v>7.3389562381081852E-2</v>
      </c>
      <c r="I144" s="47">
        <f t="shared" si="16"/>
        <v>2.3488574696195474E-3</v>
      </c>
      <c r="J144" s="47">
        <f t="shared" si="17"/>
        <v>-5.2543881232139933E-2</v>
      </c>
      <c r="K144" s="47">
        <f t="shared" si="18"/>
        <v>3.9584166333466619E-2</v>
      </c>
      <c r="M144" s="44">
        <f t="shared" si="19"/>
        <v>3.2253065457102537E-3</v>
      </c>
      <c r="N144" s="44">
        <f t="shared" si="20"/>
        <v>8.3548209980739834E-5</v>
      </c>
      <c r="O144" s="44">
        <f t="shared" si="21"/>
        <v>4.1374722921891701E-3</v>
      </c>
      <c r="P144" s="44">
        <f t="shared" si="22"/>
        <v>9.7643109776797497E-4</v>
      </c>
    </row>
    <row r="145" spans="2:16" x14ac:dyDescent="0.2">
      <c r="B145" s="7">
        <v>40725</v>
      </c>
      <c r="C145" s="41">
        <v>20.045000000000002</v>
      </c>
      <c r="D145" s="41">
        <v>50.16</v>
      </c>
      <c r="E145" s="41">
        <v>70.470000999999996</v>
      </c>
      <c r="F145" s="41">
        <v>27.4</v>
      </c>
      <c r="G145" s="30"/>
      <c r="H145" s="47">
        <f t="shared" si="23"/>
        <v>1.5193668513868497E-2</v>
      </c>
      <c r="I145" s="47">
        <f t="shared" si="16"/>
        <v>6.8598233246660145E-2</v>
      </c>
      <c r="J145" s="47">
        <f t="shared" si="17"/>
        <v>-4.6801014473150437E-2</v>
      </c>
      <c r="K145" s="47">
        <f t="shared" si="18"/>
        <v>5.3846153846153877E-2</v>
      </c>
      <c r="M145" s="44">
        <f t="shared" si="19"/>
        <v>1.9715290731484722E-6</v>
      </c>
      <c r="N145" s="44">
        <f t="shared" si="20"/>
        <v>3.26142700558972E-3</v>
      </c>
      <c r="O145" s="44">
        <f t="shared" si="21"/>
        <v>3.4316538342525553E-3</v>
      </c>
      <c r="P145" s="44">
        <f t="shared" si="22"/>
        <v>2.0711496332817638E-3</v>
      </c>
    </row>
    <row r="146" spans="2:16" x14ac:dyDescent="0.2">
      <c r="B146" s="7">
        <v>40756</v>
      </c>
      <c r="C146" s="41">
        <v>19.309999000000001</v>
      </c>
      <c r="D146" s="41">
        <v>45.459999000000003</v>
      </c>
      <c r="E146" s="41">
        <v>66.860000999999997</v>
      </c>
      <c r="F146" s="41">
        <v>26.6</v>
      </c>
      <c r="G146" s="30"/>
      <c r="H146" s="47">
        <f t="shared" si="23"/>
        <v>-3.6667548016961815E-2</v>
      </c>
      <c r="I146" s="47">
        <f t="shared" si="16"/>
        <v>-9.3700179425837193E-2</v>
      </c>
      <c r="J146" s="47">
        <f t="shared" si="17"/>
        <v>-5.122747195647126E-2</v>
      </c>
      <c r="K146" s="47">
        <f t="shared" si="18"/>
        <v>-2.9197080291970656E-2</v>
      </c>
      <c r="M146" s="44">
        <f t="shared" si="19"/>
        <v>2.8371951690451991E-3</v>
      </c>
      <c r="N146" s="44">
        <f t="shared" si="20"/>
        <v>1.106483256989471E-2</v>
      </c>
      <c r="O146" s="44">
        <f t="shared" si="21"/>
        <v>3.9698539474720485E-3</v>
      </c>
      <c r="P146" s="44">
        <f t="shared" si="22"/>
        <v>1.4087522970554628E-3</v>
      </c>
    </row>
    <row r="147" spans="2:16" x14ac:dyDescent="0.2">
      <c r="B147" s="7">
        <v>40787</v>
      </c>
      <c r="C147" s="41">
        <v>18.645</v>
      </c>
      <c r="D147" s="41">
        <v>45.68</v>
      </c>
      <c r="E147" s="41">
        <v>60.509998000000003</v>
      </c>
      <c r="F147" s="41">
        <v>24.889999</v>
      </c>
      <c r="G147" s="30"/>
      <c r="H147" s="47">
        <f t="shared" si="23"/>
        <v>-3.4438064963131398E-2</v>
      </c>
      <c r="I147" s="47">
        <f t="shared" si="16"/>
        <v>4.8394413735028952E-3</v>
      </c>
      <c r="J147" s="47">
        <f t="shared" si="17"/>
        <v>-9.4974617185542565E-2</v>
      </c>
      <c r="K147" s="47">
        <f t="shared" si="18"/>
        <v>-6.4285751879699315E-2</v>
      </c>
      <c r="M147" s="44">
        <f t="shared" si="19"/>
        <v>2.6046574713792805E-3</v>
      </c>
      <c r="N147" s="44">
        <f t="shared" si="20"/>
        <v>4.4220998302995093E-5</v>
      </c>
      <c r="O147" s="44">
        <f t="shared" si="21"/>
        <v>1.1396399910518534E-2</v>
      </c>
      <c r="P147" s="44">
        <f t="shared" si="22"/>
        <v>5.2739578933990094E-3</v>
      </c>
    </row>
    <row r="148" spans="2:16" x14ac:dyDescent="0.2">
      <c r="B148" s="7">
        <v>40817</v>
      </c>
      <c r="C148" s="41">
        <v>21.18</v>
      </c>
      <c r="D148" s="41">
        <v>50.689999</v>
      </c>
      <c r="E148" s="41">
        <v>65.790001000000004</v>
      </c>
      <c r="F148" s="41">
        <v>26.629999000000002</v>
      </c>
      <c r="G148" s="30"/>
      <c r="H148" s="47">
        <f t="shared" si="23"/>
        <v>0.13596138374899436</v>
      </c>
      <c r="I148" s="47">
        <f t="shared" si="16"/>
        <v>0.10967598511383536</v>
      </c>
      <c r="J148" s="47">
        <f t="shared" si="17"/>
        <v>8.7258356875173027E-2</v>
      </c>
      <c r="K148" s="47">
        <f t="shared" si="18"/>
        <v>6.9907596219670465E-2</v>
      </c>
      <c r="M148" s="44">
        <f t="shared" si="19"/>
        <v>1.4247669899295589E-2</v>
      </c>
      <c r="N148" s="44">
        <f t="shared" si="20"/>
        <v>9.640619544269995E-3</v>
      </c>
      <c r="O148" s="44">
        <f t="shared" si="21"/>
        <v>5.6970872659499279E-3</v>
      </c>
      <c r="P148" s="44">
        <f t="shared" si="22"/>
        <v>3.7910283553059419E-3</v>
      </c>
    </row>
    <row r="149" spans="2:16" x14ac:dyDescent="0.2">
      <c r="B149" s="7">
        <v>40848</v>
      </c>
      <c r="C149" s="41">
        <v>21.74</v>
      </c>
      <c r="D149" s="41">
        <v>45.279998999999997</v>
      </c>
      <c r="E149" s="41">
        <v>68.690002000000007</v>
      </c>
      <c r="F149" s="41">
        <v>25.58</v>
      </c>
      <c r="G149" s="30"/>
      <c r="H149" s="47">
        <f t="shared" si="23"/>
        <v>2.6440037771482405E-2</v>
      </c>
      <c r="I149" s="47">
        <f t="shared" si="16"/>
        <v>-0.10672716722681341</v>
      </c>
      <c r="J149" s="47">
        <f t="shared" si="17"/>
        <v>4.4079661892693967E-2</v>
      </c>
      <c r="K149" s="47">
        <f t="shared" si="18"/>
        <v>-3.9429179099856659E-2</v>
      </c>
      <c r="M149" s="44">
        <f t="shared" si="19"/>
        <v>9.6870037986597875E-5</v>
      </c>
      <c r="N149" s="44">
        <f t="shared" si="20"/>
        <v>1.3975139853178513E-2</v>
      </c>
      <c r="O149" s="44">
        <f t="shared" si="21"/>
        <v>1.0433130528170193E-3</v>
      </c>
      <c r="P149" s="44">
        <f t="shared" si="22"/>
        <v>2.2815380168863253E-3</v>
      </c>
    </row>
    <row r="150" spans="2:16" x14ac:dyDescent="0.2">
      <c r="B150" s="7">
        <v>40878</v>
      </c>
      <c r="C150" s="41">
        <v>23.004999000000002</v>
      </c>
      <c r="D150" s="41">
        <v>49.709999000000003</v>
      </c>
      <c r="E150" s="41">
        <v>73.349997999999999</v>
      </c>
      <c r="F150" s="41">
        <v>25.959999</v>
      </c>
      <c r="G150" s="30"/>
      <c r="H150" s="47">
        <f t="shared" si="23"/>
        <v>5.8187626494940359E-2</v>
      </c>
      <c r="I150" s="47">
        <f t="shared" si="16"/>
        <v>9.7835691206618725E-2</v>
      </c>
      <c r="J150" s="47">
        <f t="shared" si="17"/>
        <v>6.7840964686534555E-2</v>
      </c>
      <c r="K150" s="47">
        <f t="shared" si="18"/>
        <v>1.4855316653635819E-2</v>
      </c>
      <c r="M150" s="44">
        <f t="shared" si="19"/>
        <v>1.7297153312457526E-3</v>
      </c>
      <c r="N150" s="44">
        <f t="shared" si="20"/>
        <v>7.4556943590534351E-3</v>
      </c>
      <c r="O150" s="44">
        <f t="shared" si="21"/>
        <v>3.1429096823336793E-3</v>
      </c>
      <c r="P150" s="44">
        <f t="shared" si="22"/>
        <v>4.2497984397675296E-5</v>
      </c>
    </row>
    <row r="151" spans="2:16" x14ac:dyDescent="0.2">
      <c r="B151" s="7">
        <v>40909</v>
      </c>
      <c r="C151" s="41">
        <v>23.959999</v>
      </c>
      <c r="D151" s="41">
        <v>49.380001</v>
      </c>
      <c r="E151" s="41">
        <v>74.180000000000007</v>
      </c>
      <c r="F151" s="41">
        <v>29.530000999999999</v>
      </c>
      <c r="G151" s="30"/>
      <c r="H151" s="47">
        <f t="shared" si="23"/>
        <v>4.1512716431763241E-2</v>
      </c>
      <c r="I151" s="47">
        <f t="shared" si="16"/>
        <v>-6.638463219442059E-3</v>
      </c>
      <c r="J151" s="47">
        <f t="shared" si="17"/>
        <v>1.131563766368493E-2</v>
      </c>
      <c r="K151" s="47">
        <f t="shared" si="18"/>
        <v>0.137519342739574</v>
      </c>
      <c r="M151" s="44">
        <f t="shared" si="19"/>
        <v>6.2075405726284567E-4</v>
      </c>
      <c r="N151" s="44">
        <f t="shared" si="20"/>
        <v>3.2861683128183785E-4</v>
      </c>
      <c r="O151" s="44">
        <f t="shared" si="21"/>
        <v>2.1498743577786271E-7</v>
      </c>
      <c r="P151" s="44">
        <f t="shared" si="22"/>
        <v>1.6688266582166687E-2</v>
      </c>
    </row>
    <row r="152" spans="2:16" x14ac:dyDescent="0.2">
      <c r="B152" s="7">
        <v>40940</v>
      </c>
      <c r="C152" s="41">
        <v>24.280000999999999</v>
      </c>
      <c r="D152" s="41">
        <v>53.619999</v>
      </c>
      <c r="E152" s="41">
        <v>74.949996999999996</v>
      </c>
      <c r="F152" s="41">
        <v>31.74</v>
      </c>
      <c r="G152" s="30"/>
      <c r="H152" s="47">
        <f t="shared" si="23"/>
        <v>1.3355676684293716E-2</v>
      </c>
      <c r="I152" s="47">
        <f t="shared" si="16"/>
        <v>8.5864680318657793E-2</v>
      </c>
      <c r="J152" s="47">
        <f t="shared" si="17"/>
        <v>1.038011593421384E-2</v>
      </c>
      <c r="K152" s="47">
        <f t="shared" si="18"/>
        <v>7.4839110232336248E-2</v>
      </c>
      <c r="M152" s="44">
        <f t="shared" si="19"/>
        <v>1.0511233927405419E-5</v>
      </c>
      <c r="N152" s="44">
        <f t="shared" si="20"/>
        <v>5.5316929636536286E-3</v>
      </c>
      <c r="O152" s="44">
        <f t="shared" si="21"/>
        <v>1.9577301535061271E-6</v>
      </c>
      <c r="P152" s="44">
        <f t="shared" si="22"/>
        <v>4.4226279132665268E-3</v>
      </c>
    </row>
    <row r="153" spans="2:16" x14ac:dyDescent="0.2">
      <c r="B153" s="7">
        <v>40969</v>
      </c>
      <c r="C153" s="41">
        <v>27.945</v>
      </c>
      <c r="D153" s="41">
        <v>55.720001000000003</v>
      </c>
      <c r="E153" s="41">
        <v>74.370002999999997</v>
      </c>
      <c r="F153" s="41">
        <v>32.259998000000003</v>
      </c>
      <c r="G153" s="30"/>
      <c r="H153" s="47">
        <f t="shared" si="23"/>
        <v>0.15094723431024581</v>
      </c>
      <c r="I153" s="47">
        <f t="shared" si="16"/>
        <v>3.9164528891542982E-2</v>
      </c>
      <c r="J153" s="47">
        <f t="shared" si="17"/>
        <v>-7.7384125845928464E-3</v>
      </c>
      <c r="K153" s="47">
        <f t="shared" si="18"/>
        <v>1.6383049779458148E-2</v>
      </c>
      <c r="M153" s="44">
        <f t="shared" si="19"/>
        <v>1.80497758727277E-2</v>
      </c>
      <c r="N153" s="44">
        <f t="shared" si="20"/>
        <v>7.6591671876029689E-4</v>
      </c>
      <c r="O153" s="44">
        <f t="shared" si="21"/>
        <v>3.8094130126993097E-4</v>
      </c>
      <c r="P153" s="44">
        <f t="shared" si="22"/>
        <v>6.4750683489114754E-5</v>
      </c>
    </row>
    <row r="154" spans="2:16" x14ac:dyDescent="0.2">
      <c r="B154" s="7">
        <v>41000</v>
      </c>
      <c r="C154" s="41">
        <v>28.684999000000001</v>
      </c>
      <c r="D154" s="41">
        <v>55.860000999999997</v>
      </c>
      <c r="E154" s="41">
        <v>76.800003000000004</v>
      </c>
      <c r="F154" s="41">
        <v>32.020000000000003</v>
      </c>
      <c r="G154" s="30"/>
      <c r="H154" s="47">
        <f t="shared" si="23"/>
        <v>2.6480551082483483E-2</v>
      </c>
      <c r="I154" s="47">
        <f t="shared" si="16"/>
        <v>2.5125627689774888E-3</v>
      </c>
      <c r="J154" s="47">
        <f t="shared" si="17"/>
        <v>3.2674464192236297E-2</v>
      </c>
      <c r="K154" s="47">
        <f t="shared" si="18"/>
        <v>-7.4394920917230101E-3</v>
      </c>
      <c r="M154" s="44">
        <f t="shared" si="19"/>
        <v>9.7669164214842763E-5</v>
      </c>
      <c r="N154" s="44">
        <f t="shared" si="20"/>
        <v>8.0582322325291466E-5</v>
      </c>
      <c r="O154" s="44">
        <f t="shared" si="21"/>
        <v>4.3660767600093626E-4</v>
      </c>
      <c r="P154" s="44">
        <f t="shared" si="22"/>
        <v>2.4887463297196125E-4</v>
      </c>
    </row>
    <row r="155" spans="2:16" x14ac:dyDescent="0.2">
      <c r="B155" s="7">
        <v>41030</v>
      </c>
      <c r="C155" s="41">
        <v>27.445</v>
      </c>
      <c r="D155" s="41">
        <v>47.369999</v>
      </c>
      <c r="E155" s="41">
        <v>69.610000999999997</v>
      </c>
      <c r="F155" s="41">
        <v>29.190000999999999</v>
      </c>
      <c r="G155" s="30"/>
      <c r="H155" s="47">
        <f t="shared" si="23"/>
        <v>-4.3228134677641084E-2</v>
      </c>
      <c r="I155" s="47">
        <f t="shared" si="16"/>
        <v>-0.151987143716664</v>
      </c>
      <c r="J155" s="47">
        <f t="shared" si="17"/>
        <v>-9.361981405130948E-2</v>
      </c>
      <c r="K155" s="47">
        <f t="shared" si="18"/>
        <v>-8.8382229856339922E-2</v>
      </c>
      <c r="M155" s="44">
        <f t="shared" si="19"/>
        <v>3.5791400673428533E-3</v>
      </c>
      <c r="N155" s="44">
        <f t="shared" si="20"/>
        <v>2.6724556956306857E-2</v>
      </c>
      <c r="O155" s="44">
        <f t="shared" si="21"/>
        <v>1.1108974305205618E-2</v>
      </c>
      <c r="P155" s="44">
        <f t="shared" si="22"/>
        <v>9.354467990056025E-3</v>
      </c>
    </row>
    <row r="156" spans="2:16" x14ac:dyDescent="0.2">
      <c r="B156" s="7">
        <v>41061</v>
      </c>
      <c r="C156" s="41">
        <v>26.66</v>
      </c>
      <c r="D156" s="41">
        <v>49.689999</v>
      </c>
      <c r="E156" s="41">
        <v>74.300003000000004</v>
      </c>
      <c r="F156" s="41">
        <v>30.59</v>
      </c>
      <c r="G156" s="30"/>
      <c r="H156" s="47">
        <f t="shared" si="23"/>
        <v>-2.8602659865184954E-2</v>
      </c>
      <c r="I156" s="47">
        <f t="shared" si="16"/>
        <v>4.8976146273509436E-2</v>
      </c>
      <c r="J156" s="47">
        <f t="shared" si="17"/>
        <v>6.7375404864597144E-2</v>
      </c>
      <c r="K156" s="47">
        <f t="shared" si="18"/>
        <v>4.7961594794053042E-2</v>
      </c>
      <c r="M156" s="44">
        <f t="shared" si="19"/>
        <v>2.0430797642528543E-3</v>
      </c>
      <c r="N156" s="44">
        <f t="shared" si="20"/>
        <v>1.4052615095586948E-3</v>
      </c>
      <c r="O156" s="44">
        <f t="shared" si="21"/>
        <v>3.0909263157162872E-3</v>
      </c>
      <c r="P156" s="44">
        <f t="shared" si="22"/>
        <v>1.570166456972276E-3</v>
      </c>
    </row>
    <row r="157" spans="2:16" x14ac:dyDescent="0.2">
      <c r="B157" s="7">
        <v>41091</v>
      </c>
      <c r="C157" s="41">
        <v>22.639999</v>
      </c>
      <c r="D157" s="41">
        <v>54.139999000000003</v>
      </c>
      <c r="E157" s="41">
        <v>73.910004000000001</v>
      </c>
      <c r="F157" s="41">
        <v>29.469999000000001</v>
      </c>
      <c r="G157" s="30"/>
      <c r="H157" s="47">
        <f t="shared" si="23"/>
        <v>-0.15078773443360838</v>
      </c>
      <c r="I157" s="47">
        <f t="shared" si="16"/>
        <v>8.9555244305800974E-2</v>
      </c>
      <c r="J157" s="47">
        <f t="shared" si="17"/>
        <v>-5.2489769078475357E-3</v>
      </c>
      <c r="K157" s="47">
        <f t="shared" si="18"/>
        <v>-3.6613305001634511E-2</v>
      </c>
      <c r="M157" s="44">
        <f t="shared" si="19"/>
        <v>2.8017910443117119E-2</v>
      </c>
      <c r="N157" s="44">
        <f t="shared" si="20"/>
        <v>6.0942872163760502E-3</v>
      </c>
      <c r="O157" s="44">
        <f t="shared" si="21"/>
        <v>2.8996238609241412E-4</v>
      </c>
      <c r="P157" s="44">
        <f t="shared" si="22"/>
        <v>2.0204641885362426E-3</v>
      </c>
    </row>
    <row r="158" spans="2:16" x14ac:dyDescent="0.2">
      <c r="B158" s="7">
        <v>41122</v>
      </c>
      <c r="C158" s="41">
        <v>24.805</v>
      </c>
      <c r="D158" s="41">
        <v>57.830002</v>
      </c>
      <c r="E158" s="41">
        <v>71.400002000000001</v>
      </c>
      <c r="F158" s="41">
        <v>30.82</v>
      </c>
      <c r="G158" s="30"/>
      <c r="H158" s="47">
        <f t="shared" si="23"/>
        <v>9.5627256873995536E-2</v>
      </c>
      <c r="I158" s="47">
        <f t="shared" si="16"/>
        <v>6.8156687627570767E-2</v>
      </c>
      <c r="J158" s="47">
        <f t="shared" si="17"/>
        <v>-3.3960247113503095E-2</v>
      </c>
      <c r="K158" s="47">
        <f t="shared" si="18"/>
        <v>4.5809333078022707E-2</v>
      </c>
      <c r="M158" s="44">
        <f t="shared" si="19"/>
        <v>6.2456582145461416E-3</v>
      </c>
      <c r="N158" s="44">
        <f t="shared" si="20"/>
        <v>3.2111895946870177E-3</v>
      </c>
      <c r="O158" s="44">
        <f t="shared" si="21"/>
        <v>2.0921066311950353E-3</v>
      </c>
      <c r="P158" s="44">
        <f t="shared" si="22"/>
        <v>1.4042305433939048E-3</v>
      </c>
    </row>
    <row r="159" spans="2:16" x14ac:dyDescent="0.2">
      <c r="B159" s="7">
        <v>41153</v>
      </c>
      <c r="C159" s="41">
        <v>25.355</v>
      </c>
      <c r="D159" s="41">
        <v>55.18</v>
      </c>
      <c r="E159" s="41">
        <v>69.599997999999999</v>
      </c>
      <c r="F159" s="41">
        <v>29.76</v>
      </c>
      <c r="G159" s="30"/>
      <c r="H159" s="47">
        <f t="shared" si="23"/>
        <v>2.2172949002217335E-2</v>
      </c>
      <c r="I159" s="47">
        <f t="shared" si="16"/>
        <v>-4.5823999798582093E-2</v>
      </c>
      <c r="J159" s="47">
        <f t="shared" si="17"/>
        <v>-2.5210139349856053E-2</v>
      </c>
      <c r="K159" s="47">
        <f t="shared" si="18"/>
        <v>-3.4393251135626191E-2</v>
      </c>
      <c r="M159" s="44">
        <f t="shared" si="19"/>
        <v>3.1082509372862057E-5</v>
      </c>
      <c r="N159" s="44">
        <f t="shared" si="20"/>
        <v>3.284817596419303E-3</v>
      </c>
      <c r="O159" s="44">
        <f t="shared" si="21"/>
        <v>1.3682189962637885E-3</v>
      </c>
      <c r="P159" s="44">
        <f t="shared" si="22"/>
        <v>1.8258118773395373E-3</v>
      </c>
    </row>
    <row r="160" spans="2:16" x14ac:dyDescent="0.2">
      <c r="B160" s="7">
        <v>41183</v>
      </c>
      <c r="C160" s="41">
        <v>22.950001</v>
      </c>
      <c r="D160" s="41">
        <v>56.77</v>
      </c>
      <c r="E160" s="41">
        <v>70.440002000000007</v>
      </c>
      <c r="F160" s="41">
        <v>28.540001</v>
      </c>
      <c r="G160" s="30"/>
      <c r="H160" s="47">
        <f t="shared" si="23"/>
        <v>-9.4853046736343871E-2</v>
      </c>
      <c r="I160" s="47">
        <f t="shared" si="16"/>
        <v>2.8814787966654709E-2</v>
      </c>
      <c r="J160" s="47">
        <f t="shared" si="17"/>
        <v>1.2069023335316897E-2</v>
      </c>
      <c r="K160" s="47">
        <f t="shared" si="18"/>
        <v>-4.0994590053763491E-2</v>
      </c>
      <c r="M160" s="44">
        <f t="shared" si="19"/>
        <v>1.2421286780822714E-2</v>
      </c>
      <c r="N160" s="44">
        <f t="shared" si="20"/>
        <v>3.0017154701294905E-4</v>
      </c>
      <c r="O160" s="44">
        <f t="shared" si="21"/>
        <v>8.3936690691964938E-8</v>
      </c>
      <c r="P160" s="44">
        <f t="shared" si="22"/>
        <v>2.4335336391872837E-3</v>
      </c>
    </row>
    <row r="161" spans="2:16" x14ac:dyDescent="0.2">
      <c r="B161" s="7">
        <v>41214</v>
      </c>
      <c r="C161" s="41">
        <v>25.934999000000001</v>
      </c>
      <c r="D161" s="41">
        <v>54.09</v>
      </c>
      <c r="E161" s="41">
        <v>74.279999000000004</v>
      </c>
      <c r="F161" s="41">
        <v>26.620000999999998</v>
      </c>
      <c r="G161" s="30"/>
      <c r="H161" s="47">
        <f t="shared" si="23"/>
        <v>0.1300652666638229</v>
      </c>
      <c r="I161" s="47">
        <f t="shared" si="16"/>
        <v>-4.7208032411484968E-2</v>
      </c>
      <c r="J161" s="47">
        <f t="shared" si="17"/>
        <v>5.451443627159458E-2</v>
      </c>
      <c r="K161" s="47">
        <f t="shared" si="18"/>
        <v>-6.7273999044358934E-2</v>
      </c>
      <c r="M161" s="44">
        <f t="shared" si="19"/>
        <v>1.287487052918565E-2</v>
      </c>
      <c r="N161" s="44">
        <f t="shared" si="20"/>
        <v>3.4453801736289437E-3</v>
      </c>
      <c r="O161" s="44">
        <f t="shared" si="21"/>
        <v>1.8262914413890797E-3</v>
      </c>
      <c r="P161" s="44">
        <f t="shared" si="22"/>
        <v>5.71691260953054E-3</v>
      </c>
    </row>
    <row r="162" spans="2:16" x14ac:dyDescent="0.2">
      <c r="B162" s="7">
        <v>41244</v>
      </c>
      <c r="C162" s="41">
        <v>26.815000999999999</v>
      </c>
      <c r="D162" s="41">
        <v>53.5</v>
      </c>
      <c r="E162" s="41">
        <v>75.360000999999997</v>
      </c>
      <c r="F162" s="41">
        <v>26.709999</v>
      </c>
      <c r="G162" s="30"/>
      <c r="H162" s="47">
        <f t="shared" si="23"/>
        <v>3.3931059723580459E-2</v>
      </c>
      <c r="I162" s="47">
        <f t="shared" si="16"/>
        <v>-1.0907746348678193E-2</v>
      </c>
      <c r="J162" s="47">
        <f t="shared" si="17"/>
        <v>1.4539607088578377E-2</v>
      </c>
      <c r="K162" s="47">
        <f t="shared" si="18"/>
        <v>3.380841345573149E-3</v>
      </c>
      <c r="M162" s="44">
        <f t="shared" si="19"/>
        <v>3.0044258588130001E-4</v>
      </c>
      <c r="N162" s="44">
        <f t="shared" si="20"/>
        <v>5.016289601196903E-4</v>
      </c>
      <c r="O162" s="44">
        <f t="shared" si="21"/>
        <v>7.6192673998684197E-6</v>
      </c>
      <c r="P162" s="44">
        <f t="shared" si="22"/>
        <v>2.4556261651605344E-5</v>
      </c>
    </row>
    <row r="163" spans="2:16" x14ac:dyDescent="0.2">
      <c r="B163" s="7">
        <v>41275</v>
      </c>
      <c r="C163" s="41">
        <v>28.059999000000001</v>
      </c>
      <c r="D163" s="41">
        <v>55.23</v>
      </c>
      <c r="E163" s="41">
        <v>73.870002999999997</v>
      </c>
      <c r="F163" s="41">
        <v>27.450001</v>
      </c>
      <c r="G163" s="30"/>
      <c r="H163" s="47">
        <f t="shared" si="23"/>
        <v>4.6429161050562717E-2</v>
      </c>
      <c r="I163" s="47">
        <f t="shared" si="16"/>
        <v>3.2336448598130785E-2</v>
      </c>
      <c r="J163" s="47">
        <f t="shared" si="17"/>
        <v>-1.9771735406425961E-2</v>
      </c>
      <c r="K163" s="47">
        <f t="shared" si="18"/>
        <v>2.7705055324038108E-2</v>
      </c>
      <c r="M163" s="44">
        <f t="shared" si="19"/>
        <v>8.8991129522108636E-4</v>
      </c>
      <c r="N163" s="44">
        <f t="shared" si="20"/>
        <v>4.3460241792877966E-4</v>
      </c>
      <c r="O163" s="44">
        <f t="shared" si="21"/>
        <v>9.9546815324649254E-4</v>
      </c>
      <c r="P163" s="44">
        <f t="shared" si="22"/>
        <v>3.7514988986783846E-4</v>
      </c>
    </row>
    <row r="164" spans="2:16" x14ac:dyDescent="0.2">
      <c r="B164" s="7">
        <v>41306</v>
      </c>
      <c r="C164" s="41">
        <v>27.424999</v>
      </c>
      <c r="D164" s="41">
        <v>54.220001000000003</v>
      </c>
      <c r="E164" s="41">
        <v>76.900002000000001</v>
      </c>
      <c r="F164" s="41">
        <v>27.799999</v>
      </c>
      <c r="G164" s="30"/>
      <c r="H164" s="47">
        <f t="shared" si="23"/>
        <v>-2.2630079209910225E-2</v>
      </c>
      <c r="I164" s="47">
        <f t="shared" si="16"/>
        <v>-1.8287144667752941E-2</v>
      </c>
      <c r="J164" s="47">
        <f t="shared" si="17"/>
        <v>4.1017989399567245E-2</v>
      </c>
      <c r="K164" s="47">
        <f t="shared" si="18"/>
        <v>1.2750382049166342E-2</v>
      </c>
      <c r="M164" s="44">
        <f t="shared" si="19"/>
        <v>1.5388249384065999E-3</v>
      </c>
      <c r="N164" s="44">
        <f t="shared" si="20"/>
        <v>8.8663835210616012E-4</v>
      </c>
      <c r="O164" s="44">
        <f t="shared" si="21"/>
        <v>8.5490066308351249E-4</v>
      </c>
      <c r="P164" s="44">
        <f t="shared" si="22"/>
        <v>1.9484395424152933E-5</v>
      </c>
    </row>
    <row r="165" spans="2:16" x14ac:dyDescent="0.2">
      <c r="B165" s="7">
        <v>41334</v>
      </c>
      <c r="C165" s="41">
        <v>28.475000000000001</v>
      </c>
      <c r="D165" s="41">
        <v>55.23</v>
      </c>
      <c r="E165" s="41">
        <v>85.849997999999999</v>
      </c>
      <c r="F165" s="41">
        <v>28.610001</v>
      </c>
      <c r="G165" s="30"/>
      <c r="H165" s="47">
        <f t="shared" si="23"/>
        <v>3.828627304598986E-2</v>
      </c>
      <c r="I165" s="47">
        <f t="shared" si="16"/>
        <v>1.8627793828332795E-2</v>
      </c>
      <c r="J165" s="47">
        <f t="shared" si="17"/>
        <v>0.11638486043212315</v>
      </c>
      <c r="K165" s="47">
        <f t="shared" si="18"/>
        <v>2.9136763638013097E-2</v>
      </c>
      <c r="M165" s="44">
        <f t="shared" si="19"/>
        <v>4.7039073048759923E-4</v>
      </c>
      <c r="N165" s="44">
        <f t="shared" si="20"/>
        <v>5.0957687772125846E-5</v>
      </c>
      <c r="O165" s="44">
        <f t="shared" si="21"/>
        <v>1.0942322218912826E-2</v>
      </c>
      <c r="P165" s="44">
        <f t="shared" si="22"/>
        <v>4.3266058384601572E-4</v>
      </c>
    </row>
    <row r="166" spans="2:16" x14ac:dyDescent="0.2">
      <c r="B166" s="7">
        <v>41365</v>
      </c>
      <c r="C166" s="41">
        <v>30.42</v>
      </c>
      <c r="D166" s="41">
        <v>56.59</v>
      </c>
      <c r="E166" s="41">
        <v>91.410004000000001</v>
      </c>
      <c r="F166" s="41">
        <v>33.099997999999999</v>
      </c>
      <c r="G166" s="30"/>
      <c r="H166" s="47">
        <f t="shared" si="23"/>
        <v>6.8305531167691003E-2</v>
      </c>
      <c r="I166" s="47">
        <f t="shared" si="16"/>
        <v>2.4624298388556953E-2</v>
      </c>
      <c r="J166" s="47">
        <f t="shared" si="17"/>
        <v>6.4764194869288083E-2</v>
      </c>
      <c r="K166" s="47">
        <f t="shared" si="18"/>
        <v>0.15693802317588168</v>
      </c>
      <c r="M166" s="44">
        <f t="shared" si="19"/>
        <v>2.6736915305376877E-3</v>
      </c>
      <c r="N166" s="44">
        <f t="shared" si="20"/>
        <v>1.7252743494541438E-4</v>
      </c>
      <c r="O166" s="44">
        <f t="shared" si="21"/>
        <v>2.8073985502310565E-3</v>
      </c>
      <c r="P166" s="44">
        <f t="shared" si="22"/>
        <v>2.2082481391729209E-2</v>
      </c>
    </row>
    <row r="167" spans="2:16" x14ac:dyDescent="0.2">
      <c r="B167" s="7">
        <v>41395</v>
      </c>
      <c r="C167" s="41">
        <v>31.57</v>
      </c>
      <c r="D167" s="41">
        <v>58.82</v>
      </c>
      <c r="E167" s="41">
        <v>99.019997000000004</v>
      </c>
      <c r="F167" s="41">
        <v>34.900002000000001</v>
      </c>
      <c r="G167" s="30"/>
      <c r="H167" s="47">
        <f t="shared" si="23"/>
        <v>3.7804076265614661E-2</v>
      </c>
      <c r="I167" s="47">
        <f t="shared" si="16"/>
        <v>3.9406255522177025E-2</v>
      </c>
      <c r="J167" s="47">
        <f t="shared" si="17"/>
        <v>8.3251205196315237E-2</v>
      </c>
      <c r="K167" s="47">
        <f t="shared" si="18"/>
        <v>5.4380788784337719E-2</v>
      </c>
      <c r="M167" s="44">
        <f t="shared" si="19"/>
        <v>4.4970700118930233E-4</v>
      </c>
      <c r="N167" s="44">
        <f t="shared" si="20"/>
        <v>7.7935481642768393E-4</v>
      </c>
      <c r="O167" s="44">
        <f t="shared" si="21"/>
        <v>5.1082325119667848E-3</v>
      </c>
      <c r="P167" s="44">
        <f t="shared" si="22"/>
        <v>2.1200978169130273E-3</v>
      </c>
    </row>
    <row r="168" spans="2:16" x14ac:dyDescent="0.2">
      <c r="B168" s="7">
        <v>41426</v>
      </c>
      <c r="C168" s="41">
        <v>32.755001</v>
      </c>
      <c r="D168" s="41">
        <v>59.939999</v>
      </c>
      <c r="E168" s="41">
        <v>102.44000200000001</v>
      </c>
      <c r="F168" s="41">
        <v>34.540000999999997</v>
      </c>
      <c r="G168" s="30"/>
      <c r="H168" s="47">
        <f t="shared" si="23"/>
        <v>3.7535666772252174E-2</v>
      </c>
      <c r="I168" s="47">
        <f t="shared" si="16"/>
        <v>1.9041125467528008E-2</v>
      </c>
      <c r="J168" s="47">
        <f t="shared" si="17"/>
        <v>3.4538528616598452E-2</v>
      </c>
      <c r="K168" s="47">
        <f t="shared" si="18"/>
        <v>-1.0315214308583842E-2</v>
      </c>
      <c r="M168" s="44">
        <f t="shared" si="19"/>
        <v>4.3839510237339726E-4</v>
      </c>
      <c r="N168" s="44">
        <f t="shared" si="20"/>
        <v>5.7029637997672222E-5</v>
      </c>
      <c r="O168" s="44">
        <f t="shared" si="21"/>
        <v>5.1798225781357263E-4</v>
      </c>
      <c r="P168" s="44">
        <f t="shared" si="22"/>
        <v>3.4787782363845851E-4</v>
      </c>
    </row>
    <row r="169" spans="2:16" x14ac:dyDescent="0.2">
      <c r="B169" s="7">
        <v>41456</v>
      </c>
      <c r="C169" s="41">
        <v>35.645000000000003</v>
      </c>
      <c r="D169" s="41">
        <v>61.240001999999997</v>
      </c>
      <c r="E169" s="41">
        <v>105.099998</v>
      </c>
      <c r="F169" s="41">
        <v>31.84</v>
      </c>
      <c r="G169" s="30"/>
      <c r="H169" s="47">
        <f t="shared" si="23"/>
        <v>8.8230771233986705E-2</v>
      </c>
      <c r="I169" s="47">
        <f t="shared" si="16"/>
        <v>2.1688405433573532E-2</v>
      </c>
      <c r="J169" s="47">
        <f t="shared" si="17"/>
        <v>2.5966379813229468E-2</v>
      </c>
      <c r="K169" s="47">
        <f t="shared" si="18"/>
        <v>-7.8170264094665098E-2</v>
      </c>
      <c r="M169" s="44">
        <f t="shared" si="19"/>
        <v>5.131285432737524E-3</v>
      </c>
      <c r="N169" s="44">
        <f t="shared" si="20"/>
        <v>1.0402117105178335E-4</v>
      </c>
      <c r="O169" s="44">
        <f t="shared" si="21"/>
        <v>2.0127309062368352E-4</v>
      </c>
      <c r="P169" s="44">
        <f t="shared" si="22"/>
        <v>7.4833802403603033E-3</v>
      </c>
    </row>
    <row r="170" spans="2:16" x14ac:dyDescent="0.2">
      <c r="B170" s="7">
        <v>41487</v>
      </c>
      <c r="C170" s="41">
        <v>35.259998000000003</v>
      </c>
      <c r="D170" s="41">
        <v>55.73</v>
      </c>
      <c r="E170" s="41">
        <v>103.91999800000001</v>
      </c>
      <c r="F170" s="41">
        <v>33.400002000000001</v>
      </c>
      <c r="G170" s="30"/>
      <c r="H170" s="47">
        <f t="shared" si="23"/>
        <v>-1.0801009959321095E-2</v>
      </c>
      <c r="I170" s="47">
        <f t="shared" si="16"/>
        <v>-8.9973903005424516E-2</v>
      </c>
      <c r="J170" s="47">
        <f t="shared" si="17"/>
        <v>-1.1227402687486232E-2</v>
      </c>
      <c r="K170" s="47">
        <f t="shared" si="18"/>
        <v>4.8995037688442267E-2</v>
      </c>
      <c r="M170" s="44">
        <f t="shared" si="19"/>
        <v>7.5069369138450605E-4</v>
      </c>
      <c r="N170" s="44">
        <f t="shared" si="20"/>
        <v>1.0294787340014095E-2</v>
      </c>
      <c r="O170" s="44">
        <f t="shared" si="21"/>
        <v>5.2930860045395363E-4</v>
      </c>
      <c r="P170" s="44">
        <f t="shared" si="22"/>
        <v>1.6531354842785767E-3</v>
      </c>
    </row>
    <row r="171" spans="2:16" x14ac:dyDescent="0.2">
      <c r="B171" s="7">
        <v>41518</v>
      </c>
      <c r="C171" s="41">
        <v>38.485000999999997</v>
      </c>
      <c r="D171" s="41">
        <v>56.200001</v>
      </c>
      <c r="E171" s="41">
        <v>117.5</v>
      </c>
      <c r="F171" s="41">
        <v>33.279998999999997</v>
      </c>
      <c r="G171" s="30"/>
      <c r="H171" s="47">
        <f t="shared" si="23"/>
        <v>9.1463504904339299E-2</v>
      </c>
      <c r="I171" s="47">
        <f t="shared" si="16"/>
        <v>8.4335366947785317E-3</v>
      </c>
      <c r="J171" s="47">
        <f t="shared" si="17"/>
        <v>0.13067746594837293</v>
      </c>
      <c r="K171" s="47">
        <f t="shared" si="18"/>
        <v>-3.5929039764729387E-3</v>
      </c>
      <c r="M171" s="44">
        <f t="shared" si="19"/>
        <v>5.6048767650436768E-3</v>
      </c>
      <c r="N171" s="44">
        <f t="shared" si="20"/>
        <v>9.3378633307001343E-6</v>
      </c>
      <c r="O171" s="44">
        <f t="shared" si="21"/>
        <v>1.4136772667414119E-2</v>
      </c>
      <c r="P171" s="44">
        <f t="shared" si="22"/>
        <v>1.4230516408307125E-4</v>
      </c>
    </row>
    <row r="172" spans="2:16" x14ac:dyDescent="0.2">
      <c r="B172" s="7">
        <v>41548</v>
      </c>
      <c r="C172" s="41">
        <v>40.525002000000001</v>
      </c>
      <c r="D172" s="41">
        <v>60.470001000000003</v>
      </c>
      <c r="E172" s="41">
        <v>130.5</v>
      </c>
      <c r="F172" s="41">
        <v>35.409999999999997</v>
      </c>
      <c r="G172" s="30"/>
      <c r="H172" s="47">
        <f t="shared" si="23"/>
        <v>5.3007689930942181E-2</v>
      </c>
      <c r="I172" s="47">
        <f t="shared" si="16"/>
        <v>7.597864633489948E-2</v>
      </c>
      <c r="J172" s="47">
        <f t="shared" si="17"/>
        <v>0.11063829787234036</v>
      </c>
      <c r="K172" s="47">
        <f t="shared" si="18"/>
        <v>6.4002435817380965E-2</v>
      </c>
      <c r="M172" s="44">
        <f t="shared" si="19"/>
        <v>1.3256815409806379E-3</v>
      </c>
      <c r="N172" s="44">
        <f t="shared" si="20"/>
        <v>4.1588721195835263E-3</v>
      </c>
      <c r="O172" s="44">
        <f t="shared" si="21"/>
        <v>9.7731004638419994E-3</v>
      </c>
      <c r="P172" s="44">
        <f t="shared" si="22"/>
        <v>3.0987221459639514E-3</v>
      </c>
    </row>
    <row r="173" spans="2:16" x14ac:dyDescent="0.2">
      <c r="B173" s="7">
        <v>41579</v>
      </c>
      <c r="C173" s="41">
        <v>40.729999999999997</v>
      </c>
      <c r="D173" s="41">
        <v>62.209999000000003</v>
      </c>
      <c r="E173" s="41">
        <v>134.25</v>
      </c>
      <c r="F173" s="41">
        <v>38.130001</v>
      </c>
      <c r="G173" s="30"/>
      <c r="H173" s="47">
        <f t="shared" si="23"/>
        <v>5.0585561969866966E-3</v>
      </c>
      <c r="I173" s="47">
        <f t="shared" si="16"/>
        <v>2.8774565424597887E-2</v>
      </c>
      <c r="J173" s="47">
        <f t="shared" si="17"/>
        <v>2.8735632183908066E-2</v>
      </c>
      <c r="K173" s="47">
        <f t="shared" si="18"/>
        <v>7.6814487432928624E-2</v>
      </c>
      <c r="M173" s="44">
        <f t="shared" si="19"/>
        <v>1.3315368603899686E-4</v>
      </c>
      <c r="N173" s="44">
        <f t="shared" si="20"/>
        <v>2.9877941681875913E-4</v>
      </c>
      <c r="O173" s="44">
        <f t="shared" si="21"/>
        <v>2.8751703021419708E-4</v>
      </c>
      <c r="P173" s="44">
        <f t="shared" si="22"/>
        <v>4.6892664216735764E-3</v>
      </c>
    </row>
    <row r="174" spans="2:16" x14ac:dyDescent="0.2">
      <c r="B174" s="7">
        <v>41609</v>
      </c>
      <c r="C174" s="41">
        <v>39.195</v>
      </c>
      <c r="D174" s="41">
        <v>61.799999</v>
      </c>
      <c r="E174" s="41">
        <v>136.490005</v>
      </c>
      <c r="F174" s="41">
        <v>37.409999999999997</v>
      </c>
      <c r="G174" s="30"/>
      <c r="H174" s="47">
        <f t="shared" si="23"/>
        <v>-3.768720844586293E-2</v>
      </c>
      <c r="I174" s="47">
        <f t="shared" si="16"/>
        <v>-6.590580398498358E-3</v>
      </c>
      <c r="J174" s="47">
        <f t="shared" si="17"/>
        <v>1.6685325884543634E-2</v>
      </c>
      <c r="K174" s="47">
        <f t="shared" si="18"/>
        <v>-1.8882795203703284E-2</v>
      </c>
      <c r="M174" s="44">
        <f t="shared" si="19"/>
        <v>2.9468599708636981E-3</v>
      </c>
      <c r="N174" s="44">
        <f t="shared" si="20"/>
        <v>3.2688310443990972E-4</v>
      </c>
      <c r="O174" s="44">
        <f t="shared" si="21"/>
        <v>2.4069040527954086E-5</v>
      </c>
      <c r="P174" s="44">
        <f t="shared" si="22"/>
        <v>7.4087744741018835E-4</v>
      </c>
    </row>
    <row r="175" spans="2:16" x14ac:dyDescent="0.2">
      <c r="B175" s="7">
        <v>41640</v>
      </c>
      <c r="C175" s="41">
        <v>35.560001</v>
      </c>
      <c r="D175" s="41">
        <v>57.450001</v>
      </c>
      <c r="E175" s="41">
        <v>125.260002</v>
      </c>
      <c r="F175" s="41">
        <v>37.840000000000003</v>
      </c>
      <c r="G175" s="30"/>
      <c r="H175" s="47">
        <f t="shared" si="23"/>
        <v>-9.2741395586171671E-2</v>
      </c>
      <c r="I175" s="47">
        <f t="shared" si="16"/>
        <v>-7.038831829107306E-2</v>
      </c>
      <c r="J175" s="47">
        <f t="shared" si="17"/>
        <v>-8.2277108862293558E-2</v>
      </c>
      <c r="K175" s="47">
        <f t="shared" si="18"/>
        <v>1.1494252873563315E-2</v>
      </c>
      <c r="M175" s="44">
        <f t="shared" si="19"/>
        <v>1.1955055318460328E-2</v>
      </c>
      <c r="N175" s="44">
        <f t="shared" si="20"/>
        <v>6.7039490379839674E-3</v>
      </c>
      <c r="O175" s="44">
        <f t="shared" si="21"/>
        <v>8.8466089961431234E-3</v>
      </c>
      <c r="P175" s="44">
        <f t="shared" si="22"/>
        <v>9.9728631568247242E-6</v>
      </c>
    </row>
    <row r="176" spans="2:16" x14ac:dyDescent="0.2">
      <c r="B176" s="7">
        <v>41671</v>
      </c>
      <c r="C176" s="41">
        <v>35.479999999999997</v>
      </c>
      <c r="D176" s="41">
        <v>61.48</v>
      </c>
      <c r="E176" s="41">
        <v>128.91999799999999</v>
      </c>
      <c r="F176" s="41">
        <v>38.310001</v>
      </c>
      <c r="G176" s="30"/>
      <c r="H176" s="47">
        <f t="shared" si="23"/>
        <v>-2.249746843370537E-3</v>
      </c>
      <c r="I176" s="47">
        <f t="shared" si="16"/>
        <v>7.0147936115788623E-2</v>
      </c>
      <c r="J176" s="47">
        <f t="shared" si="17"/>
        <v>2.9219191613935935E-2</v>
      </c>
      <c r="K176" s="47">
        <f t="shared" si="18"/>
        <v>1.2420745243128861E-2</v>
      </c>
      <c r="M176" s="44">
        <f t="shared" si="19"/>
        <v>3.5522926821442147E-4</v>
      </c>
      <c r="N176" s="44">
        <f t="shared" si="20"/>
        <v>3.4408322517643667E-3</v>
      </c>
      <c r="O176" s="44">
        <f t="shared" si="21"/>
        <v>3.04149643714799E-4</v>
      </c>
      <c r="P176" s="44">
        <f t="shared" si="22"/>
        <v>1.6682947488471681E-5</v>
      </c>
    </row>
    <row r="177" spans="2:16" x14ac:dyDescent="0.2">
      <c r="B177" s="7">
        <v>41699</v>
      </c>
      <c r="C177" s="41">
        <v>36.689999</v>
      </c>
      <c r="D177" s="41">
        <v>62.450001</v>
      </c>
      <c r="E177" s="41">
        <v>125.489998</v>
      </c>
      <c r="F177" s="41">
        <v>40.990001999999997</v>
      </c>
      <c r="G177" s="30"/>
      <c r="H177" s="47">
        <f t="shared" si="23"/>
        <v>3.410369222096965E-2</v>
      </c>
      <c r="I177" s="47">
        <f t="shared" si="16"/>
        <v>1.5777504879635806E-2</v>
      </c>
      <c r="J177" s="47">
        <f t="shared" si="17"/>
        <v>-2.66056473255607E-2</v>
      </c>
      <c r="K177" s="47">
        <f t="shared" si="18"/>
        <v>6.9955649439946477E-2</v>
      </c>
      <c r="M177" s="44">
        <f t="shared" si="19"/>
        <v>3.0645696259276709E-4</v>
      </c>
      <c r="N177" s="44">
        <f t="shared" si="20"/>
        <v>1.8388456980233538E-5</v>
      </c>
      <c r="O177" s="44">
        <f t="shared" si="21"/>
        <v>1.4734045680996552E-3</v>
      </c>
      <c r="P177" s="44">
        <f t="shared" si="22"/>
        <v>3.7969480655324532E-3</v>
      </c>
    </row>
    <row r="178" spans="2:16" x14ac:dyDescent="0.2">
      <c r="B178" s="7">
        <v>41730</v>
      </c>
      <c r="C178" s="41">
        <v>35.310001</v>
      </c>
      <c r="D178" s="41">
        <v>61.279998999999997</v>
      </c>
      <c r="E178" s="41">
        <v>129.020004</v>
      </c>
      <c r="F178" s="41">
        <v>40.400002000000001</v>
      </c>
      <c r="G178" s="30"/>
      <c r="H178" s="47">
        <f t="shared" si="23"/>
        <v>-3.7612374968993612E-2</v>
      </c>
      <c r="I178" s="47">
        <f t="shared" si="16"/>
        <v>-1.8735019716012546E-2</v>
      </c>
      <c r="J178" s="47">
        <f t="shared" si="17"/>
        <v>2.812977971359909E-2</v>
      </c>
      <c r="K178" s="47">
        <f t="shared" si="18"/>
        <v>-1.4393753871980719E-2</v>
      </c>
      <c r="M178" s="44">
        <f t="shared" si="19"/>
        <v>2.9387409020581205E-3</v>
      </c>
      <c r="N178" s="44">
        <f t="shared" si="20"/>
        <v>9.135112228458829E-4</v>
      </c>
      <c r="O178" s="44">
        <f t="shared" si="21"/>
        <v>2.6733802205486298E-4</v>
      </c>
      <c r="P178" s="44">
        <f t="shared" si="22"/>
        <v>5.1665393248295668E-4</v>
      </c>
    </row>
    <row r="179" spans="2:16" x14ac:dyDescent="0.2">
      <c r="B179" s="7">
        <v>41760</v>
      </c>
      <c r="C179" s="41">
        <v>36.619999</v>
      </c>
      <c r="D179" s="41">
        <v>68.059997999999993</v>
      </c>
      <c r="E179" s="41">
        <v>135.25</v>
      </c>
      <c r="F179" s="41">
        <v>40.939999</v>
      </c>
      <c r="G179" s="30"/>
      <c r="H179" s="47">
        <f t="shared" si="23"/>
        <v>3.7099913987541422E-2</v>
      </c>
      <c r="I179" s="47">
        <f t="shared" si="16"/>
        <v>0.11063967217101278</v>
      </c>
      <c r="J179" s="47">
        <f t="shared" si="17"/>
        <v>4.8287054773304749E-2</v>
      </c>
      <c r="K179" s="47">
        <f t="shared" si="18"/>
        <v>1.3366261714541583E-2</v>
      </c>
      <c r="M179" s="44">
        <f t="shared" si="19"/>
        <v>4.2033749793122366E-4</v>
      </c>
      <c r="N179" s="44">
        <f t="shared" si="20"/>
        <v>9.8307906574180426E-3</v>
      </c>
      <c r="O179" s="44">
        <f t="shared" si="21"/>
        <v>1.3328157905959936E-3</v>
      </c>
      <c r="P179" s="44">
        <f t="shared" si="22"/>
        <v>2.5300828318869117E-5</v>
      </c>
    </row>
    <row r="180" spans="2:16" x14ac:dyDescent="0.2">
      <c r="B180" s="7">
        <v>41791</v>
      </c>
      <c r="C180" s="41">
        <v>38.689999</v>
      </c>
      <c r="D180" s="41">
        <v>67.930000000000007</v>
      </c>
      <c r="E180" s="41">
        <v>127.230003</v>
      </c>
      <c r="F180" s="41">
        <v>41.700001</v>
      </c>
      <c r="G180" s="30"/>
      <c r="H180" s="47">
        <f t="shared" si="23"/>
        <v>5.6526489801378865E-2</v>
      </c>
      <c r="I180" s="47">
        <f t="shared" si="16"/>
        <v>-1.910050012049469E-3</v>
      </c>
      <c r="J180" s="47">
        <f t="shared" si="17"/>
        <v>-5.9297574861367885E-2</v>
      </c>
      <c r="K180" s="47">
        <f t="shared" si="18"/>
        <v>1.8563801137366998E-2</v>
      </c>
      <c r="M180" s="44">
        <f t="shared" si="19"/>
        <v>1.5943018661848428E-3</v>
      </c>
      <c r="N180" s="44">
        <f t="shared" si="20"/>
        <v>1.795433435174877E-4</v>
      </c>
      <c r="O180" s="44">
        <f t="shared" si="21"/>
        <v>5.0519228565010527E-3</v>
      </c>
      <c r="P180" s="44">
        <f t="shared" si="22"/>
        <v>1.0460241689557608E-4</v>
      </c>
    </row>
    <row r="181" spans="2:16" x14ac:dyDescent="0.2">
      <c r="B181" s="7">
        <v>41821</v>
      </c>
      <c r="C181" s="41">
        <v>38.840000000000003</v>
      </c>
      <c r="D181" s="41">
        <v>69.230002999999996</v>
      </c>
      <c r="E181" s="41">
        <v>120.480003</v>
      </c>
      <c r="F181" s="41">
        <v>43.16</v>
      </c>
      <c r="G181" s="30"/>
      <c r="H181" s="47">
        <f t="shared" si="23"/>
        <v>3.8769967401655059E-3</v>
      </c>
      <c r="I181" s="47">
        <f t="shared" si="16"/>
        <v>1.913739143235671E-2</v>
      </c>
      <c r="J181" s="47">
        <f t="shared" si="17"/>
        <v>-5.3053523861034568E-2</v>
      </c>
      <c r="K181" s="47">
        <f t="shared" si="18"/>
        <v>3.5011965587242955E-2</v>
      </c>
      <c r="M181" s="44">
        <f t="shared" si="19"/>
        <v>1.6181832681310115E-4</v>
      </c>
      <c r="N181" s="44">
        <f t="shared" si="20"/>
        <v>5.8492867183320339E-5</v>
      </c>
      <c r="O181" s="44">
        <f t="shared" si="21"/>
        <v>4.2032957032994926E-3</v>
      </c>
      <c r="P181" s="44">
        <f t="shared" si="22"/>
        <v>7.1159279695580044E-4</v>
      </c>
    </row>
    <row r="182" spans="2:16" x14ac:dyDescent="0.2">
      <c r="B182" s="7">
        <v>41852</v>
      </c>
      <c r="C182" s="41">
        <v>38.904998999999997</v>
      </c>
      <c r="D182" s="41">
        <v>69.25</v>
      </c>
      <c r="E182" s="41">
        <v>126.800003</v>
      </c>
      <c r="F182" s="41">
        <v>45.43</v>
      </c>
      <c r="G182" s="30"/>
      <c r="H182" s="47">
        <f t="shared" si="23"/>
        <v>1.6735066941295784E-3</v>
      </c>
      <c r="I182" s="47">
        <f t="shared" si="16"/>
        <v>2.8884875246948383E-4</v>
      </c>
      <c r="J182" s="47">
        <f t="shared" si="17"/>
        <v>5.2456838003232864E-2</v>
      </c>
      <c r="K182" s="47">
        <f t="shared" si="18"/>
        <v>5.2594995366079811E-2</v>
      </c>
      <c r="M182" s="44">
        <f t="shared" si="19"/>
        <v>2.2273393378975626E-4</v>
      </c>
      <c r="N182" s="44">
        <f t="shared" si="20"/>
        <v>1.2545074574589596E-4</v>
      </c>
      <c r="O182" s="44">
        <f t="shared" si="21"/>
        <v>1.6546616879820058E-3</v>
      </c>
      <c r="P182" s="44">
        <f t="shared" si="22"/>
        <v>1.9588348737185038E-3</v>
      </c>
    </row>
    <row r="183" spans="2:16" x14ac:dyDescent="0.2">
      <c r="B183" s="7">
        <v>41883</v>
      </c>
      <c r="C183" s="41">
        <v>37.729999999999997</v>
      </c>
      <c r="D183" s="41">
        <v>68.370002999999997</v>
      </c>
      <c r="E183" s="41">
        <v>127.379997</v>
      </c>
      <c r="F183" s="41">
        <v>46.360000999999997</v>
      </c>
      <c r="G183" s="30"/>
      <c r="H183" s="47">
        <f t="shared" si="23"/>
        <v>-3.0201748623615132E-2</v>
      </c>
      <c r="I183" s="47">
        <f t="shared" si="16"/>
        <v>-1.2707537906137212E-2</v>
      </c>
      <c r="J183" s="47">
        <f t="shared" si="17"/>
        <v>4.5740850652817855E-3</v>
      </c>
      <c r="K183" s="47">
        <f t="shared" si="18"/>
        <v>2.0471076381245901E-2</v>
      </c>
      <c r="M183" s="44">
        <f t="shared" si="19"/>
        <v>2.1901958796479511E-3</v>
      </c>
      <c r="N183" s="44">
        <f t="shared" si="20"/>
        <v>5.8548834208564638E-4</v>
      </c>
      <c r="O183" s="44">
        <f t="shared" si="21"/>
        <v>5.1915194882819043E-5</v>
      </c>
      <c r="P183" s="44">
        <f t="shared" si="22"/>
        <v>1.4725355406532205E-4</v>
      </c>
    </row>
    <row r="184" spans="2:16" x14ac:dyDescent="0.2">
      <c r="B184" s="7">
        <v>41913</v>
      </c>
      <c r="C184" s="41">
        <v>37.779998999999997</v>
      </c>
      <c r="D184" s="41">
        <v>72.610000999999997</v>
      </c>
      <c r="E184" s="41">
        <v>124.910004</v>
      </c>
      <c r="F184" s="41">
        <v>46.950001</v>
      </c>
      <c r="G184" s="30"/>
      <c r="H184" s="47">
        <f t="shared" si="23"/>
        <v>1.3251789027299843E-3</v>
      </c>
      <c r="I184" s="47">
        <f t="shared" si="16"/>
        <v>6.2015471902202579E-2</v>
      </c>
      <c r="J184" s="47">
        <f t="shared" si="17"/>
        <v>-1.9390744686546002E-2</v>
      </c>
      <c r="K184" s="47">
        <f t="shared" si="18"/>
        <v>1.2726488077513309E-2</v>
      </c>
      <c r="M184" s="44">
        <f t="shared" si="19"/>
        <v>2.332523443596739E-4</v>
      </c>
      <c r="N184" s="44">
        <f t="shared" si="20"/>
        <v>2.552891170839369E-3</v>
      </c>
      <c r="O184" s="44">
        <f t="shared" si="21"/>
        <v>9.7157199994990268E-4</v>
      </c>
      <c r="P184" s="44">
        <f t="shared" si="22"/>
        <v>1.9274024954243674E-5</v>
      </c>
    </row>
    <row r="185" spans="2:16" x14ac:dyDescent="0.2">
      <c r="B185" s="7">
        <v>41944</v>
      </c>
      <c r="C185" s="41">
        <v>40.604999999999997</v>
      </c>
      <c r="D185" s="41">
        <v>76.360000999999997</v>
      </c>
      <c r="E185" s="41">
        <v>134.36000100000001</v>
      </c>
      <c r="F185" s="41">
        <v>47.810001</v>
      </c>
      <c r="G185" s="30"/>
      <c r="H185" s="47">
        <f t="shared" si="23"/>
        <v>7.4775041682769716E-2</v>
      </c>
      <c r="I185" s="47">
        <f t="shared" si="16"/>
        <v>5.1645778107068274E-2</v>
      </c>
      <c r="J185" s="47">
        <f t="shared" si="17"/>
        <v>7.5654444779298835E-2</v>
      </c>
      <c r="K185" s="47">
        <f t="shared" si="18"/>
        <v>1.8317358502292658E-2</v>
      </c>
      <c r="M185" s="44">
        <f t="shared" si="19"/>
        <v>3.3845937765879996E-3</v>
      </c>
      <c r="N185" s="44">
        <f t="shared" si="20"/>
        <v>1.6125404480169846E-3</v>
      </c>
      <c r="O185" s="44">
        <f t="shared" si="21"/>
        <v>4.0800334767261163E-3</v>
      </c>
      <c r="P185" s="44">
        <f t="shared" si="22"/>
        <v>9.962215084857082E-5</v>
      </c>
    </row>
    <row r="186" spans="2:16" x14ac:dyDescent="0.2">
      <c r="B186" s="7">
        <v>41974</v>
      </c>
      <c r="C186" s="41">
        <v>41.025002000000001</v>
      </c>
      <c r="D186" s="41">
        <v>79.389999000000003</v>
      </c>
      <c r="E186" s="41">
        <v>129.979996</v>
      </c>
      <c r="F186" s="41">
        <v>46.450001</v>
      </c>
      <c r="G186" s="30"/>
      <c r="H186" s="47">
        <f t="shared" si="23"/>
        <v>1.0343603004556279E-2</v>
      </c>
      <c r="I186" s="47">
        <f t="shared" si="16"/>
        <v>3.9680434262959308E-2</v>
      </c>
      <c r="J186" s="47">
        <f t="shared" si="17"/>
        <v>-3.2599024764818241E-2</v>
      </c>
      <c r="K186" s="47">
        <f t="shared" si="18"/>
        <v>-2.8445931218449405E-2</v>
      </c>
      <c r="M186" s="44">
        <f t="shared" si="19"/>
        <v>3.9114729924465683E-5</v>
      </c>
      <c r="N186" s="44">
        <f t="shared" si="20"/>
        <v>7.9473844622477557E-4</v>
      </c>
      <c r="O186" s="44">
        <f t="shared" si="21"/>
        <v>1.9694361562574629E-3</v>
      </c>
      <c r="P186" s="44">
        <f t="shared" si="22"/>
        <v>1.3529302411329947E-3</v>
      </c>
    </row>
    <row r="187" spans="2:16" x14ac:dyDescent="0.2">
      <c r="B187" s="7">
        <v>42005</v>
      </c>
      <c r="C187" s="41">
        <v>43.764999000000003</v>
      </c>
      <c r="D187" s="41">
        <v>76.199996999999996</v>
      </c>
      <c r="E187" s="41">
        <v>145.36999499999999</v>
      </c>
      <c r="F187" s="41">
        <v>40.400002000000001</v>
      </c>
      <c r="G187" s="30"/>
      <c r="H187" s="47">
        <f t="shared" si="23"/>
        <v>6.6788467188862111E-2</v>
      </c>
      <c r="I187" s="47">
        <f t="shared" si="16"/>
        <v>-4.0181408743940272E-2</v>
      </c>
      <c r="J187" s="47">
        <f t="shared" si="17"/>
        <v>0.11840282715503392</v>
      </c>
      <c r="K187" s="47">
        <f t="shared" si="18"/>
        <v>-0.13024755370834118</v>
      </c>
      <c r="M187" s="44">
        <f t="shared" si="19"/>
        <v>2.5191050802163229E-3</v>
      </c>
      <c r="N187" s="44">
        <f t="shared" si="20"/>
        <v>2.6698650835081756E-3</v>
      </c>
      <c r="O187" s="44">
        <f t="shared" si="21"/>
        <v>1.1368575468233761E-2</v>
      </c>
      <c r="P187" s="44">
        <f t="shared" si="22"/>
        <v>1.9205475872084491E-2</v>
      </c>
    </row>
    <row r="188" spans="2:16" x14ac:dyDescent="0.2">
      <c r="B188" s="7">
        <v>42036</v>
      </c>
      <c r="C188" s="41">
        <v>46.744999</v>
      </c>
      <c r="D188" s="41">
        <v>80.430000000000007</v>
      </c>
      <c r="E188" s="41">
        <v>150.85000600000001</v>
      </c>
      <c r="F188" s="41">
        <v>43.849997999999999</v>
      </c>
      <c r="G188" s="30"/>
      <c r="H188" s="47">
        <f t="shared" si="23"/>
        <v>6.8090941804888283E-2</v>
      </c>
      <c r="I188" s="47">
        <f t="shared" si="16"/>
        <v>5.5511852579206877E-2</v>
      </c>
      <c r="J188" s="47">
        <f t="shared" si="17"/>
        <v>3.7696988295280676E-2</v>
      </c>
      <c r="K188" s="47">
        <f t="shared" si="18"/>
        <v>8.539593636653775E-2</v>
      </c>
      <c r="M188" s="44">
        <f t="shared" si="19"/>
        <v>2.6515457123834139E-3</v>
      </c>
      <c r="N188" s="44">
        <f t="shared" si="20"/>
        <v>1.9379826295624475E-3</v>
      </c>
      <c r="O188" s="44">
        <f t="shared" si="21"/>
        <v>6.7172630532558609E-4</v>
      </c>
      <c r="P188" s="44">
        <f t="shared" si="22"/>
        <v>5.9381923593147846E-3</v>
      </c>
    </row>
    <row r="189" spans="2:16" x14ac:dyDescent="0.2">
      <c r="B189" s="7">
        <v>42064</v>
      </c>
      <c r="C189" s="41">
        <v>47.349997999999999</v>
      </c>
      <c r="D189" s="41">
        <v>80.319999999999993</v>
      </c>
      <c r="E189" s="41">
        <v>150.08000200000001</v>
      </c>
      <c r="F189" s="41">
        <v>40.659999999999997</v>
      </c>
      <c r="G189" s="30"/>
      <c r="H189" s="47">
        <f t="shared" si="23"/>
        <v>1.2942539585892421E-2</v>
      </c>
      <c r="I189" s="47">
        <f t="shared" si="16"/>
        <v>-1.3676488872312875E-3</v>
      </c>
      <c r="J189" s="47">
        <f t="shared" si="17"/>
        <v>-5.1044346660483741E-3</v>
      </c>
      <c r="K189" s="47">
        <f t="shared" si="18"/>
        <v>-7.2747962269006372E-2</v>
      </c>
      <c r="M189" s="44">
        <f t="shared" si="19"/>
        <v>1.3360782504871518E-5</v>
      </c>
      <c r="N189" s="44">
        <f t="shared" si="20"/>
        <v>1.6530186658423433E-4</v>
      </c>
      <c r="O189" s="44">
        <f t="shared" si="21"/>
        <v>2.8506066645864355E-4</v>
      </c>
      <c r="P189" s="44">
        <f t="shared" si="22"/>
        <v>6.5746525345237649E-3</v>
      </c>
    </row>
    <row r="190" spans="2:16" x14ac:dyDescent="0.2">
      <c r="B190" s="7">
        <v>42095</v>
      </c>
      <c r="C190" s="41">
        <v>49.580002</v>
      </c>
      <c r="D190" s="41">
        <v>75.559997999999993</v>
      </c>
      <c r="E190" s="41">
        <v>143.33999600000001</v>
      </c>
      <c r="F190" s="41">
        <v>48.639999000000003</v>
      </c>
      <c r="G190" s="30"/>
      <c r="H190" s="47">
        <f t="shared" si="23"/>
        <v>4.7096179391602044E-2</v>
      </c>
      <c r="I190" s="47">
        <f t="shared" si="16"/>
        <v>-5.9262973107569672E-2</v>
      </c>
      <c r="J190" s="47">
        <f t="shared" si="17"/>
        <v>-4.4909421043317854E-2</v>
      </c>
      <c r="K190" s="47">
        <f t="shared" si="18"/>
        <v>0.196261657648795</v>
      </c>
      <c r="M190" s="44">
        <f t="shared" si="19"/>
        <v>9.301523652832461E-4</v>
      </c>
      <c r="N190" s="44">
        <f t="shared" si="20"/>
        <v>5.0058881775321418E-3</v>
      </c>
      <c r="O190" s="44">
        <f t="shared" si="21"/>
        <v>3.2136116649395343E-3</v>
      </c>
      <c r="P190" s="44">
        <f t="shared" si="22"/>
        <v>3.5315951758971523E-2</v>
      </c>
    </row>
    <row r="191" spans="2:16" x14ac:dyDescent="0.2">
      <c r="B191" s="7">
        <v>42125</v>
      </c>
      <c r="C191" s="41">
        <v>51.959999000000003</v>
      </c>
      <c r="D191" s="41">
        <v>72.639999000000003</v>
      </c>
      <c r="E191" s="41">
        <v>140.520004</v>
      </c>
      <c r="F191" s="41">
        <v>46.860000999999997</v>
      </c>
      <c r="G191" s="30"/>
      <c r="H191" s="47">
        <f t="shared" si="23"/>
        <v>4.8003164663042996E-2</v>
      </c>
      <c r="I191" s="47">
        <f t="shared" si="16"/>
        <v>-3.864477338922101E-2</v>
      </c>
      <c r="J191" s="47">
        <f t="shared" si="17"/>
        <v>-1.9673448295617457E-2</v>
      </c>
      <c r="K191" s="47">
        <f t="shared" si="18"/>
        <v>-3.6595354370792754E-2</v>
      </c>
      <c r="M191" s="44">
        <f t="shared" si="19"/>
        <v>9.8629818566232106E-4</v>
      </c>
      <c r="N191" s="44">
        <f t="shared" si="20"/>
        <v>2.513428168528379E-3</v>
      </c>
      <c r="O191" s="44">
        <f t="shared" si="21"/>
        <v>9.8927569238569778E-4</v>
      </c>
      <c r="P191" s="44">
        <f t="shared" si="22"/>
        <v>2.0188507643483429E-3</v>
      </c>
    </row>
    <row r="192" spans="2:16" x14ac:dyDescent="0.2">
      <c r="B192" s="7">
        <v>42156</v>
      </c>
      <c r="C192" s="41">
        <v>53.619999</v>
      </c>
      <c r="D192" s="41">
        <v>74.5</v>
      </c>
      <c r="E192" s="41">
        <v>138.720001</v>
      </c>
      <c r="F192" s="41">
        <v>44.150002000000001</v>
      </c>
      <c r="G192" s="30"/>
      <c r="H192" s="47">
        <f t="shared" si="23"/>
        <v>3.1947652654881642E-2</v>
      </c>
      <c r="I192" s="47">
        <f t="shared" si="16"/>
        <v>2.5605740991268444E-2</v>
      </c>
      <c r="J192" s="47">
        <f t="shared" si="17"/>
        <v>-1.2809585459448214E-2</v>
      </c>
      <c r="K192" s="47">
        <f t="shared" si="18"/>
        <v>-5.7831816947677805E-2</v>
      </c>
      <c r="M192" s="44">
        <f t="shared" si="19"/>
        <v>2.3561859043732094E-4</v>
      </c>
      <c r="N192" s="44">
        <f t="shared" si="20"/>
        <v>1.9927310266839267E-4</v>
      </c>
      <c r="O192" s="44">
        <f t="shared" si="21"/>
        <v>6.0461353598955704E-4</v>
      </c>
      <c r="P192" s="44">
        <f t="shared" si="22"/>
        <v>4.3782155767932559E-3</v>
      </c>
    </row>
    <row r="193" spans="2:16" x14ac:dyDescent="0.2">
      <c r="B193" s="7">
        <v>42186</v>
      </c>
      <c r="C193" s="41">
        <v>57.93</v>
      </c>
      <c r="D193" s="41">
        <v>76.309997999999993</v>
      </c>
      <c r="E193" s="41">
        <v>144.16999799999999</v>
      </c>
      <c r="F193" s="41">
        <v>46.700001</v>
      </c>
      <c r="G193" s="30"/>
      <c r="H193" s="47">
        <f t="shared" si="23"/>
        <v>8.0380475202918245E-2</v>
      </c>
      <c r="I193" s="47">
        <f t="shared" si="16"/>
        <v>2.429527516778518E-2</v>
      </c>
      <c r="J193" s="47">
        <f t="shared" si="17"/>
        <v>3.9287752023588807E-2</v>
      </c>
      <c r="K193" s="47">
        <f t="shared" si="18"/>
        <v>5.7757619127627668E-2</v>
      </c>
      <c r="M193" s="44">
        <f t="shared" si="19"/>
        <v>4.0682322070003159E-3</v>
      </c>
      <c r="N193" s="44">
        <f t="shared" si="20"/>
        <v>1.6399227100592393E-4</v>
      </c>
      <c r="O193" s="44">
        <f t="shared" si="21"/>
        <v>7.5671465545372398E-4</v>
      </c>
      <c r="P193" s="44">
        <f t="shared" si="22"/>
        <v>2.4424698642615331E-3</v>
      </c>
    </row>
    <row r="194" spans="2:16" x14ac:dyDescent="0.2">
      <c r="B194" s="7">
        <v>42217</v>
      </c>
      <c r="C194" s="41">
        <v>55.950001</v>
      </c>
      <c r="D194" s="41">
        <v>72.879997000000003</v>
      </c>
      <c r="E194" s="41">
        <v>130.679993</v>
      </c>
      <c r="F194" s="41">
        <v>43.52</v>
      </c>
      <c r="G194" s="30"/>
      <c r="H194" s="47">
        <f t="shared" si="23"/>
        <v>-3.4179164508890025E-2</v>
      </c>
      <c r="I194" s="47">
        <f t="shared" si="16"/>
        <v>-4.4948251734982181E-2</v>
      </c>
      <c r="J194" s="47">
        <f t="shared" si="17"/>
        <v>-9.3570126844282786E-2</v>
      </c>
      <c r="K194" s="47">
        <f t="shared" si="18"/>
        <v>-6.8094238370573046E-2</v>
      </c>
      <c r="M194" s="44">
        <f t="shared" si="19"/>
        <v>2.5782980939359802E-3</v>
      </c>
      <c r="N194" s="44">
        <f t="shared" si="20"/>
        <v>3.1852004586031173E-3</v>
      </c>
      <c r="O194" s="44">
        <f t="shared" si="21"/>
        <v>1.1098502798322727E-2</v>
      </c>
      <c r="P194" s="44">
        <f t="shared" si="22"/>
        <v>5.8416224324513268E-3</v>
      </c>
    </row>
    <row r="195" spans="2:16" x14ac:dyDescent="0.2">
      <c r="B195" s="7">
        <v>42248</v>
      </c>
      <c r="C195" s="41">
        <v>56.84</v>
      </c>
      <c r="D195" s="41">
        <v>71.709998999999996</v>
      </c>
      <c r="E195" s="41">
        <v>130.949997</v>
      </c>
      <c r="F195" s="41">
        <v>44.259998000000003</v>
      </c>
      <c r="G195" s="30"/>
      <c r="H195" s="47">
        <f t="shared" si="23"/>
        <v>1.5907041717479142E-2</v>
      </c>
      <c r="I195" s="47">
        <f t="shared" si="16"/>
        <v>-1.6053760265659855E-2</v>
      </c>
      <c r="J195" s="47">
        <f t="shared" si="17"/>
        <v>2.0661464222759829E-3</v>
      </c>
      <c r="K195" s="47">
        <f t="shared" si="18"/>
        <v>1.7003630514705881E-2</v>
      </c>
      <c r="M195" s="44">
        <f t="shared" si="19"/>
        <v>4.7711937870913328E-7</v>
      </c>
      <c r="N195" s="44">
        <f t="shared" si="20"/>
        <v>7.586217367145597E-4</v>
      </c>
      <c r="O195" s="44">
        <f t="shared" si="21"/>
        <v>9.4345450331368704E-5</v>
      </c>
      <c r="P195" s="44">
        <f t="shared" si="22"/>
        <v>7.512315840176289E-5</v>
      </c>
    </row>
    <row r="196" spans="2:16" x14ac:dyDescent="0.2">
      <c r="B196" s="7">
        <v>42278</v>
      </c>
      <c r="C196" s="41">
        <v>62.57</v>
      </c>
      <c r="D196" s="41">
        <v>65.209998999999996</v>
      </c>
      <c r="E196" s="41">
        <v>148.070007</v>
      </c>
      <c r="F196" s="41">
        <v>52.639999000000003</v>
      </c>
      <c r="G196" s="30"/>
      <c r="H196" s="47">
        <f t="shared" si="23"/>
        <v>0.10080928923293442</v>
      </c>
      <c r="I196" s="47">
        <f t="shared" si="16"/>
        <v>-9.064286836763169E-2</v>
      </c>
      <c r="J196" s="47">
        <f t="shared" si="17"/>
        <v>0.13073700184964498</v>
      </c>
      <c r="K196" s="47">
        <f t="shared" si="18"/>
        <v>0.18933577448421945</v>
      </c>
      <c r="M196" s="44">
        <f t="shared" si="19"/>
        <v>7.0915782868290677E-3</v>
      </c>
      <c r="N196" s="44">
        <f t="shared" si="20"/>
        <v>1.0430985629449892E-2</v>
      </c>
      <c r="O196" s="44">
        <f t="shared" si="21"/>
        <v>1.4150933630276211E-2</v>
      </c>
      <c r="P196" s="44">
        <f t="shared" si="22"/>
        <v>3.2760821043485301E-2</v>
      </c>
    </row>
    <row r="197" spans="2:16" x14ac:dyDescent="0.2">
      <c r="B197" s="7">
        <v>42309</v>
      </c>
      <c r="C197" s="41">
        <v>61.389999000000003</v>
      </c>
      <c r="D197" s="41">
        <v>56.310001</v>
      </c>
      <c r="E197" s="41">
        <v>145.449997</v>
      </c>
      <c r="F197" s="41">
        <v>54.349997999999999</v>
      </c>
      <c r="G197" s="30"/>
      <c r="H197" s="47">
        <f t="shared" si="23"/>
        <v>-1.8858894038676688E-2</v>
      </c>
      <c r="I197" s="47">
        <f t="shared" si="16"/>
        <v>-0.1364821060647462</v>
      </c>
      <c r="J197" s="47">
        <f t="shared" si="17"/>
        <v>-1.7694400460182336E-2</v>
      </c>
      <c r="K197" s="47">
        <f t="shared" si="18"/>
        <v>3.2484784051762583E-2</v>
      </c>
      <c r="M197" s="44">
        <f t="shared" si="19"/>
        <v>1.2571757340784518E-3</v>
      </c>
      <c r="N197" s="44">
        <f t="shared" si="20"/>
        <v>2.1895545436197632E-2</v>
      </c>
      <c r="O197" s="44">
        <f t="shared" si="21"/>
        <v>8.6869931590632715E-4</v>
      </c>
      <c r="P197" s="44">
        <f t="shared" si="22"/>
        <v>5.8315078693719374E-4</v>
      </c>
    </row>
    <row r="198" spans="2:16" x14ac:dyDescent="0.2">
      <c r="B198" s="7">
        <v>42339</v>
      </c>
      <c r="C198" s="41">
        <v>60.029998999999997</v>
      </c>
      <c r="D198" s="41">
        <v>49.810001</v>
      </c>
      <c r="E198" s="41">
        <v>144.58999600000001</v>
      </c>
      <c r="F198" s="41">
        <v>55.48</v>
      </c>
      <c r="G198" s="30"/>
      <c r="H198" s="47">
        <f t="shared" si="23"/>
        <v>-2.2153445547376638E-2</v>
      </c>
      <c r="I198" s="47">
        <f t="shared" si="16"/>
        <v>-0.11543242558280187</v>
      </c>
      <c r="J198" s="47">
        <f t="shared" si="17"/>
        <v>-5.9126917685669023E-3</v>
      </c>
      <c r="K198" s="47">
        <f t="shared" si="18"/>
        <v>2.0791205916879552E-2</v>
      </c>
      <c r="M198" s="44">
        <f t="shared" si="19"/>
        <v>1.5016574816351161E-3</v>
      </c>
      <c r="N198" s="44">
        <f t="shared" si="20"/>
        <v>1.6109131650061781E-2</v>
      </c>
      <c r="O198" s="44">
        <f t="shared" si="21"/>
        <v>3.1300675107124931E-4</v>
      </c>
      <c r="P198" s="44">
        <f t="shared" si="22"/>
        <v>1.5512545759133181E-4</v>
      </c>
    </row>
    <row r="199" spans="2:16" x14ac:dyDescent="0.2">
      <c r="B199" s="7">
        <v>42370</v>
      </c>
      <c r="C199" s="41">
        <v>60.77</v>
      </c>
      <c r="D199" s="41">
        <v>49.099997999999999</v>
      </c>
      <c r="E199" s="41">
        <v>120.129997</v>
      </c>
      <c r="F199" s="41">
        <v>55.09</v>
      </c>
      <c r="G199" s="30"/>
      <c r="H199" s="47">
        <f t="shared" si="23"/>
        <v>1.2327186612147045E-2</v>
      </c>
      <c r="I199" s="47">
        <f t="shared" si="16"/>
        <v>-1.4254225772852291E-2</v>
      </c>
      <c r="J199" s="47">
        <f t="shared" si="17"/>
        <v>-0.16916799001778804</v>
      </c>
      <c r="K199" s="47">
        <f t="shared" si="18"/>
        <v>-7.0295602018743963E-3</v>
      </c>
      <c r="M199" s="44">
        <f t="shared" si="19"/>
        <v>1.823796790767745E-5</v>
      </c>
      <c r="N199" s="44">
        <f t="shared" si="20"/>
        <v>6.6273058469401623E-4</v>
      </c>
      <c r="O199" s="44">
        <f t="shared" si="21"/>
        <v>3.2741923588698582E-2</v>
      </c>
      <c r="P199" s="44">
        <f t="shared" si="22"/>
        <v>2.3610870214126956E-4</v>
      </c>
    </row>
    <row r="200" spans="2:16" x14ac:dyDescent="0.2">
      <c r="B200" s="7">
        <v>42401</v>
      </c>
      <c r="C200" s="41">
        <v>58.209999000000003</v>
      </c>
      <c r="D200" s="41">
        <v>51.32</v>
      </c>
      <c r="E200" s="41">
        <v>118.18</v>
      </c>
      <c r="F200" s="41">
        <v>50.880001</v>
      </c>
      <c r="G200" s="30"/>
      <c r="H200" s="47">
        <f t="shared" si="23"/>
        <v>-4.2126065492841813E-2</v>
      </c>
      <c r="I200" s="47">
        <f t="shared" ref="I200:I246" si="24">D200/D199-1</f>
        <v>4.521389186207303E-2</v>
      </c>
      <c r="J200" s="47">
        <f t="shared" ref="J200:J246" si="25">E200/E199-1</f>
        <v>-1.6232390316300416E-2</v>
      </c>
      <c r="K200" s="47">
        <f t="shared" ref="K200:K246" si="26">F200/F199-1</f>
        <v>-7.6420384824832155E-2</v>
      </c>
      <c r="M200" s="44">
        <f t="shared" ref="M200:M245" si="27">(H200-C$252)^2</f>
        <v>3.4484900297876062E-3</v>
      </c>
      <c r="N200" s="44">
        <f t="shared" ref="N200:N246" si="28">(I200-D$252)^2</f>
        <v>1.1373461764584267E-3</v>
      </c>
      <c r="O200" s="44">
        <f t="shared" ref="O200:O246" si="29">(J200-E$252)^2</f>
        <v>7.8465507672928654E-4</v>
      </c>
      <c r="P200" s="44">
        <f t="shared" ref="P200:P246" si="30">(K200-F$252)^2</f>
        <v>7.1836903404446355E-3</v>
      </c>
    </row>
    <row r="201" spans="2:16" x14ac:dyDescent="0.2">
      <c r="B201" s="7">
        <v>42430</v>
      </c>
      <c r="C201" s="41">
        <v>59.700001</v>
      </c>
      <c r="D201" s="41">
        <v>57.209999000000003</v>
      </c>
      <c r="E201" s="41">
        <v>126.94000200000001</v>
      </c>
      <c r="F201" s="41">
        <v>55.23</v>
      </c>
      <c r="G201" s="30"/>
      <c r="H201" s="47">
        <f t="shared" ref="H201:H246" si="31">C201/C200-1</f>
        <v>2.5597011262618263E-2</v>
      </c>
      <c r="I201" s="47">
        <f t="shared" si="24"/>
        <v>0.11477005066250978</v>
      </c>
      <c r="J201" s="47">
        <f t="shared" si="25"/>
        <v>7.4124234218988061E-2</v>
      </c>
      <c r="K201" s="47">
        <f t="shared" si="26"/>
        <v>8.5495261684448431E-2</v>
      </c>
      <c r="M201" s="44">
        <f t="shared" si="27"/>
        <v>8.0986163268978266E-5</v>
      </c>
      <c r="N201" s="44">
        <f t="shared" si="28"/>
        <v>1.0666907578053325E-2</v>
      </c>
      <c r="O201" s="44">
        <f t="shared" si="29"/>
        <v>3.8868901943439334E-3</v>
      </c>
      <c r="P201" s="44">
        <f t="shared" si="30"/>
        <v>5.95351017678391E-3</v>
      </c>
    </row>
    <row r="202" spans="2:16" x14ac:dyDescent="0.2">
      <c r="B202" s="7">
        <v>42461</v>
      </c>
      <c r="C202" s="41">
        <v>56.23</v>
      </c>
      <c r="D202" s="41">
        <v>51.130001</v>
      </c>
      <c r="E202" s="41">
        <v>134.800003</v>
      </c>
      <c r="F202" s="41">
        <v>49.869999</v>
      </c>
      <c r="G202" s="30"/>
      <c r="H202" s="47">
        <f t="shared" si="31"/>
        <v>-5.8123968875645415E-2</v>
      </c>
      <c r="I202" s="47">
        <f t="shared" si="24"/>
        <v>-0.10627509362480503</v>
      </c>
      <c r="J202" s="47">
        <f t="shared" si="25"/>
        <v>6.1919023760532044E-2</v>
      </c>
      <c r="K202" s="47">
        <f t="shared" si="26"/>
        <v>-9.7048723519826186E-2</v>
      </c>
      <c r="M202" s="44">
        <f t="shared" si="27"/>
        <v>5.5833397554427636E-3</v>
      </c>
      <c r="N202" s="44">
        <f t="shared" si="28"/>
        <v>1.3868459109673546E-2</v>
      </c>
      <c r="O202" s="44">
        <f t="shared" si="29"/>
        <v>2.5139913933828347E-3</v>
      </c>
      <c r="P202" s="44">
        <f t="shared" si="30"/>
        <v>1.1105996614661138E-2</v>
      </c>
    </row>
    <row r="203" spans="2:16" x14ac:dyDescent="0.2">
      <c r="B203" s="7">
        <v>42491</v>
      </c>
      <c r="C203" s="41">
        <v>54.889999000000003</v>
      </c>
      <c r="D203" s="41">
        <v>37.979999999999997</v>
      </c>
      <c r="E203" s="41">
        <v>126.150002</v>
      </c>
      <c r="F203" s="41">
        <v>53</v>
      </c>
      <c r="G203" s="30"/>
      <c r="H203" s="47">
        <f t="shared" si="31"/>
        <v>-2.3830713142450555E-2</v>
      </c>
      <c r="I203" s="47">
        <f t="shared" si="24"/>
        <v>-0.25718757564663464</v>
      </c>
      <c r="J203" s="47">
        <f t="shared" si="25"/>
        <v>-6.4169145456176357E-2</v>
      </c>
      <c r="K203" s="47">
        <f t="shared" si="26"/>
        <v>6.2763205589797533E-2</v>
      </c>
      <c r="M203" s="44">
        <f t="shared" si="27"/>
        <v>1.6344630579897845E-3</v>
      </c>
      <c r="N203" s="44">
        <f t="shared" si="28"/>
        <v>7.2187278801935179E-2</v>
      </c>
      <c r="O203" s="44">
        <f t="shared" si="29"/>
        <v>5.7681671327568778E-3</v>
      </c>
      <c r="P203" s="44">
        <f t="shared" si="30"/>
        <v>2.9622914439765245E-3</v>
      </c>
    </row>
    <row r="204" spans="2:16" x14ac:dyDescent="0.2">
      <c r="B204" s="7">
        <v>42522</v>
      </c>
      <c r="C204" s="41">
        <v>57.119999</v>
      </c>
      <c r="D204" s="41">
        <v>38.049999</v>
      </c>
      <c r="E204" s="41">
        <v>129.86999499999999</v>
      </c>
      <c r="F204" s="41">
        <v>51.169998</v>
      </c>
      <c r="G204" s="30"/>
      <c r="H204" s="47">
        <f t="shared" si="31"/>
        <v>4.0626708701525072E-2</v>
      </c>
      <c r="I204" s="47">
        <f t="shared" si="24"/>
        <v>1.8430489731438016E-3</v>
      </c>
      <c r="J204" s="47">
        <f t="shared" si="25"/>
        <v>2.9488647966886106E-2</v>
      </c>
      <c r="K204" s="47">
        <f t="shared" si="26"/>
        <v>-3.4528339622641568E-2</v>
      </c>
      <c r="M204" s="44">
        <f t="shared" si="27"/>
        <v>5.7738941441185258E-4</v>
      </c>
      <c r="N204" s="44">
        <f t="shared" si="28"/>
        <v>9.3050707996325803E-5</v>
      </c>
      <c r="O204" s="44">
        <f t="shared" si="29"/>
        <v>3.136208269051461E-4</v>
      </c>
      <c r="P204" s="44">
        <f t="shared" si="30"/>
        <v>1.8373746586476379E-3</v>
      </c>
    </row>
    <row r="205" spans="2:16" x14ac:dyDescent="0.2">
      <c r="B205" s="7">
        <v>42552</v>
      </c>
      <c r="C205" s="41">
        <v>58.049999</v>
      </c>
      <c r="D205" s="41">
        <v>44.23</v>
      </c>
      <c r="E205" s="41">
        <v>133.66000399999999</v>
      </c>
      <c r="F205" s="41">
        <v>56.68</v>
      </c>
      <c r="G205" s="30"/>
      <c r="H205" s="47">
        <f t="shared" si="31"/>
        <v>1.6281512890082395E-2</v>
      </c>
      <c r="I205" s="47">
        <f t="shared" si="24"/>
        <v>0.16241790177182391</v>
      </c>
      <c r="J205" s="47">
        <f t="shared" si="25"/>
        <v>2.9183099606648888E-2</v>
      </c>
      <c r="K205" s="47">
        <f t="shared" si="26"/>
        <v>0.10768032470902189</v>
      </c>
      <c r="M205" s="44">
        <f t="shared" si="27"/>
        <v>1.0002488654146317E-7</v>
      </c>
      <c r="N205" s="44">
        <f t="shared" si="28"/>
        <v>2.277943424103851E-2</v>
      </c>
      <c r="O205" s="44">
        <f t="shared" si="29"/>
        <v>3.0289206532115915E-4</v>
      </c>
      <c r="P205" s="44">
        <f t="shared" si="30"/>
        <v>9.8692414365257105E-3</v>
      </c>
    </row>
    <row r="206" spans="2:16" x14ac:dyDescent="0.2">
      <c r="B206" s="7">
        <v>42583</v>
      </c>
      <c r="C206" s="41">
        <v>56.23</v>
      </c>
      <c r="D206" s="41">
        <v>50.459999000000003</v>
      </c>
      <c r="E206" s="41">
        <v>129.449997</v>
      </c>
      <c r="F206" s="41">
        <v>57.459999000000003</v>
      </c>
      <c r="G206" s="30"/>
      <c r="H206" s="47">
        <f t="shared" si="31"/>
        <v>-3.1352265828635151E-2</v>
      </c>
      <c r="I206" s="47">
        <f t="shared" si="24"/>
        <v>0.14085460094958191</v>
      </c>
      <c r="J206" s="47">
        <f t="shared" si="25"/>
        <v>-3.1497881744788736E-2</v>
      </c>
      <c r="K206" s="47">
        <f t="shared" si="26"/>
        <v>1.3761450247000706E-2</v>
      </c>
      <c r="M206" s="44">
        <f t="shared" si="27"/>
        <v>2.2992068952298684E-3</v>
      </c>
      <c r="N206" s="44">
        <f t="shared" si="28"/>
        <v>1.6735373725528854E-2</v>
      </c>
      <c r="O206" s="44">
        <f t="shared" si="29"/>
        <v>1.8729148959979289E-3</v>
      </c>
      <c r="P206" s="44">
        <f t="shared" si="30"/>
        <v>2.9432593299869251E-5</v>
      </c>
    </row>
    <row r="207" spans="2:16" x14ac:dyDescent="0.2">
      <c r="B207" s="7">
        <v>42614</v>
      </c>
      <c r="C207" s="41">
        <v>54.139999000000003</v>
      </c>
      <c r="D207" s="41">
        <v>51.880001</v>
      </c>
      <c r="E207" s="41">
        <v>131.740005</v>
      </c>
      <c r="F207" s="41">
        <v>57.599997999999999</v>
      </c>
      <c r="G207" s="30"/>
      <c r="H207" s="47">
        <f t="shared" si="31"/>
        <v>-3.7168788902720906E-2</v>
      </c>
      <c r="I207" s="47">
        <f t="shared" si="24"/>
        <v>2.8141142055908341E-2</v>
      </c>
      <c r="J207" s="47">
        <f t="shared" si="25"/>
        <v>1.7690290097109873E-2</v>
      </c>
      <c r="K207" s="47">
        <f t="shared" si="26"/>
        <v>2.4364601885913384E-3</v>
      </c>
      <c r="M207" s="44">
        <f t="shared" si="27"/>
        <v>2.8908439318644321E-3</v>
      </c>
      <c r="N207" s="44">
        <f t="shared" si="28"/>
        <v>2.7728289593313015E-4</v>
      </c>
      <c r="O207" s="44">
        <f t="shared" si="29"/>
        <v>3.493974434640931E-5</v>
      </c>
      <c r="P207" s="44">
        <f t="shared" si="30"/>
        <v>3.4807742122145645E-5</v>
      </c>
    </row>
    <row r="208" spans="2:16" x14ac:dyDescent="0.2">
      <c r="B208" s="7">
        <v>42644</v>
      </c>
      <c r="C208" s="41">
        <v>53.07</v>
      </c>
      <c r="D208" s="41">
        <v>52</v>
      </c>
      <c r="E208" s="41">
        <v>142.429993</v>
      </c>
      <c r="F208" s="41">
        <v>59.919998</v>
      </c>
      <c r="G208" s="30"/>
      <c r="H208" s="47">
        <f t="shared" si="31"/>
        <v>-1.9763557808709975E-2</v>
      </c>
      <c r="I208" s="47">
        <f t="shared" si="24"/>
        <v>2.3130107495563657E-3</v>
      </c>
      <c r="J208" s="47">
        <f t="shared" si="25"/>
        <v>8.1144584744778259E-2</v>
      </c>
      <c r="K208" s="47">
        <f t="shared" si="26"/>
        <v>4.0277779176311812E-2</v>
      </c>
      <c r="M208" s="44">
        <f t="shared" si="27"/>
        <v>1.3221468874375407E-3</v>
      </c>
      <c r="N208" s="44">
        <f t="shared" si="28"/>
        <v>8.4204806777969459E-5</v>
      </c>
      <c r="O208" s="44">
        <f t="shared" si="29"/>
        <v>4.8115420285342447E-3</v>
      </c>
      <c r="P208" s="44">
        <f t="shared" si="30"/>
        <v>1.0202600825706201E-3</v>
      </c>
    </row>
    <row r="209" spans="2:16" x14ac:dyDescent="0.2">
      <c r="B209" s="7">
        <v>42675</v>
      </c>
      <c r="C209" s="41">
        <v>57.970001000000003</v>
      </c>
      <c r="D209" s="41">
        <v>55.919998</v>
      </c>
      <c r="E209" s="41">
        <v>150.55999800000001</v>
      </c>
      <c r="F209" s="41">
        <v>60.259998000000003</v>
      </c>
      <c r="G209" s="30"/>
      <c r="H209" s="47">
        <f t="shared" si="31"/>
        <v>9.2330902581496233E-2</v>
      </c>
      <c r="I209" s="47">
        <f t="shared" si="24"/>
        <v>7.5384576923076985E-2</v>
      </c>
      <c r="J209" s="47">
        <f t="shared" si="25"/>
        <v>5.7080709117215411E-2</v>
      </c>
      <c r="K209" s="47">
        <f t="shared" si="26"/>
        <v>5.6742324991398974E-3</v>
      </c>
      <c r="M209" s="44">
        <f t="shared" si="27"/>
        <v>5.735505855530669E-3</v>
      </c>
      <c r="N209" s="44">
        <f t="shared" si="28"/>
        <v>4.0826027757755977E-3</v>
      </c>
      <c r="O209" s="44">
        <f t="shared" si="29"/>
        <v>2.0522172113750666E-3</v>
      </c>
      <c r="P209" s="44">
        <f t="shared" si="30"/>
        <v>7.0864374795676465E-6</v>
      </c>
    </row>
    <row r="210" spans="2:16" x14ac:dyDescent="0.2">
      <c r="B210" s="7">
        <v>42705</v>
      </c>
      <c r="C210" s="41">
        <v>55.52</v>
      </c>
      <c r="D210" s="41">
        <v>47.93</v>
      </c>
      <c r="E210" s="41">
        <v>155.679993</v>
      </c>
      <c r="F210" s="41">
        <v>62.139999000000003</v>
      </c>
      <c r="G210" s="30"/>
      <c r="H210" s="47">
        <f t="shared" si="31"/>
        <v>-4.2263256127941129E-2</v>
      </c>
      <c r="I210" s="47">
        <f t="shared" si="24"/>
        <v>-0.14288265890138263</v>
      </c>
      <c r="J210" s="47">
        <f t="shared" si="25"/>
        <v>3.4006343437916309E-2</v>
      </c>
      <c r="K210" s="47">
        <f t="shared" si="26"/>
        <v>3.1198159017529425E-2</v>
      </c>
      <c r="M210" s="44">
        <f t="shared" si="27"/>
        <v>3.4646215743759879E-3</v>
      </c>
      <c r="N210" s="44">
        <f t="shared" si="28"/>
        <v>2.3830710482827599E-2</v>
      </c>
      <c r="O210" s="44">
        <f t="shared" si="29"/>
        <v>4.940412359463308E-4</v>
      </c>
      <c r="P210" s="44">
        <f t="shared" si="30"/>
        <v>5.2266602249364342E-4</v>
      </c>
    </row>
    <row r="211" spans="2:16" x14ac:dyDescent="0.2">
      <c r="B211" s="7">
        <v>42736</v>
      </c>
      <c r="C211" s="41">
        <v>55.220001000000003</v>
      </c>
      <c r="D211" s="41">
        <v>44.220001000000003</v>
      </c>
      <c r="E211" s="41">
        <v>163.41999799999999</v>
      </c>
      <c r="F211" s="41">
        <v>64.650002000000001</v>
      </c>
      <c r="G211" s="30"/>
      <c r="H211" s="47">
        <f t="shared" si="31"/>
        <v>-5.403440201729115E-3</v>
      </c>
      <c r="I211" s="47">
        <f t="shared" si="24"/>
        <v>-7.7404527435843917E-2</v>
      </c>
      <c r="J211" s="47">
        <f t="shared" si="25"/>
        <v>4.9717403314631481E-2</v>
      </c>
      <c r="K211" s="47">
        <f t="shared" si="26"/>
        <v>4.0392710659683084E-2</v>
      </c>
      <c r="M211" s="44">
        <f t="shared" si="27"/>
        <v>4.840536904850311E-4</v>
      </c>
      <c r="N211" s="44">
        <f t="shared" si="28"/>
        <v>7.9021176165635556E-3</v>
      </c>
      <c r="O211" s="44">
        <f t="shared" si="29"/>
        <v>1.4392993007022268E-3</v>
      </c>
      <c r="P211" s="44">
        <f t="shared" si="30"/>
        <v>1.0276154621446534E-3</v>
      </c>
    </row>
    <row r="212" spans="2:16" x14ac:dyDescent="0.2">
      <c r="B212" s="7">
        <v>42767</v>
      </c>
      <c r="C212" s="41">
        <v>56.869999</v>
      </c>
      <c r="D212" s="41">
        <v>46.66</v>
      </c>
      <c r="E212" s="41">
        <v>180.229996</v>
      </c>
      <c r="F212" s="41">
        <v>63.98</v>
      </c>
      <c r="G212" s="30"/>
      <c r="H212" s="47">
        <f t="shared" si="31"/>
        <v>2.988044132777179E-2</v>
      </c>
      <c r="I212" s="47">
        <f t="shared" si="24"/>
        <v>5.5178628331554957E-2</v>
      </c>
      <c r="J212" s="47">
        <f t="shared" si="25"/>
        <v>0.10286377558271664</v>
      </c>
      <c r="K212" s="47">
        <f t="shared" si="26"/>
        <v>-1.0363526361530595E-2</v>
      </c>
      <c r="M212" s="44">
        <f t="shared" si="27"/>
        <v>1.7642909187580249E-4</v>
      </c>
      <c r="N212" s="44">
        <f t="shared" si="28"/>
        <v>1.9087549230049443E-3</v>
      </c>
      <c r="O212" s="44">
        <f t="shared" si="29"/>
        <v>8.2963807740629343E-3</v>
      </c>
      <c r="P212" s="44">
        <f t="shared" si="30"/>
        <v>3.4968234057572922E-4</v>
      </c>
    </row>
    <row r="213" spans="2:16" x14ac:dyDescent="0.2">
      <c r="B213" s="7">
        <v>42795</v>
      </c>
      <c r="C213" s="41">
        <v>58.389999000000003</v>
      </c>
      <c r="D213" s="41">
        <v>46.57</v>
      </c>
      <c r="E213" s="41">
        <v>176.86000100000001</v>
      </c>
      <c r="F213" s="41">
        <v>65.860000999999997</v>
      </c>
      <c r="G213" s="30"/>
      <c r="H213" s="47">
        <f t="shared" si="31"/>
        <v>2.6727624876518918E-2</v>
      </c>
      <c r="I213" s="47">
        <f t="shared" si="24"/>
        <v>-1.9288469781396644E-3</v>
      </c>
      <c r="J213" s="47">
        <f t="shared" si="25"/>
        <v>-1.8698302584437609E-2</v>
      </c>
      <c r="K213" s="47">
        <f t="shared" si="26"/>
        <v>2.9384198186933386E-2</v>
      </c>
      <c r="M213" s="44">
        <f t="shared" si="27"/>
        <v>1.0261375716705933E-4</v>
      </c>
      <c r="N213" s="44">
        <f t="shared" si="28"/>
        <v>1.8004743216907211E-4</v>
      </c>
      <c r="O213" s="44">
        <f t="shared" si="29"/>
        <v>9.2888456650385071E-4</v>
      </c>
      <c r="P213" s="44">
        <f t="shared" si="30"/>
        <v>4.4301532979739127E-4</v>
      </c>
    </row>
    <row r="214" spans="2:16" x14ac:dyDescent="0.2">
      <c r="B214" s="7">
        <v>42826</v>
      </c>
      <c r="C214" s="41">
        <v>60.060001</v>
      </c>
      <c r="D214" s="41">
        <v>48.27</v>
      </c>
      <c r="E214" s="41">
        <v>184.83000200000001</v>
      </c>
      <c r="F214" s="41">
        <v>68.459998999999996</v>
      </c>
      <c r="G214" s="30"/>
      <c r="H214" s="47">
        <f t="shared" si="31"/>
        <v>2.8600822548395577E-2</v>
      </c>
      <c r="I214" s="47">
        <f t="shared" si="24"/>
        <v>3.6504187245007591E-2</v>
      </c>
      <c r="J214" s="47">
        <f t="shared" si="25"/>
        <v>4.5063897743617076E-2</v>
      </c>
      <c r="K214" s="47">
        <f t="shared" si="26"/>
        <v>3.9477648960254408E-2</v>
      </c>
      <c r="M214" s="44">
        <f t="shared" si="27"/>
        <v>1.4407303035309554E-4</v>
      </c>
      <c r="N214" s="44">
        <f t="shared" si="28"/>
        <v>6.2574315988402746E-4</v>
      </c>
      <c r="O214" s="44">
        <f t="shared" si="29"/>
        <v>1.1078641114514965E-3</v>
      </c>
      <c r="P214" s="44">
        <f t="shared" si="30"/>
        <v>9.6978555579993421E-4</v>
      </c>
    </row>
    <row r="215" spans="2:16" x14ac:dyDescent="0.2">
      <c r="B215" s="7">
        <v>42856</v>
      </c>
      <c r="C215" s="41">
        <v>63.610000999999997</v>
      </c>
      <c r="D215" s="41">
        <v>41.799999</v>
      </c>
      <c r="E215" s="41">
        <v>187.63000500000001</v>
      </c>
      <c r="F215" s="41">
        <v>69.839995999999999</v>
      </c>
      <c r="G215" s="30"/>
      <c r="H215" s="47">
        <f t="shared" si="31"/>
        <v>5.9107558123417281E-2</v>
      </c>
      <c r="I215" s="47">
        <f t="shared" si="24"/>
        <v>-0.13403772529521452</v>
      </c>
      <c r="J215" s="47">
        <f t="shared" si="25"/>
        <v>1.5149071956402471E-2</v>
      </c>
      <c r="K215" s="47">
        <f t="shared" si="26"/>
        <v>2.0157712827311158E-2</v>
      </c>
      <c r="M215" s="44">
        <f t="shared" si="27"/>
        <v>1.8070812358701961E-3</v>
      </c>
      <c r="N215" s="44">
        <f t="shared" si="28"/>
        <v>2.1178123375544835E-2</v>
      </c>
      <c r="O215" s="44">
        <f t="shared" si="29"/>
        <v>1.1355329071469576E-5</v>
      </c>
      <c r="P215" s="44">
        <f t="shared" si="30"/>
        <v>1.3974653794732086E-4</v>
      </c>
    </row>
    <row r="216" spans="2:16" x14ac:dyDescent="0.2">
      <c r="B216" s="7">
        <v>42887</v>
      </c>
      <c r="C216" s="41">
        <v>58.310001</v>
      </c>
      <c r="D216" s="41">
        <v>47.830002</v>
      </c>
      <c r="E216" s="41">
        <v>197.75</v>
      </c>
      <c r="F216" s="41">
        <v>68.930000000000007</v>
      </c>
      <c r="G216" s="30"/>
      <c r="H216" s="47">
        <f t="shared" si="31"/>
        <v>-8.3320231357958852E-2</v>
      </c>
      <c r="I216" s="47">
        <f t="shared" si="24"/>
        <v>0.14425844842723556</v>
      </c>
      <c r="J216" s="47">
        <f t="shared" si="25"/>
        <v>5.3935909664341697E-2</v>
      </c>
      <c r="K216" s="47">
        <f t="shared" si="26"/>
        <v>-1.3029725832172101E-2</v>
      </c>
      <c r="M216" s="44">
        <f t="shared" si="27"/>
        <v>9.9836089942744333E-3</v>
      </c>
      <c r="N216" s="44">
        <f t="shared" si="28"/>
        <v>1.7627639216078874E-2</v>
      </c>
      <c r="O216" s="44">
        <f t="shared" si="29"/>
        <v>1.7771793134604358E-3</v>
      </c>
      <c r="P216" s="44">
        <f t="shared" si="30"/>
        <v>4.5650572832733622E-4</v>
      </c>
    </row>
    <row r="217" spans="2:16" x14ac:dyDescent="0.2">
      <c r="B217" s="7">
        <v>42917</v>
      </c>
      <c r="C217" s="41">
        <v>53.98</v>
      </c>
      <c r="D217" s="41">
        <v>48.57</v>
      </c>
      <c r="E217" s="41">
        <v>242.46000699999999</v>
      </c>
      <c r="F217" s="41">
        <v>72.699996999999996</v>
      </c>
      <c r="G217" s="30"/>
      <c r="H217" s="47">
        <f t="shared" si="31"/>
        <v>-7.425829061467526E-2</v>
      </c>
      <c r="I217" s="47">
        <f t="shared" si="24"/>
        <v>1.5471418964189132E-2</v>
      </c>
      <c r="J217" s="47">
        <f t="shared" si="25"/>
        <v>0.22609358786346401</v>
      </c>
      <c r="K217" s="47">
        <f t="shared" si="26"/>
        <v>5.4693123458581017E-2</v>
      </c>
      <c r="M217" s="44">
        <f t="shared" si="27"/>
        <v>8.2548255680346475E-3</v>
      </c>
      <c r="N217" s="44">
        <f t="shared" si="28"/>
        <v>1.5857044759699745E-5</v>
      </c>
      <c r="O217" s="44">
        <f t="shared" si="29"/>
        <v>4.5930611822173173E-2</v>
      </c>
      <c r="P217" s="44">
        <f t="shared" si="30"/>
        <v>2.1489579701368272E-3</v>
      </c>
    </row>
    <row r="218" spans="2:16" x14ac:dyDescent="0.2">
      <c r="B218" s="7">
        <v>42948</v>
      </c>
      <c r="C218" s="41">
        <v>54.860000999999997</v>
      </c>
      <c r="D218" s="41">
        <v>44.619999</v>
      </c>
      <c r="E218" s="41">
        <v>239.66000399999999</v>
      </c>
      <c r="F218" s="41">
        <v>74.769997000000004</v>
      </c>
      <c r="G218" s="30"/>
      <c r="H218" s="47">
        <f t="shared" si="31"/>
        <v>1.6302352723230884E-2</v>
      </c>
      <c r="I218" s="47">
        <f t="shared" si="24"/>
        <v>-8.1325941939468849E-2</v>
      </c>
      <c r="J218" s="47">
        <f t="shared" si="25"/>
        <v>-1.1548308666014417E-2</v>
      </c>
      <c r="K218" s="47">
        <f t="shared" si="26"/>
        <v>2.8473178616500006E-2</v>
      </c>
      <c r="M218" s="44">
        <f t="shared" si="27"/>
        <v>8.7277277471324105E-8</v>
      </c>
      <c r="N218" s="44">
        <f t="shared" si="28"/>
        <v>8.6146744198824995E-3</v>
      </c>
      <c r="O218" s="44">
        <f t="shared" si="29"/>
        <v>5.4417756121295454E-4</v>
      </c>
      <c r="P218" s="44">
        <f t="shared" si="30"/>
        <v>4.0549513535062466E-4</v>
      </c>
    </row>
    <row r="219" spans="2:16" x14ac:dyDescent="0.2">
      <c r="B219" s="7">
        <v>42979</v>
      </c>
      <c r="C219" s="41">
        <v>53.709999000000003</v>
      </c>
      <c r="D219" s="41">
        <v>47.150002000000001</v>
      </c>
      <c r="E219" s="41">
        <v>254.21000699999999</v>
      </c>
      <c r="F219" s="41">
        <v>74.489998</v>
      </c>
      <c r="G219" s="30"/>
      <c r="H219" s="47">
        <f t="shared" si="31"/>
        <v>-2.0962485946728227E-2</v>
      </c>
      <c r="I219" s="47">
        <f t="shared" si="24"/>
        <v>5.6701099433014379E-2</v>
      </c>
      <c r="J219" s="47">
        <f t="shared" si="25"/>
        <v>6.071101876473306E-2</v>
      </c>
      <c r="K219" s="47">
        <f t="shared" si="26"/>
        <v>-3.7448042160548312E-3</v>
      </c>
      <c r="M219" s="44">
        <f t="shared" si="27"/>
        <v>1.4107735781939135E-3</v>
      </c>
      <c r="N219" s="44">
        <f t="shared" si="28"/>
        <v>2.0441042342454778E-3</v>
      </c>
      <c r="O219" s="44">
        <f t="shared" si="29"/>
        <v>2.3943126080477818E-3</v>
      </c>
      <c r="P219" s="44">
        <f t="shared" si="30"/>
        <v>1.459523261835003E-4</v>
      </c>
    </row>
    <row r="220" spans="2:16" x14ac:dyDescent="0.2">
      <c r="B220" s="7">
        <v>43009</v>
      </c>
      <c r="C220" s="41">
        <v>54.84</v>
      </c>
      <c r="D220" s="41">
        <v>39.650002000000001</v>
      </c>
      <c r="E220" s="41">
        <v>257.98001099999999</v>
      </c>
      <c r="F220" s="41">
        <v>83.18</v>
      </c>
      <c r="G220" s="30"/>
      <c r="H220" s="47">
        <f t="shared" si="31"/>
        <v>2.1038931689423501E-2</v>
      </c>
      <c r="I220" s="47">
        <f t="shared" si="24"/>
        <v>-0.1590668013121187</v>
      </c>
      <c r="J220" s="47">
        <f t="shared" si="25"/>
        <v>1.48302737743915E-2</v>
      </c>
      <c r="K220" s="47">
        <f t="shared" si="26"/>
        <v>0.11665998433776315</v>
      </c>
      <c r="M220" s="44">
        <f t="shared" si="27"/>
        <v>1.972382830423443E-5</v>
      </c>
      <c r="N220" s="44">
        <f t="shared" si="28"/>
        <v>2.9089393403865463E-2</v>
      </c>
      <c r="O220" s="44">
        <f t="shared" si="29"/>
        <v>9.3084102187677101E-6</v>
      </c>
      <c r="P220" s="44">
        <f t="shared" si="30"/>
        <v>1.173402733926036E-2</v>
      </c>
    </row>
    <row r="221" spans="2:16" x14ac:dyDescent="0.2">
      <c r="B221" s="7">
        <v>43040</v>
      </c>
      <c r="C221" s="41">
        <v>57.82</v>
      </c>
      <c r="D221" s="41">
        <v>45.450001</v>
      </c>
      <c r="E221" s="41">
        <v>276.79998799999998</v>
      </c>
      <c r="F221" s="41">
        <v>84.169998000000007</v>
      </c>
      <c r="G221" s="30"/>
      <c r="H221" s="47">
        <f t="shared" si="31"/>
        <v>5.4339897884755572E-2</v>
      </c>
      <c r="I221" s="47">
        <f t="shared" si="24"/>
        <v>0.1462799169593989</v>
      </c>
      <c r="J221" s="47">
        <f t="shared" si="25"/>
        <v>7.2951299315976881E-2</v>
      </c>
      <c r="K221" s="47">
        <f t="shared" si="26"/>
        <v>1.1901875450829547E-2</v>
      </c>
      <c r="M221" s="44">
        <f t="shared" si="27"/>
        <v>1.4244674622208326E-3</v>
      </c>
      <c r="N221" s="44">
        <f t="shared" si="28"/>
        <v>1.8168502747206862E-2</v>
      </c>
      <c r="O221" s="44">
        <f t="shared" si="29"/>
        <v>3.7420128837108396E-3</v>
      </c>
      <c r="P221" s="44">
        <f t="shared" si="30"/>
        <v>1.271355050385063E-5</v>
      </c>
    </row>
    <row r="222" spans="2:16" x14ac:dyDescent="0.2">
      <c r="B222" s="7">
        <v>43070</v>
      </c>
      <c r="C222" s="41">
        <v>57.43</v>
      </c>
      <c r="D222" s="41">
        <v>47.380001</v>
      </c>
      <c r="E222" s="41">
        <v>294.91000400000001</v>
      </c>
      <c r="F222" s="41">
        <v>85.540001000000004</v>
      </c>
      <c r="G222" s="30"/>
      <c r="H222" s="47">
        <f t="shared" si="31"/>
        <v>-6.7450709097198747E-3</v>
      </c>
      <c r="I222" s="47">
        <f t="shared" si="24"/>
        <v>4.2464245490335673E-2</v>
      </c>
      <c r="J222" s="47">
        <f t="shared" si="25"/>
        <v>6.5426361217906015E-2</v>
      </c>
      <c r="K222" s="47">
        <f t="shared" si="26"/>
        <v>1.627661913452827E-2</v>
      </c>
      <c r="M222" s="44">
        <f t="shared" si="27"/>
        <v>5.4488868872078883E-4</v>
      </c>
      <c r="N222" s="44">
        <f t="shared" si="28"/>
        <v>9.5944548485063291E-4</v>
      </c>
      <c r="O222" s="44">
        <f t="shared" si="29"/>
        <v>2.8780066365647803E-3</v>
      </c>
      <c r="P222" s="44">
        <f t="shared" si="30"/>
        <v>6.3049162801283318E-5</v>
      </c>
    </row>
    <row r="223" spans="2:16" x14ac:dyDescent="0.2">
      <c r="B223" s="7">
        <v>43101</v>
      </c>
      <c r="C223" s="41">
        <v>56.810001</v>
      </c>
      <c r="D223" s="41">
        <v>49.310001</v>
      </c>
      <c r="E223" s="41">
        <v>354.36999500000002</v>
      </c>
      <c r="F223" s="41">
        <v>95.010002</v>
      </c>
      <c r="G223" s="30"/>
      <c r="H223" s="47">
        <f t="shared" si="31"/>
        <v>-1.0795733936966756E-2</v>
      </c>
      <c r="I223" s="47">
        <f t="shared" si="24"/>
        <v>4.0734486265629144E-2</v>
      </c>
      <c r="J223" s="47">
        <f t="shared" si="25"/>
        <v>0.20162080022215867</v>
      </c>
      <c r="K223" s="47">
        <f t="shared" si="26"/>
        <v>0.11070845089188142</v>
      </c>
      <c r="M223" s="44">
        <f t="shared" si="27"/>
        <v>7.5040460596427472E-4</v>
      </c>
      <c r="N223" s="44">
        <f t="shared" si="28"/>
        <v>8.5527925490096689E-4</v>
      </c>
      <c r="O223" s="44">
        <f t="shared" si="29"/>
        <v>3.6039793293030753E-2</v>
      </c>
      <c r="P223" s="44">
        <f t="shared" si="30"/>
        <v>1.0480063658082479E-2</v>
      </c>
    </row>
    <row r="224" spans="2:16" x14ac:dyDescent="0.2">
      <c r="B224" s="7">
        <v>43132</v>
      </c>
      <c r="C224" s="41">
        <v>57.099997999999999</v>
      </c>
      <c r="D224" s="41">
        <v>51.310001</v>
      </c>
      <c r="E224" s="41">
        <v>362.209991</v>
      </c>
      <c r="F224" s="41">
        <v>93.769997000000004</v>
      </c>
      <c r="G224" s="30"/>
      <c r="H224" s="47">
        <f t="shared" si="31"/>
        <v>5.1046821843920842E-3</v>
      </c>
      <c r="I224" s="47">
        <f t="shared" si="24"/>
        <v>4.0559723371329959E-2</v>
      </c>
      <c r="J224" s="47">
        <f t="shared" si="25"/>
        <v>2.2123757966585167E-2</v>
      </c>
      <c r="K224" s="47">
        <f t="shared" si="26"/>
        <v>-1.3051310113644576E-2</v>
      </c>
      <c r="M224" s="44">
        <f t="shared" si="27"/>
        <v>1.3209129746184778E-4</v>
      </c>
      <c r="N224" s="44">
        <f t="shared" si="28"/>
        <v>8.4508786012654129E-4</v>
      </c>
      <c r="O224" s="44">
        <f t="shared" si="29"/>
        <v>1.0700770635214439E-4</v>
      </c>
      <c r="P224" s="44">
        <f t="shared" si="30"/>
        <v>4.5742853349442606E-4</v>
      </c>
    </row>
    <row r="225" spans="2:16" x14ac:dyDescent="0.2">
      <c r="B225" s="7">
        <v>43160</v>
      </c>
      <c r="C225" s="41">
        <v>57.889999000000003</v>
      </c>
      <c r="D225" s="41">
        <v>48.41</v>
      </c>
      <c r="E225" s="41">
        <v>327.88000499999998</v>
      </c>
      <c r="F225" s="41">
        <v>91.269997000000004</v>
      </c>
      <c r="G225" s="30"/>
      <c r="H225" s="47">
        <f t="shared" si="31"/>
        <v>1.383539453013638E-2</v>
      </c>
      <c r="I225" s="47">
        <f t="shared" si="24"/>
        <v>-5.651921542546845E-2</v>
      </c>
      <c r="J225" s="47">
        <f t="shared" si="25"/>
        <v>-9.4779235396629358E-2</v>
      </c>
      <c r="K225" s="47">
        <f t="shared" si="26"/>
        <v>-2.6660979844117971E-2</v>
      </c>
      <c r="M225" s="44">
        <f t="shared" si="27"/>
        <v>7.63077349918763E-6</v>
      </c>
      <c r="N225" s="44">
        <f t="shared" si="28"/>
        <v>4.6251620418290718E-3</v>
      </c>
      <c r="O225" s="44">
        <f t="shared" si="29"/>
        <v>1.1354722539966151E-2</v>
      </c>
      <c r="P225" s="44">
        <f t="shared" si="30"/>
        <v>1.2248074154515263E-3</v>
      </c>
    </row>
    <row r="226" spans="2:16" x14ac:dyDescent="0.2">
      <c r="B226" s="7">
        <v>43191</v>
      </c>
      <c r="C226" s="41">
        <v>57.57</v>
      </c>
      <c r="D226" s="41">
        <v>50.560001</v>
      </c>
      <c r="E226" s="41">
        <v>333.55999800000001</v>
      </c>
      <c r="F226" s="41">
        <v>93.519997000000004</v>
      </c>
      <c r="G226" s="30"/>
      <c r="H226" s="47">
        <f t="shared" si="31"/>
        <v>-5.527707817027272E-3</v>
      </c>
      <c r="I226" s="47">
        <f t="shared" si="24"/>
        <v>4.4412332162776291E-2</v>
      </c>
      <c r="J226" s="47">
        <f t="shared" si="25"/>
        <v>1.7323389390579091E-2</v>
      </c>
      <c r="K226" s="47">
        <f t="shared" si="26"/>
        <v>2.4652131850075643E-2</v>
      </c>
      <c r="M226" s="44">
        <f t="shared" si="27"/>
        <v>4.8953721126215812E-4</v>
      </c>
      <c r="N226" s="44">
        <f t="shared" si="28"/>
        <v>1.083924172615806E-3</v>
      </c>
      <c r="O226" s="44">
        <f t="shared" si="29"/>
        <v>3.0736871287304964E-5</v>
      </c>
      <c r="P226" s="44">
        <f t="shared" si="30"/>
        <v>2.6620738576657127E-4</v>
      </c>
    </row>
    <row r="227" spans="2:16" x14ac:dyDescent="0.2">
      <c r="B227" s="7">
        <v>43221</v>
      </c>
      <c r="C227" s="41">
        <v>56.669998</v>
      </c>
      <c r="D227" s="41">
        <v>49.029998999999997</v>
      </c>
      <c r="E227" s="41">
        <v>352.16000400000001</v>
      </c>
      <c r="F227" s="41">
        <v>98.839995999999999</v>
      </c>
      <c r="G227" s="30"/>
      <c r="H227" s="47">
        <f t="shared" si="31"/>
        <v>-1.5633177001910692E-2</v>
      </c>
      <c r="I227" s="47">
        <f t="shared" si="24"/>
        <v>-3.0261114907810249E-2</v>
      </c>
      <c r="J227" s="47">
        <f t="shared" si="25"/>
        <v>5.576210010650029E-2</v>
      </c>
      <c r="K227" s="47">
        <f t="shared" si="26"/>
        <v>5.6886218676846179E-2</v>
      </c>
      <c r="M227" s="44">
        <f t="shared" si="27"/>
        <v>1.0388345894348961E-3</v>
      </c>
      <c r="N227" s="44">
        <f t="shared" si="28"/>
        <v>1.7430995216588243E-3</v>
      </c>
      <c r="O227" s="44">
        <f t="shared" si="29"/>
        <v>1.9344862618694493E-3</v>
      </c>
      <c r="P227" s="44">
        <f t="shared" si="30"/>
        <v>2.3570976291692569E-3</v>
      </c>
    </row>
    <row r="228" spans="2:16" x14ac:dyDescent="0.2">
      <c r="B228" s="7">
        <v>43252</v>
      </c>
      <c r="C228" s="41">
        <v>48.849997999999999</v>
      </c>
      <c r="D228" s="41">
        <v>51.779998999999997</v>
      </c>
      <c r="E228" s="41">
        <v>335.51001000000002</v>
      </c>
      <c r="F228" s="41">
        <v>98.610000999999997</v>
      </c>
      <c r="G228" s="30"/>
      <c r="H228" s="47">
        <f t="shared" si="31"/>
        <v>-0.13799188770043724</v>
      </c>
      <c r="I228" s="47">
        <f t="shared" si="24"/>
        <v>5.6088110464779017E-2</v>
      </c>
      <c r="J228" s="47">
        <f t="shared" si="25"/>
        <v>-4.7279628040894695E-2</v>
      </c>
      <c r="K228" s="47">
        <f t="shared" si="26"/>
        <v>-2.3269426275573935E-3</v>
      </c>
      <c r="M228" s="44">
        <f t="shared" si="27"/>
        <v>2.3897965360575184E-2</v>
      </c>
      <c r="N228" s="44">
        <f t="shared" si="28"/>
        <v>1.9890513560426449E-3</v>
      </c>
      <c r="O228" s="44">
        <f t="shared" si="29"/>
        <v>3.4879575766432755E-3</v>
      </c>
      <c r="P228" s="44">
        <f t="shared" si="30"/>
        <v>1.1370407879987592E-4</v>
      </c>
    </row>
    <row r="229" spans="2:16" x14ac:dyDescent="0.2">
      <c r="B229" s="7">
        <v>43282</v>
      </c>
      <c r="C229" s="41">
        <v>52.389999000000003</v>
      </c>
      <c r="D229" s="41">
        <v>52.41</v>
      </c>
      <c r="E229" s="41">
        <v>356.29998799999998</v>
      </c>
      <c r="F229" s="41">
        <v>106.08000199999999</v>
      </c>
      <c r="G229" s="30"/>
      <c r="H229" s="47">
        <f t="shared" si="31"/>
        <v>7.2466758340501869E-2</v>
      </c>
      <c r="I229" s="47">
        <f t="shared" si="24"/>
        <v>1.2166879338873615E-2</v>
      </c>
      <c r="J229" s="47">
        <f t="shared" si="25"/>
        <v>6.1965298740267016E-2</v>
      </c>
      <c r="K229" s="47">
        <f t="shared" si="26"/>
        <v>7.5752975603356809E-2</v>
      </c>
      <c r="M229" s="44">
        <f t="shared" si="27"/>
        <v>3.1213427405065971E-3</v>
      </c>
      <c r="N229" s="44">
        <f t="shared" si="28"/>
        <v>4.5907518940374458E-7</v>
      </c>
      <c r="O229" s="44">
        <f t="shared" si="29"/>
        <v>2.5186339636920122E-3</v>
      </c>
      <c r="P229" s="44">
        <f t="shared" si="30"/>
        <v>4.5450123508289043E-3</v>
      </c>
    </row>
    <row r="230" spans="2:16" x14ac:dyDescent="0.2">
      <c r="B230" s="7">
        <v>43313</v>
      </c>
      <c r="C230" s="41">
        <v>53.450001</v>
      </c>
      <c r="D230" s="41">
        <v>62.849997999999999</v>
      </c>
      <c r="E230" s="41">
        <v>342.790009</v>
      </c>
      <c r="F230" s="41">
        <v>112.33000199999999</v>
      </c>
      <c r="G230" s="30"/>
      <c r="H230" s="47">
        <f t="shared" si="31"/>
        <v>2.0232907429526659E-2</v>
      </c>
      <c r="I230" s="47">
        <f t="shared" si="24"/>
        <v>0.19919858805571455</v>
      </c>
      <c r="J230" s="47">
        <f t="shared" si="25"/>
        <v>-3.7917427603168963E-2</v>
      </c>
      <c r="K230" s="47">
        <f t="shared" si="26"/>
        <v>5.8917796777568032E-2</v>
      </c>
      <c r="M230" s="44">
        <f t="shared" si="27"/>
        <v>1.3214151409060675E-5</v>
      </c>
      <c r="N230" s="44">
        <f t="shared" si="28"/>
        <v>3.5234766136846937E-2</v>
      </c>
      <c r="O230" s="44">
        <f t="shared" si="29"/>
        <v>2.4697652353979299E-3</v>
      </c>
      <c r="P230" s="44">
        <f t="shared" si="30"/>
        <v>2.5584909685083274E-3</v>
      </c>
    </row>
    <row r="231" spans="2:16" x14ac:dyDescent="0.2">
      <c r="B231" s="7">
        <v>43344</v>
      </c>
      <c r="C231" s="41">
        <v>56.84</v>
      </c>
      <c r="D231" s="41">
        <v>59.810001</v>
      </c>
      <c r="E231" s="41">
        <v>371.89999399999999</v>
      </c>
      <c r="F231" s="41">
        <v>114.370003</v>
      </c>
      <c r="G231" s="30"/>
      <c r="H231" s="47">
        <f t="shared" si="31"/>
        <v>6.3423740628180791E-2</v>
      </c>
      <c r="I231" s="47">
        <f t="shared" si="24"/>
        <v>-4.8369086662500727E-2</v>
      </c>
      <c r="J231" s="47">
        <f t="shared" si="25"/>
        <v>8.492075100123464E-2</v>
      </c>
      <c r="K231" s="47">
        <f t="shared" si="26"/>
        <v>1.8160784863157087E-2</v>
      </c>
      <c r="M231" s="44">
        <f t="shared" si="27"/>
        <v>2.1926705884964142E-3</v>
      </c>
      <c r="N231" s="44">
        <f t="shared" si="28"/>
        <v>3.5830298613361874E-3</v>
      </c>
      <c r="O231" s="44">
        <f t="shared" si="29"/>
        <v>5.3496711173129895E-3</v>
      </c>
      <c r="P231" s="44">
        <f t="shared" si="30"/>
        <v>9.6521115091086841E-5</v>
      </c>
    </row>
    <row r="232" spans="2:16" x14ac:dyDescent="0.2">
      <c r="B232" s="7">
        <v>43374</v>
      </c>
      <c r="C232" s="41">
        <v>58.27</v>
      </c>
      <c r="D232" s="41">
        <v>65.769997000000004</v>
      </c>
      <c r="E232" s="41">
        <v>354.85998499999999</v>
      </c>
      <c r="F232" s="41">
        <v>106.80999799999999</v>
      </c>
      <c r="G232" s="30"/>
      <c r="H232" s="47">
        <f t="shared" si="31"/>
        <v>2.5158339197748125E-2</v>
      </c>
      <c r="I232" s="47">
        <f t="shared" si="24"/>
        <v>9.9648819601257044E-2</v>
      </c>
      <c r="J232" s="47">
        <f t="shared" si="25"/>
        <v>-4.5818793425417503E-2</v>
      </c>
      <c r="K232" s="47">
        <f t="shared" si="26"/>
        <v>-6.6101292311761206E-2</v>
      </c>
      <c r="M232" s="44">
        <f t="shared" si="27"/>
        <v>7.3283173731436161E-5</v>
      </c>
      <c r="N232" s="44">
        <f t="shared" si="28"/>
        <v>7.7720958777572876E-3</v>
      </c>
      <c r="O232" s="44">
        <f t="shared" si="29"/>
        <v>3.3175409468218634E-3</v>
      </c>
      <c r="P232" s="44">
        <f t="shared" si="30"/>
        <v>5.5409505102084261E-3</v>
      </c>
    </row>
    <row r="233" spans="2:16" x14ac:dyDescent="0.2">
      <c r="B233" s="7">
        <v>43405</v>
      </c>
      <c r="C233" s="41">
        <v>66.720000999999996</v>
      </c>
      <c r="D233" s="41">
        <v>52.869999</v>
      </c>
      <c r="E233" s="41">
        <v>346.76001000000002</v>
      </c>
      <c r="F233" s="41">
        <v>110.889999</v>
      </c>
      <c r="G233" s="30"/>
      <c r="H233" s="47">
        <f t="shared" si="31"/>
        <v>0.14501460442766412</v>
      </c>
      <c r="I233" s="47">
        <f t="shared" si="24"/>
        <v>-0.19613803540237351</v>
      </c>
      <c r="J233" s="47">
        <f t="shared" si="25"/>
        <v>-2.2825833687616148E-2</v>
      </c>
      <c r="K233" s="47">
        <f t="shared" si="26"/>
        <v>3.8198680614150105E-2</v>
      </c>
      <c r="M233" s="44">
        <f t="shared" si="27"/>
        <v>1.6490880795384757E-2</v>
      </c>
      <c r="N233" s="44">
        <f t="shared" si="28"/>
        <v>4.3109122225682181E-2</v>
      </c>
      <c r="O233" s="44">
        <f t="shared" si="29"/>
        <v>1.1975156263515107E-3</v>
      </c>
      <c r="P233" s="44">
        <f t="shared" si="30"/>
        <v>8.917636369744201E-4</v>
      </c>
    </row>
    <row r="234" spans="2:16" x14ac:dyDescent="0.2">
      <c r="B234" s="7">
        <v>43435</v>
      </c>
      <c r="C234" s="41">
        <v>64.400002000000001</v>
      </c>
      <c r="D234" s="41">
        <v>46.610000999999997</v>
      </c>
      <c r="E234" s="41">
        <v>322.5</v>
      </c>
      <c r="F234" s="41">
        <v>101.57</v>
      </c>
      <c r="G234" s="30"/>
      <c r="H234" s="47">
        <f t="shared" si="31"/>
        <v>-3.4772166745021371E-2</v>
      </c>
      <c r="I234" s="47">
        <f t="shared" si="24"/>
        <v>-0.11840359595996974</v>
      </c>
      <c r="J234" s="47">
        <f t="shared" si="25"/>
        <v>-6.9961960146442514E-2</v>
      </c>
      <c r="K234" s="47">
        <f t="shared" si="26"/>
        <v>-8.4047245775518586E-2</v>
      </c>
      <c r="M234" s="44">
        <f t="shared" si="27"/>
        <v>2.6388714288666511E-3</v>
      </c>
      <c r="N234" s="44">
        <f t="shared" si="28"/>
        <v>1.6872171815150057E-2</v>
      </c>
      <c r="O234" s="44">
        <f t="shared" si="29"/>
        <v>6.6816344342660334E-3</v>
      </c>
      <c r="P234" s="44">
        <f t="shared" si="30"/>
        <v>8.5347137726986561E-3</v>
      </c>
    </row>
    <row r="235" spans="2:16" x14ac:dyDescent="0.2">
      <c r="B235" s="7">
        <v>43466</v>
      </c>
      <c r="C235" s="41">
        <v>68.139999000000003</v>
      </c>
      <c r="D235" s="41">
        <v>46.41</v>
      </c>
      <c r="E235" s="41">
        <v>385.61999500000002</v>
      </c>
      <c r="F235" s="41">
        <v>104.43</v>
      </c>
      <c r="G235" s="30"/>
      <c r="H235" s="47">
        <f t="shared" si="31"/>
        <v>5.807448577408425E-2</v>
      </c>
      <c r="I235" s="47">
        <f t="shared" si="24"/>
        <v>-4.2909460568344437E-3</v>
      </c>
      <c r="J235" s="47">
        <f t="shared" si="25"/>
        <v>0.19572091472868225</v>
      </c>
      <c r="K235" s="47">
        <f t="shared" si="26"/>
        <v>2.8157920645860202E-2</v>
      </c>
      <c r="M235" s="44">
        <f t="shared" si="27"/>
        <v>1.7203171216436208E-3</v>
      </c>
      <c r="N235" s="44">
        <f t="shared" si="28"/>
        <v>2.4901706392118153E-4</v>
      </c>
      <c r="O235" s="44">
        <f t="shared" si="29"/>
        <v>3.3834515774895671E-2</v>
      </c>
      <c r="P235" s="44">
        <f t="shared" si="30"/>
        <v>3.9289788031642584E-4</v>
      </c>
    </row>
    <row r="236" spans="2:16" x14ac:dyDescent="0.2">
      <c r="B236" s="7">
        <v>43497</v>
      </c>
      <c r="C236" s="41">
        <v>70.260002</v>
      </c>
      <c r="D236" s="41">
        <v>47.279998999999997</v>
      </c>
      <c r="E236" s="41">
        <v>439.959991</v>
      </c>
      <c r="F236" s="41">
        <v>112.029999</v>
      </c>
      <c r="G236" s="30"/>
      <c r="H236" s="47">
        <f t="shared" si="31"/>
        <v>3.1112460098509764E-2</v>
      </c>
      <c r="I236" s="47">
        <f t="shared" si="24"/>
        <v>1.8745938375350102E-2</v>
      </c>
      <c r="J236" s="47">
        <f t="shared" si="25"/>
        <v>0.14091591905134471</v>
      </c>
      <c r="K236" s="47">
        <f t="shared" si="26"/>
        <v>7.2776012640045851E-2</v>
      </c>
      <c r="M236" s="44">
        <f t="shared" si="27"/>
        <v>2.1067593828287071E-4</v>
      </c>
      <c r="N236" s="44">
        <f t="shared" si="28"/>
        <v>5.2658387420088885E-5</v>
      </c>
      <c r="O236" s="44">
        <f t="shared" si="29"/>
        <v>1.6676265078337599E-2</v>
      </c>
      <c r="P236" s="44">
        <f t="shared" si="30"/>
        <v>4.1524805810274623E-3</v>
      </c>
    </row>
    <row r="237" spans="2:16" x14ac:dyDescent="0.2">
      <c r="B237" s="7">
        <v>43525</v>
      </c>
      <c r="C237" s="41">
        <v>74.339995999999999</v>
      </c>
      <c r="D237" s="41">
        <v>44.380001</v>
      </c>
      <c r="E237" s="41">
        <v>381.42001299999998</v>
      </c>
      <c r="F237" s="41">
        <v>117.94000200000001</v>
      </c>
      <c r="G237" s="30"/>
      <c r="H237" s="47">
        <f t="shared" si="31"/>
        <v>5.8069938569031088E-2</v>
      </c>
      <c r="I237" s="47">
        <f t="shared" si="24"/>
        <v>-6.1336676424210479E-2</v>
      </c>
      <c r="J237" s="47">
        <f t="shared" si="25"/>
        <v>-0.13305750340375844</v>
      </c>
      <c r="K237" s="47">
        <f t="shared" si="26"/>
        <v>5.275375392978443E-2</v>
      </c>
      <c r="M237" s="44">
        <f t="shared" si="27"/>
        <v>1.7199399361485506E-3</v>
      </c>
      <c r="N237" s="44">
        <f t="shared" si="28"/>
        <v>5.3036269878312904E-3</v>
      </c>
      <c r="O237" s="44">
        <f t="shared" si="29"/>
        <v>2.0977701080148663E-2</v>
      </c>
      <c r="P237" s="44">
        <f t="shared" si="30"/>
        <v>1.9729129817094345E-3</v>
      </c>
    </row>
    <row r="238" spans="2:16" x14ac:dyDescent="0.2">
      <c r="B238" s="7">
        <v>43556</v>
      </c>
      <c r="C238" s="41">
        <v>77.680000000000007</v>
      </c>
      <c r="D238" s="41">
        <v>41.02</v>
      </c>
      <c r="E238" s="41">
        <v>377.69000199999999</v>
      </c>
      <c r="F238" s="41">
        <v>130.60000600000001</v>
      </c>
      <c r="G238" s="30"/>
      <c r="H238" s="47">
        <f t="shared" si="31"/>
        <v>4.4928762169962999E-2</v>
      </c>
      <c r="I238" s="47">
        <f t="shared" si="24"/>
        <v>-7.570980000653893E-2</v>
      </c>
      <c r="J238" s="47">
        <f t="shared" si="25"/>
        <v>-9.779274481855782E-3</v>
      </c>
      <c r="K238" s="47">
        <f t="shared" si="26"/>
        <v>0.1073427487308336</v>
      </c>
      <c r="M238" s="44">
        <f t="shared" si="27"/>
        <v>8.0264455056016292E-4</v>
      </c>
      <c r="N238" s="44">
        <f t="shared" si="28"/>
        <v>7.6036880058462991E-3</v>
      </c>
      <c r="O238" s="44">
        <f t="shared" si="29"/>
        <v>4.6477235099641153E-4</v>
      </c>
      <c r="P238" s="44">
        <f t="shared" si="30"/>
        <v>9.8022830603923441E-3</v>
      </c>
    </row>
    <row r="239" spans="2:16" x14ac:dyDescent="0.2">
      <c r="B239" s="7">
        <v>43586</v>
      </c>
      <c r="C239" s="41">
        <v>76.059997999999993</v>
      </c>
      <c r="D239" s="41">
        <v>31.299999</v>
      </c>
      <c r="E239" s="41">
        <v>341.60998499999999</v>
      </c>
      <c r="F239" s="41">
        <v>123.68</v>
      </c>
      <c r="G239" s="30"/>
      <c r="H239" s="47">
        <f t="shared" si="31"/>
        <v>-2.0854814624098994E-2</v>
      </c>
      <c r="I239" s="47">
        <f t="shared" si="24"/>
        <v>-0.23695760604583138</v>
      </c>
      <c r="J239" s="47">
        <f t="shared" si="25"/>
        <v>-9.5528123087568528E-2</v>
      </c>
      <c r="K239" s="47">
        <f t="shared" si="26"/>
        <v>-5.2986260965409149E-2</v>
      </c>
      <c r="M239" s="44">
        <f t="shared" si="27"/>
        <v>1.4026968442814628E-3</v>
      </c>
      <c r="N239" s="44">
        <f t="shared" si="28"/>
        <v>6.1725879266833115E-2</v>
      </c>
      <c r="O239" s="44">
        <f t="shared" si="29"/>
        <v>1.1514884131334531E-2</v>
      </c>
      <c r="P239" s="44">
        <f t="shared" si="30"/>
        <v>3.7604526617239552E-3</v>
      </c>
    </row>
    <row r="240" spans="2:16" x14ac:dyDescent="0.2">
      <c r="B240" s="7">
        <v>43617</v>
      </c>
      <c r="C240" s="41">
        <v>83.830001999999993</v>
      </c>
      <c r="D240" s="41">
        <v>31.860001</v>
      </c>
      <c r="E240" s="41">
        <v>364.01001000000002</v>
      </c>
      <c r="F240" s="41">
        <v>133.96000699999999</v>
      </c>
      <c r="G240" s="30"/>
      <c r="H240" s="47">
        <f t="shared" si="31"/>
        <v>0.1021562477558835</v>
      </c>
      <c r="I240" s="47">
        <f t="shared" si="24"/>
        <v>1.7891438271292026E-2</v>
      </c>
      <c r="J240" s="47">
        <f t="shared" si="25"/>
        <v>6.5571927003246211E-2</v>
      </c>
      <c r="K240" s="47">
        <f t="shared" si="26"/>
        <v>8.3117779754204202E-2</v>
      </c>
      <c r="M240" s="44">
        <f t="shared" si="27"/>
        <v>7.3202514042676747E-3</v>
      </c>
      <c r="N240" s="44">
        <f t="shared" si="28"/>
        <v>4.0987009997491718E-5</v>
      </c>
      <c r="O240" s="44">
        <f t="shared" si="29"/>
        <v>2.8936461776901201E-3</v>
      </c>
      <c r="P240" s="44">
        <f t="shared" si="30"/>
        <v>5.5922743746250683E-3</v>
      </c>
    </row>
    <row r="241" spans="2:16" x14ac:dyDescent="0.2">
      <c r="B241" s="7">
        <v>43647</v>
      </c>
      <c r="C241" s="41">
        <v>94.690002000000007</v>
      </c>
      <c r="D241" s="41">
        <v>33.110000999999997</v>
      </c>
      <c r="E241" s="41">
        <v>341.17999300000002</v>
      </c>
      <c r="F241" s="41">
        <v>136.270004</v>
      </c>
      <c r="G241" s="30"/>
      <c r="H241" s="47">
        <f t="shared" si="31"/>
        <v>0.12954789145776258</v>
      </c>
      <c r="I241" s="47">
        <f t="shared" si="24"/>
        <v>3.9234148172186067E-2</v>
      </c>
      <c r="J241" s="47">
        <f t="shared" si="25"/>
        <v>-6.2718102175267076E-2</v>
      </c>
      <c r="K241" s="47">
        <f t="shared" si="26"/>
        <v>1.7243930123115092E-2</v>
      </c>
      <c r="M241" s="44">
        <f t="shared" si="27"/>
        <v>1.2757727677704635E-2</v>
      </c>
      <c r="N241" s="44">
        <f t="shared" si="28"/>
        <v>7.6977502069551149E-4</v>
      </c>
      <c r="O241" s="44">
        <f t="shared" si="29"/>
        <v>5.5498636817843073E-3</v>
      </c>
      <c r="P241" s="44">
        <f t="shared" si="30"/>
        <v>7.93464295363546E-5</v>
      </c>
    </row>
    <row r="242" spans="2:16" x14ac:dyDescent="0.2">
      <c r="B242" s="7">
        <v>43678</v>
      </c>
      <c r="C242" s="41">
        <v>96.559997999999993</v>
      </c>
      <c r="D242" s="41">
        <v>28.969999000000001</v>
      </c>
      <c r="E242" s="41">
        <v>364.08999599999999</v>
      </c>
      <c r="F242" s="41">
        <v>137.86000100000001</v>
      </c>
      <c r="G242" s="30"/>
      <c r="H242" s="47">
        <f t="shared" si="31"/>
        <v>1.9748610840667036E-2</v>
      </c>
      <c r="I242" s="47">
        <f t="shared" si="24"/>
        <v>-0.1250378095730047</v>
      </c>
      <c r="J242" s="47">
        <f t="shared" si="25"/>
        <v>6.7149315522730513E-2</v>
      </c>
      <c r="K242" s="47">
        <f t="shared" si="26"/>
        <v>1.1667989677317525E-2</v>
      </c>
      <c r="M242" s="44">
        <f t="shared" si="27"/>
        <v>9.9277349693048649E-6</v>
      </c>
      <c r="N242" s="44">
        <f t="shared" si="28"/>
        <v>1.8639659420300946E-2</v>
      </c>
      <c r="O242" s="44">
        <f t="shared" si="29"/>
        <v>3.0658380608673641E-3</v>
      </c>
      <c r="P242" s="44">
        <f t="shared" si="30"/>
        <v>1.1100363738431811E-5</v>
      </c>
    </row>
    <row r="243" spans="2:16" x14ac:dyDescent="0.2">
      <c r="B243" s="7">
        <v>43709</v>
      </c>
      <c r="C243" s="41">
        <v>88.419998000000007</v>
      </c>
      <c r="D243" s="41">
        <v>33.669998</v>
      </c>
      <c r="E243" s="41">
        <v>380.47000100000002</v>
      </c>
      <c r="F243" s="41">
        <v>139.029999</v>
      </c>
      <c r="G243" s="30"/>
      <c r="H243" s="47">
        <f t="shared" si="31"/>
        <v>-8.4299918896021397E-2</v>
      </c>
      <c r="I243" s="47">
        <f t="shared" si="24"/>
        <v>0.16223676776792417</v>
      </c>
      <c r="J243" s="47">
        <f t="shared" si="25"/>
        <v>4.4988890603849585E-2</v>
      </c>
      <c r="K243" s="47">
        <f t="shared" si="26"/>
        <v>8.4868561693973721E-3</v>
      </c>
      <c r="M243" s="44">
        <f t="shared" si="27"/>
        <v>1.0180345643062784E-2</v>
      </c>
      <c r="N243" s="44">
        <f t="shared" si="28"/>
        <v>2.2724790456993271E-2</v>
      </c>
      <c r="O243" s="44">
        <f t="shared" si="29"/>
        <v>1.1028765733284509E-3</v>
      </c>
      <c r="P243" s="44">
        <f t="shared" si="30"/>
        <v>2.2676543802875537E-8</v>
      </c>
    </row>
    <row r="244" spans="2:16" x14ac:dyDescent="0.2">
      <c r="B244" s="7">
        <v>43739</v>
      </c>
      <c r="C244" s="41">
        <v>84.559997999999993</v>
      </c>
      <c r="D244" s="41">
        <v>35.900002000000001</v>
      </c>
      <c r="E244" s="41">
        <v>339.91000400000001</v>
      </c>
      <c r="F244" s="41">
        <v>143.36999499999999</v>
      </c>
      <c r="G244" s="30"/>
      <c r="H244" s="47">
        <f t="shared" si="31"/>
        <v>-4.3655282597948153E-2</v>
      </c>
      <c r="I244" s="47">
        <f t="shared" si="24"/>
        <v>6.6231188965321541E-2</v>
      </c>
      <c r="J244" s="47">
        <f t="shared" si="25"/>
        <v>-0.10660498040159549</v>
      </c>
      <c r="K244" s="47">
        <f t="shared" si="26"/>
        <v>3.1216255708956586E-2</v>
      </c>
      <c r="M244" s="44">
        <f t="shared" si="27"/>
        <v>3.6304315527610517E-3</v>
      </c>
      <c r="N244" s="44">
        <f t="shared" si="28"/>
        <v>2.9966712912561674E-3</v>
      </c>
      <c r="O244" s="44">
        <f t="shared" si="29"/>
        <v>1.401483903949647E-2</v>
      </c>
      <c r="P244" s="44">
        <f t="shared" si="30"/>
        <v>5.234937991278561E-4</v>
      </c>
    </row>
    <row r="245" spans="2:16" x14ac:dyDescent="0.2">
      <c r="B245" s="7">
        <v>43770</v>
      </c>
      <c r="C245" s="41">
        <v>85.43</v>
      </c>
      <c r="D245" s="41">
        <v>38.169998</v>
      </c>
      <c r="E245" s="41">
        <v>366.17999300000002</v>
      </c>
      <c r="F245" s="41">
        <v>151.38000500000001</v>
      </c>
      <c r="G245" s="30"/>
      <c r="H245" s="47">
        <f t="shared" si="31"/>
        <v>1.0288576402284422E-2</v>
      </c>
      <c r="I245" s="47">
        <f t="shared" si="24"/>
        <v>6.3231082828351992E-2</v>
      </c>
      <c r="J245" s="47">
        <f t="shared" si="25"/>
        <v>7.7285130448823125E-2</v>
      </c>
      <c r="K245" s="47">
        <f t="shared" si="26"/>
        <v>5.5869500448821441E-2</v>
      </c>
      <c r="M245" s="44">
        <f t="shared" si="27"/>
        <v>3.9806050071855704E-5</v>
      </c>
      <c r="N245" s="44">
        <f t="shared" si="28"/>
        <v>2.6772091448049287E-3</v>
      </c>
      <c r="O245" s="44">
        <f t="shared" si="29"/>
        <v>4.2910131625026656E-3</v>
      </c>
      <c r="P245" s="44">
        <f t="shared" si="30"/>
        <v>2.2594081071866503E-3</v>
      </c>
    </row>
    <row r="246" spans="2:16" x14ac:dyDescent="0.2">
      <c r="B246" s="7">
        <v>43800</v>
      </c>
      <c r="C246" s="41">
        <v>87.919998000000007</v>
      </c>
      <c r="D246" s="41">
        <v>40.93</v>
      </c>
      <c r="E246" s="41">
        <v>325.76001000000002</v>
      </c>
      <c r="F246" s="41">
        <v>157.699997</v>
      </c>
      <c r="G246" s="30"/>
      <c r="H246" s="47">
        <f t="shared" si="31"/>
        <v>2.9146646377150809E-2</v>
      </c>
      <c r="I246" s="47">
        <f t="shared" si="24"/>
        <v>7.2308151548763577E-2</v>
      </c>
      <c r="J246" s="47">
        <f t="shared" si="25"/>
        <v>-0.11038282749653117</v>
      </c>
      <c r="K246" s="47">
        <f t="shared" si="26"/>
        <v>4.1749186096274649E-2</v>
      </c>
      <c r="M246" s="44">
        <f>(H246-C$252)^2</f>
        <v>1.5747404728310853E-4</v>
      </c>
      <c r="N246" s="44">
        <f t="shared" si="28"/>
        <v>3.6989292415380045E-3</v>
      </c>
      <c r="O246" s="44">
        <f t="shared" si="29"/>
        <v>1.4923586625851658E-2</v>
      </c>
      <c r="P246" s="44">
        <f t="shared" si="30"/>
        <v>1.1164230395808339E-3</v>
      </c>
    </row>
    <row r="249" spans="2:16" x14ac:dyDescent="0.2">
      <c r="B249" s="114" t="s">
        <v>7</v>
      </c>
      <c r="C249" s="114"/>
      <c r="D249" s="114"/>
      <c r="E249" s="114"/>
      <c r="F249" s="114"/>
      <c r="G249" s="114"/>
      <c r="H249" s="114"/>
      <c r="I249" s="114"/>
    </row>
    <row r="251" spans="2:16" x14ac:dyDescent="0.2">
      <c r="B251" s="13"/>
      <c r="C251" s="10" t="s">
        <v>4</v>
      </c>
      <c r="D251" s="10" t="s">
        <v>2</v>
      </c>
      <c r="E251" s="10" t="s">
        <v>1</v>
      </c>
      <c r="F251" s="10" t="s">
        <v>3</v>
      </c>
    </row>
    <row r="252" spans="2:16" x14ac:dyDescent="0.2">
      <c r="B252" t="s">
        <v>8</v>
      </c>
      <c r="C252" s="36">
        <f>AVERAGE(H8:H246)</f>
        <v>1.6597780002728435E-2</v>
      </c>
      <c r="D252" s="36">
        <f>AVERAGE(I8:I246)</f>
        <v>1.1489328462995099E-2</v>
      </c>
      <c r="E252" s="36">
        <f>AVERAGE(J8:J246)</f>
        <v>1.1779305039912612E-2</v>
      </c>
      <c r="F252" s="36">
        <f>AVERAGE(K8:K246)</f>
        <v>8.3362688399075523E-3</v>
      </c>
      <c r="G252" s="18"/>
      <c r="H252" s="18"/>
      <c r="I252" s="18"/>
      <c r="J252" s="18"/>
      <c r="K252" s="18"/>
    </row>
    <row r="253" spans="2:16" x14ac:dyDescent="0.2">
      <c r="B253" t="s">
        <v>9</v>
      </c>
      <c r="C253" s="42">
        <f>SQRT(SUM(M8:M246)/(COUNT(M8:M246)-1))</f>
        <v>8.4267820166059215E-2</v>
      </c>
      <c r="D253" s="42">
        <f>SQRT(SUM(N8:N246)/(COUNT(N8:N246)-1))</f>
        <v>0.10872016599070754</v>
      </c>
      <c r="E253" s="42">
        <f>SQRT(SUM(O8:O246)/(COUNT(O8:O246)-1))</f>
        <v>8.1608912528879043E-2</v>
      </c>
      <c r="F253" s="42">
        <f>SQRT(SUM(P8:P246)/(COUNT(P8:P246)-1))</f>
        <v>8.3183951196718148E-2</v>
      </c>
      <c r="M253" s="1"/>
      <c r="N253" s="1"/>
      <c r="O253" s="1"/>
      <c r="P253" s="1"/>
    </row>
    <row r="254" spans="2:16" x14ac:dyDescent="0.2">
      <c r="B254" t="s">
        <v>10</v>
      </c>
      <c r="C254" s="44">
        <f>SKEW(H8:H246)</f>
        <v>-0.21326850916122458</v>
      </c>
      <c r="D254" s="44">
        <f>SKEW(I8:I246)</f>
        <v>6.7887879391910957E-3</v>
      </c>
      <c r="E254" s="44">
        <f>SKEW(J8:J246)</f>
        <v>-0.51235394282705538</v>
      </c>
      <c r="F254" s="44">
        <f>SKEW(K8:K246)</f>
        <v>0.30860455571586237</v>
      </c>
    </row>
    <row r="255" spans="2:16" x14ac:dyDescent="0.2">
      <c r="B255" t="s">
        <v>11</v>
      </c>
      <c r="C255" s="35">
        <f>KURT(H8:H246)</f>
        <v>2.469841533046595</v>
      </c>
      <c r="D255" s="35">
        <f>KURT(I8:I246)</f>
        <v>2.0185160721737816</v>
      </c>
      <c r="E255" s="35">
        <f>KURT(J8:J246)</f>
        <v>1.3438376981552569</v>
      </c>
      <c r="F255" s="35">
        <f>KURT(K8:K246)</f>
        <v>3.6281863509866543</v>
      </c>
    </row>
    <row r="257" spans="2:2" outlineLevel="1" x14ac:dyDescent="0.2"/>
    <row r="258" spans="2:2" outlineLevel="1" x14ac:dyDescent="0.2">
      <c r="B258" t="s">
        <v>12</v>
      </c>
    </row>
    <row r="259" spans="2:2" outlineLevel="1" x14ac:dyDescent="0.2"/>
    <row r="260" spans="2:2" outlineLevel="1" x14ac:dyDescent="0.2"/>
    <row r="261" spans="2:2" outlineLevel="1" x14ac:dyDescent="0.2"/>
    <row r="262" spans="2:2" outlineLevel="1" x14ac:dyDescent="0.2"/>
    <row r="263" spans="2:2" outlineLevel="1" x14ac:dyDescent="0.2"/>
    <row r="264" spans="2:2" outlineLevel="1" x14ac:dyDescent="0.2"/>
    <row r="265" spans="2:2" outlineLevel="1" x14ac:dyDescent="0.2"/>
    <row r="266" spans="2:2" outlineLevel="1" x14ac:dyDescent="0.2"/>
    <row r="267" spans="2:2" outlineLevel="1" x14ac:dyDescent="0.2"/>
    <row r="268" spans="2:2" outlineLevel="1" x14ac:dyDescent="0.2"/>
    <row r="269" spans="2:2" outlineLevel="1" x14ac:dyDescent="0.2"/>
    <row r="270" spans="2:2" outlineLevel="1" x14ac:dyDescent="0.2"/>
    <row r="271" spans="2:2" outlineLevel="1" x14ac:dyDescent="0.2"/>
    <row r="272" spans="2:2" outlineLevel="1" x14ac:dyDescent="0.2"/>
    <row r="274" spans="2:6" x14ac:dyDescent="0.2">
      <c r="B274" t="s">
        <v>13</v>
      </c>
    </row>
    <row r="276" spans="2:6" x14ac:dyDescent="0.2">
      <c r="B276" s="13"/>
      <c r="C276" s="10" t="s">
        <v>4</v>
      </c>
      <c r="D276" s="10" t="s">
        <v>2</v>
      </c>
      <c r="E276" s="10" t="s">
        <v>1</v>
      </c>
      <c r="F276" s="10" t="s">
        <v>3</v>
      </c>
    </row>
    <row r="277" spans="2:6" x14ac:dyDescent="0.2">
      <c r="B277" t="s">
        <v>8</v>
      </c>
      <c r="C277" s="36">
        <f>AVERAGE(H127:H246)</f>
        <v>1.8661836394083038E-2</v>
      </c>
      <c r="D277" s="36">
        <f>AVERAGE(I127:I246)</f>
        <v>4.6059769169098921E-3</v>
      </c>
      <c r="E277" s="36">
        <f>AVERAGE(J127:J246)</f>
        <v>1.7513909741715426E-2</v>
      </c>
      <c r="F277" s="36">
        <f>AVERAGE(K127:K246)</f>
        <v>1.5633000682697813E-2</v>
      </c>
    </row>
    <row r="278" spans="2:6" x14ac:dyDescent="0.2">
      <c r="B278" t="s">
        <v>9</v>
      </c>
      <c r="C278" s="36">
        <f>STDEV(H127:H246)</f>
        <v>5.6837818052726419E-2</v>
      </c>
      <c r="D278" s="36">
        <f>STDEV(I127:I246)</f>
        <v>8.7475986792795432E-2</v>
      </c>
      <c r="E278" s="36">
        <f>STDEV(J127:J246)</f>
        <v>7.0754632158968586E-2</v>
      </c>
      <c r="F278" s="36">
        <f>STDEV(K127:K246)</f>
        <v>6.1333593208138165E-2</v>
      </c>
    </row>
    <row r="279" spans="2:6" x14ac:dyDescent="0.2">
      <c r="B279" t="s">
        <v>10</v>
      </c>
      <c r="C279" s="43">
        <f>SKEW(H127:H246)</f>
        <v>-0.16126009904187874</v>
      </c>
      <c r="D279" s="43">
        <f>SKEW(I127:I246)</f>
        <v>-0.30579388951545644</v>
      </c>
      <c r="E279" s="43">
        <f>SKEW(J127:J246)</f>
        <v>9.5248118512166496E-2</v>
      </c>
      <c r="F279" s="43">
        <f>SKEW(K127:K246)</f>
        <v>6.571393454385166E-2</v>
      </c>
    </row>
    <row r="280" spans="2:6" x14ac:dyDescent="0.2">
      <c r="B280" t="s">
        <v>11</v>
      </c>
      <c r="C280" s="43">
        <f>KURT(H127:H246)</f>
        <v>0.34107157061605742</v>
      </c>
      <c r="D280" s="43">
        <f>KURT(I127:I246)</f>
        <v>1.0233143689698565</v>
      </c>
      <c r="E280" s="43">
        <f>KURT(J127:J246)</f>
        <v>0.37193973488199283</v>
      </c>
      <c r="F280" s="43">
        <f>KURT(K127:K246)</f>
        <v>0.66378626179517974</v>
      </c>
    </row>
  </sheetData>
  <mergeCells count="3">
    <mergeCell ref="B2:I2"/>
    <mergeCell ref="B4:I4"/>
    <mergeCell ref="B249:I24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250"/>
  <sheetViews>
    <sheetView showGridLines="0" topLeftCell="D56" workbookViewId="0">
      <selection activeCell="L90" sqref="L90"/>
    </sheetView>
  </sheetViews>
  <sheetFormatPr baseColWidth="10" defaultRowHeight="16" x14ac:dyDescent="0.2"/>
  <cols>
    <col min="5" max="5" width="3" customWidth="1"/>
    <col min="9" max="9" width="24" bestFit="1" customWidth="1"/>
    <col min="10" max="25" width="14.6640625" customWidth="1"/>
  </cols>
  <sheetData>
    <row r="2" spans="2:17" ht="46" customHeight="1" x14ac:dyDescent="0.2">
      <c r="B2" s="131" t="s">
        <v>4189</v>
      </c>
      <c r="C2" s="131"/>
      <c r="D2" s="131"/>
      <c r="E2" s="131"/>
      <c r="F2" s="131"/>
      <c r="G2" s="131"/>
    </row>
    <row r="4" spans="2:17" ht="73" customHeight="1" x14ac:dyDescent="0.2">
      <c r="B4" s="114" t="s">
        <v>22</v>
      </c>
      <c r="C4" s="114"/>
      <c r="D4" s="114"/>
      <c r="E4" s="114"/>
      <c r="F4" s="114"/>
      <c r="G4" s="114"/>
      <c r="I4" s="115" t="s">
        <v>4190</v>
      </c>
      <c r="J4" s="115"/>
      <c r="K4" s="115"/>
      <c r="L4" s="115"/>
      <c r="M4" s="15"/>
    </row>
    <row r="6" spans="2:17" ht="16" customHeight="1" x14ac:dyDescent="0.2">
      <c r="F6" s="11" t="s">
        <v>6</v>
      </c>
      <c r="G6" s="6"/>
      <c r="I6" s="115" t="s">
        <v>4191</v>
      </c>
      <c r="J6" s="115"/>
      <c r="K6" s="115"/>
      <c r="L6" s="115"/>
      <c r="M6" s="115"/>
      <c r="N6" s="115"/>
    </row>
    <row r="7" spans="2:17" x14ac:dyDescent="0.2">
      <c r="B7" s="10"/>
      <c r="C7" s="10" t="s">
        <v>4</v>
      </c>
      <c r="D7" s="10" t="s">
        <v>3</v>
      </c>
      <c r="F7" s="2" t="s">
        <v>4</v>
      </c>
      <c r="G7" s="2" t="s">
        <v>3</v>
      </c>
      <c r="I7" s="2"/>
      <c r="J7" s="2" t="s">
        <v>4</v>
      </c>
      <c r="K7" s="2" t="s">
        <v>3</v>
      </c>
      <c r="L7" s="5" t="s">
        <v>17</v>
      </c>
      <c r="M7" s="5" t="s">
        <v>31</v>
      </c>
      <c r="N7" s="3"/>
      <c r="O7" s="3"/>
      <c r="P7" s="3"/>
      <c r="Q7" s="4"/>
    </row>
    <row r="8" spans="2:17" x14ac:dyDescent="0.2">
      <c r="B8" s="7">
        <v>36526</v>
      </c>
      <c r="C8" s="41">
        <f>'1'!C7</f>
        <v>4</v>
      </c>
      <c r="D8" s="41">
        <f>'1'!F7</f>
        <v>48.9375</v>
      </c>
      <c r="I8" t="s">
        <v>14</v>
      </c>
      <c r="J8" s="136">
        <f>AVERAGE(F9:F247)</f>
        <v>1.2929426469571223E-2</v>
      </c>
      <c r="K8" s="136">
        <f>AVERAGE(G9:G247)</f>
        <v>4.8960272016506613E-3</v>
      </c>
      <c r="L8" s="136">
        <f t="array" ref="L8">MMULT(J8:K8,M8:M9)</f>
        <v>8.9127268356109426E-3</v>
      </c>
      <c r="M8" s="137">
        <v>0.5</v>
      </c>
      <c r="N8" s="3"/>
      <c r="O8" s="16"/>
      <c r="P8" s="16"/>
      <c r="Q8" s="16"/>
    </row>
    <row r="9" spans="2:17" x14ac:dyDescent="0.2">
      <c r="B9" s="7">
        <v>36557</v>
      </c>
      <c r="C9" s="41">
        <f>'1'!C8</f>
        <v>4.390625</v>
      </c>
      <c r="D9" s="41">
        <f>'1'!F8</f>
        <v>44.6875</v>
      </c>
      <c r="F9" s="42">
        <f>LN(C9)-LN(C8)</f>
        <v>9.3177224854183338E-2</v>
      </c>
      <c r="G9" s="42">
        <f>LN(D9)-LN(D8)</f>
        <v>-9.0850153296795355E-2</v>
      </c>
      <c r="I9" t="s">
        <v>9</v>
      </c>
      <c r="J9" s="136">
        <f>STDEV(F9:F247)</f>
        <v>8.5123941589329247E-2</v>
      </c>
      <c r="K9" s="136">
        <f>STDEV(G9:G247)</f>
        <v>8.3046480826249339E-2</v>
      </c>
      <c r="L9" s="136">
        <f t="array" ref="L9">SQRT(MMULT(MMULT(TRANSPOSE(M8:M9),$J$14:$K$15),M8:M9))</f>
        <v>7.0495646566051534E-2</v>
      </c>
      <c r="M9" s="137">
        <v>0.5</v>
      </c>
      <c r="N9" s="3"/>
      <c r="O9" s="16"/>
      <c r="P9" s="16"/>
      <c r="Q9" s="16"/>
    </row>
    <row r="10" spans="2:17" x14ac:dyDescent="0.2">
      <c r="B10" s="7">
        <v>36586</v>
      </c>
      <c r="C10" s="41">
        <f>'1'!C9</f>
        <v>5.6015629999999996</v>
      </c>
      <c r="D10" s="41">
        <f>'1'!F9</f>
        <v>53.125</v>
      </c>
      <c r="F10" s="42">
        <f>LN(C10)-LN(C9)</f>
        <v>0.24357407996673408</v>
      </c>
      <c r="G10" s="42">
        <f t="shared" ref="G10:G73" si="0">LN(D10)-LN(D9)</f>
        <v>0.17295380679035466</v>
      </c>
      <c r="N10" s="3"/>
      <c r="O10" s="3"/>
      <c r="P10" s="3"/>
      <c r="Q10" s="3"/>
    </row>
    <row r="11" spans="2:17" x14ac:dyDescent="0.2">
      <c r="B11" s="7">
        <v>36617</v>
      </c>
      <c r="C11" s="41">
        <f>'1'!C10</f>
        <v>3.7792970000000001</v>
      </c>
      <c r="D11" s="41">
        <f>'1'!F10</f>
        <v>34.875</v>
      </c>
      <c r="F11" s="42">
        <f t="shared" ref="F11:F74" si="1">LN(C11)-LN(C10)</f>
        <v>-0.39350765244149866</v>
      </c>
      <c r="G11" s="42">
        <f t="shared" si="0"/>
        <v>-0.42087738710305134</v>
      </c>
      <c r="N11" s="3"/>
      <c r="O11" s="3"/>
      <c r="P11" s="3"/>
      <c r="Q11" s="3"/>
    </row>
    <row r="12" spans="2:17" x14ac:dyDescent="0.2">
      <c r="B12" s="7">
        <v>36647</v>
      </c>
      <c r="C12" s="41">
        <f>'1'!C11</f>
        <v>4.25</v>
      </c>
      <c r="D12" s="41">
        <f>'1'!F11</f>
        <v>31.28125</v>
      </c>
      <c r="F12" s="42">
        <f t="shared" si="1"/>
        <v>0.11738096943701604</v>
      </c>
      <c r="G12" s="42">
        <f t="shared" si="0"/>
        <v>-0.10875136362603577</v>
      </c>
      <c r="I12" s="10" t="s">
        <v>15</v>
      </c>
      <c r="N12" s="3"/>
      <c r="O12" s="3"/>
      <c r="P12" s="3"/>
      <c r="Q12" s="3"/>
    </row>
    <row r="13" spans="2:17" x14ac:dyDescent="0.2">
      <c r="B13" s="7">
        <v>36678</v>
      </c>
      <c r="C13" s="41">
        <f>'1'!C12</f>
        <v>4.7734379999999996</v>
      </c>
      <c r="D13" s="41">
        <f>'1'!F12</f>
        <v>40</v>
      </c>
      <c r="F13" s="42">
        <f t="shared" si="1"/>
        <v>0.11614781706196475</v>
      </c>
      <c r="G13" s="42">
        <f t="shared" si="0"/>
        <v>0.24586057759844238</v>
      </c>
      <c r="I13" s="2"/>
      <c r="J13" s="2" t="s">
        <v>4</v>
      </c>
      <c r="K13" s="2" t="s">
        <v>3</v>
      </c>
      <c r="N13" s="3"/>
      <c r="O13" s="3"/>
      <c r="P13" s="3"/>
      <c r="Q13" s="3"/>
    </row>
    <row r="14" spans="2:17" x14ac:dyDescent="0.2">
      <c r="B14" s="7">
        <v>36708</v>
      </c>
      <c r="C14" s="41">
        <f>'1'!C13</f>
        <v>4.6875</v>
      </c>
      <c r="D14" s="41">
        <f>'1'!F13</f>
        <v>34.90625</v>
      </c>
      <c r="F14" s="42">
        <f t="shared" si="1"/>
        <v>-1.8167408701760923E-2</v>
      </c>
      <c r="G14" s="42">
        <f t="shared" si="0"/>
        <v>-0.13621355784446187</v>
      </c>
      <c r="I14" t="s">
        <v>4</v>
      </c>
      <c r="J14" s="135">
        <f>VAR(F$9:F$247)</f>
        <v>7.2460854317035377E-3</v>
      </c>
      <c r="K14" s="135">
        <f>COVAR(F9:F247,G9:G247)</f>
        <v>2.8678706648672396E-3</v>
      </c>
      <c r="N14" s="3"/>
      <c r="O14" s="12"/>
      <c r="P14" s="12"/>
      <c r="Q14" s="3"/>
    </row>
    <row r="15" spans="2:17" x14ac:dyDescent="0.2">
      <c r="B15" s="7">
        <v>36739</v>
      </c>
      <c r="C15" s="41">
        <f>'1'!C14</f>
        <v>4.578125</v>
      </c>
      <c r="D15" s="41">
        <f>'1'!F14</f>
        <v>34.90625</v>
      </c>
      <c r="F15" s="42">
        <f t="shared" si="1"/>
        <v>-2.3609865639133698E-2</v>
      </c>
      <c r="G15" s="42">
        <f t="shared" si="0"/>
        <v>0</v>
      </c>
      <c r="I15" t="s">
        <v>3</v>
      </c>
      <c r="J15" s="135">
        <f>K14</f>
        <v>2.8678706648672396E-3</v>
      </c>
      <c r="K15" s="135">
        <f>VAR(G$9:G$247)</f>
        <v>6.8967179776245986E-3</v>
      </c>
      <c r="N15" s="3"/>
      <c r="O15" s="12"/>
      <c r="P15" s="12"/>
      <c r="Q15" s="3"/>
    </row>
    <row r="16" spans="2:17" x14ac:dyDescent="0.2">
      <c r="B16" s="7">
        <v>36770</v>
      </c>
      <c r="C16" s="41">
        <f>'1'!C15</f>
        <v>5.0078129999999996</v>
      </c>
      <c r="D16" s="41">
        <f>'1'!F15</f>
        <v>30.15625</v>
      </c>
      <c r="F16" s="42">
        <f t="shared" si="1"/>
        <v>8.9709767187646117E-2</v>
      </c>
      <c r="G16" s="42">
        <f t="shared" si="0"/>
        <v>-0.14627369773021481</v>
      </c>
      <c r="N16" s="3"/>
      <c r="O16" s="3"/>
      <c r="P16" s="3"/>
      <c r="Q16" s="3"/>
    </row>
    <row r="17" spans="2:25" x14ac:dyDescent="0.2">
      <c r="B17" s="7">
        <v>36800</v>
      </c>
      <c r="C17" s="41">
        <f>'1'!C16</f>
        <v>5.5859379999999996</v>
      </c>
      <c r="D17" s="41">
        <f>'1'!F16</f>
        <v>34.4375</v>
      </c>
      <c r="F17" s="42">
        <f t="shared" si="1"/>
        <v>0.1092530754398342</v>
      </c>
      <c r="G17" s="42">
        <f t="shared" si="0"/>
        <v>0.1327538883738737</v>
      </c>
      <c r="N17" s="3"/>
      <c r="O17" s="3"/>
      <c r="P17" s="3"/>
      <c r="Q17" s="3"/>
    </row>
    <row r="18" spans="2:25" x14ac:dyDescent="0.2">
      <c r="B18" s="7">
        <v>36831</v>
      </c>
      <c r="C18" s="41">
        <f>'1'!C17</f>
        <v>5.6953129999999996</v>
      </c>
      <c r="D18" s="41">
        <f>'1'!F17</f>
        <v>28.6875</v>
      </c>
      <c r="F18" s="42">
        <f t="shared" si="1"/>
        <v>1.9391187595656501E-2</v>
      </c>
      <c r="G18" s="42">
        <f t="shared" si="0"/>
        <v>-0.18268459909236956</v>
      </c>
      <c r="I18" s="115" t="s">
        <v>4192</v>
      </c>
      <c r="J18" s="115"/>
      <c r="K18" s="115"/>
      <c r="L18" s="115"/>
    </row>
    <row r="19" spans="2:25" ht="16" customHeight="1" x14ac:dyDescent="0.2">
      <c r="B19" s="7">
        <v>36861</v>
      </c>
      <c r="C19" s="41">
        <f>'1'!C18</f>
        <v>5.53125</v>
      </c>
      <c r="D19" s="41">
        <f>'1'!F18</f>
        <v>21.6875</v>
      </c>
      <c r="F19" s="42">
        <f t="shared" si="1"/>
        <v>-2.9229726106429821E-2</v>
      </c>
      <c r="G19" s="42">
        <f t="shared" si="0"/>
        <v>-0.27972543011368556</v>
      </c>
      <c r="I19" s="115"/>
      <c r="J19" s="115"/>
      <c r="K19" s="115"/>
      <c r="L19" s="115"/>
    </row>
    <row r="20" spans="2:25" x14ac:dyDescent="0.2">
      <c r="B20" s="7">
        <v>36892</v>
      </c>
      <c r="C20" s="41">
        <f>'1'!C19</f>
        <v>6.2421879999999996</v>
      </c>
      <c r="D20" s="41">
        <f>'1'!F19</f>
        <v>30.53125</v>
      </c>
      <c r="F20" s="42">
        <f t="shared" si="1"/>
        <v>0.12091693217267685</v>
      </c>
      <c r="G20" s="42">
        <f t="shared" si="0"/>
        <v>0.34201469153597808</v>
      </c>
      <c r="I20" s="2" t="s">
        <v>18</v>
      </c>
    </row>
    <row r="21" spans="2:25" x14ac:dyDescent="0.2">
      <c r="B21" s="7">
        <v>36923</v>
      </c>
      <c r="C21" s="41">
        <f>'1'!C20</f>
        <v>5.953125</v>
      </c>
      <c r="D21" s="41">
        <f>'1'!F20</f>
        <v>29.5</v>
      </c>
      <c r="F21" s="42">
        <f t="shared" si="1"/>
        <v>-4.7414470179750312E-2</v>
      </c>
      <c r="G21" s="42">
        <f t="shared" si="0"/>
        <v>-3.4360485897281912E-2</v>
      </c>
      <c r="I21" t="s">
        <v>4</v>
      </c>
      <c r="J21">
        <v>5</v>
      </c>
      <c r="K21">
        <f>J21-0.5</f>
        <v>4.5</v>
      </c>
      <c r="L21">
        <f t="shared" ref="L21:Y21" si="2">K21-0.5</f>
        <v>4</v>
      </c>
      <c r="M21">
        <f t="shared" si="2"/>
        <v>3.5</v>
      </c>
      <c r="N21">
        <f t="shared" si="2"/>
        <v>3</v>
      </c>
      <c r="O21">
        <f t="shared" si="2"/>
        <v>2.5</v>
      </c>
      <c r="P21">
        <f t="shared" si="2"/>
        <v>2</v>
      </c>
      <c r="Q21">
        <f t="shared" si="2"/>
        <v>1.5</v>
      </c>
      <c r="R21">
        <f t="shared" si="2"/>
        <v>1</v>
      </c>
      <c r="S21">
        <f t="shared" si="2"/>
        <v>0.5</v>
      </c>
      <c r="T21">
        <f t="shared" si="2"/>
        <v>0</v>
      </c>
      <c r="U21">
        <f t="shared" si="2"/>
        <v>-0.5</v>
      </c>
      <c r="V21">
        <f t="shared" si="2"/>
        <v>-1</v>
      </c>
      <c r="W21">
        <f t="shared" si="2"/>
        <v>-1.5</v>
      </c>
      <c r="X21">
        <f t="shared" si="2"/>
        <v>-2</v>
      </c>
      <c r="Y21">
        <f t="shared" si="2"/>
        <v>-2.5</v>
      </c>
    </row>
    <row r="22" spans="2:25" x14ac:dyDescent="0.2">
      <c r="B22" s="7">
        <v>36951</v>
      </c>
      <c r="C22" s="41">
        <f>'1'!C21</f>
        <v>5.3046879999999996</v>
      </c>
      <c r="D22" s="41">
        <f>'1'!F21</f>
        <v>27.34375</v>
      </c>
      <c r="F22" s="42">
        <f t="shared" si="1"/>
        <v>-0.1153253338716953</v>
      </c>
      <c r="G22" s="42">
        <f t="shared" si="0"/>
        <v>-7.5902279787886329E-2</v>
      </c>
      <c r="I22" t="s">
        <v>3</v>
      </c>
      <c r="J22">
        <f>1-J21</f>
        <v>-4</v>
      </c>
      <c r="K22">
        <f>1-K21</f>
        <v>-3.5</v>
      </c>
      <c r="L22">
        <f t="shared" ref="L22:Y22" si="3">1-L21</f>
        <v>-3</v>
      </c>
      <c r="M22">
        <f t="shared" si="3"/>
        <v>-2.5</v>
      </c>
      <c r="N22">
        <f t="shared" si="3"/>
        <v>-2</v>
      </c>
      <c r="O22">
        <f t="shared" si="3"/>
        <v>-1.5</v>
      </c>
      <c r="P22">
        <f t="shared" si="3"/>
        <v>-1</v>
      </c>
      <c r="Q22">
        <f t="shared" si="3"/>
        <v>-0.5</v>
      </c>
      <c r="R22">
        <f t="shared" si="3"/>
        <v>0</v>
      </c>
      <c r="S22">
        <f t="shared" si="3"/>
        <v>0.5</v>
      </c>
      <c r="T22">
        <f t="shared" si="3"/>
        <v>1</v>
      </c>
      <c r="U22">
        <f t="shared" si="3"/>
        <v>1.5</v>
      </c>
      <c r="V22">
        <f t="shared" si="3"/>
        <v>2</v>
      </c>
      <c r="W22">
        <f t="shared" si="3"/>
        <v>2.5</v>
      </c>
      <c r="X22">
        <f t="shared" si="3"/>
        <v>3</v>
      </c>
      <c r="Y22">
        <f t="shared" si="3"/>
        <v>3.5</v>
      </c>
    </row>
    <row r="23" spans="2:25" x14ac:dyDescent="0.2">
      <c r="B23" s="7">
        <v>36982</v>
      </c>
      <c r="C23" s="41">
        <f>'1'!C22</f>
        <v>4.8375000000000004</v>
      </c>
      <c r="D23" s="41">
        <f>'1'!F22</f>
        <v>33.875</v>
      </c>
      <c r="F23" s="42">
        <f t="shared" si="1"/>
        <v>-9.2192899539433437E-2</v>
      </c>
      <c r="G23" s="42">
        <f t="shared" si="0"/>
        <v>0.21418929564197686</v>
      </c>
    </row>
    <row r="24" spans="2:25" x14ac:dyDescent="0.2">
      <c r="B24" s="7">
        <v>37012</v>
      </c>
      <c r="C24" s="41">
        <f>'1'!C23</f>
        <v>4.88</v>
      </c>
      <c r="D24" s="41">
        <f>'1'!F23</f>
        <v>34.590000000000003</v>
      </c>
      <c r="F24" s="42">
        <f t="shared" si="1"/>
        <v>8.7471615091554433E-3</v>
      </c>
      <c r="G24" s="42">
        <f t="shared" si="0"/>
        <v>2.088734374921275E-2</v>
      </c>
      <c r="I24" t="s">
        <v>21</v>
      </c>
      <c r="J24" s="132">
        <f t="array" ref="J24">MMULT($J$8:$K$8,J21:J22)</f>
        <v>4.5063023541253466E-2</v>
      </c>
      <c r="K24" s="132">
        <f t="array" ref="K24">MMULT($J$8:$K$8,K21:K22)</f>
        <v>4.1046323907293188E-2</v>
      </c>
      <c r="L24" s="132">
        <f t="array" ref="L24">MMULT($J$8:$K$8,L21:L22)</f>
        <v>3.7029624273332909E-2</v>
      </c>
      <c r="M24" s="132">
        <f t="array" ref="M24">MMULT($J$8:$K$8,M21:M22)</f>
        <v>3.3012924639372623E-2</v>
      </c>
      <c r="N24" s="132">
        <f t="array" ref="N24">MMULT($J$8:$K$8,N21:N22)</f>
        <v>2.8996225005412345E-2</v>
      </c>
      <c r="O24" s="132">
        <f t="array" ref="O24">MMULT($J$8:$K$8,O21:O22)</f>
        <v>2.4979525371452066E-2</v>
      </c>
      <c r="P24" s="132">
        <f t="array" ref="P24">MMULT($J$8:$K$8,P21:P22)</f>
        <v>2.0962825737491784E-2</v>
      </c>
      <c r="Q24" s="132">
        <f t="array" ref="Q24">MMULT($J$8:$K$8,Q21:Q22)</f>
        <v>1.6946126103531505E-2</v>
      </c>
      <c r="R24" s="132">
        <f t="array" ref="R24">MMULT($J$8:$K$8,R21:R22)</f>
        <v>1.2929426469571223E-2</v>
      </c>
      <c r="S24" s="132">
        <f t="array" ref="S24">MMULT($J$8:$K$8,S21:S22)</f>
        <v>8.9127268356109426E-3</v>
      </c>
      <c r="T24" s="132">
        <f t="array" ref="T24">MMULT($J$8:$K$8,T21:T22)</f>
        <v>4.8960272016506613E-3</v>
      </c>
      <c r="U24" s="132">
        <f t="array" ref="U24">MMULT($J$8:$K$8,U21:U22)</f>
        <v>8.7932756769038001E-4</v>
      </c>
      <c r="V24" s="132">
        <f t="array" ref="V24">MMULT($J$8:$K$8,V21:V22)</f>
        <v>-3.1373720662699004E-3</v>
      </c>
      <c r="W24" s="132">
        <f t="array" ref="W24">MMULT($J$8:$K$8,W21:W22)</f>
        <v>-7.1540717002301808E-3</v>
      </c>
      <c r="X24" s="132">
        <f t="array" ref="X24">MMULT($J$8:$K$8,X21:X22)</f>
        <v>-1.1170771334190463E-2</v>
      </c>
      <c r="Y24" s="132">
        <f t="array" ref="Y24">MMULT($J$8:$K$8,Y21:Y22)</f>
        <v>-1.5187470968150742E-2</v>
      </c>
    </row>
    <row r="25" spans="2:25" x14ac:dyDescent="0.2">
      <c r="B25" s="7">
        <v>37043</v>
      </c>
      <c r="C25" s="41">
        <f>'1'!C24</f>
        <v>5.75</v>
      </c>
      <c r="D25" s="41">
        <f>'1'!F24</f>
        <v>36.5</v>
      </c>
      <c r="F25" s="42">
        <f t="shared" si="1"/>
        <v>0.16405463494420336</v>
      </c>
      <c r="G25" s="42">
        <f t="shared" si="0"/>
        <v>5.3747637639368406E-2</v>
      </c>
      <c r="I25" t="s">
        <v>20</v>
      </c>
      <c r="J25" s="133">
        <f t="array" ref="J25">SQRT(MMULT(MMULT(TRANSPOSE(J21:J22),$J$14:$K$15),J21:J22))</f>
        <v>0.42045784192935731</v>
      </c>
      <c r="K25" s="133">
        <f t="array" ref="K25">SQRT(MMULT(MMULT(TRANSPOSE(K21:K22),$J$14:$K$15),K21:K22))</f>
        <v>0.37533997825249038</v>
      </c>
      <c r="L25" s="133">
        <f t="array" ref="L25">SQRT(MMULT(MMULT(TRANSPOSE(L21:L22),$J$14:$K$15),L21:L22))</f>
        <v>0.33042235509884049</v>
      </c>
      <c r="M25" s="133">
        <f t="array" ref="M25">SQRT(MMULT(MMULT(TRANSPOSE(M21:M22),$J$14:$K$15),M21:M22))</f>
        <v>0.2857994003901082</v>
      </c>
      <c r="N25" s="133">
        <f t="array" ref="N25">SQRT(MMULT(MMULT(TRANSPOSE(N21:N22),$J$14:$K$15),N21:N22))</f>
        <v>0.24163441976966643</v>
      </c>
      <c r="O25" s="133">
        <f t="array" ref="O25">SQRT(MMULT(MMULT(TRANSPOSE(O21:O22),$J$14:$K$15),O21:O22))</f>
        <v>0.19823374942551575</v>
      </c>
      <c r="P25" s="133">
        <f t="array" ref="P25">SQRT(MMULT(MMULT(TRANSPOSE(P21:P22),$J$14:$K$15),P21:P22))</f>
        <v>0.15623564588457334</v>
      </c>
      <c r="Q25" s="133">
        <f t="array" ref="Q25">SQRT(MMULT(MMULT(TRANSPOSE(Q21:Q22),$J$14:$K$15),Q21:Q22))</f>
        <v>0.11715829342576756</v>
      </c>
      <c r="R25" s="133">
        <f t="array" ref="R25">SQRT(MMULT(MMULT(TRANSPOSE(R21:R22),$J$14:$K$15),R21:R22))</f>
        <v>8.5123941589329247E-2</v>
      </c>
      <c r="S25" s="133">
        <f t="array" ref="S25">SQRT(MMULT(MMULT(TRANSPOSE(S21:S22),$J$14:$K$15),S21:S22))</f>
        <v>7.0495646566051534E-2</v>
      </c>
      <c r="T25" s="133">
        <f t="array" ref="T25">SQRT(MMULT(MMULT(TRANSPOSE(T21:T22),$J$14:$K$15),T21:T22))</f>
        <v>8.3046480826249339E-2</v>
      </c>
      <c r="U25" s="133">
        <f t="array" ref="U25">SQRT(MMULT(MMULT(TRANSPOSE(U21:U22),$J$14:$K$15),U21:U22))</f>
        <v>0.11413733311358019</v>
      </c>
      <c r="V25" s="133">
        <f t="array" ref="V25">SQRT(MMULT(MMULT(TRANSPOSE(V21:V22),$J$14:$K$15),V21:V22))</f>
        <v>0.15284460959658661</v>
      </c>
      <c r="W25" s="133">
        <f t="array" ref="W25">SQRT(MMULT(MMULT(TRANSPOSE(W21:W22),$J$14:$K$15),W21:W22))</f>
        <v>0.19467703920848603</v>
      </c>
      <c r="X25" s="133">
        <f t="array" ref="X25">SQRT(MMULT(MMULT(TRANSPOSE(X21:X22),$J$14:$K$15),X21:X22))</f>
        <v>0.23799234346303802</v>
      </c>
      <c r="Y25" s="133">
        <f t="array" ref="Y25">SQRT(MMULT(MMULT(TRANSPOSE(Y21:Y22),$J$14:$K$15),Y21:Y22))</f>
        <v>0.28210829930874376</v>
      </c>
    </row>
    <row r="26" spans="2:25" x14ac:dyDescent="0.2">
      <c r="B26" s="7">
        <v>37073</v>
      </c>
      <c r="C26" s="41">
        <f>'1'!C25</f>
        <v>4.51</v>
      </c>
      <c r="D26" s="41">
        <f>'1'!F25</f>
        <v>33.095001000000003</v>
      </c>
      <c r="F26" s="42">
        <f t="shared" si="1"/>
        <v>-0.24290270129467206</v>
      </c>
      <c r="G26" s="42">
        <f t="shared" si="0"/>
        <v>-9.7930016801515585E-2</v>
      </c>
      <c r="I26" t="s">
        <v>24</v>
      </c>
      <c r="J26" s="133">
        <f>J24/J25</f>
        <v>0.10717608056606225</v>
      </c>
      <c r="K26" s="133">
        <f t="shared" ref="K26:Y26" si="4">K24/K25</f>
        <v>0.10935771909615612</v>
      </c>
      <c r="L26" s="133">
        <f t="shared" si="4"/>
        <v>0.11206755142900697</v>
      </c>
      <c r="M26" s="133">
        <f t="shared" si="4"/>
        <v>0.11551082540519995</v>
      </c>
      <c r="N26" s="133">
        <f t="shared" si="4"/>
        <v>0.1200003916373026</v>
      </c>
      <c r="O26" s="133">
        <f t="shared" si="4"/>
        <v>0.12601045706819897</v>
      </c>
      <c r="P26" s="133">
        <f t="shared" si="4"/>
        <v>0.13417441083182188</v>
      </c>
      <c r="Q26" s="133">
        <f t="shared" si="4"/>
        <v>0.14464299204109446</v>
      </c>
      <c r="R26" s="133">
        <f t="shared" si="4"/>
        <v>0.15188942415222931</v>
      </c>
      <c r="S26" s="133">
        <f t="shared" si="4"/>
        <v>0.12642946436784691</v>
      </c>
      <c r="T26" s="133">
        <f t="shared" si="4"/>
        <v>5.8955264003229438E-2</v>
      </c>
      <c r="U26" s="133">
        <f t="shared" si="4"/>
        <v>7.7041187462768617E-3</v>
      </c>
      <c r="V26" s="133">
        <f t="shared" si="4"/>
        <v>-2.0526547024135065E-2</v>
      </c>
      <c r="W26" s="133">
        <f t="shared" si="4"/>
        <v>-3.6748410235316199E-2</v>
      </c>
      <c r="X26" s="133">
        <f t="shared" si="4"/>
        <v>-4.6937524004529024E-2</v>
      </c>
      <c r="Y26" s="133">
        <f t="shared" si="4"/>
        <v>-5.3835604997672662E-2</v>
      </c>
    </row>
    <row r="27" spans="2:25" x14ac:dyDescent="0.2">
      <c r="B27" s="7">
        <v>37104</v>
      </c>
      <c r="C27" s="41">
        <f>'1'!C26</f>
        <v>4.2175000000000002</v>
      </c>
      <c r="D27" s="41">
        <f>'1'!F26</f>
        <v>28.524999999999999</v>
      </c>
      <c r="F27" s="42">
        <f t="shared" si="1"/>
        <v>-6.7054618076600736E-2</v>
      </c>
      <c r="G27" s="42">
        <f t="shared" si="0"/>
        <v>-0.14860134803879133</v>
      </c>
    </row>
    <row r="28" spans="2:25" x14ac:dyDescent="0.2">
      <c r="B28" s="7">
        <v>37135</v>
      </c>
      <c r="C28" s="41">
        <f>'1'!C27</f>
        <v>3.7349999999999999</v>
      </c>
      <c r="D28" s="41">
        <f>'1'!F27</f>
        <v>25.584999</v>
      </c>
      <c r="F28" s="42">
        <f t="shared" si="1"/>
        <v>-0.12149471685320568</v>
      </c>
      <c r="G28" s="42">
        <f t="shared" si="0"/>
        <v>-0.10877469257648631</v>
      </c>
    </row>
    <row r="29" spans="2:25" x14ac:dyDescent="0.2">
      <c r="B29" s="7">
        <v>37165</v>
      </c>
      <c r="C29" s="41">
        <f>'1'!C28</f>
        <v>4.28</v>
      </c>
      <c r="D29" s="41">
        <f>'1'!F28</f>
        <v>29.075001</v>
      </c>
      <c r="F29" s="42">
        <f t="shared" si="1"/>
        <v>0.13620519100892481</v>
      </c>
      <c r="G29" s="42">
        <f t="shared" si="0"/>
        <v>0.12787252962688367</v>
      </c>
    </row>
    <row r="30" spans="2:25" x14ac:dyDescent="0.2">
      <c r="B30" s="7">
        <v>37196</v>
      </c>
      <c r="C30" s="41">
        <f>'1'!C29</f>
        <v>4.43</v>
      </c>
      <c r="D30" s="41">
        <f>'1'!F29</f>
        <v>32.104999999999997</v>
      </c>
      <c r="F30" s="42">
        <f t="shared" si="1"/>
        <v>3.4446574463338875E-2</v>
      </c>
      <c r="G30" s="42">
        <f t="shared" si="0"/>
        <v>9.9133048447475058E-2</v>
      </c>
    </row>
    <row r="31" spans="2:25" x14ac:dyDescent="0.2">
      <c r="B31" s="7">
        <v>37226</v>
      </c>
      <c r="C31" s="41">
        <f>'1'!C30</f>
        <v>4.7625000000000002</v>
      </c>
      <c r="D31" s="41">
        <f>'1'!F30</f>
        <v>33.125</v>
      </c>
      <c r="F31" s="42">
        <f t="shared" si="1"/>
        <v>7.2373156395775018E-2</v>
      </c>
      <c r="G31" s="42">
        <f t="shared" si="0"/>
        <v>3.1276503060374772E-2</v>
      </c>
    </row>
    <row r="32" spans="2:25" x14ac:dyDescent="0.2">
      <c r="B32" s="7">
        <v>37257</v>
      </c>
      <c r="C32" s="41">
        <f>'1'!C31</f>
        <v>5.9424999999999999</v>
      </c>
      <c r="D32" s="41">
        <f>'1'!F31</f>
        <v>31.855</v>
      </c>
      <c r="F32" s="42">
        <f t="shared" si="1"/>
        <v>0.22135717979939251</v>
      </c>
      <c r="G32" s="42">
        <f t="shared" si="0"/>
        <v>-3.9093928737934824E-2</v>
      </c>
    </row>
    <row r="33" spans="2:12" x14ac:dyDescent="0.2">
      <c r="B33" s="7">
        <v>37288</v>
      </c>
      <c r="C33" s="41">
        <f>'1'!C32</f>
        <v>5.7525000000000004</v>
      </c>
      <c r="D33" s="41">
        <f>'1'!F32</f>
        <v>29.17</v>
      </c>
      <c r="F33" s="42">
        <f t="shared" si="1"/>
        <v>-3.249537732482799E-2</v>
      </c>
      <c r="G33" s="42">
        <f t="shared" si="0"/>
        <v>-8.8053571688821552E-2</v>
      </c>
    </row>
    <row r="34" spans="2:12" x14ac:dyDescent="0.2">
      <c r="B34" s="7">
        <v>37316</v>
      </c>
      <c r="C34" s="41">
        <f>'1'!C33</f>
        <v>5.7824999999999998</v>
      </c>
      <c r="D34" s="41">
        <f>'1'!F33</f>
        <v>30.155000999999999</v>
      </c>
      <c r="F34" s="42">
        <f t="shared" si="1"/>
        <v>5.2015721960732009E-3</v>
      </c>
      <c r="G34" s="42">
        <f t="shared" si="0"/>
        <v>3.3209996185315838E-2</v>
      </c>
    </row>
    <row r="35" spans="2:12" x14ac:dyDescent="0.2">
      <c r="B35" s="7">
        <v>37347</v>
      </c>
      <c r="C35" s="41">
        <f>'1'!C34</f>
        <v>5.7050000000000001</v>
      </c>
      <c r="D35" s="41">
        <f>'1'!F34</f>
        <v>26.129999000000002</v>
      </c>
      <c r="F35" s="42">
        <f t="shared" si="1"/>
        <v>-1.3493131809418024E-2</v>
      </c>
      <c r="G35" s="42">
        <f t="shared" si="0"/>
        <v>-0.14326673880261298</v>
      </c>
    </row>
    <row r="36" spans="2:12" x14ac:dyDescent="0.2">
      <c r="B36" s="7">
        <v>37377</v>
      </c>
      <c r="C36" s="41">
        <f>'1'!C35</f>
        <v>6.07</v>
      </c>
      <c r="D36" s="41">
        <f>'1'!F35</f>
        <v>25.454999999999998</v>
      </c>
      <c r="F36" s="42">
        <f t="shared" si="1"/>
        <v>6.2015621757367967E-2</v>
      </c>
      <c r="G36" s="42">
        <f t="shared" si="0"/>
        <v>-2.6171853908033338E-2</v>
      </c>
    </row>
    <row r="37" spans="2:12" x14ac:dyDescent="0.2">
      <c r="B37" s="7">
        <v>37408</v>
      </c>
      <c r="C37" s="41">
        <f>'1'!C36</f>
        <v>6.2125000000000004</v>
      </c>
      <c r="D37" s="41">
        <f>'1'!F36</f>
        <v>27.35</v>
      </c>
      <c r="F37" s="42">
        <f t="shared" si="1"/>
        <v>2.3204786351340267E-2</v>
      </c>
      <c r="G37" s="42">
        <f t="shared" si="0"/>
        <v>7.1804341513690861E-2</v>
      </c>
    </row>
    <row r="38" spans="2:12" x14ac:dyDescent="0.2">
      <c r="B38" s="7">
        <v>37438</v>
      </c>
      <c r="C38" s="41">
        <f>'1'!C37</f>
        <v>4.9074999999999998</v>
      </c>
      <c r="D38" s="41">
        <f>'1'!F37</f>
        <v>23.99</v>
      </c>
      <c r="F38" s="42">
        <f t="shared" si="1"/>
        <v>-0.23579874425426817</v>
      </c>
      <c r="G38" s="42">
        <f t="shared" si="0"/>
        <v>-0.13107945201638715</v>
      </c>
    </row>
    <row r="39" spans="2:12" x14ac:dyDescent="0.2">
      <c r="B39" s="7">
        <v>37469</v>
      </c>
      <c r="C39" s="41">
        <f>'1'!C38</f>
        <v>5.0250000000000004</v>
      </c>
      <c r="D39" s="41">
        <f>'1'!F38</f>
        <v>24.540001</v>
      </c>
      <c r="F39" s="42">
        <f t="shared" si="1"/>
        <v>2.3660806776660381E-2</v>
      </c>
      <c r="G39" s="42">
        <f t="shared" si="0"/>
        <v>2.2667403180957724E-2</v>
      </c>
    </row>
    <row r="40" spans="2:12" x14ac:dyDescent="0.2">
      <c r="B40" s="7">
        <v>37500</v>
      </c>
      <c r="C40" s="41">
        <f>'1'!C39</f>
        <v>5.165</v>
      </c>
      <c r="D40" s="41">
        <f>'1'!F39</f>
        <v>21.870000999999998</v>
      </c>
      <c r="F40" s="42">
        <f t="shared" si="1"/>
        <v>2.747964862646235E-2</v>
      </c>
      <c r="G40" s="42">
        <f t="shared" si="0"/>
        <v>-0.1151885996191484</v>
      </c>
    </row>
    <row r="41" spans="2:12" x14ac:dyDescent="0.2">
      <c r="B41" s="7">
        <v>37530</v>
      </c>
      <c r="C41" s="41">
        <f>'1'!C40</f>
        <v>5.96</v>
      </c>
      <c r="D41" s="41">
        <f>'1'!F40</f>
        <v>26.735001</v>
      </c>
      <c r="F41" s="42">
        <f t="shared" si="1"/>
        <v>0.14316537850565658</v>
      </c>
      <c r="G41" s="42">
        <f t="shared" si="0"/>
        <v>0.20085772539143365</v>
      </c>
    </row>
    <row r="42" spans="2:12" x14ac:dyDescent="0.2">
      <c r="B42" s="7">
        <v>37561</v>
      </c>
      <c r="C42" s="41">
        <f>'1'!C41</f>
        <v>5.4349999999999996</v>
      </c>
      <c r="D42" s="41">
        <f>'1'!F41</f>
        <v>28.84</v>
      </c>
      <c r="F42" s="42">
        <f t="shared" si="1"/>
        <v>-9.2210960504085726E-2</v>
      </c>
      <c r="G42" s="42">
        <f t="shared" si="0"/>
        <v>7.5789706611902208E-2</v>
      </c>
    </row>
    <row r="43" spans="2:12" x14ac:dyDescent="0.2">
      <c r="B43" s="7">
        <v>37591</v>
      </c>
      <c r="C43" s="41">
        <f>'1'!C42</f>
        <v>5.0949999999999998</v>
      </c>
      <c r="D43" s="41">
        <f>'1'!F42</f>
        <v>25.85</v>
      </c>
      <c r="F43" s="42">
        <f t="shared" si="1"/>
        <v>-6.459985389848466E-2</v>
      </c>
      <c r="G43" s="42">
        <f t="shared" si="0"/>
        <v>-0.10945271146231006</v>
      </c>
      <c r="I43" s="115" t="s">
        <v>23</v>
      </c>
      <c r="J43" s="115"/>
      <c r="K43" s="115"/>
      <c r="L43" s="115"/>
    </row>
    <row r="44" spans="2:12" x14ac:dyDescent="0.2">
      <c r="B44" s="7">
        <v>37622</v>
      </c>
      <c r="C44" s="41">
        <f>'1'!C43</f>
        <v>5.68</v>
      </c>
      <c r="D44" s="41">
        <f>'1'!F43</f>
        <v>23.73</v>
      </c>
      <c r="F44" s="42">
        <f t="shared" si="1"/>
        <v>0.10869156605837182</v>
      </c>
      <c r="G44" s="42">
        <f t="shared" si="0"/>
        <v>-8.5570530506766218E-2</v>
      </c>
      <c r="I44" s="115"/>
      <c r="J44" s="115"/>
      <c r="K44" s="115"/>
      <c r="L44" s="115"/>
    </row>
    <row r="45" spans="2:12" x14ac:dyDescent="0.2">
      <c r="B45" s="7">
        <v>37653</v>
      </c>
      <c r="C45" s="41">
        <f>'1'!C44</f>
        <v>5.8624999999999998</v>
      </c>
      <c r="D45" s="41">
        <f>'1'!F44</f>
        <v>23.700001</v>
      </c>
      <c r="F45" s="42">
        <f t="shared" si="1"/>
        <v>3.1624901039337905E-2</v>
      </c>
      <c r="G45" s="42">
        <f t="shared" si="0"/>
        <v>-1.2649801124946514E-3</v>
      </c>
    </row>
    <row r="46" spans="2:12" x14ac:dyDescent="0.2">
      <c r="B46" s="7">
        <v>37681</v>
      </c>
      <c r="C46" s="41">
        <f>'1'!C45</f>
        <v>6.44</v>
      </c>
      <c r="D46" s="41">
        <f>'1'!F45</f>
        <v>24.209999</v>
      </c>
      <c r="F46" s="42">
        <f t="shared" si="1"/>
        <v>9.3952406343864592E-2</v>
      </c>
      <c r="G46" s="42">
        <f t="shared" si="0"/>
        <v>2.1290639309543113E-2</v>
      </c>
      <c r="I46" s="2" t="s">
        <v>18</v>
      </c>
    </row>
    <row r="47" spans="2:12" x14ac:dyDescent="0.2">
      <c r="B47" s="7">
        <v>37712</v>
      </c>
      <c r="C47" s="41">
        <f>'1'!C46</f>
        <v>5.8775000000000004</v>
      </c>
      <c r="D47" s="41">
        <f>'1'!F46</f>
        <v>25.57</v>
      </c>
      <c r="F47" s="42">
        <f t="shared" si="1"/>
        <v>-9.1397038684174703E-2</v>
      </c>
      <c r="G47" s="42">
        <f t="shared" si="0"/>
        <v>5.4654059658374887E-2</v>
      </c>
      <c r="I47" t="s">
        <v>4</v>
      </c>
      <c r="J47" s="133">
        <v>0.86383838346450503</v>
      </c>
    </row>
    <row r="48" spans="2:12" x14ac:dyDescent="0.2">
      <c r="B48" s="7">
        <v>37742</v>
      </c>
      <c r="C48" s="41">
        <f>'1'!C47</f>
        <v>6.1675000000000004</v>
      </c>
      <c r="D48" s="41">
        <f>'1'!F47</f>
        <v>24.610001</v>
      </c>
      <c r="F48" s="42">
        <f t="shared" si="1"/>
        <v>4.8162067989287127E-2</v>
      </c>
      <c r="G48" s="42">
        <f t="shared" si="0"/>
        <v>-3.8266884266243029E-2</v>
      </c>
      <c r="I48" t="s">
        <v>3</v>
      </c>
      <c r="J48" s="133">
        <f>1-J47</f>
        <v>0.13616161653549497</v>
      </c>
    </row>
    <row r="49" spans="2:12" x14ac:dyDescent="0.2">
      <c r="B49" s="7">
        <v>37773</v>
      </c>
      <c r="C49" s="41">
        <f>'1'!C48</f>
        <v>6.1375000000000002</v>
      </c>
      <c r="D49" s="41">
        <f>'1'!F48</f>
        <v>25.639999</v>
      </c>
      <c r="F49" s="42">
        <f t="shared" si="1"/>
        <v>-4.8760763007358321E-3</v>
      </c>
      <c r="G49" s="42">
        <f t="shared" si="0"/>
        <v>4.1000688014056319E-2</v>
      </c>
    </row>
    <row r="50" spans="2:12" x14ac:dyDescent="0.2">
      <c r="B50" s="7">
        <v>37803</v>
      </c>
      <c r="C50" s="41">
        <f>'1'!C49</f>
        <v>6.8324999999999996</v>
      </c>
      <c r="D50" s="41">
        <f>'1'!F49</f>
        <v>26.41</v>
      </c>
      <c r="F50" s="42">
        <f t="shared" si="1"/>
        <v>0.10727314569944713</v>
      </c>
      <c r="G50" s="42">
        <f t="shared" si="0"/>
        <v>2.9589133258132172E-2</v>
      </c>
      <c r="I50" t="s">
        <v>21</v>
      </c>
      <c r="J50" s="132">
        <f t="array" ref="J50">MMULT($J$8:$K$8,J47:J48)</f>
        <v>1.1835585838976098E-2</v>
      </c>
    </row>
    <row r="51" spans="2:12" x14ac:dyDescent="0.2">
      <c r="B51" s="7">
        <v>37834</v>
      </c>
      <c r="C51" s="41">
        <f>'1'!C50</f>
        <v>7.0975000000000001</v>
      </c>
      <c r="D51" s="41">
        <f>'1'!F50</f>
        <v>26.52</v>
      </c>
      <c r="F51" s="42">
        <f t="shared" si="1"/>
        <v>3.8051970544903169E-2</v>
      </c>
      <c r="G51" s="42">
        <f t="shared" si="0"/>
        <v>4.1564390086210601E-3</v>
      </c>
      <c r="I51" t="s">
        <v>20</v>
      </c>
      <c r="J51" s="132">
        <f t="array" ref="J51">SQRT(MMULT(MMULT(TRANSPOSE(J47:J48),$J$14:$K$15),J47:J48))</f>
        <v>7.8801412696997586E-2</v>
      </c>
    </row>
    <row r="52" spans="2:12" x14ac:dyDescent="0.2">
      <c r="B52" s="7">
        <v>37865</v>
      </c>
      <c r="C52" s="41">
        <f>'1'!C51</f>
        <v>7.2</v>
      </c>
      <c r="D52" s="41">
        <f>'1'!F51</f>
        <v>27.799999</v>
      </c>
      <c r="F52" s="42">
        <f t="shared" si="1"/>
        <v>1.4338416657020403E-2</v>
      </c>
      <c r="G52" s="42">
        <f t="shared" si="0"/>
        <v>4.7136819407705755E-2</v>
      </c>
    </row>
    <row r="53" spans="2:12" x14ac:dyDescent="0.2">
      <c r="B53" s="7">
        <v>37895</v>
      </c>
      <c r="C53" s="41">
        <f>'1'!C52</f>
        <v>7.9</v>
      </c>
      <c r="D53" s="41">
        <f>'1'!F52</f>
        <v>26.139999</v>
      </c>
      <c r="F53" s="42">
        <f t="shared" si="1"/>
        <v>9.2781733450966408E-2</v>
      </c>
      <c r="G53" s="42">
        <f t="shared" si="0"/>
        <v>-6.1569314784839513E-2</v>
      </c>
      <c r="I53" t="s">
        <v>24</v>
      </c>
      <c r="J53" s="138">
        <f>J50/J51</f>
        <v>0.15019509719306143</v>
      </c>
      <c r="K53" t="s">
        <v>25</v>
      </c>
    </row>
    <row r="54" spans="2:12" x14ac:dyDescent="0.2">
      <c r="B54" s="7">
        <v>37926</v>
      </c>
      <c r="C54" s="41">
        <f>'1'!C53</f>
        <v>8.0425000000000004</v>
      </c>
      <c r="D54" s="41">
        <f>'1'!F53</f>
        <v>25.709999</v>
      </c>
      <c r="F54" s="42">
        <f t="shared" si="1"/>
        <v>1.7877220658068183E-2</v>
      </c>
      <c r="G54" s="42">
        <f t="shared" si="0"/>
        <v>-1.658668755810222E-2</v>
      </c>
    </row>
    <row r="55" spans="2:12" x14ac:dyDescent="0.2">
      <c r="B55" s="7">
        <v>37956</v>
      </c>
      <c r="C55" s="41">
        <f>'1'!C54</f>
        <v>8.2899999999999991</v>
      </c>
      <c r="D55" s="41">
        <f>'1'!F54</f>
        <v>27.370000999999998</v>
      </c>
      <c r="F55" s="42">
        <f t="shared" si="1"/>
        <v>3.0309989016159111E-2</v>
      </c>
      <c r="G55" s="42">
        <f t="shared" si="0"/>
        <v>6.2567577206514624E-2</v>
      </c>
    </row>
    <row r="56" spans="2:12" x14ac:dyDescent="0.2">
      <c r="B56" s="7">
        <v>37987</v>
      </c>
      <c r="C56" s="41">
        <f>'1'!C55</f>
        <v>9.1524999999999999</v>
      </c>
      <c r="D56" s="41">
        <f>'1'!F55</f>
        <v>27.65</v>
      </c>
      <c r="F56" s="42">
        <f t="shared" si="1"/>
        <v>9.897709686505074E-2</v>
      </c>
      <c r="G56" s="42">
        <f t="shared" si="0"/>
        <v>1.0178168379403107E-2</v>
      </c>
      <c r="I56" s="115" t="s">
        <v>26</v>
      </c>
      <c r="J56" s="115"/>
      <c r="K56" s="115"/>
      <c r="L56" s="115"/>
    </row>
    <row r="57" spans="2:12" x14ac:dyDescent="0.2">
      <c r="B57" s="7">
        <v>38018</v>
      </c>
      <c r="C57" s="41">
        <f>'1'!C56</f>
        <v>9.35</v>
      </c>
      <c r="D57" s="41">
        <f>'1'!F56</f>
        <v>26.530000999999999</v>
      </c>
      <c r="F57" s="42">
        <f t="shared" si="1"/>
        <v>2.1349277288341462E-2</v>
      </c>
      <c r="G57" s="42">
        <f t="shared" si="0"/>
        <v>-4.1349522125518678E-2</v>
      </c>
      <c r="I57" s="115"/>
      <c r="J57" s="115"/>
      <c r="K57" s="115"/>
      <c r="L57" s="115"/>
    </row>
    <row r="58" spans="2:12" x14ac:dyDescent="0.2">
      <c r="B58" s="7">
        <v>38047</v>
      </c>
      <c r="C58" s="41">
        <f>'1'!C57</f>
        <v>9.4674999999999994</v>
      </c>
      <c r="D58" s="41">
        <f>'1'!F57</f>
        <v>24.93</v>
      </c>
      <c r="F58" s="42">
        <f t="shared" si="1"/>
        <v>1.2488537493217322E-2</v>
      </c>
      <c r="G58" s="42">
        <f t="shared" si="0"/>
        <v>-6.220430830735868E-2</v>
      </c>
      <c r="I58" s="18"/>
    </row>
    <row r="59" spans="2:12" x14ac:dyDescent="0.2">
      <c r="B59" s="7">
        <v>38078</v>
      </c>
      <c r="C59" s="41">
        <f>'1'!C58</f>
        <v>9.73</v>
      </c>
      <c r="D59" s="41">
        <f>'1'!F58</f>
        <v>26.129999000000002</v>
      </c>
      <c r="F59" s="42">
        <f t="shared" si="1"/>
        <v>2.7349015404100729E-2</v>
      </c>
      <c r="G59" s="42">
        <f t="shared" si="0"/>
        <v>4.7012143726866462E-2</v>
      </c>
      <c r="J59" t="s">
        <v>28</v>
      </c>
      <c r="K59" t="s">
        <v>19</v>
      </c>
    </row>
    <row r="60" spans="2:12" x14ac:dyDescent="0.2">
      <c r="B60" s="7">
        <v>38108</v>
      </c>
      <c r="C60" s="41">
        <f>'1'!C59</f>
        <v>10.15</v>
      </c>
      <c r="D60" s="41">
        <f>'1'!F59</f>
        <v>26.23</v>
      </c>
      <c r="F60" s="42">
        <f t="shared" si="1"/>
        <v>4.225980928988271E-2</v>
      </c>
      <c r="G60" s="42">
        <f t="shared" si="0"/>
        <v>3.8197526164496232E-3</v>
      </c>
      <c r="I60" t="s">
        <v>27</v>
      </c>
      <c r="J60" s="139">
        <f>1%/12</f>
        <v>8.3333333333333339E-4</v>
      </c>
      <c r="K60" s="140">
        <f>J50</f>
        <v>1.1835585838976098E-2</v>
      </c>
      <c r="L60" s="141">
        <f>L61*J63+J60</f>
        <v>5.5844595861547157E-2</v>
      </c>
    </row>
    <row r="61" spans="2:12" x14ac:dyDescent="0.2">
      <c r="B61" s="7">
        <v>38139</v>
      </c>
      <c r="C61" s="41">
        <f>'1'!C60</f>
        <v>10.8725</v>
      </c>
      <c r="D61" s="41">
        <f>'1'!F60</f>
        <v>28.559999000000001</v>
      </c>
      <c r="F61" s="42">
        <f t="shared" si="1"/>
        <v>6.8762960001860218E-2</v>
      </c>
      <c r="G61" s="42">
        <f t="shared" si="0"/>
        <v>8.5103308578595271E-2</v>
      </c>
      <c r="I61" t="s">
        <v>9</v>
      </c>
      <c r="J61" s="140">
        <v>0</v>
      </c>
      <c r="K61" s="140">
        <f>J51</f>
        <v>7.8801412696997586E-2</v>
      </c>
      <c r="L61" s="141">
        <f>K61*5</f>
        <v>0.39400706348498793</v>
      </c>
    </row>
    <row r="62" spans="2:12" x14ac:dyDescent="0.2">
      <c r="B62" s="7">
        <v>38169</v>
      </c>
      <c r="C62" s="41">
        <f>'1'!C61</f>
        <v>11.7475</v>
      </c>
      <c r="D62" s="41">
        <f>'1'!F61</f>
        <v>28.49</v>
      </c>
      <c r="F62" s="42">
        <f t="shared" si="1"/>
        <v>7.7403786505177319E-2</v>
      </c>
      <c r="G62" s="42">
        <f t="shared" si="0"/>
        <v>-2.4539539475609828E-3</v>
      </c>
      <c r="J62" s="137"/>
      <c r="K62" s="137"/>
      <c r="L62" s="137"/>
    </row>
    <row r="63" spans="2:12" x14ac:dyDescent="0.2">
      <c r="B63" s="7">
        <v>38200</v>
      </c>
      <c r="C63" s="41">
        <f>'1'!C62</f>
        <v>10.81</v>
      </c>
      <c r="D63" s="41">
        <f>'1'!F62</f>
        <v>27.299999</v>
      </c>
      <c r="F63" s="42">
        <f t="shared" si="1"/>
        <v>-8.3168820343717087E-2</v>
      </c>
      <c r="G63" s="42">
        <f t="shared" si="0"/>
        <v>-4.2666482948940043E-2</v>
      </c>
      <c r="I63" t="s">
        <v>30</v>
      </c>
      <c r="J63" s="134">
        <f>(K60-J60)/K61</f>
        <v>0.13961999067133427</v>
      </c>
      <c r="K63" s="137"/>
      <c r="L63" s="137"/>
    </row>
    <row r="64" spans="2:12" x14ac:dyDescent="0.2">
      <c r="B64" s="7">
        <v>38231</v>
      </c>
      <c r="C64" s="41">
        <f>'1'!C63</f>
        <v>11.365</v>
      </c>
      <c r="D64" s="41">
        <f>'1'!F63</f>
        <v>27.65</v>
      </c>
      <c r="F64" s="42">
        <f t="shared" si="1"/>
        <v>5.0066825653389824E-2</v>
      </c>
      <c r="G64" s="42">
        <f t="shared" si="0"/>
        <v>1.2739062407467028E-2</v>
      </c>
    </row>
    <row r="65" spans="2:7" x14ac:dyDescent="0.2">
      <c r="B65" s="7">
        <v>38261</v>
      </c>
      <c r="C65" s="41">
        <f>'1'!C64</f>
        <v>13.22</v>
      </c>
      <c r="D65" s="41">
        <f>'1'!F64</f>
        <v>27.969999000000001</v>
      </c>
      <c r="F65" s="42">
        <f t="shared" si="1"/>
        <v>0.15119237711903377</v>
      </c>
      <c r="G65" s="42">
        <f t="shared" si="0"/>
        <v>1.1506743492931903E-2</v>
      </c>
    </row>
    <row r="66" spans="2:7" x14ac:dyDescent="0.2">
      <c r="B66" s="7">
        <v>38292</v>
      </c>
      <c r="C66" s="41">
        <f>'1'!C65</f>
        <v>14.065</v>
      </c>
      <c r="D66" s="41">
        <f>'1'!F65</f>
        <v>26.809999000000001</v>
      </c>
      <c r="F66" s="42">
        <f t="shared" si="1"/>
        <v>6.1958607518279862E-2</v>
      </c>
      <c r="G66" s="42">
        <f t="shared" si="0"/>
        <v>-4.2357556512923278E-2</v>
      </c>
    </row>
    <row r="67" spans="2:7" x14ac:dyDescent="0.2">
      <c r="B67" s="7">
        <v>38322</v>
      </c>
      <c r="C67" s="41">
        <f>'1'!C66</f>
        <v>15.59</v>
      </c>
      <c r="D67" s="41">
        <f>'1'!F66</f>
        <v>26.719999000000001</v>
      </c>
      <c r="F67" s="42">
        <f t="shared" si="1"/>
        <v>0.10294024112786504</v>
      </c>
      <c r="G67" s="42">
        <f t="shared" si="0"/>
        <v>-3.3626037050575874E-3</v>
      </c>
    </row>
    <row r="68" spans="2:7" x14ac:dyDescent="0.2">
      <c r="B68" s="7">
        <v>38353</v>
      </c>
      <c r="C68" s="41">
        <f>'1'!C67</f>
        <v>13.5</v>
      </c>
      <c r="D68" s="41">
        <f>'1'!F67</f>
        <v>26.280000999999999</v>
      </c>
      <c r="F68" s="42">
        <f t="shared" si="1"/>
        <v>-0.14393999762530152</v>
      </c>
      <c r="G68" s="42">
        <f t="shared" si="0"/>
        <v>-1.6604079575135433E-2</v>
      </c>
    </row>
    <row r="69" spans="2:7" x14ac:dyDescent="0.2">
      <c r="B69" s="7">
        <v>38384</v>
      </c>
      <c r="C69" s="41">
        <f>'1'!C68</f>
        <v>12.952500000000001</v>
      </c>
      <c r="D69" s="41">
        <f>'1'!F68</f>
        <v>25.16</v>
      </c>
      <c r="F69" s="42">
        <f t="shared" si="1"/>
        <v>-4.1400865737577508E-2</v>
      </c>
      <c r="G69" s="42">
        <f t="shared" si="0"/>
        <v>-4.3552799835919309E-2</v>
      </c>
    </row>
    <row r="70" spans="2:7" x14ac:dyDescent="0.2">
      <c r="B70" s="7">
        <v>38412</v>
      </c>
      <c r="C70" s="41">
        <f>'1'!C69</f>
        <v>12.914999999999999</v>
      </c>
      <c r="D70" s="41">
        <f>'1'!F69</f>
        <v>24.17</v>
      </c>
      <c r="F70" s="42">
        <f t="shared" si="1"/>
        <v>-2.8993931590024502E-3</v>
      </c>
      <c r="G70" s="42">
        <f t="shared" si="0"/>
        <v>-4.0143237116848418E-2</v>
      </c>
    </row>
    <row r="71" spans="2:7" x14ac:dyDescent="0.2">
      <c r="B71" s="7">
        <v>38443</v>
      </c>
      <c r="C71" s="41">
        <f>'1'!C70</f>
        <v>12.38</v>
      </c>
      <c r="D71" s="41">
        <f>'1'!F70</f>
        <v>25.299999</v>
      </c>
      <c r="F71" s="42">
        <f t="shared" si="1"/>
        <v>-4.2307159291353535E-2</v>
      </c>
      <c r="G71" s="42">
        <f t="shared" si="0"/>
        <v>4.5692161492390415E-2</v>
      </c>
    </row>
    <row r="72" spans="2:7" x14ac:dyDescent="0.2">
      <c r="B72" s="7">
        <v>38473</v>
      </c>
      <c r="C72" s="41">
        <f>'1'!C71</f>
        <v>13.6975</v>
      </c>
      <c r="D72" s="41">
        <f>'1'!F71</f>
        <v>25.799999</v>
      </c>
      <c r="F72" s="42">
        <f t="shared" si="1"/>
        <v>0.10113106717398335</v>
      </c>
      <c r="G72" s="42">
        <f t="shared" si="0"/>
        <v>1.9570096960098926E-2</v>
      </c>
    </row>
    <row r="73" spans="2:7" x14ac:dyDescent="0.2">
      <c r="B73" s="7">
        <v>38504</v>
      </c>
      <c r="C73" s="41">
        <f>'1'!C72</f>
        <v>12.914999999999999</v>
      </c>
      <c r="D73" s="41">
        <f>'1'!F72</f>
        <v>24.84</v>
      </c>
      <c r="F73" s="42">
        <f t="shared" si="1"/>
        <v>-5.8823907882629811E-2</v>
      </c>
      <c r="G73" s="42">
        <f t="shared" si="0"/>
        <v>-3.7919196102603081E-2</v>
      </c>
    </row>
    <row r="74" spans="2:7" x14ac:dyDescent="0.2">
      <c r="B74" s="7">
        <v>38534</v>
      </c>
      <c r="C74" s="41">
        <f>'1'!C73</f>
        <v>13.137499999999999</v>
      </c>
      <c r="D74" s="41">
        <f>'1'!F73</f>
        <v>25.610001</v>
      </c>
      <c r="F74" s="42">
        <f t="shared" si="1"/>
        <v>1.7081309655265553E-2</v>
      </c>
      <c r="G74" s="42">
        <f t="shared" ref="G74:G137" si="5">LN(D74)-LN(D73)</f>
        <v>3.0527682193402406E-2</v>
      </c>
    </row>
    <row r="75" spans="2:7" x14ac:dyDescent="0.2">
      <c r="B75" s="7">
        <v>38565</v>
      </c>
      <c r="C75" s="41">
        <f>'1'!C74</f>
        <v>12.2575</v>
      </c>
      <c r="D75" s="41">
        <f>'1'!F74</f>
        <v>27.379999000000002</v>
      </c>
      <c r="F75" s="42">
        <f t="shared" ref="F75:F138" si="6">LN(C75)-LN(C74)</f>
        <v>-6.9332741659818176E-2</v>
      </c>
      <c r="G75" s="42">
        <f t="shared" si="5"/>
        <v>6.6829844078612588E-2</v>
      </c>
    </row>
    <row r="76" spans="2:7" x14ac:dyDescent="0.2">
      <c r="B76" s="7">
        <v>38596</v>
      </c>
      <c r="C76" s="41">
        <f>'1'!C75</f>
        <v>12.525</v>
      </c>
      <c r="D76" s="41">
        <f>'1'!F75</f>
        <v>25.73</v>
      </c>
      <c r="F76" s="42">
        <f t="shared" si="6"/>
        <v>2.1588652427677157E-2</v>
      </c>
      <c r="G76" s="42">
        <f t="shared" si="5"/>
        <v>-6.2155157043640052E-2</v>
      </c>
    </row>
    <row r="77" spans="2:7" x14ac:dyDescent="0.2">
      <c r="B77" s="7">
        <v>38626</v>
      </c>
      <c r="C77" s="41">
        <f>'1'!C76</f>
        <v>14.14</v>
      </c>
      <c r="D77" s="41">
        <f>'1'!F76</f>
        <v>25.700001</v>
      </c>
      <c r="F77" s="42">
        <f t="shared" si="6"/>
        <v>0.12128101349749842</v>
      </c>
      <c r="G77" s="42">
        <f t="shared" si="5"/>
        <v>-1.1665954819735092E-3</v>
      </c>
    </row>
    <row r="78" spans="2:7" x14ac:dyDescent="0.2">
      <c r="B78" s="7">
        <v>38657</v>
      </c>
      <c r="C78" s="41">
        <f>'1'!C77</f>
        <v>15.225</v>
      </c>
      <c r="D78" s="41">
        <f>'1'!F77</f>
        <v>27.68</v>
      </c>
      <c r="F78" s="42">
        <f t="shared" si="6"/>
        <v>7.3931153127534177E-2</v>
      </c>
      <c r="G78" s="42">
        <f t="shared" si="5"/>
        <v>7.4219099937789412E-2</v>
      </c>
    </row>
    <row r="79" spans="2:7" x14ac:dyDescent="0.2">
      <c r="B79" s="7">
        <v>38687</v>
      </c>
      <c r="C79" s="41">
        <f>'1'!C78</f>
        <v>15.005000000000001</v>
      </c>
      <c r="D79" s="41">
        <f>'1'!F78</f>
        <v>26.15</v>
      </c>
      <c r="F79" s="42">
        <f t="shared" si="6"/>
        <v>-1.4555334703630241E-2</v>
      </c>
      <c r="G79" s="42">
        <f t="shared" si="5"/>
        <v>-5.6860940238536717E-2</v>
      </c>
    </row>
    <row r="80" spans="2:7" x14ac:dyDescent="0.2">
      <c r="B80" s="7">
        <v>38718</v>
      </c>
      <c r="C80" s="41">
        <f>'1'!C79</f>
        <v>15.85</v>
      </c>
      <c r="D80" s="41">
        <f>'1'!F79</f>
        <v>28.15</v>
      </c>
      <c r="F80" s="42">
        <f t="shared" si="6"/>
        <v>5.4786021430958787E-2</v>
      </c>
      <c r="G80" s="42">
        <f t="shared" si="5"/>
        <v>7.3698164074767369E-2</v>
      </c>
    </row>
    <row r="81" spans="2:7" x14ac:dyDescent="0.2">
      <c r="B81" s="7">
        <v>38749</v>
      </c>
      <c r="C81" s="41">
        <f>'1'!C80</f>
        <v>18.16</v>
      </c>
      <c r="D81" s="41">
        <f>'1'!F80</f>
        <v>26.870000999999998</v>
      </c>
      <c r="F81" s="42">
        <f t="shared" si="6"/>
        <v>0.13605187284985787</v>
      </c>
      <c r="G81" s="42">
        <f t="shared" si="5"/>
        <v>-4.6536894742073898E-2</v>
      </c>
    </row>
    <row r="82" spans="2:7" x14ac:dyDescent="0.2">
      <c r="B82" s="7">
        <v>38777</v>
      </c>
      <c r="C82" s="41">
        <f>'1'!C81</f>
        <v>18.815000999999999</v>
      </c>
      <c r="D82" s="41">
        <f>'1'!F81</f>
        <v>27.209999</v>
      </c>
      <c r="F82" s="42">
        <f t="shared" si="6"/>
        <v>3.5433104021334927E-2</v>
      </c>
      <c r="G82" s="42">
        <f t="shared" si="5"/>
        <v>1.2574056200334471E-2</v>
      </c>
    </row>
    <row r="83" spans="2:7" x14ac:dyDescent="0.2">
      <c r="B83" s="7">
        <v>38808</v>
      </c>
      <c r="C83" s="41">
        <f>'1'!C82</f>
        <v>18.635000000000002</v>
      </c>
      <c r="D83" s="41">
        <f>'1'!F82</f>
        <v>24.15</v>
      </c>
      <c r="F83" s="42">
        <f t="shared" si="6"/>
        <v>-9.6129442632606477E-3</v>
      </c>
      <c r="G83" s="42">
        <f t="shared" si="5"/>
        <v>-0.11930013594537803</v>
      </c>
    </row>
    <row r="84" spans="2:7" x14ac:dyDescent="0.2">
      <c r="B84" s="7">
        <v>38838</v>
      </c>
      <c r="C84" s="41">
        <f>'1'!C83</f>
        <v>17.825001</v>
      </c>
      <c r="D84" s="41">
        <f>'1'!F83</f>
        <v>22.65</v>
      </c>
      <c r="F84" s="42">
        <f t="shared" si="6"/>
        <v>-4.4439510529881598E-2</v>
      </c>
      <c r="G84" s="42">
        <f t="shared" si="5"/>
        <v>-6.4124528169538841E-2</v>
      </c>
    </row>
    <row r="85" spans="2:7" x14ac:dyDescent="0.2">
      <c r="B85" s="7">
        <v>38869</v>
      </c>
      <c r="C85" s="41">
        <f>'1'!C84</f>
        <v>18.879999000000002</v>
      </c>
      <c r="D85" s="41">
        <f>'1'!F84</f>
        <v>23.299999</v>
      </c>
      <c r="F85" s="42">
        <f t="shared" si="6"/>
        <v>5.7501085349911829E-2</v>
      </c>
      <c r="G85" s="42">
        <f t="shared" si="5"/>
        <v>2.8293465724155809E-2</v>
      </c>
    </row>
    <row r="86" spans="2:7" x14ac:dyDescent="0.2">
      <c r="B86" s="7">
        <v>38899</v>
      </c>
      <c r="C86" s="41">
        <f>'1'!C85</f>
        <v>17.114999999999998</v>
      </c>
      <c r="D86" s="41">
        <f>'1'!F85</f>
        <v>24.059999000000001</v>
      </c>
      <c r="F86" s="42">
        <f t="shared" si="6"/>
        <v>-9.8147835769103242E-2</v>
      </c>
      <c r="G86" s="42">
        <f t="shared" si="5"/>
        <v>3.2097351330573343E-2</v>
      </c>
    </row>
    <row r="87" spans="2:7" x14ac:dyDescent="0.2">
      <c r="B87" s="7">
        <v>38930</v>
      </c>
      <c r="C87" s="41">
        <f>'1'!C86</f>
        <v>15.505000000000001</v>
      </c>
      <c r="D87" s="41">
        <f>'1'!F86</f>
        <v>25.700001</v>
      </c>
      <c r="F87" s="42">
        <f t="shared" si="6"/>
        <v>-9.879271942973622E-2</v>
      </c>
      <c r="G87" s="42">
        <f t="shared" si="5"/>
        <v>6.5940361827907079E-2</v>
      </c>
    </row>
    <row r="88" spans="2:7" x14ac:dyDescent="0.2">
      <c r="B88" s="7">
        <v>38961</v>
      </c>
      <c r="C88" s="41">
        <f>'1'!C87</f>
        <v>17.024999999999999</v>
      </c>
      <c r="D88" s="41">
        <f>'1'!F87</f>
        <v>27.35</v>
      </c>
      <c r="F88" s="42">
        <f t="shared" si="6"/>
        <v>9.3520299483163427E-2</v>
      </c>
      <c r="G88" s="42">
        <f t="shared" si="5"/>
        <v>6.2225498056311057E-2</v>
      </c>
    </row>
    <row r="89" spans="2:7" x14ac:dyDescent="0.2">
      <c r="B89" s="7">
        <v>38991</v>
      </c>
      <c r="C89" s="41">
        <f>'1'!C88</f>
        <v>18.875</v>
      </c>
      <c r="D89" s="41">
        <f>'1'!F88</f>
        <v>28.709999</v>
      </c>
      <c r="F89" s="42">
        <f t="shared" si="6"/>
        <v>0.10315544309951274</v>
      </c>
      <c r="G89" s="42">
        <f t="shared" si="5"/>
        <v>4.8528930433912265E-2</v>
      </c>
    </row>
    <row r="90" spans="2:7" x14ac:dyDescent="0.2">
      <c r="B90" s="7">
        <v>39022</v>
      </c>
      <c r="C90" s="41">
        <f>'1'!C89</f>
        <v>17.645</v>
      </c>
      <c r="D90" s="41">
        <f>'1'!F89</f>
        <v>29.360001</v>
      </c>
      <c r="F90" s="42">
        <f t="shared" si="6"/>
        <v>-6.7385838007855359E-2</v>
      </c>
      <c r="G90" s="42">
        <f t="shared" si="5"/>
        <v>2.2387778504357136E-2</v>
      </c>
    </row>
    <row r="91" spans="2:7" x14ac:dyDescent="0.2">
      <c r="B91" s="7">
        <v>39052</v>
      </c>
      <c r="C91" s="41">
        <f>'1'!C90</f>
        <v>17.709999</v>
      </c>
      <c r="D91" s="41">
        <f>'1'!F90</f>
        <v>29.860001</v>
      </c>
      <c r="F91" s="42">
        <f t="shared" si="6"/>
        <v>3.6769382022336927E-3</v>
      </c>
      <c r="G91" s="42">
        <f t="shared" si="5"/>
        <v>1.6886587794402441E-2</v>
      </c>
    </row>
    <row r="92" spans="2:7" x14ac:dyDescent="0.2">
      <c r="B92" s="7">
        <v>39083</v>
      </c>
      <c r="C92" s="41">
        <f>'1'!C91</f>
        <v>17.469999000000001</v>
      </c>
      <c r="D92" s="41">
        <f>'1'!F91</f>
        <v>30.860001</v>
      </c>
      <c r="F92" s="42">
        <f t="shared" si="6"/>
        <v>-1.3644328424487817E-2</v>
      </c>
      <c r="G92" s="42">
        <f t="shared" si="5"/>
        <v>3.2941053738759329E-2</v>
      </c>
    </row>
    <row r="93" spans="2:7" x14ac:dyDescent="0.2">
      <c r="B93" s="7">
        <v>39114</v>
      </c>
      <c r="C93" s="41">
        <f>'1'!C92</f>
        <v>15.45</v>
      </c>
      <c r="D93" s="41">
        <f>'1'!F92</f>
        <v>28.17</v>
      </c>
      <c r="F93" s="42">
        <f t="shared" si="6"/>
        <v>-0.12287606356122449</v>
      </c>
      <c r="G93" s="42">
        <f t="shared" si="5"/>
        <v>-9.1203297451140308E-2</v>
      </c>
    </row>
    <row r="94" spans="2:7" x14ac:dyDescent="0.2">
      <c r="B94" s="7">
        <v>39142</v>
      </c>
      <c r="C94" s="41">
        <f>'1'!C93</f>
        <v>15.68</v>
      </c>
      <c r="D94" s="41">
        <f>'1'!F93</f>
        <v>27.870000999999998</v>
      </c>
      <c r="F94" s="42">
        <f t="shared" si="6"/>
        <v>1.4777011578507082E-2</v>
      </c>
      <c r="G94" s="42">
        <f t="shared" si="5"/>
        <v>-1.0706704513549603E-2</v>
      </c>
    </row>
    <row r="95" spans="2:7" x14ac:dyDescent="0.2">
      <c r="B95" s="7">
        <v>39173</v>
      </c>
      <c r="C95" s="41">
        <f>'1'!C94</f>
        <v>15.51</v>
      </c>
      <c r="D95" s="41">
        <f>'1'!F94</f>
        <v>29.940000999999999</v>
      </c>
      <c r="F95" s="42">
        <f t="shared" si="6"/>
        <v>-1.0901037733814345E-2</v>
      </c>
      <c r="G95" s="42">
        <f t="shared" si="5"/>
        <v>7.1644535016883726E-2</v>
      </c>
    </row>
    <row r="96" spans="2:7" x14ac:dyDescent="0.2">
      <c r="B96" s="7">
        <v>39203</v>
      </c>
      <c r="C96" s="41">
        <f>'1'!C95</f>
        <v>14.404999999999999</v>
      </c>
      <c r="D96" s="41">
        <f>'1'!F95</f>
        <v>30.690000999999999</v>
      </c>
      <c r="F96" s="42">
        <f t="shared" si="6"/>
        <v>-7.3909608651955505E-2</v>
      </c>
      <c r="G96" s="42">
        <f t="shared" si="5"/>
        <v>2.4741488823932567E-2</v>
      </c>
    </row>
    <row r="97" spans="2:7" x14ac:dyDescent="0.2">
      <c r="B97" s="7">
        <v>39234</v>
      </c>
      <c r="C97" s="41">
        <f>'1'!C96</f>
        <v>13.12</v>
      </c>
      <c r="D97" s="41">
        <f>'1'!F96</f>
        <v>29.469999000000001</v>
      </c>
      <c r="F97" s="42">
        <f t="shared" si="6"/>
        <v>-9.3437585020548664E-2</v>
      </c>
      <c r="G97" s="42">
        <f t="shared" si="5"/>
        <v>-4.0564138398758054E-2</v>
      </c>
    </row>
    <row r="98" spans="2:7" x14ac:dyDescent="0.2">
      <c r="B98" s="7">
        <v>39264</v>
      </c>
      <c r="C98" s="41">
        <f>'1'!C97</f>
        <v>13.34</v>
      </c>
      <c r="D98" s="41">
        <f>'1'!F97</f>
        <v>28.99</v>
      </c>
      <c r="F98" s="42">
        <f t="shared" si="6"/>
        <v>1.6629256971534723E-2</v>
      </c>
      <c r="G98" s="42">
        <f t="shared" si="5"/>
        <v>-1.6421819883225552E-2</v>
      </c>
    </row>
    <row r="99" spans="2:7" x14ac:dyDescent="0.2">
      <c r="B99" s="7">
        <v>39295</v>
      </c>
      <c r="C99" s="41">
        <f>'1'!C98</f>
        <v>13.775</v>
      </c>
      <c r="D99" s="41">
        <f>'1'!F98</f>
        <v>28.73</v>
      </c>
      <c r="F99" s="42">
        <f t="shared" si="6"/>
        <v>3.2088314551500297E-2</v>
      </c>
      <c r="G99" s="42">
        <f t="shared" si="5"/>
        <v>-9.0090699423659437E-3</v>
      </c>
    </row>
    <row r="100" spans="2:7" x14ac:dyDescent="0.2">
      <c r="B100" s="7">
        <v>39326</v>
      </c>
      <c r="C100" s="41">
        <f>'1'!C99</f>
        <v>13.1</v>
      </c>
      <c r="D100" s="41">
        <f>'1'!F99</f>
        <v>29.459999</v>
      </c>
      <c r="F100" s="42">
        <f t="shared" si="6"/>
        <v>-5.0243124831872432E-2</v>
      </c>
      <c r="G100" s="42">
        <f t="shared" si="5"/>
        <v>2.5091504098953887E-2</v>
      </c>
    </row>
    <row r="101" spans="2:7" x14ac:dyDescent="0.2">
      <c r="B101" s="7">
        <v>39356</v>
      </c>
      <c r="C101" s="41">
        <f>'1'!C100</f>
        <v>13.34</v>
      </c>
      <c r="D101" s="41">
        <f>'1'!F100</f>
        <v>36.810001</v>
      </c>
      <c r="F101" s="42">
        <f t="shared" si="6"/>
        <v>1.8154810280372136E-2</v>
      </c>
      <c r="G101" s="42">
        <f t="shared" si="5"/>
        <v>0.22273619746730811</v>
      </c>
    </row>
    <row r="102" spans="2:7" x14ac:dyDescent="0.2">
      <c r="B102" s="7">
        <v>39387</v>
      </c>
      <c r="C102" s="41">
        <f>'1'!C101</f>
        <v>11.695</v>
      </c>
      <c r="D102" s="41">
        <f>'1'!F101</f>
        <v>33.599997999999999</v>
      </c>
      <c r="F102" s="42">
        <f t="shared" si="6"/>
        <v>-0.13160564045133549</v>
      </c>
      <c r="G102" s="42">
        <f t="shared" si="5"/>
        <v>-9.1243567112113233E-2</v>
      </c>
    </row>
    <row r="103" spans="2:7" x14ac:dyDescent="0.2">
      <c r="B103" s="7">
        <v>39417</v>
      </c>
      <c r="C103" s="41">
        <f>'1'!C102</f>
        <v>10.234999999999999</v>
      </c>
      <c r="D103" s="41">
        <f>'1'!F102</f>
        <v>35.599997999999999</v>
      </c>
      <c r="F103" s="42">
        <f t="shared" si="6"/>
        <v>-0.13334818092288936</v>
      </c>
      <c r="G103" s="42">
        <f t="shared" si="5"/>
        <v>5.781957423286066E-2</v>
      </c>
    </row>
    <row r="104" spans="2:7" x14ac:dyDescent="0.2">
      <c r="B104" s="7">
        <v>39448</v>
      </c>
      <c r="C104" s="41">
        <f>'1'!C103</f>
        <v>9.4550000000000001</v>
      </c>
      <c r="D104" s="41">
        <f>'1'!F103</f>
        <v>32.599997999999999</v>
      </c>
      <c r="F104" s="42">
        <f t="shared" si="6"/>
        <v>-7.9269517002832135E-2</v>
      </c>
      <c r="G104" s="42">
        <f t="shared" si="5"/>
        <v>-8.8033354655240981E-2</v>
      </c>
    </row>
    <row r="105" spans="2:7" x14ac:dyDescent="0.2">
      <c r="B105" s="7">
        <v>39479</v>
      </c>
      <c r="C105" s="41">
        <f>'1'!C104</f>
        <v>8.99</v>
      </c>
      <c r="D105" s="41">
        <f>'1'!F104</f>
        <v>27.200001</v>
      </c>
      <c r="F105" s="42">
        <f t="shared" si="6"/>
        <v>-5.0430853626891814E-2</v>
      </c>
      <c r="G105" s="42">
        <f t="shared" si="5"/>
        <v>-0.18109521695630981</v>
      </c>
    </row>
    <row r="106" spans="2:7" x14ac:dyDescent="0.2">
      <c r="B106" s="7">
        <v>39508</v>
      </c>
      <c r="C106" s="41">
        <f>'1'!C105</f>
        <v>8.75</v>
      </c>
      <c r="D106" s="41">
        <f>'1'!F105</f>
        <v>28.379999000000002</v>
      </c>
      <c r="F106" s="42">
        <f t="shared" si="6"/>
        <v>-2.7059148114005893E-2</v>
      </c>
      <c r="G106" s="42">
        <f t="shared" si="5"/>
        <v>4.2467626429157246E-2</v>
      </c>
    </row>
    <row r="107" spans="2:7" x14ac:dyDescent="0.2">
      <c r="B107" s="7">
        <v>39539</v>
      </c>
      <c r="C107" s="41">
        <f>'1'!C106</f>
        <v>8.1150000000000002</v>
      </c>
      <c r="D107" s="41">
        <f>'1'!F106</f>
        <v>28.52</v>
      </c>
      <c r="F107" s="42">
        <f t="shared" si="6"/>
        <v>-7.5339499402968801E-2</v>
      </c>
      <c r="G107" s="42">
        <f t="shared" si="5"/>
        <v>4.9209590502812262E-3</v>
      </c>
    </row>
    <row r="108" spans="2:7" x14ac:dyDescent="0.2">
      <c r="B108" s="7">
        <v>39569</v>
      </c>
      <c r="C108" s="41">
        <f>'1'!C107</f>
        <v>9.0950000000000006</v>
      </c>
      <c r="D108" s="41">
        <f>'1'!F107</f>
        <v>28.32</v>
      </c>
      <c r="F108" s="42">
        <f t="shared" si="6"/>
        <v>0.11401061100353127</v>
      </c>
      <c r="G108" s="42">
        <f t="shared" si="5"/>
        <v>-7.0373267205763312E-3</v>
      </c>
    </row>
    <row r="109" spans="2:7" x14ac:dyDescent="0.2">
      <c r="B109" s="7">
        <v>39600</v>
      </c>
      <c r="C109" s="41">
        <f>'1'!C108</f>
        <v>7.87</v>
      </c>
      <c r="D109" s="41">
        <f>'1'!F108</f>
        <v>27.51</v>
      </c>
      <c r="F109" s="42">
        <f t="shared" si="6"/>
        <v>-0.14466674954077385</v>
      </c>
      <c r="G109" s="42">
        <f t="shared" si="5"/>
        <v>-2.9018693889035774E-2</v>
      </c>
    </row>
    <row r="110" spans="2:7" x14ac:dyDescent="0.2">
      <c r="B110" s="7">
        <v>39630</v>
      </c>
      <c r="C110" s="41">
        <f>'1'!C109</f>
        <v>7.3449999999999998</v>
      </c>
      <c r="D110" s="41">
        <f>'1'!F109</f>
        <v>25.719999000000001</v>
      </c>
      <c r="F110" s="42">
        <f t="shared" si="6"/>
        <v>-6.9038252803471201E-2</v>
      </c>
      <c r="G110" s="42">
        <f t="shared" si="5"/>
        <v>-6.7280714447313983E-2</v>
      </c>
    </row>
    <row r="111" spans="2:7" x14ac:dyDescent="0.2">
      <c r="B111" s="7">
        <v>39661</v>
      </c>
      <c r="C111" s="41">
        <f>'1'!C110</f>
        <v>7.78</v>
      </c>
      <c r="D111" s="41">
        <f>'1'!F110</f>
        <v>27.290001</v>
      </c>
      <c r="F111" s="42">
        <f t="shared" si="6"/>
        <v>5.7536528564459788E-2</v>
      </c>
      <c r="G111" s="42">
        <f t="shared" si="5"/>
        <v>5.9251510874536173E-2</v>
      </c>
    </row>
    <row r="112" spans="2:7" x14ac:dyDescent="0.2">
      <c r="B112" s="7">
        <v>39692</v>
      </c>
      <c r="C112" s="41">
        <f>'1'!C111</f>
        <v>7.4349999999999996</v>
      </c>
      <c r="D112" s="41">
        <f>'1'!F111</f>
        <v>26.690000999999999</v>
      </c>
      <c r="F112" s="42">
        <f t="shared" si="6"/>
        <v>-4.5357758278182114E-2</v>
      </c>
      <c r="G112" s="42">
        <f t="shared" si="5"/>
        <v>-2.2231370480057411E-2</v>
      </c>
    </row>
    <row r="113" spans="2:7" x14ac:dyDescent="0.2">
      <c r="B113" s="7">
        <v>39722</v>
      </c>
      <c r="C113" s="41">
        <f>'1'!C112</f>
        <v>6.5650000000000004</v>
      </c>
      <c r="D113" s="41">
        <f>'1'!F112</f>
        <v>22.33</v>
      </c>
      <c r="F113" s="42">
        <f t="shared" si="6"/>
        <v>-0.12444607215735859</v>
      </c>
      <c r="G113" s="42">
        <f t="shared" si="5"/>
        <v>-0.17835793503158159</v>
      </c>
    </row>
    <row r="114" spans="2:7" x14ac:dyDescent="0.2">
      <c r="B114" s="7">
        <v>39753</v>
      </c>
      <c r="C114" s="41">
        <f>'1'!C113</f>
        <v>4.4649999999999999</v>
      </c>
      <c r="D114" s="41">
        <f>'1'!F113</f>
        <v>20.219999000000001</v>
      </c>
      <c r="F114" s="42">
        <f t="shared" si="6"/>
        <v>-0.38548329342629728</v>
      </c>
      <c r="G114" s="42">
        <f t="shared" si="5"/>
        <v>-9.9258901715726378E-2</v>
      </c>
    </row>
    <row r="115" spans="2:7" x14ac:dyDescent="0.2">
      <c r="B115" s="7">
        <v>39783</v>
      </c>
      <c r="C115" s="41">
        <f>'1'!C114</f>
        <v>4.7300000000000004</v>
      </c>
      <c r="D115" s="41">
        <f>'1'!F114</f>
        <v>19.440000999999999</v>
      </c>
      <c r="F115" s="42">
        <f t="shared" si="6"/>
        <v>5.7655988175379314E-2</v>
      </c>
      <c r="G115" s="42">
        <f t="shared" si="5"/>
        <v>-3.9339313663719455E-2</v>
      </c>
    </row>
    <row r="116" spans="2:7" x14ac:dyDescent="0.2">
      <c r="B116" s="7">
        <v>39814</v>
      </c>
      <c r="C116" s="41">
        <f>'1'!C115</f>
        <v>4.72</v>
      </c>
      <c r="D116" s="41">
        <f>'1'!F115</f>
        <v>17.100000000000001</v>
      </c>
      <c r="F116" s="42">
        <f t="shared" si="6"/>
        <v>-2.1164029063778234E-3</v>
      </c>
      <c r="G116" s="42">
        <f t="shared" si="5"/>
        <v>-0.12825438696400626</v>
      </c>
    </row>
    <row r="117" spans="2:7" x14ac:dyDescent="0.2">
      <c r="B117" s="7">
        <v>39845</v>
      </c>
      <c r="C117" s="41">
        <f>'1'!C116</f>
        <v>4.5750000000000002</v>
      </c>
      <c r="D117" s="41">
        <f>'1'!F116</f>
        <v>16.149999999999999</v>
      </c>
      <c r="F117" s="42">
        <f t="shared" si="6"/>
        <v>-3.120210086997921E-2</v>
      </c>
      <c r="G117" s="42">
        <f t="shared" si="5"/>
        <v>-5.7158413839948796E-2</v>
      </c>
    </row>
    <row r="118" spans="2:7" x14ac:dyDescent="0.2">
      <c r="B118" s="7">
        <v>39873</v>
      </c>
      <c r="C118" s="41">
        <f>'1'!C117</f>
        <v>5.5549999999999997</v>
      </c>
      <c r="D118" s="41">
        <f>'1'!F117</f>
        <v>18.370000999999998</v>
      </c>
      <c r="F118" s="42">
        <f t="shared" si="6"/>
        <v>0.19409172436410871</v>
      </c>
      <c r="G118" s="42">
        <f t="shared" si="5"/>
        <v>0.12879890399494842</v>
      </c>
    </row>
    <row r="119" spans="2:7" x14ac:dyDescent="0.2">
      <c r="B119" s="7">
        <v>39904</v>
      </c>
      <c r="C119" s="41">
        <f>'1'!C118</f>
        <v>7.23</v>
      </c>
      <c r="D119" s="41">
        <f>'1'!F118</f>
        <v>20.260000000000002</v>
      </c>
      <c r="F119" s="42">
        <f t="shared" si="6"/>
        <v>0.26354061307908005</v>
      </c>
      <c r="G119" s="42">
        <f t="shared" si="5"/>
        <v>9.7929545156923314E-2</v>
      </c>
    </row>
    <row r="120" spans="2:7" x14ac:dyDescent="0.2">
      <c r="B120" s="7">
        <v>39934</v>
      </c>
      <c r="C120" s="41">
        <f>'1'!C119</f>
        <v>7.1950000000000003</v>
      </c>
      <c r="D120" s="41">
        <f>'1'!F119</f>
        <v>20.889999</v>
      </c>
      <c r="F120" s="42">
        <f t="shared" si="6"/>
        <v>-4.8526958313421797E-3</v>
      </c>
      <c r="G120" s="42">
        <f t="shared" si="5"/>
        <v>3.0622028878141805E-2</v>
      </c>
    </row>
    <row r="121" spans="2:7" x14ac:dyDescent="0.2">
      <c r="B121" s="7">
        <v>39965</v>
      </c>
      <c r="C121" s="41">
        <f>'1'!C120</f>
        <v>6.9450000000000003</v>
      </c>
      <c r="D121" s="41">
        <f>'1'!F120</f>
        <v>23.77</v>
      </c>
      <c r="F121" s="42">
        <f t="shared" si="6"/>
        <v>-3.5364364133024129E-2</v>
      </c>
      <c r="G121" s="42">
        <f t="shared" si="5"/>
        <v>0.1291537536734233</v>
      </c>
    </row>
    <row r="122" spans="2:7" x14ac:dyDescent="0.2">
      <c r="B122" s="7">
        <v>39995</v>
      </c>
      <c r="C122" s="41">
        <f>'1'!C121</f>
        <v>8.85</v>
      </c>
      <c r="D122" s="41">
        <f>'1'!F121</f>
        <v>23.52</v>
      </c>
      <c r="F122" s="42">
        <f t="shared" si="6"/>
        <v>0.24239548281353085</v>
      </c>
      <c r="G122" s="42">
        <f t="shared" si="5"/>
        <v>-1.0573158341676159E-2</v>
      </c>
    </row>
    <row r="123" spans="2:7" x14ac:dyDescent="0.2">
      <c r="B123" s="7">
        <v>40026</v>
      </c>
      <c r="C123" s="41">
        <f>'1'!C122</f>
        <v>9.4949999999999992</v>
      </c>
      <c r="D123" s="41">
        <f>'1'!F122</f>
        <v>24.65</v>
      </c>
      <c r="F123" s="42">
        <f t="shared" si="6"/>
        <v>7.0347885244411046E-2</v>
      </c>
      <c r="G123" s="42">
        <f t="shared" si="5"/>
        <v>4.6925777458272755E-2</v>
      </c>
    </row>
    <row r="124" spans="2:7" x14ac:dyDescent="0.2">
      <c r="B124" s="7">
        <v>40057</v>
      </c>
      <c r="C124" s="41">
        <f>'1'!C123</f>
        <v>10.324999999999999</v>
      </c>
      <c r="D124" s="41">
        <f>'1'!F123</f>
        <v>25.719999000000001</v>
      </c>
      <c r="F124" s="42">
        <f t="shared" si="6"/>
        <v>8.3802794582847451E-2</v>
      </c>
      <c r="G124" s="42">
        <f t="shared" si="5"/>
        <v>4.2491960000470286E-2</v>
      </c>
    </row>
    <row r="125" spans="2:7" x14ac:dyDescent="0.2">
      <c r="B125" s="7">
        <v>40087</v>
      </c>
      <c r="C125" s="41">
        <f>'1'!C124</f>
        <v>9.49</v>
      </c>
      <c r="D125" s="41">
        <f>'1'!F124</f>
        <v>27.73</v>
      </c>
      <c r="F125" s="42">
        <f t="shared" si="6"/>
        <v>-8.4329526225260132E-2</v>
      </c>
      <c r="G125" s="42">
        <f t="shared" si="5"/>
        <v>7.5245999138517483E-2</v>
      </c>
    </row>
    <row r="126" spans="2:7" x14ac:dyDescent="0.2">
      <c r="B126" s="7">
        <v>40118</v>
      </c>
      <c r="C126" s="41">
        <f>'1'!C125</f>
        <v>10.95</v>
      </c>
      <c r="D126" s="41">
        <f>'1'!F125</f>
        <v>29.41</v>
      </c>
      <c r="F126" s="42">
        <f t="shared" si="6"/>
        <v>0.14310084364067333</v>
      </c>
      <c r="G126" s="42">
        <f t="shared" si="5"/>
        <v>5.8819892938216878E-2</v>
      </c>
    </row>
    <row r="127" spans="2:7" x14ac:dyDescent="0.2">
      <c r="B127" s="7">
        <v>40148</v>
      </c>
      <c r="C127" s="41">
        <f>'1'!C126</f>
        <v>11.53</v>
      </c>
      <c r="D127" s="41">
        <f>'1'!F126</f>
        <v>30.48</v>
      </c>
      <c r="F127" s="42">
        <f t="shared" si="6"/>
        <v>5.1612878018457931E-2</v>
      </c>
      <c r="G127" s="42">
        <f t="shared" si="5"/>
        <v>3.5735978252541933E-2</v>
      </c>
    </row>
    <row r="128" spans="2:7" x14ac:dyDescent="0.2">
      <c r="B128" s="7">
        <v>40179</v>
      </c>
      <c r="C128" s="41">
        <f>'1'!C127</f>
        <v>10.895</v>
      </c>
      <c r="D128" s="41">
        <f>'1'!F127</f>
        <v>28.18</v>
      </c>
      <c r="F128" s="42">
        <f t="shared" si="6"/>
        <v>-5.6648365884384599E-2</v>
      </c>
      <c r="G128" s="42">
        <f t="shared" si="5"/>
        <v>-7.8458224347911276E-2</v>
      </c>
    </row>
    <row r="129" spans="2:7" x14ac:dyDescent="0.2">
      <c r="B129" s="7">
        <v>40210</v>
      </c>
      <c r="C129" s="41">
        <f>'1'!C128</f>
        <v>11.455</v>
      </c>
      <c r="D129" s="41">
        <f>'1'!F128</f>
        <v>28.67</v>
      </c>
      <c r="F129" s="42">
        <f t="shared" si="6"/>
        <v>5.0122347508875897E-2</v>
      </c>
      <c r="G129" s="42">
        <f t="shared" si="5"/>
        <v>1.7238773424744114E-2</v>
      </c>
    </row>
    <row r="130" spans="2:7" x14ac:dyDescent="0.2">
      <c r="B130" s="7">
        <v>40238</v>
      </c>
      <c r="C130" s="41">
        <f>'1'!C129</f>
        <v>12.135</v>
      </c>
      <c r="D130" s="41">
        <f>'1'!F129</f>
        <v>29.290001</v>
      </c>
      <c r="F130" s="42">
        <f t="shared" si="6"/>
        <v>5.7667523273105648E-2</v>
      </c>
      <c r="G130" s="42">
        <f t="shared" si="5"/>
        <v>2.1394915085708455E-2</v>
      </c>
    </row>
    <row r="131" spans="2:7" x14ac:dyDescent="0.2">
      <c r="B131" s="7">
        <v>40269</v>
      </c>
      <c r="C131" s="41">
        <f>'1'!C130</f>
        <v>12.99</v>
      </c>
      <c r="D131" s="41">
        <f>'1'!F130</f>
        <v>30.540001</v>
      </c>
      <c r="F131" s="42">
        <f t="shared" si="6"/>
        <v>6.8085991503943788E-2</v>
      </c>
      <c r="G131" s="42">
        <f t="shared" si="5"/>
        <v>4.1791137553441438E-2</v>
      </c>
    </row>
    <row r="132" spans="2:7" x14ac:dyDescent="0.2">
      <c r="B132" s="7">
        <v>40299</v>
      </c>
      <c r="C132" s="41">
        <f>'1'!C131</f>
        <v>12.945</v>
      </c>
      <c r="D132" s="41">
        <f>'1'!F131</f>
        <v>25.799999</v>
      </c>
      <c r="F132" s="42">
        <f t="shared" si="6"/>
        <v>-3.4702174790073315E-3</v>
      </c>
      <c r="G132" s="42">
        <f t="shared" si="5"/>
        <v>-0.16866287936654745</v>
      </c>
    </row>
    <row r="133" spans="2:7" x14ac:dyDescent="0.2">
      <c r="B133" s="7">
        <v>40330</v>
      </c>
      <c r="C133" s="41">
        <f>'1'!C132</f>
        <v>12.15</v>
      </c>
      <c r="D133" s="41">
        <f>'1'!F132</f>
        <v>23.01</v>
      </c>
      <c r="F133" s="42">
        <f t="shared" si="6"/>
        <v>-6.3380443416943599E-2</v>
      </c>
      <c r="G133" s="42">
        <f t="shared" si="5"/>
        <v>-0.11444554912060623</v>
      </c>
    </row>
    <row r="134" spans="2:7" x14ac:dyDescent="0.2">
      <c r="B134" s="7">
        <v>40360</v>
      </c>
      <c r="C134" s="41">
        <f>'1'!C133</f>
        <v>12.425000000000001</v>
      </c>
      <c r="D134" s="41">
        <f>'1'!F133</f>
        <v>25.809999000000001</v>
      </c>
      <c r="F134" s="42">
        <f t="shared" si="6"/>
        <v>2.2381402196135269E-2</v>
      </c>
      <c r="G134" s="42">
        <f t="shared" si="5"/>
        <v>0.11483307093857453</v>
      </c>
    </row>
    <row r="135" spans="2:7" x14ac:dyDescent="0.2">
      <c r="B135" s="7">
        <v>40391</v>
      </c>
      <c r="C135" s="41">
        <f>'1'!C134</f>
        <v>11.49</v>
      </c>
      <c r="D135" s="41">
        <f>'1'!F134</f>
        <v>23.469999000000001</v>
      </c>
      <c r="F135" s="42">
        <f t="shared" si="6"/>
        <v>-7.8233480122028354E-2</v>
      </c>
      <c r="G135" s="42">
        <f t="shared" si="5"/>
        <v>-9.503900773050189E-2</v>
      </c>
    </row>
    <row r="136" spans="2:7" x14ac:dyDescent="0.2">
      <c r="B136" s="7">
        <v>40422</v>
      </c>
      <c r="C136" s="41">
        <f>'1'!C135</f>
        <v>12.775</v>
      </c>
      <c r="D136" s="41">
        <f>'1'!F135</f>
        <v>24.49</v>
      </c>
      <c r="F136" s="42">
        <f t="shared" si="6"/>
        <v>0.10601304422910385</v>
      </c>
      <c r="G136" s="42">
        <f t="shared" si="5"/>
        <v>4.2541903708729123E-2</v>
      </c>
    </row>
    <row r="137" spans="2:7" x14ac:dyDescent="0.2">
      <c r="B137" s="7">
        <v>40452</v>
      </c>
      <c r="C137" s="41">
        <f>'1'!C136</f>
        <v>14.28</v>
      </c>
      <c r="D137" s="41">
        <f>'1'!F136</f>
        <v>26.67</v>
      </c>
      <c r="F137" s="42">
        <f t="shared" si="6"/>
        <v>0.11136982082167002</v>
      </c>
      <c r="G137" s="42">
        <f t="shared" si="5"/>
        <v>8.527446722984644E-2</v>
      </c>
    </row>
    <row r="138" spans="2:7" x14ac:dyDescent="0.2">
      <c r="B138" s="7">
        <v>40483</v>
      </c>
      <c r="C138" s="41">
        <f>'1'!C137</f>
        <v>15.3</v>
      </c>
      <c r="D138" s="41">
        <f>'1'!F137</f>
        <v>25.26</v>
      </c>
      <c r="F138" s="42">
        <f t="shared" si="6"/>
        <v>6.8992871486951657E-2</v>
      </c>
      <c r="G138" s="42">
        <f t="shared" ref="G138:G201" si="7">LN(D138)-LN(D137)</f>
        <v>-5.4317221271577676E-2</v>
      </c>
    </row>
    <row r="139" spans="2:7" x14ac:dyDescent="0.2">
      <c r="B139" s="7">
        <v>40513</v>
      </c>
      <c r="C139" s="41">
        <f>'1'!C138</f>
        <v>16.065000999999999</v>
      </c>
      <c r="D139" s="41">
        <f>'1'!F138</f>
        <v>27.91</v>
      </c>
      <c r="F139" s="42">
        <f t="shared" ref="F139:F202" si="8">LN(C139)-LN(C138)</f>
        <v>4.8790226416551175E-2</v>
      </c>
      <c r="G139" s="42">
        <f t="shared" si="7"/>
        <v>9.9762930625885815E-2</v>
      </c>
    </row>
    <row r="140" spans="2:7" x14ac:dyDescent="0.2">
      <c r="B140" s="7">
        <v>40544</v>
      </c>
      <c r="C140" s="41">
        <f>'1'!C139</f>
        <v>15.765000000000001</v>
      </c>
      <c r="D140" s="41">
        <f>'1'!F139</f>
        <v>27.73</v>
      </c>
      <c r="F140" s="42">
        <f t="shared" si="8"/>
        <v>-1.8850761817916784E-2</v>
      </c>
      <c r="G140" s="42">
        <f t="shared" si="7"/>
        <v>-6.4701879205442125E-3</v>
      </c>
    </row>
    <row r="141" spans="2:7" x14ac:dyDescent="0.2">
      <c r="B141" s="7">
        <v>40575</v>
      </c>
      <c r="C141" s="41">
        <f>'1'!C140</f>
        <v>16.489999999999998</v>
      </c>
      <c r="D141" s="41">
        <f>'1'!F140</f>
        <v>26.58</v>
      </c>
      <c r="F141" s="42">
        <f t="shared" si="8"/>
        <v>4.4961843574483407E-2</v>
      </c>
      <c r="G141" s="42">
        <f t="shared" si="7"/>
        <v>-4.235580634258751E-2</v>
      </c>
    </row>
    <row r="142" spans="2:7" x14ac:dyDescent="0.2">
      <c r="B142" s="7">
        <v>40603</v>
      </c>
      <c r="C142" s="41">
        <f>'1'!C141</f>
        <v>18.475000000000001</v>
      </c>
      <c r="D142" s="41">
        <f>'1'!F141</f>
        <v>25.389999</v>
      </c>
      <c r="F142" s="42">
        <f t="shared" si="8"/>
        <v>0.11366433026275802</v>
      </c>
      <c r="G142" s="42">
        <f t="shared" si="7"/>
        <v>-4.5803696954097806E-2</v>
      </c>
    </row>
    <row r="143" spans="2:7" x14ac:dyDescent="0.2">
      <c r="B143" s="7">
        <v>40634</v>
      </c>
      <c r="C143" s="41">
        <f>'1'!C142</f>
        <v>18.100000000000001</v>
      </c>
      <c r="D143" s="41">
        <f>'1'!F142</f>
        <v>25.92</v>
      </c>
      <c r="F143" s="42">
        <f t="shared" si="8"/>
        <v>-2.0506528562485471E-2</v>
      </c>
      <c r="G143" s="42">
        <f t="shared" si="7"/>
        <v>2.0659515153072405E-2</v>
      </c>
    </row>
    <row r="144" spans="2:7" x14ac:dyDescent="0.2">
      <c r="B144" s="7">
        <v>40664</v>
      </c>
      <c r="C144" s="41">
        <f>'1'!C143</f>
        <v>18.395</v>
      </c>
      <c r="D144" s="41">
        <f>'1'!F143</f>
        <v>25.01</v>
      </c>
      <c r="F144" s="42">
        <f t="shared" si="8"/>
        <v>1.6166950284957515E-2</v>
      </c>
      <c r="G144" s="42">
        <f t="shared" si="7"/>
        <v>-3.5739126594545922E-2</v>
      </c>
    </row>
    <row r="145" spans="2:7" x14ac:dyDescent="0.2">
      <c r="B145" s="7">
        <v>40695</v>
      </c>
      <c r="C145" s="41">
        <f>'1'!C144</f>
        <v>19.745000999999998</v>
      </c>
      <c r="D145" s="41">
        <f>'1'!F144</f>
        <v>26</v>
      </c>
      <c r="F145" s="42">
        <f t="shared" si="8"/>
        <v>7.0821456827606877E-2</v>
      </c>
      <c r="G145" s="42">
        <f t="shared" si="7"/>
        <v>3.882079313195419E-2</v>
      </c>
    </row>
    <row r="146" spans="2:7" x14ac:dyDescent="0.2">
      <c r="B146" s="7">
        <v>40725</v>
      </c>
      <c r="C146" s="41">
        <f>'1'!C145</f>
        <v>20.045000000000002</v>
      </c>
      <c r="D146" s="41">
        <f>'1'!F145</f>
        <v>27.4</v>
      </c>
      <c r="F146" s="42">
        <f t="shared" si="8"/>
        <v>1.507940071012559E-2</v>
      </c>
      <c r="G146" s="42">
        <f t="shared" si="7"/>
        <v>5.2446475372542434E-2</v>
      </c>
    </row>
    <row r="147" spans="2:7" x14ac:dyDescent="0.2">
      <c r="B147" s="7">
        <v>40756</v>
      </c>
      <c r="C147" s="41">
        <f>'1'!C146</f>
        <v>19.309999000000001</v>
      </c>
      <c r="D147" s="41">
        <f>'1'!F146</f>
        <v>26.6</v>
      </c>
      <c r="F147" s="42">
        <f t="shared" si="8"/>
        <v>-3.7356701440687257E-2</v>
      </c>
      <c r="G147" s="42">
        <f t="shared" si="7"/>
        <v>-2.9631797606370913E-2</v>
      </c>
    </row>
    <row r="148" spans="2:7" x14ac:dyDescent="0.2">
      <c r="B148" s="7">
        <v>40787</v>
      </c>
      <c r="C148" s="41">
        <f>'1'!C147</f>
        <v>18.645</v>
      </c>
      <c r="D148" s="41">
        <f>'1'!F147</f>
        <v>24.889999</v>
      </c>
      <c r="F148" s="42">
        <f t="shared" si="8"/>
        <v>-3.5045031022998607E-2</v>
      </c>
      <c r="G148" s="42">
        <f t="shared" si="7"/>
        <v>-6.6445139584931479E-2</v>
      </c>
    </row>
    <row r="149" spans="2:7" x14ac:dyDescent="0.2">
      <c r="B149" s="7">
        <v>40817</v>
      </c>
      <c r="C149" s="41">
        <f>'1'!C148</f>
        <v>21.18</v>
      </c>
      <c r="D149" s="41">
        <f>'1'!F148</f>
        <v>26.629999000000002</v>
      </c>
      <c r="F149" s="42">
        <f t="shared" si="8"/>
        <v>0.12747932654247629</v>
      </c>
      <c r="G149" s="42">
        <f t="shared" si="7"/>
        <v>6.7572286071484466E-2</v>
      </c>
    </row>
    <row r="150" spans="2:7" x14ac:dyDescent="0.2">
      <c r="B150" s="7">
        <v>40848</v>
      </c>
      <c r="C150" s="41">
        <f>'1'!C149</f>
        <v>21.74</v>
      </c>
      <c r="D150" s="41">
        <f>'1'!F149</f>
        <v>25.58</v>
      </c>
      <c r="F150" s="42">
        <f t="shared" si="8"/>
        <v>2.6096541519802674E-2</v>
      </c>
      <c r="G150" s="42">
        <f t="shared" si="7"/>
        <v>-4.0227566123510083E-2</v>
      </c>
    </row>
    <row r="151" spans="2:7" x14ac:dyDescent="0.2">
      <c r="B151" s="7">
        <v>40878</v>
      </c>
      <c r="C151" s="41">
        <f>'1'!C150</f>
        <v>23.004999000000002</v>
      </c>
      <c r="D151" s="41">
        <f>'1'!F150</f>
        <v>25.959999</v>
      </c>
      <c r="F151" s="42">
        <f t="shared" si="8"/>
        <v>5.6557658445556491E-2</v>
      </c>
      <c r="G151" s="42">
        <f t="shared" si="7"/>
        <v>1.4746057164390702E-2</v>
      </c>
    </row>
    <row r="152" spans="2:7" x14ac:dyDescent="0.2">
      <c r="B152" s="7">
        <v>40909</v>
      </c>
      <c r="C152" s="41">
        <f>'1'!C151</f>
        <v>23.959999</v>
      </c>
      <c r="D152" s="41">
        <f>'1'!F151</f>
        <v>29.530000999999999</v>
      </c>
      <c r="F152" s="42">
        <f t="shared" si="8"/>
        <v>4.0674191372401136E-2</v>
      </c>
      <c r="G152" s="42">
        <f t="shared" si="7"/>
        <v>0.12884987630461087</v>
      </c>
    </row>
    <row r="153" spans="2:7" x14ac:dyDescent="0.2">
      <c r="B153" s="7">
        <v>40940</v>
      </c>
      <c r="C153" s="41">
        <f>'1'!C152</f>
        <v>24.280000999999999</v>
      </c>
      <c r="D153" s="41">
        <f>'1'!F152</f>
        <v>31.74</v>
      </c>
      <c r="F153" s="42">
        <f t="shared" si="8"/>
        <v>1.3267275866437167E-2</v>
      </c>
      <c r="G153" s="42">
        <f t="shared" si="7"/>
        <v>7.217098547856482E-2</v>
      </c>
    </row>
    <row r="154" spans="2:7" x14ac:dyDescent="0.2">
      <c r="B154" s="7">
        <v>40969</v>
      </c>
      <c r="C154" s="41">
        <f>'1'!C153</f>
        <v>27.945</v>
      </c>
      <c r="D154" s="41">
        <f>'1'!F153</f>
        <v>32.259998000000003</v>
      </c>
      <c r="F154" s="42">
        <f t="shared" si="8"/>
        <v>0.14058528534420356</v>
      </c>
      <c r="G154" s="42">
        <f t="shared" si="7"/>
        <v>1.6250295602517895E-2</v>
      </c>
    </row>
    <row r="155" spans="2:7" x14ac:dyDescent="0.2">
      <c r="B155" s="7">
        <v>41000</v>
      </c>
      <c r="C155" s="41">
        <f>'1'!C154</f>
        <v>28.684999000000001</v>
      </c>
      <c r="D155" s="41">
        <f>'1'!F154</f>
        <v>32.020000000000003</v>
      </c>
      <c r="F155" s="42">
        <f t="shared" si="8"/>
        <v>2.6136010470746207E-2</v>
      </c>
      <c r="G155" s="42">
        <f t="shared" si="7"/>
        <v>-7.4673031322123329E-3</v>
      </c>
    </row>
    <row r="156" spans="2:7" x14ac:dyDescent="0.2">
      <c r="B156" s="7">
        <v>41030</v>
      </c>
      <c r="C156" s="41">
        <f>'1'!C155</f>
        <v>27.445</v>
      </c>
      <c r="D156" s="41">
        <f>'1'!F155</f>
        <v>29.190000999999999</v>
      </c>
      <c r="F156" s="42">
        <f t="shared" si="8"/>
        <v>-4.4190301190555115E-2</v>
      </c>
      <c r="G156" s="42">
        <f t="shared" si="7"/>
        <v>-9.2534488444238061E-2</v>
      </c>
    </row>
    <row r="157" spans="2:7" x14ac:dyDescent="0.2">
      <c r="B157" s="7">
        <v>41061</v>
      </c>
      <c r="C157" s="41">
        <f>'1'!C156</f>
        <v>26.66</v>
      </c>
      <c r="D157" s="41">
        <f>'1'!F156</f>
        <v>30.59</v>
      </c>
      <c r="F157" s="42">
        <f t="shared" si="8"/>
        <v>-2.9019687251290005E-2</v>
      </c>
      <c r="G157" s="42">
        <f t="shared" si="7"/>
        <v>4.6846939038481583E-2</v>
      </c>
    </row>
    <row r="158" spans="2:7" x14ac:dyDescent="0.2">
      <c r="B158" s="7">
        <v>41091</v>
      </c>
      <c r="C158" s="41">
        <f>'1'!C157</f>
        <v>22.639999</v>
      </c>
      <c r="D158" s="41">
        <f>'1'!F157</f>
        <v>29.469999000000001</v>
      </c>
      <c r="F158" s="42">
        <f t="shared" si="8"/>
        <v>-0.16344610558519301</v>
      </c>
      <c r="G158" s="42">
        <f t="shared" si="7"/>
        <v>-3.7300395346022253E-2</v>
      </c>
    </row>
    <row r="159" spans="2:7" x14ac:dyDescent="0.2">
      <c r="B159" s="7">
        <v>41122</v>
      </c>
      <c r="C159" s="41">
        <f>'1'!C158</f>
        <v>24.805</v>
      </c>
      <c r="D159" s="41">
        <f>'1'!F158</f>
        <v>30.82</v>
      </c>
      <c r="F159" s="42">
        <f t="shared" si="8"/>
        <v>9.1327036587642407E-2</v>
      </c>
      <c r="G159" s="42">
        <f t="shared" si="7"/>
        <v>4.4791067075180102E-2</v>
      </c>
    </row>
    <row r="160" spans="2:7" x14ac:dyDescent="0.2">
      <c r="B160" s="7">
        <v>41153</v>
      </c>
      <c r="C160" s="41">
        <f>'1'!C159</f>
        <v>25.355</v>
      </c>
      <c r="D160" s="41">
        <f>'1'!F159</f>
        <v>29.76</v>
      </c>
      <c r="F160" s="42">
        <f t="shared" si="8"/>
        <v>2.1930703493970416E-2</v>
      </c>
      <c r="G160" s="42">
        <f t="shared" si="7"/>
        <v>-3.4998619927078867E-2</v>
      </c>
    </row>
    <row r="161" spans="2:7" x14ac:dyDescent="0.2">
      <c r="B161" s="7">
        <v>41183</v>
      </c>
      <c r="C161" s="41">
        <f>'1'!C160</f>
        <v>22.950001</v>
      </c>
      <c r="D161" s="41">
        <f>'1'!F160</f>
        <v>28.540001</v>
      </c>
      <c r="F161" s="42">
        <f t="shared" si="8"/>
        <v>-9.9657969167444627E-2</v>
      </c>
      <c r="G161" s="42">
        <f t="shared" si="7"/>
        <v>-4.1858562877658656E-2</v>
      </c>
    </row>
    <row r="162" spans="2:7" x14ac:dyDescent="0.2">
      <c r="B162" s="7">
        <v>41214</v>
      </c>
      <c r="C162" s="41">
        <f>'1'!C161</f>
        <v>25.934999000000001</v>
      </c>
      <c r="D162" s="41">
        <f>'1'!F161</f>
        <v>26.620000999999998</v>
      </c>
      <c r="F162" s="42">
        <f t="shared" si="8"/>
        <v>0.12227538916589165</v>
      </c>
      <c r="G162" s="42">
        <f t="shared" si="7"/>
        <v>-6.9643796554527349E-2</v>
      </c>
    </row>
    <row r="163" spans="2:7" x14ac:dyDescent="0.2">
      <c r="B163" s="7">
        <v>41244</v>
      </c>
      <c r="C163" s="41">
        <f>'1'!C162</f>
        <v>26.815000999999999</v>
      </c>
      <c r="D163" s="41">
        <f>'1'!F162</f>
        <v>26.709999</v>
      </c>
      <c r="F163" s="42">
        <f t="shared" si="8"/>
        <v>3.3368100482018548E-2</v>
      </c>
      <c r="G163" s="42">
        <f t="shared" si="7"/>
        <v>3.3751391500023153E-3</v>
      </c>
    </row>
    <row r="164" spans="2:7" x14ac:dyDescent="0.2">
      <c r="B164" s="7">
        <v>41275</v>
      </c>
      <c r="C164" s="41">
        <f>'1'!C163</f>
        <v>28.059999000000001</v>
      </c>
      <c r="D164" s="41">
        <f>'1'!F163</f>
        <v>27.450001</v>
      </c>
      <c r="F164" s="42">
        <f t="shared" si="8"/>
        <v>4.5383569308947269E-2</v>
      </c>
      <c r="G164" s="42">
        <f t="shared" si="7"/>
        <v>2.7328214702704301E-2</v>
      </c>
    </row>
    <row r="165" spans="2:7" x14ac:dyDescent="0.2">
      <c r="B165" s="7">
        <v>41306</v>
      </c>
      <c r="C165" s="41">
        <f>'1'!C164</f>
        <v>27.424999</v>
      </c>
      <c r="D165" s="41">
        <f>'1'!F164</f>
        <v>27.799999</v>
      </c>
      <c r="F165" s="42">
        <f t="shared" si="8"/>
        <v>-2.289006933818305E-2</v>
      </c>
      <c r="G165" s="42">
        <f t="shared" si="7"/>
        <v>1.2669780339956027E-2</v>
      </c>
    </row>
    <row r="166" spans="2:7" x14ac:dyDescent="0.2">
      <c r="B166" s="7">
        <v>41334</v>
      </c>
      <c r="C166" s="41">
        <f>'1'!C165</f>
        <v>28.475000000000001</v>
      </c>
      <c r="D166" s="41">
        <f>'1'!F165</f>
        <v>28.610001</v>
      </c>
      <c r="F166" s="42">
        <f t="shared" si="8"/>
        <v>3.757153963503379E-2</v>
      </c>
      <c r="G166" s="42">
        <f t="shared" si="7"/>
        <v>2.8720357289464538E-2</v>
      </c>
    </row>
    <row r="167" spans="2:7" x14ac:dyDescent="0.2">
      <c r="B167" s="7">
        <v>41365</v>
      </c>
      <c r="C167" s="41">
        <f>'1'!C166</f>
        <v>30.42</v>
      </c>
      <c r="D167" s="41">
        <f>'1'!F166</f>
        <v>33.099997999999999</v>
      </c>
      <c r="F167" s="42">
        <f t="shared" si="8"/>
        <v>6.6073777497900554E-2</v>
      </c>
      <c r="G167" s="42">
        <f t="shared" si="7"/>
        <v>0.14577687994522259</v>
      </c>
    </row>
    <row r="168" spans="2:7" x14ac:dyDescent="0.2">
      <c r="B168" s="7">
        <v>41395</v>
      </c>
      <c r="C168" s="41">
        <f>'1'!C167</f>
        <v>31.57</v>
      </c>
      <c r="D168" s="41">
        <f>'1'!F167</f>
        <v>34.900002000000001</v>
      </c>
      <c r="F168" s="42">
        <f t="shared" si="8"/>
        <v>3.7107015738753635E-2</v>
      </c>
      <c r="G168" s="42">
        <f t="shared" si="7"/>
        <v>5.2953664554915125E-2</v>
      </c>
    </row>
    <row r="169" spans="2:7" x14ac:dyDescent="0.2">
      <c r="B169" s="7">
        <v>41426</v>
      </c>
      <c r="C169" s="41">
        <f>'1'!C168</f>
        <v>32.755001</v>
      </c>
      <c r="D169" s="41">
        <f>'1'!F168</f>
        <v>34.540000999999997</v>
      </c>
      <c r="F169" s="42">
        <f t="shared" si="8"/>
        <v>3.6848350143629194E-2</v>
      </c>
      <c r="G169" s="42">
        <f t="shared" si="7"/>
        <v>-1.0368784844497991E-2</v>
      </c>
    </row>
    <row r="170" spans="2:7" x14ac:dyDescent="0.2">
      <c r="B170" s="7">
        <v>41456</v>
      </c>
      <c r="C170" s="41">
        <f>'1'!C169</f>
        <v>35.645000000000003</v>
      </c>
      <c r="D170" s="41">
        <f>'1'!F169</f>
        <v>31.84</v>
      </c>
      <c r="F170" s="42">
        <f t="shared" si="8"/>
        <v>8.455323185606245E-2</v>
      </c>
      <c r="G170" s="42">
        <f t="shared" si="7"/>
        <v>-8.1394740694289869E-2</v>
      </c>
    </row>
    <row r="171" spans="2:7" x14ac:dyDescent="0.2">
      <c r="B171" s="7">
        <v>41487</v>
      </c>
      <c r="C171" s="41">
        <f>'1'!C170</f>
        <v>35.259998000000003</v>
      </c>
      <c r="D171" s="41">
        <f>'1'!F170</f>
        <v>33.400002000000001</v>
      </c>
      <c r="F171" s="42">
        <f t="shared" si="8"/>
        <v>-1.0859764321366594E-2</v>
      </c>
      <c r="G171" s="42">
        <f t="shared" si="7"/>
        <v>4.7832598886710542E-2</v>
      </c>
    </row>
    <row r="172" spans="2:7" x14ac:dyDescent="0.2">
      <c r="B172" s="7">
        <v>41518</v>
      </c>
      <c r="C172" s="41">
        <f>'1'!C171</f>
        <v>38.485000999999997</v>
      </c>
      <c r="D172" s="41">
        <f>'1'!F171</f>
        <v>33.279998999999997</v>
      </c>
      <c r="F172" s="42">
        <f t="shared" si="8"/>
        <v>8.7519460722204734E-2</v>
      </c>
      <c r="G172" s="42">
        <f t="shared" si="7"/>
        <v>-3.5993739579622819E-3</v>
      </c>
    </row>
    <row r="173" spans="2:7" x14ac:dyDescent="0.2">
      <c r="B173" s="7">
        <v>41548</v>
      </c>
      <c r="C173" s="41">
        <f>'1'!C172</f>
        <v>40.525002000000001</v>
      </c>
      <c r="D173" s="41">
        <f>'1'!F172</f>
        <v>35.409999999999997</v>
      </c>
      <c r="F173" s="42">
        <f t="shared" si="8"/>
        <v>5.1650536003560177E-2</v>
      </c>
      <c r="G173" s="42">
        <f t="shared" si="7"/>
        <v>6.2037680218881786E-2</v>
      </c>
    </row>
    <row r="174" spans="2:7" x14ac:dyDescent="0.2">
      <c r="B174" s="7">
        <v>41579</v>
      </c>
      <c r="C174" s="41">
        <f>'1'!C173</f>
        <v>40.729999999999997</v>
      </c>
      <c r="D174" s="41">
        <f>'1'!F173</f>
        <v>38.130001</v>
      </c>
      <c r="F174" s="42">
        <f t="shared" si="8"/>
        <v>5.0458046863308681E-3</v>
      </c>
      <c r="G174" s="42">
        <f t="shared" si="7"/>
        <v>7.4007133971728756E-2</v>
      </c>
    </row>
    <row r="175" spans="2:7" x14ac:dyDescent="0.2">
      <c r="B175" s="7">
        <v>41609</v>
      </c>
      <c r="C175" s="41">
        <f>'1'!C174</f>
        <v>39.195</v>
      </c>
      <c r="D175" s="41">
        <f>'1'!F174</f>
        <v>37.409999999999997</v>
      </c>
      <c r="F175" s="42">
        <f t="shared" si="8"/>
        <v>-3.8415734019635384E-2</v>
      </c>
      <c r="G175" s="42">
        <f t="shared" si="7"/>
        <v>-1.9063351735486123E-2</v>
      </c>
    </row>
    <row r="176" spans="2:7" x14ac:dyDescent="0.2">
      <c r="B176" s="7">
        <v>41640</v>
      </c>
      <c r="C176" s="41">
        <f>'1'!C175</f>
        <v>35.560001</v>
      </c>
      <c r="D176" s="41">
        <f>'1'!F175</f>
        <v>37.840000000000003</v>
      </c>
      <c r="F176" s="42">
        <f t="shared" si="8"/>
        <v>-9.7327748873497377E-2</v>
      </c>
      <c r="G176" s="42">
        <f t="shared" si="7"/>
        <v>1.1428695823622714E-2</v>
      </c>
    </row>
    <row r="177" spans="2:7" x14ac:dyDescent="0.2">
      <c r="B177" s="7">
        <v>41671</v>
      </c>
      <c r="C177" s="41">
        <f>'1'!C176</f>
        <v>35.479999999999997</v>
      </c>
      <c r="D177" s="41">
        <f>'1'!F176</f>
        <v>38.310001</v>
      </c>
      <c r="F177" s="42">
        <f t="shared" si="8"/>
        <v>-2.2522813258096797E-3</v>
      </c>
      <c r="G177" s="42">
        <f t="shared" si="7"/>
        <v>1.2344240631724901E-2</v>
      </c>
    </row>
    <row r="178" spans="2:7" x14ac:dyDescent="0.2">
      <c r="B178" s="7">
        <v>41699</v>
      </c>
      <c r="C178" s="41">
        <f>'1'!C177</f>
        <v>36.689999</v>
      </c>
      <c r="D178" s="41">
        <f>'1'!F177</f>
        <v>40.990001999999997</v>
      </c>
      <c r="F178" s="42">
        <f t="shared" si="8"/>
        <v>3.3535053670428638E-2</v>
      </c>
      <c r="G178" s="42">
        <f t="shared" si="7"/>
        <v>6.7617198493231001E-2</v>
      </c>
    </row>
    <row r="179" spans="2:7" x14ac:dyDescent="0.2">
      <c r="B179" s="7">
        <v>41730</v>
      </c>
      <c r="C179" s="41">
        <f>'1'!C178</f>
        <v>35.310001</v>
      </c>
      <c r="D179" s="41">
        <f>'1'!F178</f>
        <v>40.400002000000001</v>
      </c>
      <c r="F179" s="42">
        <f t="shared" si="8"/>
        <v>-3.8337972850923663E-2</v>
      </c>
      <c r="G179" s="42">
        <f t="shared" si="7"/>
        <v>-1.4498348836579744E-2</v>
      </c>
    </row>
    <row r="180" spans="2:7" x14ac:dyDescent="0.2">
      <c r="B180" s="7">
        <v>41760</v>
      </c>
      <c r="C180" s="41">
        <f>'1'!C179</f>
        <v>36.619999</v>
      </c>
      <c r="D180" s="41">
        <f>'1'!F179</f>
        <v>40.939999</v>
      </c>
      <c r="F180" s="42">
        <f t="shared" si="8"/>
        <v>3.6428273677998391E-2</v>
      </c>
      <c r="G180" s="42">
        <f t="shared" si="7"/>
        <v>1.3277721335100523E-2</v>
      </c>
    </row>
    <row r="181" spans="2:7" x14ac:dyDescent="0.2">
      <c r="B181" s="7">
        <v>41791</v>
      </c>
      <c r="C181" s="41">
        <f>'1'!C180</f>
        <v>38.689999</v>
      </c>
      <c r="D181" s="41">
        <f>'1'!F180</f>
        <v>41.700001</v>
      </c>
      <c r="F181" s="42">
        <f t="shared" si="8"/>
        <v>5.4986630927067459E-2</v>
      </c>
      <c r="G181" s="42">
        <f t="shared" si="7"/>
        <v>1.8393596978416582E-2</v>
      </c>
    </row>
    <row r="182" spans="2:7" x14ac:dyDescent="0.2">
      <c r="B182" s="7">
        <v>41821</v>
      </c>
      <c r="C182" s="41">
        <f>'1'!C181</f>
        <v>38.840000000000003</v>
      </c>
      <c r="D182" s="41">
        <f>'1'!F181</f>
        <v>43.16</v>
      </c>
      <c r="F182" s="42">
        <f t="shared" si="8"/>
        <v>3.869500557174721E-3</v>
      </c>
      <c r="G182" s="42">
        <f t="shared" si="7"/>
        <v>3.4412987604363288E-2</v>
      </c>
    </row>
    <row r="183" spans="2:7" x14ac:dyDescent="0.2">
      <c r="B183" s="7">
        <v>41852</v>
      </c>
      <c r="C183" s="41">
        <f>'1'!C182</f>
        <v>38.904998999999997</v>
      </c>
      <c r="D183" s="41">
        <f>'1'!F182</f>
        <v>45.43</v>
      </c>
      <c r="F183" s="42">
        <f t="shared" si="8"/>
        <v>1.6721079421317953E-3</v>
      </c>
      <c r="G183" s="42">
        <f t="shared" si="7"/>
        <v>5.1258539381378032E-2</v>
      </c>
    </row>
    <row r="184" spans="2:7" x14ac:dyDescent="0.2">
      <c r="B184" s="7">
        <v>41883</v>
      </c>
      <c r="C184" s="41">
        <f>'1'!C183</f>
        <v>37.729999999999997</v>
      </c>
      <c r="D184" s="41">
        <f>'1'!F183</f>
        <v>46.360000999999997</v>
      </c>
      <c r="F184" s="42">
        <f t="shared" si="8"/>
        <v>-3.0667217389036772E-2</v>
      </c>
      <c r="G184" s="42">
        <f t="shared" si="7"/>
        <v>2.0264360270557891E-2</v>
      </c>
    </row>
    <row r="185" spans="2:7" x14ac:dyDescent="0.2">
      <c r="B185" s="7">
        <v>41913</v>
      </c>
      <c r="C185" s="41">
        <f>'1'!C184</f>
        <v>37.779998999999997</v>
      </c>
      <c r="D185" s="41">
        <f>'1'!F184</f>
        <v>46.950001</v>
      </c>
      <c r="F185" s="42">
        <f t="shared" si="8"/>
        <v>1.3243016281125897E-3</v>
      </c>
      <c r="G185" s="42">
        <f t="shared" si="7"/>
        <v>1.2646186911656088E-2</v>
      </c>
    </row>
    <row r="186" spans="2:7" x14ac:dyDescent="0.2">
      <c r="B186" s="7">
        <v>41944</v>
      </c>
      <c r="C186" s="41">
        <f>'1'!C185</f>
        <v>40.604999999999997</v>
      </c>
      <c r="D186" s="41">
        <f>'1'!F185</f>
        <v>47.810001</v>
      </c>
      <c r="F186" s="42">
        <f t="shared" si="8"/>
        <v>7.211137613004226E-2</v>
      </c>
      <c r="G186" s="42">
        <f t="shared" si="7"/>
        <v>1.8151616600611931E-2</v>
      </c>
    </row>
    <row r="187" spans="2:7" x14ac:dyDescent="0.2">
      <c r="B187" s="7">
        <v>41974</v>
      </c>
      <c r="C187" s="41">
        <f>'1'!C186</f>
        <v>41.025002000000001</v>
      </c>
      <c r="D187" s="41">
        <f>'1'!F186</f>
        <v>46.450001</v>
      </c>
      <c r="F187" s="42">
        <f t="shared" si="8"/>
        <v>1.0290473992541127E-2</v>
      </c>
      <c r="G187" s="42">
        <f t="shared" si="7"/>
        <v>-2.8858356765765425E-2</v>
      </c>
    </row>
    <row r="188" spans="2:7" x14ac:dyDescent="0.2">
      <c r="B188" s="7">
        <v>42005</v>
      </c>
      <c r="C188" s="41">
        <f>'1'!C187</f>
        <v>43.764999000000003</v>
      </c>
      <c r="D188" s="41">
        <f>'1'!F187</f>
        <v>40.400002000000001</v>
      </c>
      <c r="F188" s="42">
        <f t="shared" si="8"/>
        <v>6.4652702608177126E-2</v>
      </c>
      <c r="G188" s="42">
        <f t="shared" si="7"/>
        <v>-0.13954665231631891</v>
      </c>
    </row>
    <row r="189" spans="2:7" x14ac:dyDescent="0.2">
      <c r="B189" s="7">
        <v>42036</v>
      </c>
      <c r="C189" s="41">
        <f>'1'!C188</f>
        <v>46.744999</v>
      </c>
      <c r="D189" s="41">
        <f>'1'!F188</f>
        <v>43.849997999999999</v>
      </c>
      <c r="F189" s="42">
        <f t="shared" si="8"/>
        <v>6.5872888415523967E-2</v>
      </c>
      <c r="G189" s="42">
        <f t="shared" si="7"/>
        <v>8.1944838736103254E-2</v>
      </c>
    </row>
    <row r="190" spans="2:7" x14ac:dyDescent="0.2">
      <c r="B190" s="7">
        <v>42064</v>
      </c>
      <c r="C190" s="41">
        <f>'1'!C189</f>
        <v>47.349997999999999</v>
      </c>
      <c r="D190" s="41">
        <f>'1'!F189</f>
        <v>40.659999999999997</v>
      </c>
      <c r="F190" s="42">
        <f t="shared" si="8"/>
        <v>1.2859500642821597E-2</v>
      </c>
      <c r="G190" s="42">
        <f t="shared" si="7"/>
        <v>-7.5529865007956332E-2</v>
      </c>
    </row>
    <row r="191" spans="2:7" x14ac:dyDescent="0.2">
      <c r="B191" s="7">
        <v>42095</v>
      </c>
      <c r="C191" s="41">
        <f>'1'!C190</f>
        <v>49.580002</v>
      </c>
      <c r="D191" s="41">
        <f>'1'!F190</f>
        <v>48.639999000000003</v>
      </c>
      <c r="F191" s="42">
        <f t="shared" si="8"/>
        <v>4.6020789552452257E-2</v>
      </c>
      <c r="G191" s="42">
        <f t="shared" si="7"/>
        <v>0.17920140889850034</v>
      </c>
    </row>
    <row r="192" spans="2:7" x14ac:dyDescent="0.2">
      <c r="B192" s="7">
        <v>42125</v>
      </c>
      <c r="C192" s="41">
        <f>'1'!C191</f>
        <v>51.959999000000003</v>
      </c>
      <c r="D192" s="41">
        <f>'1'!F191</f>
        <v>46.860000999999997</v>
      </c>
      <c r="F192" s="42">
        <f t="shared" si="8"/>
        <v>4.6886605610934939E-2</v>
      </c>
      <c r="G192" s="42">
        <f t="shared" si="7"/>
        <v>-3.7281762678889496E-2</v>
      </c>
    </row>
    <row r="193" spans="2:7" x14ac:dyDescent="0.2">
      <c r="B193" s="7">
        <v>42156</v>
      </c>
      <c r="C193" s="41">
        <f>'1'!C192</f>
        <v>53.619999</v>
      </c>
      <c r="D193" s="41">
        <f>'1'!F192</f>
        <v>44.150002000000001</v>
      </c>
      <c r="F193" s="42">
        <f t="shared" si="8"/>
        <v>3.1447941601230323E-2</v>
      </c>
      <c r="G193" s="42">
        <f t="shared" si="7"/>
        <v>-5.9571482069729953E-2</v>
      </c>
    </row>
    <row r="194" spans="2:7" x14ac:dyDescent="0.2">
      <c r="B194" s="7">
        <v>42186</v>
      </c>
      <c r="C194" s="41">
        <f>'1'!C193</f>
        <v>57.93</v>
      </c>
      <c r="D194" s="41">
        <f>'1'!F193</f>
        <v>46.700001</v>
      </c>
      <c r="F194" s="42">
        <f t="shared" si="8"/>
        <v>7.7313270950477353E-2</v>
      </c>
      <c r="G194" s="42">
        <f t="shared" si="7"/>
        <v>5.6151213738046213E-2</v>
      </c>
    </row>
    <row r="195" spans="2:7" x14ac:dyDescent="0.2">
      <c r="B195" s="7">
        <v>42217</v>
      </c>
      <c r="C195" s="41">
        <f>'1'!C194</f>
        <v>55.950001</v>
      </c>
      <c r="D195" s="41">
        <f>'1'!F194</f>
        <v>43.52</v>
      </c>
      <c r="F195" s="42">
        <f t="shared" si="8"/>
        <v>-3.4776932477497802E-2</v>
      </c>
      <c r="G195" s="42">
        <f t="shared" si="7"/>
        <v>-7.0523583540440526E-2</v>
      </c>
    </row>
    <row r="196" spans="2:7" x14ac:dyDescent="0.2">
      <c r="B196" s="7">
        <v>42248</v>
      </c>
      <c r="C196" s="41">
        <f>'1'!C195</f>
        <v>56.84</v>
      </c>
      <c r="D196" s="41">
        <f>'1'!F195</f>
        <v>44.259998000000003</v>
      </c>
      <c r="F196" s="42">
        <f t="shared" si="8"/>
        <v>1.5781850597864633E-2</v>
      </c>
      <c r="G196" s="42">
        <f t="shared" si="7"/>
        <v>1.6860686887687493E-2</v>
      </c>
    </row>
    <row r="197" spans="2:7" x14ac:dyDescent="0.2">
      <c r="B197" s="7">
        <v>42278</v>
      </c>
      <c r="C197" s="41">
        <f>'1'!C196</f>
        <v>62.57</v>
      </c>
      <c r="D197" s="41">
        <f>'1'!F196</f>
        <v>52.639999000000003</v>
      </c>
      <c r="F197" s="42">
        <f t="shared" si="8"/>
        <v>9.6045626781372739E-2</v>
      </c>
      <c r="G197" s="42">
        <f t="shared" si="7"/>
        <v>0.17339497858472663</v>
      </c>
    </row>
    <row r="198" spans="2:7" x14ac:dyDescent="0.2">
      <c r="B198" s="7">
        <v>42309</v>
      </c>
      <c r="C198" s="41">
        <f>'1'!C197</f>
        <v>61.389999000000003</v>
      </c>
      <c r="D198" s="41">
        <f>'1'!F197</f>
        <v>54.349997999999999</v>
      </c>
      <c r="F198" s="42">
        <f t="shared" si="8"/>
        <v>-1.9038990860165583E-2</v>
      </c>
      <c r="G198" s="42">
        <f t="shared" si="7"/>
        <v>3.196830874858847E-2</v>
      </c>
    </row>
    <row r="199" spans="2:7" x14ac:dyDescent="0.2">
      <c r="B199" s="7">
        <v>42339</v>
      </c>
      <c r="C199" s="41">
        <f>'1'!C198</f>
        <v>60.029998999999997</v>
      </c>
      <c r="D199" s="41">
        <f>'1'!F198</f>
        <v>55.48</v>
      </c>
      <c r="F199" s="42">
        <f t="shared" si="8"/>
        <v>-2.2402518544692995E-2</v>
      </c>
      <c r="G199" s="42">
        <f t="shared" si="7"/>
        <v>2.0578018677941401E-2</v>
      </c>
    </row>
    <row r="200" spans="2:7" x14ac:dyDescent="0.2">
      <c r="B200" s="7">
        <v>42370</v>
      </c>
      <c r="C200" s="41">
        <f>'1'!C199</f>
        <v>60.77</v>
      </c>
      <c r="D200" s="41">
        <f>'1'!F199</f>
        <v>55.09</v>
      </c>
      <c r="F200" s="42">
        <f t="shared" si="8"/>
        <v>1.2251825541850003E-2</v>
      </c>
      <c r="G200" s="42">
        <f t="shared" si="7"/>
        <v>-7.0543839620063054E-3</v>
      </c>
    </row>
    <row r="201" spans="2:7" x14ac:dyDescent="0.2">
      <c r="B201" s="7">
        <v>42401</v>
      </c>
      <c r="C201" s="41">
        <f>'1'!C200</f>
        <v>58.209999000000003</v>
      </c>
      <c r="D201" s="41">
        <f>'1'!F200</f>
        <v>50.880001</v>
      </c>
      <c r="F201" s="42">
        <f t="shared" si="8"/>
        <v>-4.3039102042798483E-2</v>
      </c>
      <c r="G201" s="42">
        <f t="shared" si="7"/>
        <v>-7.9498272798670389E-2</v>
      </c>
    </row>
    <row r="202" spans="2:7" x14ac:dyDescent="0.2">
      <c r="B202" s="7">
        <v>42430</v>
      </c>
      <c r="C202" s="41">
        <f>'1'!C201</f>
        <v>59.700001</v>
      </c>
      <c r="D202" s="41">
        <f>'1'!F201</f>
        <v>55.23</v>
      </c>
      <c r="F202" s="42">
        <f t="shared" si="8"/>
        <v>2.5274893044509916E-2</v>
      </c>
      <c r="G202" s="42">
        <f t="shared" ref="G202:G247" si="9">LN(D202)-LN(D201)</f>
        <v>8.2036345227141982E-2</v>
      </c>
    </row>
    <row r="203" spans="2:7" x14ac:dyDescent="0.2">
      <c r="B203" s="7">
        <v>42461</v>
      </c>
      <c r="C203" s="41">
        <f>'1'!C202</f>
        <v>56.23</v>
      </c>
      <c r="D203" s="41">
        <f>'1'!F202</f>
        <v>49.869999</v>
      </c>
      <c r="F203" s="42">
        <f t="shared" ref="F203:F247" si="10">LN(C203)-LN(C202)</f>
        <v>-5.988161484486465E-2</v>
      </c>
      <c r="G203" s="42">
        <f t="shared" si="9"/>
        <v>-0.10208668440720103</v>
      </c>
    </row>
    <row r="204" spans="2:7" x14ac:dyDescent="0.2">
      <c r="B204" s="7">
        <v>42491</v>
      </c>
      <c r="C204" s="41">
        <f>'1'!C203</f>
        <v>54.889999000000003</v>
      </c>
      <c r="D204" s="41">
        <f>'1'!F203</f>
        <v>53</v>
      </c>
      <c r="F204" s="42">
        <f t="shared" si="10"/>
        <v>-2.4119257960567353E-2</v>
      </c>
      <c r="G204" s="42">
        <f t="shared" si="9"/>
        <v>6.0872314046226617E-2</v>
      </c>
    </row>
    <row r="205" spans="2:7" x14ac:dyDescent="0.2">
      <c r="B205" s="7">
        <v>42522</v>
      </c>
      <c r="C205" s="41">
        <f>'1'!C204</f>
        <v>57.119999</v>
      </c>
      <c r="D205" s="41">
        <f>'1'!F204</f>
        <v>51.169998</v>
      </c>
      <c r="F205" s="42">
        <f t="shared" si="10"/>
        <v>3.982313618078237E-2</v>
      </c>
      <c r="G205" s="42">
        <f t="shared" si="9"/>
        <v>-3.5138529820523789E-2</v>
      </c>
    </row>
    <row r="206" spans="2:7" x14ac:dyDescent="0.2">
      <c r="B206" s="7">
        <v>42552</v>
      </c>
      <c r="C206" s="41">
        <f>'1'!C205</f>
        <v>58.049999</v>
      </c>
      <c r="D206" s="41">
        <f>'1'!F205</f>
        <v>56.68</v>
      </c>
      <c r="F206" s="42">
        <f t="shared" si="10"/>
        <v>1.6150390393045555E-2</v>
      </c>
      <c r="G206" s="42">
        <f t="shared" si="9"/>
        <v>0.10226803109088145</v>
      </c>
    </row>
    <row r="207" spans="2:7" x14ac:dyDescent="0.2">
      <c r="B207" s="7">
        <v>42583</v>
      </c>
      <c r="C207" s="41">
        <f>'1'!C206</f>
        <v>56.23</v>
      </c>
      <c r="D207" s="41">
        <f>'1'!F206</f>
        <v>57.459999000000003</v>
      </c>
      <c r="F207" s="42">
        <f t="shared" si="10"/>
        <v>-3.1854268613260572E-2</v>
      </c>
      <c r="G207" s="42">
        <f t="shared" si="9"/>
        <v>1.3667621325252455E-2</v>
      </c>
    </row>
    <row r="208" spans="2:7" x14ac:dyDescent="0.2">
      <c r="B208" s="7">
        <v>42614</v>
      </c>
      <c r="C208" s="41">
        <f>'1'!C207</f>
        <v>54.139999000000003</v>
      </c>
      <c r="D208" s="41">
        <f>'1'!F207</f>
        <v>57.599997999999999</v>
      </c>
      <c r="F208" s="42">
        <f t="shared" si="10"/>
        <v>-3.7877156588587368E-2</v>
      </c>
      <c r="G208" s="42">
        <f t="shared" si="9"/>
        <v>2.4334968318902028E-3</v>
      </c>
    </row>
    <row r="209" spans="2:7" x14ac:dyDescent="0.2">
      <c r="B209" s="7">
        <v>42644</v>
      </c>
      <c r="C209" s="41">
        <f>'1'!C208</f>
        <v>53.07</v>
      </c>
      <c r="D209" s="41">
        <f>'1'!F208</f>
        <v>59.919998</v>
      </c>
      <c r="F209" s="42">
        <f t="shared" si="10"/>
        <v>-1.9961468875719479E-2</v>
      </c>
      <c r="G209" s="42">
        <f t="shared" si="9"/>
        <v>3.9487772851503955E-2</v>
      </c>
    </row>
    <row r="210" spans="2:7" x14ac:dyDescent="0.2">
      <c r="B210" s="7">
        <v>42675</v>
      </c>
      <c r="C210" s="41">
        <f>'1'!C209</f>
        <v>57.970001000000003</v>
      </c>
      <c r="D210" s="41">
        <f>'1'!F209</f>
        <v>60.259998000000003</v>
      </c>
      <c r="F210" s="42">
        <f t="shared" si="10"/>
        <v>8.8313855762139237E-2</v>
      </c>
      <c r="G210" s="42">
        <f t="shared" si="9"/>
        <v>5.6581946815166262E-3</v>
      </c>
    </row>
    <row r="211" spans="2:7" x14ac:dyDescent="0.2">
      <c r="B211" s="7">
        <v>42705</v>
      </c>
      <c r="C211" s="41">
        <f>'1'!C210</f>
        <v>55.52</v>
      </c>
      <c r="D211" s="41">
        <f>'1'!F210</f>
        <v>62.139999000000003</v>
      </c>
      <c r="F211" s="42">
        <f t="shared" si="10"/>
        <v>-4.3182336403393862E-2</v>
      </c>
      <c r="G211" s="42">
        <f t="shared" si="9"/>
        <v>3.0721387359564645E-2</v>
      </c>
    </row>
    <row r="212" spans="2:7" x14ac:dyDescent="0.2">
      <c r="B212" s="7">
        <v>42736</v>
      </c>
      <c r="C212" s="41">
        <f>'1'!C211</f>
        <v>55.220001000000003</v>
      </c>
      <c r="D212" s="41">
        <f>'1'!F211</f>
        <v>64.650002000000001</v>
      </c>
      <c r="F212" s="42">
        <f t="shared" si="10"/>
        <v>-5.418091587159779E-3</v>
      </c>
      <c r="G212" s="42">
        <f t="shared" si="9"/>
        <v>3.9598248281466297E-2</v>
      </c>
    </row>
    <row r="213" spans="2:7" x14ac:dyDescent="0.2">
      <c r="B213" s="7">
        <v>42767</v>
      </c>
      <c r="C213" s="41">
        <f>'1'!C212</f>
        <v>56.869999</v>
      </c>
      <c r="D213" s="41">
        <f>'1'!F212</f>
        <v>63.98</v>
      </c>
      <c r="F213" s="42">
        <f t="shared" si="10"/>
        <v>2.9442719123355054E-2</v>
      </c>
      <c r="G213" s="42">
        <f t="shared" si="9"/>
        <v>-1.0417601632301654E-2</v>
      </c>
    </row>
    <row r="214" spans="2:7" x14ac:dyDescent="0.2">
      <c r="B214" s="7">
        <v>42795</v>
      </c>
      <c r="C214" s="41">
        <f>'1'!C213</f>
        <v>58.389999000000003</v>
      </c>
      <c r="D214" s="41">
        <f>'1'!F213</f>
        <v>65.860000999999997</v>
      </c>
      <c r="F214" s="42">
        <f t="shared" si="10"/>
        <v>2.6376681434481242E-2</v>
      </c>
      <c r="G214" s="42">
        <f t="shared" si="9"/>
        <v>2.8960757610568599E-2</v>
      </c>
    </row>
    <row r="215" spans="2:7" x14ac:dyDescent="0.2">
      <c r="B215" s="7">
        <v>42826</v>
      </c>
      <c r="C215" s="41">
        <f>'1'!C214</f>
        <v>60.060001</v>
      </c>
      <c r="D215" s="41">
        <f>'1'!F214</f>
        <v>68.459998999999996</v>
      </c>
      <c r="F215" s="42">
        <f t="shared" si="10"/>
        <v>2.8199454035974902E-2</v>
      </c>
      <c r="G215" s="42">
        <f t="shared" si="9"/>
        <v>3.871832636302841E-2</v>
      </c>
    </row>
    <row r="216" spans="2:7" x14ac:dyDescent="0.2">
      <c r="B216" s="7">
        <v>42856</v>
      </c>
      <c r="C216" s="41">
        <f>'1'!C215</f>
        <v>63.610000999999997</v>
      </c>
      <c r="D216" s="41">
        <f>'1'!F215</f>
        <v>69.839995999999999</v>
      </c>
      <c r="F216" s="42">
        <f t="shared" si="10"/>
        <v>5.7426627206310421E-2</v>
      </c>
      <c r="G216" s="42">
        <f t="shared" si="9"/>
        <v>1.9957235762607439E-2</v>
      </c>
    </row>
    <row r="217" spans="2:7" x14ac:dyDescent="0.2">
      <c r="B217" s="7">
        <v>42887</v>
      </c>
      <c r="C217" s="41">
        <f>'1'!C216</f>
        <v>58.310001</v>
      </c>
      <c r="D217" s="41">
        <f>'1'!F216</f>
        <v>68.930000000000007</v>
      </c>
      <c r="F217" s="42">
        <f t="shared" si="10"/>
        <v>-8.6997084027728988E-2</v>
      </c>
      <c r="G217" s="42">
        <f t="shared" si="9"/>
        <v>-1.3115357360016233E-2</v>
      </c>
    </row>
    <row r="218" spans="2:7" x14ac:dyDescent="0.2">
      <c r="B218" s="7">
        <v>42917</v>
      </c>
      <c r="C218" s="41">
        <f>'1'!C217</f>
        <v>53.98</v>
      </c>
      <c r="D218" s="41">
        <f>'1'!F217</f>
        <v>72.699996999999996</v>
      </c>
      <c r="F218" s="42">
        <f t="shared" si="10"/>
        <v>-7.7160014793923537E-2</v>
      </c>
      <c r="G218" s="42">
        <f t="shared" si="9"/>
        <v>5.3249846376437482E-2</v>
      </c>
    </row>
    <row r="219" spans="2:7" x14ac:dyDescent="0.2">
      <c r="B219" s="7">
        <v>42948</v>
      </c>
      <c r="C219" s="41">
        <f>'1'!C218</f>
        <v>54.860000999999997</v>
      </c>
      <c r="D219" s="41">
        <f>'1'!F218</f>
        <v>74.769997000000004</v>
      </c>
      <c r="F219" s="42">
        <f t="shared" si="10"/>
        <v>1.6170896147816194E-2</v>
      </c>
      <c r="G219" s="42">
        <f t="shared" si="9"/>
        <v>2.8075351614781141E-2</v>
      </c>
    </row>
    <row r="220" spans="2:7" x14ac:dyDescent="0.2">
      <c r="B220" s="7">
        <v>42979</v>
      </c>
      <c r="C220" s="41">
        <f>'1'!C219</f>
        <v>53.709999000000003</v>
      </c>
      <c r="D220" s="41">
        <f>'1'!F219</f>
        <v>74.489998</v>
      </c>
      <c r="F220" s="42">
        <f t="shared" si="10"/>
        <v>-2.118531843881355E-2</v>
      </c>
      <c r="G220" s="42">
        <f t="shared" si="9"/>
        <v>-3.7518335498356592E-3</v>
      </c>
    </row>
    <row r="221" spans="2:7" x14ac:dyDescent="0.2">
      <c r="B221" s="7">
        <v>43009</v>
      </c>
      <c r="C221" s="41">
        <f>'1'!C220</f>
        <v>54.84</v>
      </c>
      <c r="D221" s="41">
        <f>'1'!F220</f>
        <v>83.18</v>
      </c>
      <c r="F221" s="42">
        <f t="shared" si="10"/>
        <v>2.0820669395253066E-2</v>
      </c>
      <c r="G221" s="42">
        <f t="shared" si="9"/>
        <v>0.11034207297582199</v>
      </c>
    </row>
    <row r="222" spans="2:7" x14ac:dyDescent="0.2">
      <c r="B222" s="7">
        <v>43040</v>
      </c>
      <c r="C222" s="41">
        <f>'1'!C221</f>
        <v>57.82</v>
      </c>
      <c r="D222" s="41">
        <f>'1'!F221</f>
        <v>84.169998000000007</v>
      </c>
      <c r="F222" s="42">
        <f t="shared" si="10"/>
        <v>5.2914881894086108E-2</v>
      </c>
      <c r="G222" s="42">
        <f t="shared" si="9"/>
        <v>1.1831605147284208E-2</v>
      </c>
    </row>
    <row r="223" spans="2:7" x14ac:dyDescent="0.2">
      <c r="B223" s="7">
        <v>43070</v>
      </c>
      <c r="C223" s="41">
        <f>'1'!C222</f>
        <v>57.43</v>
      </c>
      <c r="D223" s="41">
        <f>'1'!F222</f>
        <v>85.540001000000004</v>
      </c>
      <c r="F223" s="42">
        <f t="shared" si="10"/>
        <v>-6.7679217119946955E-3</v>
      </c>
      <c r="G223" s="42">
        <f t="shared" si="9"/>
        <v>1.6145575027150194E-2</v>
      </c>
    </row>
    <row r="224" spans="2:7" x14ac:dyDescent="0.2">
      <c r="B224" s="7">
        <v>43101</v>
      </c>
      <c r="C224" s="41">
        <f>'1'!C223</f>
        <v>56.810001</v>
      </c>
      <c r="D224" s="41">
        <f>'1'!F223</f>
        <v>95.010002</v>
      </c>
      <c r="F224" s="42">
        <f t="shared" si="10"/>
        <v>-1.0854430704635654E-2</v>
      </c>
      <c r="G224" s="42">
        <f t="shared" si="9"/>
        <v>0.1049980557798742</v>
      </c>
    </row>
    <row r="225" spans="2:7" x14ac:dyDescent="0.2">
      <c r="B225" s="7">
        <v>43132</v>
      </c>
      <c r="C225" s="41">
        <f>'1'!C224</f>
        <v>57.099997999999999</v>
      </c>
      <c r="D225" s="41">
        <f>'1'!F224</f>
        <v>93.769997000000004</v>
      </c>
      <c r="F225" s="42">
        <f t="shared" si="10"/>
        <v>5.0916974641239676E-3</v>
      </c>
      <c r="G225" s="42">
        <f t="shared" si="9"/>
        <v>-1.3137226830715498E-2</v>
      </c>
    </row>
    <row r="226" spans="2:7" x14ac:dyDescent="0.2">
      <c r="B226" s="7">
        <v>43160</v>
      </c>
      <c r="C226" s="41">
        <f>'1'!C225</f>
        <v>57.889999000000003</v>
      </c>
      <c r="D226" s="41">
        <f>'1'!F225</f>
        <v>91.269997000000004</v>
      </c>
      <c r="F226" s="42">
        <f t="shared" si="10"/>
        <v>1.3740559181078638E-2</v>
      </c>
      <c r="G226" s="42">
        <f t="shared" si="9"/>
        <v>-2.7022829779080659E-2</v>
      </c>
    </row>
    <row r="227" spans="2:7" x14ac:dyDescent="0.2">
      <c r="B227" s="7">
        <v>43191</v>
      </c>
      <c r="C227" s="41">
        <f>'1'!C226</f>
        <v>57.57</v>
      </c>
      <c r="D227" s="41">
        <f>'1'!F226</f>
        <v>93.519997000000004</v>
      </c>
      <c r="F227" s="42">
        <f t="shared" si="10"/>
        <v>-5.5430421290543208E-3</v>
      </c>
      <c r="G227" s="42">
        <f t="shared" si="9"/>
        <v>2.435317142583493E-2</v>
      </c>
    </row>
    <row r="228" spans="2:7" x14ac:dyDescent="0.2">
      <c r="B228" s="7">
        <v>43221</v>
      </c>
      <c r="C228" s="41">
        <f>'1'!C227</f>
        <v>56.669998</v>
      </c>
      <c r="D228" s="41">
        <f>'1'!F227</f>
        <v>98.839995999999999</v>
      </c>
      <c r="F228" s="42">
        <f t="shared" si="10"/>
        <v>-1.5756663798232928E-2</v>
      </c>
      <c r="G228" s="42">
        <f t="shared" si="9"/>
        <v>5.5327055565849825E-2</v>
      </c>
    </row>
    <row r="229" spans="2:7" x14ac:dyDescent="0.2">
      <c r="B229" s="7">
        <v>43252</v>
      </c>
      <c r="C229" s="41">
        <f>'1'!C228</f>
        <v>48.849997999999999</v>
      </c>
      <c r="D229" s="41">
        <f>'1'!F228</f>
        <v>98.610000999999997</v>
      </c>
      <c r="F229" s="42">
        <f t="shared" si="10"/>
        <v>-0.14849059734235226</v>
      </c>
      <c r="G229" s="42">
        <f t="shared" si="9"/>
        <v>-2.3296541657655823E-3</v>
      </c>
    </row>
    <row r="230" spans="2:7" x14ac:dyDescent="0.2">
      <c r="B230" s="7">
        <v>43282</v>
      </c>
      <c r="C230" s="41">
        <f>'1'!C229</f>
        <v>52.389999000000003</v>
      </c>
      <c r="D230" s="41">
        <f>'1'!F229</f>
        <v>106.08000199999999</v>
      </c>
      <c r="F230" s="42">
        <f t="shared" si="10"/>
        <v>6.9961376785383056E-2</v>
      </c>
      <c r="G230" s="42">
        <f t="shared" si="9"/>
        <v>7.3020858806050803E-2</v>
      </c>
    </row>
    <row r="231" spans="2:7" x14ac:dyDescent="0.2">
      <c r="B231" s="7">
        <v>43313</v>
      </c>
      <c r="C231" s="41">
        <f>'1'!C230</f>
        <v>53.450001</v>
      </c>
      <c r="D231" s="41">
        <f>'1'!F230</f>
        <v>112.33000199999999</v>
      </c>
      <c r="F231" s="42">
        <f t="shared" si="10"/>
        <v>2.0030941847612116E-2</v>
      </c>
      <c r="G231" s="42">
        <f t="shared" si="9"/>
        <v>5.7247440166912966E-2</v>
      </c>
    </row>
    <row r="232" spans="2:7" x14ac:dyDescent="0.2">
      <c r="B232" s="7">
        <v>43344</v>
      </c>
      <c r="C232" s="41">
        <f>'1'!C231</f>
        <v>56.84</v>
      </c>
      <c r="D232" s="41">
        <f>'1'!F231</f>
        <v>114.370003</v>
      </c>
      <c r="F232" s="42">
        <f t="shared" si="10"/>
        <v>6.1493647048771471E-2</v>
      </c>
      <c r="G232" s="42">
        <f t="shared" si="9"/>
        <v>1.7997847565618841E-2</v>
      </c>
    </row>
    <row r="233" spans="2:7" x14ac:dyDescent="0.2">
      <c r="B233" s="7">
        <v>43374</v>
      </c>
      <c r="C233" s="41">
        <f>'1'!C232</f>
        <v>58.27</v>
      </c>
      <c r="D233" s="41">
        <f>'1'!F232</f>
        <v>106.80999799999999</v>
      </c>
      <c r="F233" s="42">
        <f t="shared" si="10"/>
        <v>2.4847077926083649E-2</v>
      </c>
      <c r="G233" s="42">
        <f t="shared" si="9"/>
        <v>-6.838729664701404E-2</v>
      </c>
    </row>
    <row r="234" spans="2:7" x14ac:dyDescent="0.2">
      <c r="B234" s="7">
        <v>43405</v>
      </c>
      <c r="C234" s="41">
        <f>'1'!C233</f>
        <v>66.720000999999996</v>
      </c>
      <c r="D234" s="41">
        <f>'1'!F233</f>
        <v>110.889999</v>
      </c>
      <c r="F234" s="42">
        <f t="shared" si="10"/>
        <v>0.13541739188351709</v>
      </c>
      <c r="G234" s="42">
        <f t="shared" si="9"/>
        <v>3.7487173570413646E-2</v>
      </c>
    </row>
    <row r="235" spans="2:7" x14ac:dyDescent="0.2">
      <c r="B235" s="7">
        <v>43435</v>
      </c>
      <c r="C235" s="41">
        <f>'1'!C234</f>
        <v>64.400002000000001</v>
      </c>
      <c r="D235" s="41">
        <f>'1'!F234</f>
        <v>101.57</v>
      </c>
      <c r="F235" s="42">
        <f t="shared" si="10"/>
        <v>-3.5391108872292243E-2</v>
      </c>
      <c r="G235" s="42">
        <f t="shared" si="9"/>
        <v>-8.7790493995769658E-2</v>
      </c>
    </row>
    <row r="236" spans="2:7" x14ac:dyDescent="0.2">
      <c r="B236" s="7">
        <v>43466</v>
      </c>
      <c r="C236" s="41">
        <f>'1'!C235</f>
        <v>68.139999000000003</v>
      </c>
      <c r="D236" s="41">
        <f>'1'!F235</f>
        <v>104.43</v>
      </c>
      <c r="F236" s="42">
        <f t="shared" si="10"/>
        <v>5.6450733390944308E-2</v>
      </c>
      <c r="G236" s="42">
        <f t="shared" si="9"/>
        <v>2.7768774540048113E-2</v>
      </c>
    </row>
    <row r="237" spans="2:7" x14ac:dyDescent="0.2">
      <c r="B237" s="7">
        <v>43497</v>
      </c>
      <c r="C237" s="41">
        <f>'1'!C236</f>
        <v>70.260002</v>
      </c>
      <c r="D237" s="41">
        <f>'1'!F236</f>
        <v>112.029999</v>
      </c>
      <c r="F237" s="42">
        <f t="shared" si="10"/>
        <v>3.0638277746226628E-2</v>
      </c>
      <c r="G237" s="42">
        <f t="shared" si="9"/>
        <v>7.0249693152994119E-2</v>
      </c>
    </row>
    <row r="238" spans="2:7" x14ac:dyDescent="0.2">
      <c r="B238" s="7">
        <v>43525</v>
      </c>
      <c r="C238" s="41">
        <f>'1'!C237</f>
        <v>74.339995999999999</v>
      </c>
      <c r="D238" s="41">
        <f>'1'!F237</f>
        <v>117.94000200000001</v>
      </c>
      <c r="F238" s="42">
        <f t="shared" si="10"/>
        <v>5.6446435758892299E-2</v>
      </c>
      <c r="G238" s="42">
        <f t="shared" si="9"/>
        <v>5.1409353885681242E-2</v>
      </c>
    </row>
    <row r="239" spans="2:7" x14ac:dyDescent="0.2">
      <c r="B239" s="7">
        <v>43556</v>
      </c>
      <c r="C239" s="41">
        <f>'1'!C238</f>
        <v>77.680000000000007</v>
      </c>
      <c r="D239" s="41">
        <f>'1'!F238</f>
        <v>130.60000600000001</v>
      </c>
      <c r="F239" s="42">
        <f t="shared" si="10"/>
        <v>4.3948712920798272E-2</v>
      </c>
      <c r="G239" s="42">
        <f t="shared" si="9"/>
        <v>0.10196322525400348</v>
      </c>
    </row>
    <row r="240" spans="2:7" x14ac:dyDescent="0.2">
      <c r="B240" s="7">
        <v>43586</v>
      </c>
      <c r="C240" s="41">
        <f>'1'!C239</f>
        <v>76.059997999999993</v>
      </c>
      <c r="D240" s="41">
        <f>'1'!F239</f>
        <v>123.68</v>
      </c>
      <c r="F240" s="42">
        <f t="shared" si="10"/>
        <v>-2.1075347777986586E-2</v>
      </c>
      <c r="G240" s="42">
        <f t="shared" si="9"/>
        <v>-5.4441677945024303E-2</v>
      </c>
    </row>
    <row r="241" spans="2:9" x14ac:dyDescent="0.2">
      <c r="B241" s="7">
        <v>43617</v>
      </c>
      <c r="C241" s="41">
        <f>'1'!C240</f>
        <v>83.830001999999993</v>
      </c>
      <c r="D241" s="41">
        <f>'1'!F240</f>
        <v>133.96000699999999</v>
      </c>
      <c r="F241" s="42">
        <f t="shared" si="10"/>
        <v>9.7268486302490409E-2</v>
      </c>
      <c r="G241" s="42">
        <f t="shared" si="9"/>
        <v>7.9843715341294974E-2</v>
      </c>
    </row>
    <row r="242" spans="2:9" x14ac:dyDescent="0.2">
      <c r="B242" s="7">
        <v>43647</v>
      </c>
      <c r="C242" s="41">
        <f>'1'!C241</f>
        <v>94.690002000000007</v>
      </c>
      <c r="D242" s="41">
        <f>'1'!F241</f>
        <v>136.270004</v>
      </c>
      <c r="F242" s="42">
        <f t="shared" si="10"/>
        <v>0.12181745660938947</v>
      </c>
      <c r="G242" s="42">
        <f t="shared" si="9"/>
        <v>1.70969409348114E-2</v>
      </c>
    </row>
    <row r="243" spans="2:9" x14ac:dyDescent="0.2">
      <c r="B243" s="7">
        <v>43678</v>
      </c>
      <c r="C243" s="41">
        <f>'1'!C242</f>
        <v>96.559997999999993</v>
      </c>
      <c r="D243" s="41">
        <f>'1'!F242</f>
        <v>137.86000100000001</v>
      </c>
      <c r="F243" s="42">
        <f t="shared" si="10"/>
        <v>1.9556136959802295E-2</v>
      </c>
      <c r="G243" s="42">
        <f t="shared" si="9"/>
        <v>1.1600443596022636E-2</v>
      </c>
    </row>
    <row r="244" spans="2:9" x14ac:dyDescent="0.2">
      <c r="B244" s="7">
        <v>43709</v>
      </c>
      <c r="C244" s="41">
        <f>'1'!C243</f>
        <v>88.419998000000007</v>
      </c>
      <c r="D244" s="41">
        <f>'1'!F243</f>
        <v>139.029999</v>
      </c>
      <c r="F244" s="42">
        <f t="shared" si="10"/>
        <v>-8.8066390297985464E-2</v>
      </c>
      <c r="G244" s="42">
        <f t="shared" si="9"/>
        <v>8.4510452775186096E-3</v>
      </c>
    </row>
    <row r="245" spans="2:9" x14ac:dyDescent="0.2">
      <c r="B245" s="7">
        <v>43739</v>
      </c>
      <c r="C245" s="41">
        <f>'1'!C244</f>
        <v>84.559997999999993</v>
      </c>
      <c r="D245" s="41">
        <f>'1'!F244</f>
        <v>143.36999499999999</v>
      </c>
      <c r="F245" s="42">
        <f t="shared" si="10"/>
        <v>-4.4636847868642526E-2</v>
      </c>
      <c r="G245" s="42">
        <f t="shared" si="9"/>
        <v>3.0738936394616445E-2</v>
      </c>
    </row>
    <row r="246" spans="2:9" x14ac:dyDescent="0.2">
      <c r="B246" s="7">
        <v>43770</v>
      </c>
      <c r="C246" s="41">
        <f>'1'!C245</f>
        <v>85.43</v>
      </c>
      <c r="D246" s="41">
        <f>'1'!F245</f>
        <v>151.38000500000001</v>
      </c>
      <c r="F246" s="42">
        <f t="shared" si="10"/>
        <v>1.0236009253389966E-2</v>
      </c>
      <c r="G246" s="42">
        <f t="shared" si="9"/>
        <v>5.4364598527106622E-2</v>
      </c>
    </row>
    <row r="247" spans="2:9" x14ac:dyDescent="0.2">
      <c r="B247" s="7">
        <v>43800</v>
      </c>
      <c r="C247" s="41">
        <f>'1'!C246</f>
        <v>87.919998000000007</v>
      </c>
      <c r="D247" s="41">
        <f>'1'!F246</f>
        <v>157.699997</v>
      </c>
      <c r="F247" s="42">
        <f t="shared" si="10"/>
        <v>2.8729960183885517E-2</v>
      </c>
      <c r="G247" s="42">
        <f t="shared" si="9"/>
        <v>4.0901210035046986E-2</v>
      </c>
    </row>
    <row r="250" spans="2:9" x14ac:dyDescent="0.2">
      <c r="B250" s="114"/>
      <c r="C250" s="114"/>
      <c r="D250" s="114"/>
      <c r="E250" s="114"/>
      <c r="F250" s="114"/>
      <c r="G250" s="114"/>
      <c r="H250" s="114"/>
      <c r="I250" s="114"/>
    </row>
  </sheetData>
  <mergeCells count="8">
    <mergeCell ref="B2:G2"/>
    <mergeCell ref="B4:G4"/>
    <mergeCell ref="B250:I250"/>
    <mergeCell ref="I4:L4"/>
    <mergeCell ref="I18:L19"/>
    <mergeCell ref="I43:L44"/>
    <mergeCell ref="I56:L57"/>
    <mergeCell ref="I6:N6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254"/>
  <sheetViews>
    <sheetView showGridLines="0" topLeftCell="L23" workbookViewId="0">
      <selection activeCell="Q44" sqref="Q44"/>
    </sheetView>
  </sheetViews>
  <sheetFormatPr baseColWidth="10" defaultRowHeight="16" x14ac:dyDescent="0.2"/>
  <cols>
    <col min="1" max="6" width="10.83203125" style="19"/>
    <col min="7" max="7" width="3" style="19" customWidth="1"/>
    <col min="8" max="13" width="10.83203125" style="19"/>
    <col min="14" max="14" width="24" style="19" bestFit="1" customWidth="1"/>
    <col min="15" max="15" width="12.6640625" style="19" bestFit="1" customWidth="1"/>
    <col min="16" max="16" width="10.83203125" style="19"/>
    <col min="17" max="17" width="20.33203125" style="19" bestFit="1" customWidth="1"/>
    <col min="18" max="21" width="10.83203125" style="19"/>
    <col min="22" max="22" width="11.5" style="19" bestFit="1" customWidth="1"/>
    <col min="23" max="16384" width="10.83203125" style="19"/>
  </cols>
  <sheetData>
    <row r="2" spans="2:24" ht="32" customHeight="1" x14ac:dyDescent="0.2">
      <c r="B2" s="113" t="s">
        <v>4193</v>
      </c>
      <c r="C2" s="113"/>
      <c r="D2" s="113"/>
      <c r="E2" s="113"/>
      <c r="F2" s="113"/>
      <c r="G2" s="113"/>
      <c r="H2" s="113"/>
      <c r="I2" s="113"/>
      <c r="J2" s="9"/>
      <c r="K2" s="9"/>
      <c r="L2" s="27"/>
    </row>
    <row r="3" spans="2:24" x14ac:dyDescent="0.2">
      <c r="N3" s="116" t="s">
        <v>16</v>
      </c>
      <c r="O3" s="116"/>
      <c r="P3" s="116"/>
      <c r="Q3" s="116"/>
      <c r="R3" s="116"/>
      <c r="S3" s="116"/>
    </row>
    <row r="4" spans="2:24" ht="49" customHeight="1" x14ac:dyDescent="0.2">
      <c r="B4" s="114"/>
      <c r="C4" s="114"/>
      <c r="D4" s="114"/>
      <c r="E4" s="114"/>
      <c r="F4" s="114"/>
      <c r="G4" s="114"/>
      <c r="H4" s="26"/>
      <c r="I4" s="26"/>
      <c r="J4" s="14"/>
      <c r="K4" s="14"/>
      <c r="L4" s="28"/>
      <c r="O4" s="115" t="s">
        <v>29</v>
      </c>
      <c r="P4" s="115"/>
      <c r="Q4" s="115"/>
      <c r="R4" s="115"/>
      <c r="T4" s="15"/>
      <c r="U4" s="115"/>
      <c r="V4" s="115"/>
      <c r="W4" s="115"/>
      <c r="X4" s="115"/>
    </row>
    <row r="6" spans="2:24" x14ac:dyDescent="0.2">
      <c r="B6" s="6"/>
      <c r="C6" s="6"/>
      <c r="D6" s="6"/>
      <c r="E6" s="6"/>
      <c r="F6" s="6"/>
      <c r="G6" s="6"/>
      <c r="H6" s="11" t="s">
        <v>6</v>
      </c>
      <c r="I6" s="6"/>
      <c r="J6"/>
      <c r="K6"/>
      <c r="L6"/>
    </row>
    <row r="7" spans="2:24" x14ac:dyDescent="0.2">
      <c r="B7" s="10"/>
      <c r="C7" s="10" t="s">
        <v>4</v>
      </c>
      <c r="D7" s="10" t="s">
        <v>2</v>
      </c>
      <c r="E7" s="10" t="s">
        <v>1</v>
      </c>
      <c r="F7" s="10" t="s">
        <v>3</v>
      </c>
      <c r="G7"/>
      <c r="H7" s="10" t="s">
        <v>4</v>
      </c>
      <c r="I7" s="10" t="s">
        <v>2</v>
      </c>
      <c r="J7" s="10" t="s">
        <v>1</v>
      </c>
      <c r="K7" s="10" t="s">
        <v>3</v>
      </c>
      <c r="L7" s="46"/>
      <c r="N7" s="13"/>
      <c r="O7" s="2" t="s">
        <v>1</v>
      </c>
      <c r="P7" s="2" t="s">
        <v>2</v>
      </c>
      <c r="Q7" s="2" t="s">
        <v>3</v>
      </c>
      <c r="R7" s="2" t="s">
        <v>4</v>
      </c>
      <c r="S7" s="2" t="s">
        <v>33</v>
      </c>
      <c r="U7" s="20"/>
      <c r="V7" s="20"/>
      <c r="W7" s="20"/>
      <c r="X7" s="21"/>
    </row>
    <row r="8" spans="2:24" x14ac:dyDescent="0.2">
      <c r="B8" s="7">
        <v>36526</v>
      </c>
      <c r="C8" s="8">
        <f>'1'!C7</f>
        <v>4</v>
      </c>
      <c r="D8" s="8">
        <f>'1'!D7</f>
        <v>11</v>
      </c>
      <c r="E8" s="8">
        <f>'1'!E7</f>
        <v>44.5</v>
      </c>
      <c r="F8" s="8">
        <f>'1'!F7</f>
        <v>48.9375</v>
      </c>
      <c r="G8"/>
      <c r="H8"/>
      <c r="I8"/>
      <c r="J8"/>
      <c r="K8"/>
      <c r="L8"/>
      <c r="N8" t="s">
        <v>14</v>
      </c>
      <c r="O8" s="142">
        <f>AVERAGE(H9:H247)</f>
        <v>1.6597780002728435E-2</v>
      </c>
      <c r="P8" s="142">
        <f>AVERAGE(I9:I247)</f>
        <v>1.1489328462995099E-2</v>
      </c>
      <c r="Q8" s="142">
        <f>AVERAGE(J9:J247)</f>
        <v>1.1779305039912612E-2</v>
      </c>
      <c r="R8" s="142">
        <f>AVERAGE(K9:K247)</f>
        <v>8.3362688399075523E-3</v>
      </c>
      <c r="S8" s="142">
        <f t="array" ref="S8">MMULT(O8:R8,T16:T19)</f>
        <v>1.2050670586385925E-2</v>
      </c>
      <c r="U8" s="20"/>
      <c r="V8" s="22"/>
      <c r="W8" s="22"/>
      <c r="X8" s="22"/>
    </row>
    <row r="9" spans="2:24" x14ac:dyDescent="0.2">
      <c r="B9" s="7">
        <v>36557</v>
      </c>
      <c r="C9" s="8">
        <f>'1'!C8</f>
        <v>4.390625</v>
      </c>
      <c r="D9" s="8">
        <f>'1'!D8</f>
        <v>10.65625</v>
      </c>
      <c r="E9" s="8">
        <f>'1'!E8</f>
        <v>36.9375</v>
      </c>
      <c r="F9" s="8">
        <f>'1'!F8</f>
        <v>44.6875</v>
      </c>
      <c r="G9" s="8"/>
      <c r="H9" s="31">
        <f>C9/C8-1</f>
        <v>9.765625E-2</v>
      </c>
      <c r="I9" s="31">
        <f t="shared" ref="I9:I72" si="0">D9/D8-1</f>
        <v>-3.125E-2</v>
      </c>
      <c r="J9" s="31">
        <f t="shared" ref="J9:J72" si="1">E9/E8-1</f>
        <v>-0.1699438202247191</v>
      </c>
      <c r="K9" s="31">
        <f t="shared" ref="K9:K72" si="2">F9/F8-1</f>
        <v>-8.6845466155811013E-2</v>
      </c>
      <c r="L9" s="31"/>
      <c r="N9" t="s">
        <v>9</v>
      </c>
      <c r="O9" s="142">
        <f>STDEV(H9:H247)</f>
        <v>8.4267820166059298E-2</v>
      </c>
      <c r="P9" s="142">
        <f>STDEV(I9:I247)</f>
        <v>0.1087201659907075</v>
      </c>
      <c r="Q9" s="142">
        <f>STDEV(J9:J247)</f>
        <v>8.160891252887903E-2</v>
      </c>
      <c r="R9" s="142">
        <f>STDEV(K9:K247)</f>
        <v>8.3183951196718134E-2</v>
      </c>
      <c r="S9" s="142">
        <f t="array" ref="S9">SQRT(MMULT(MMULT(TRANSPOSE(T16:T19),O16:$R$19),T16:T19))</f>
        <v>6.1867575280384793E-2</v>
      </c>
      <c r="U9" s="20"/>
      <c r="V9" s="22"/>
      <c r="W9" s="22"/>
      <c r="X9" s="22"/>
    </row>
    <row r="10" spans="2:24" x14ac:dyDescent="0.2">
      <c r="B10" s="7">
        <v>36586</v>
      </c>
      <c r="C10" s="8">
        <f>'1'!C9</f>
        <v>5.6015629999999996</v>
      </c>
      <c r="D10" s="8">
        <f>'1'!D9</f>
        <v>14.75</v>
      </c>
      <c r="E10" s="8">
        <f>'1'!E9</f>
        <v>37.8125</v>
      </c>
      <c r="F10" s="8">
        <f>'1'!F9</f>
        <v>53.125</v>
      </c>
      <c r="G10"/>
      <c r="H10" s="31">
        <f t="shared" ref="H10:H73" si="3">C10/C9-1</f>
        <v>0.27580082562277575</v>
      </c>
      <c r="I10" s="31">
        <f t="shared" si="0"/>
        <v>0.3841642228739004</v>
      </c>
      <c r="J10" s="31">
        <f t="shared" si="1"/>
        <v>2.3688663282571909E-2</v>
      </c>
      <c r="K10" s="31">
        <f t="shared" si="2"/>
        <v>0.18881118881118875</v>
      </c>
      <c r="L10" s="31"/>
      <c r="N10"/>
      <c r="O10" s="61"/>
      <c r="P10" s="61"/>
      <c r="Q10" s="61"/>
      <c r="R10" s="61"/>
      <c r="S10" s="61"/>
      <c r="U10" s="20"/>
      <c r="V10" s="22"/>
      <c r="W10" s="22"/>
      <c r="X10" s="22"/>
    </row>
    <row r="11" spans="2:24" x14ac:dyDescent="0.2">
      <c r="B11" s="7">
        <v>36617</v>
      </c>
      <c r="C11" s="8">
        <f>'1'!C10</f>
        <v>3.7792970000000001</v>
      </c>
      <c r="D11" s="8">
        <f>'1'!D10</f>
        <v>13.90625</v>
      </c>
      <c r="E11" s="8">
        <f>'1'!E10</f>
        <v>39.6875</v>
      </c>
      <c r="F11" s="8">
        <f>'1'!F10</f>
        <v>34.875</v>
      </c>
      <c r="G11"/>
      <c r="H11" s="31">
        <f t="shared" si="3"/>
        <v>-0.32531384543921038</v>
      </c>
      <c r="I11" s="31">
        <f t="shared" si="0"/>
        <v>-5.7203389830508433E-2</v>
      </c>
      <c r="J11" s="31">
        <f t="shared" si="1"/>
        <v>4.9586776859504189E-2</v>
      </c>
      <c r="K11" s="31">
        <f t="shared" si="2"/>
        <v>-0.34352941176470586</v>
      </c>
      <c r="L11" s="31"/>
      <c r="N11"/>
      <c r="O11" s="61"/>
      <c r="P11" s="61"/>
      <c r="Q11" s="61"/>
      <c r="R11" s="61"/>
      <c r="S11" s="61"/>
      <c r="U11" s="20"/>
      <c r="V11" s="22"/>
      <c r="W11" s="22"/>
      <c r="X11" s="22"/>
    </row>
    <row r="12" spans="2:24" x14ac:dyDescent="0.2">
      <c r="B12" s="7">
        <v>36647</v>
      </c>
      <c r="C12" s="8">
        <f>'1'!C11</f>
        <v>4.25</v>
      </c>
      <c r="D12" s="8">
        <f>'1'!D11</f>
        <v>12.5625</v>
      </c>
      <c r="E12" s="8">
        <f>'1'!E11</f>
        <v>39.0625</v>
      </c>
      <c r="F12" s="8">
        <f>'1'!F11</f>
        <v>31.28125</v>
      </c>
      <c r="G12"/>
      <c r="H12" s="31">
        <f t="shared" si="3"/>
        <v>0.1245477664232264</v>
      </c>
      <c r="I12" s="31">
        <f t="shared" si="0"/>
        <v>-9.6629213483146015E-2</v>
      </c>
      <c r="J12" s="31">
        <f t="shared" si="1"/>
        <v>-1.5748031496062964E-2</v>
      </c>
      <c r="K12" s="31">
        <f t="shared" si="2"/>
        <v>-0.1030465949820788</v>
      </c>
      <c r="L12" s="31"/>
      <c r="U12" s="20"/>
      <c r="V12" s="20"/>
      <c r="W12" s="20"/>
      <c r="X12" s="20"/>
    </row>
    <row r="13" spans="2:24" x14ac:dyDescent="0.2">
      <c r="B13" s="7">
        <v>36678</v>
      </c>
      <c r="C13" s="8">
        <f>'1'!C12</f>
        <v>4.7734379999999996</v>
      </c>
      <c r="D13" s="8">
        <f>'1'!D12</f>
        <v>12.0625</v>
      </c>
      <c r="E13" s="8">
        <f>'1'!E12</f>
        <v>41.8125</v>
      </c>
      <c r="F13" s="8">
        <f>'1'!F12</f>
        <v>40</v>
      </c>
      <c r="G13"/>
      <c r="H13" s="31">
        <f t="shared" si="3"/>
        <v>0.12316188235294101</v>
      </c>
      <c r="I13" s="31">
        <f t="shared" si="0"/>
        <v>-3.9800995024875663E-2</v>
      </c>
      <c r="J13" s="31">
        <f t="shared" si="1"/>
        <v>7.0400000000000018E-2</v>
      </c>
      <c r="K13" s="31">
        <f t="shared" si="2"/>
        <v>0.27872127872127872</v>
      </c>
      <c r="L13" s="31"/>
      <c r="U13" s="20"/>
      <c r="V13" s="20"/>
      <c r="W13" s="20"/>
      <c r="X13" s="20"/>
    </row>
    <row r="14" spans="2:24" x14ac:dyDescent="0.2">
      <c r="B14" s="7">
        <v>36708</v>
      </c>
      <c r="C14" s="8">
        <f>'1'!C13</f>
        <v>4.6875</v>
      </c>
      <c r="D14" s="8">
        <f>'1'!D13</f>
        <v>8.75</v>
      </c>
      <c r="E14" s="8">
        <f>'1'!E13</f>
        <v>48.8125</v>
      </c>
      <c r="F14" s="8">
        <f>'1'!F13</f>
        <v>34.90625</v>
      </c>
      <c r="G14"/>
      <c r="H14" s="31">
        <f t="shared" si="3"/>
        <v>-1.8003376182952335E-2</v>
      </c>
      <c r="I14" s="31">
        <f t="shared" si="0"/>
        <v>-0.27461139896373055</v>
      </c>
      <c r="J14" s="31">
        <f t="shared" si="1"/>
        <v>0.16741405082212246</v>
      </c>
      <c r="K14" s="31">
        <f t="shared" si="2"/>
        <v>-0.12734374999999998</v>
      </c>
      <c r="L14" s="31"/>
      <c r="N14" s="10" t="s">
        <v>15</v>
      </c>
      <c r="U14" s="20"/>
      <c r="V14" s="20"/>
      <c r="W14" s="20"/>
      <c r="X14" s="20"/>
    </row>
    <row r="15" spans="2:24" x14ac:dyDescent="0.2">
      <c r="B15" s="7">
        <v>36739</v>
      </c>
      <c r="C15" s="8">
        <f>'1'!C14</f>
        <v>4.578125</v>
      </c>
      <c r="D15" s="8">
        <f>'1'!D14</f>
        <v>9</v>
      </c>
      <c r="E15" s="8">
        <f>'1'!E14</f>
        <v>53.640625</v>
      </c>
      <c r="F15" s="8">
        <f>'1'!F14</f>
        <v>34.90625</v>
      </c>
      <c r="G15"/>
      <c r="H15" s="31">
        <f t="shared" si="3"/>
        <v>-2.3333333333333317E-2</v>
      </c>
      <c r="I15" s="31">
        <f t="shared" si="0"/>
        <v>2.857142857142847E-2</v>
      </c>
      <c r="J15" s="31">
        <f t="shared" si="1"/>
        <v>9.8911651728553096E-2</v>
      </c>
      <c r="K15" s="31">
        <f t="shared" si="2"/>
        <v>0</v>
      </c>
      <c r="L15" s="31"/>
      <c r="N15" s="13"/>
      <c r="O15" s="2" t="s">
        <v>4</v>
      </c>
      <c r="P15" s="2" t="s">
        <v>2</v>
      </c>
      <c r="Q15" s="2" t="s">
        <v>1</v>
      </c>
      <c r="R15" s="2" t="s">
        <v>3</v>
      </c>
      <c r="T15" s="13" t="s">
        <v>32</v>
      </c>
      <c r="U15" s="20"/>
      <c r="V15" s="20"/>
      <c r="W15" s="20"/>
      <c r="X15" s="20"/>
    </row>
    <row r="16" spans="2:24" x14ac:dyDescent="0.2">
      <c r="B16" s="7">
        <v>36770</v>
      </c>
      <c r="C16" s="8">
        <f>'1'!C15</f>
        <v>5.0078129999999996</v>
      </c>
      <c r="D16" s="8">
        <f>'1'!D15</f>
        <v>7.78125</v>
      </c>
      <c r="E16" s="8">
        <f>'1'!E15</f>
        <v>64.5</v>
      </c>
      <c r="F16" s="8">
        <f>'1'!F15</f>
        <v>30.15625</v>
      </c>
      <c r="G16"/>
      <c r="H16" s="31">
        <f t="shared" si="3"/>
        <v>9.3856764505119372E-2</v>
      </c>
      <c r="I16" s="31">
        <f t="shared" si="0"/>
        <v>-0.13541666666666663</v>
      </c>
      <c r="J16" s="31">
        <f t="shared" si="1"/>
        <v>0.20244683949898046</v>
      </c>
      <c r="K16" s="31">
        <f t="shared" si="2"/>
        <v>-0.13607878245299909</v>
      </c>
      <c r="L16" s="31"/>
      <c r="N16" s="19" t="s">
        <v>4</v>
      </c>
      <c r="O16" s="143">
        <f>VAR(H$9:H$247)</f>
        <v>7.1010655155393102E-3</v>
      </c>
      <c r="P16" s="143">
        <f>COVAR($H$9:$H$247,I$9:I$247)</f>
        <v>3.8080201386255156E-3</v>
      </c>
      <c r="Q16" s="143">
        <f>COVAR($H$9:$H$247,J$9:J$247)</f>
        <v>1.3867102602715012E-3</v>
      </c>
      <c r="R16" s="143">
        <f>COVAR($H$9:$H$247,K$9:K$247)</f>
        <v>2.6886845493125111E-3</v>
      </c>
      <c r="T16" s="32">
        <v>0.25</v>
      </c>
      <c r="U16" s="20"/>
      <c r="V16" s="22"/>
      <c r="W16" s="22"/>
      <c r="X16" s="20"/>
    </row>
    <row r="17" spans="2:37" x14ac:dyDescent="0.2">
      <c r="B17" s="7">
        <v>36800</v>
      </c>
      <c r="C17" s="8">
        <f>'1'!C16</f>
        <v>5.5859379999999996</v>
      </c>
      <c r="D17" s="8">
        <f>'1'!D16</f>
        <v>8.21875</v>
      </c>
      <c r="E17" s="8">
        <f>'1'!E16</f>
        <v>67.8125</v>
      </c>
      <c r="F17" s="8">
        <f>'1'!F16</f>
        <v>34.4375</v>
      </c>
      <c r="G17"/>
      <c r="H17" s="31">
        <f t="shared" si="3"/>
        <v>0.11544460625826081</v>
      </c>
      <c r="I17" s="31">
        <f t="shared" si="0"/>
        <v>5.6224899598393607E-2</v>
      </c>
      <c r="J17" s="31">
        <f t="shared" si="1"/>
        <v>5.1356589147286913E-2</v>
      </c>
      <c r="K17" s="31">
        <f t="shared" si="2"/>
        <v>0.14196891191709837</v>
      </c>
      <c r="L17" s="31"/>
      <c r="N17" s="19" t="s">
        <v>2</v>
      </c>
      <c r="O17" s="143">
        <f>P16</f>
        <v>3.8080201386255156E-3</v>
      </c>
      <c r="P17" s="143">
        <f>VAR(I$9:I$247)</f>
        <v>1.1820074493046992E-2</v>
      </c>
      <c r="Q17" s="143">
        <f>COVAR($I$9:$I$247,J$9:J$247)</f>
        <v>2.696139703985796E-3</v>
      </c>
      <c r="R17" s="143">
        <f>COVAR($I$9:$I$247,K$9:K$247)</f>
        <v>2.5789513604150293E-3</v>
      </c>
      <c r="T17" s="32">
        <v>0.25</v>
      </c>
      <c r="U17" s="20"/>
      <c r="V17" s="22"/>
      <c r="W17" s="22"/>
      <c r="X17" s="20"/>
    </row>
    <row r="18" spans="2:37" x14ac:dyDescent="0.2">
      <c r="B18" s="7">
        <v>36831</v>
      </c>
      <c r="C18" s="8">
        <f>'1'!C17</f>
        <v>5.6953129999999996</v>
      </c>
      <c r="D18" s="8">
        <f>'1'!D17</f>
        <v>8.03125</v>
      </c>
      <c r="E18" s="8">
        <f>'1'!E17</f>
        <v>69.0625</v>
      </c>
      <c r="F18" s="8">
        <f>'1'!F17</f>
        <v>28.6875</v>
      </c>
      <c r="G18"/>
      <c r="H18" s="31">
        <f t="shared" si="3"/>
        <v>1.9580417827766761E-2</v>
      </c>
      <c r="I18" s="31">
        <f t="shared" si="0"/>
        <v>-2.281368821292773E-2</v>
      </c>
      <c r="J18" s="31">
        <f t="shared" si="1"/>
        <v>1.8433179723502224E-2</v>
      </c>
      <c r="K18" s="31">
        <f t="shared" si="2"/>
        <v>-0.16696914700544463</v>
      </c>
      <c r="L18" s="31"/>
      <c r="N18" s="19" t="s">
        <v>1</v>
      </c>
      <c r="O18" s="143">
        <f>Q16</f>
        <v>1.3867102602715012E-3</v>
      </c>
      <c r="P18" s="143">
        <f>Q17</f>
        <v>2.696139703985796E-3</v>
      </c>
      <c r="Q18" s="143">
        <f>VAR(J$9:J$247)</f>
        <v>6.6600146041462284E-3</v>
      </c>
      <c r="R18" s="143">
        <f>COVAR($J$9:$J$247,K$9:K$247)</f>
        <v>1.2119067812670192E-3</v>
      </c>
      <c r="T18" s="32">
        <v>0.25</v>
      </c>
      <c r="U18" s="20"/>
      <c r="V18" s="20"/>
      <c r="W18" s="20"/>
      <c r="X18" s="20"/>
    </row>
    <row r="19" spans="2:37" ht="16" customHeight="1" x14ac:dyDescent="0.2">
      <c r="B19" s="7">
        <v>36861</v>
      </c>
      <c r="C19" s="8">
        <f>'1'!C18</f>
        <v>5.53125</v>
      </c>
      <c r="D19" s="8">
        <f>'1'!D18</f>
        <v>9.09375</v>
      </c>
      <c r="E19" s="8">
        <f>'1'!E18</f>
        <v>66</v>
      </c>
      <c r="F19" s="8">
        <f>'1'!F18</f>
        <v>21.6875</v>
      </c>
      <c r="G19"/>
      <c r="H19" s="31">
        <f t="shared" si="3"/>
        <v>-2.8806669624654502E-2</v>
      </c>
      <c r="I19" s="31">
        <f t="shared" si="0"/>
        <v>0.13229571984435795</v>
      </c>
      <c r="J19" s="31">
        <f t="shared" si="1"/>
        <v>-4.4343891402714886E-2</v>
      </c>
      <c r="K19" s="31">
        <f t="shared" si="2"/>
        <v>-0.24400871459694984</v>
      </c>
      <c r="L19" s="31"/>
      <c r="N19" s="19" t="s">
        <v>3</v>
      </c>
      <c r="O19" s="143">
        <f>R16</f>
        <v>2.6886845493125111E-3</v>
      </c>
      <c r="P19" s="143">
        <f>R17</f>
        <v>2.5789513604150293E-3</v>
      </c>
      <c r="Q19" s="143">
        <f>R18</f>
        <v>1.2119067812670192E-3</v>
      </c>
      <c r="R19" s="143">
        <f>VAR(K$9:K$247)</f>
        <v>6.9195697366979843E-3</v>
      </c>
      <c r="T19" s="32">
        <v>0.25</v>
      </c>
      <c r="U19" s="20"/>
      <c r="V19" s="20"/>
      <c r="W19" s="20"/>
      <c r="X19" s="20"/>
    </row>
    <row r="20" spans="2:37" x14ac:dyDescent="0.2">
      <c r="B20" s="7">
        <v>36892</v>
      </c>
      <c r="C20" s="8">
        <f>'1'!C19</f>
        <v>6.2421879999999996</v>
      </c>
      <c r="D20" s="8">
        <f>'1'!D19</f>
        <v>10.195</v>
      </c>
      <c r="E20" s="8">
        <f>'1'!E19</f>
        <v>58.5</v>
      </c>
      <c r="F20" s="8">
        <f>'1'!F19</f>
        <v>30.53125</v>
      </c>
      <c r="G20"/>
      <c r="H20" s="31">
        <f t="shared" si="3"/>
        <v>0.12853116384180785</v>
      </c>
      <c r="I20" s="31">
        <f t="shared" si="0"/>
        <v>0.12109965635738829</v>
      </c>
      <c r="J20" s="31">
        <f t="shared" si="1"/>
        <v>-0.11363636363636365</v>
      </c>
      <c r="K20" s="31">
        <f t="shared" si="2"/>
        <v>0.40778097982708927</v>
      </c>
      <c r="L20" s="31"/>
      <c r="U20" s="20"/>
      <c r="V20" s="20"/>
      <c r="W20" s="20"/>
      <c r="X20" s="20"/>
    </row>
    <row r="21" spans="2:37" x14ac:dyDescent="0.2">
      <c r="B21" s="7">
        <v>36923</v>
      </c>
      <c r="C21" s="8">
        <f>'1'!C20</f>
        <v>5.953125</v>
      </c>
      <c r="D21" s="8">
        <f>'1'!D20</f>
        <v>9.2249999999999996</v>
      </c>
      <c r="E21" s="8">
        <f>'1'!E20</f>
        <v>62.200001</v>
      </c>
      <c r="F21" s="8">
        <f>'1'!F20</f>
        <v>29.5</v>
      </c>
      <c r="G21"/>
      <c r="H21" s="31">
        <f t="shared" si="3"/>
        <v>-4.6307961246921714E-2</v>
      </c>
      <c r="I21" s="31">
        <f t="shared" si="0"/>
        <v>-9.5144678764100155E-2</v>
      </c>
      <c r="J21" s="31">
        <f t="shared" si="1"/>
        <v>6.3247880341880336E-2</v>
      </c>
      <c r="K21" s="31">
        <f t="shared" si="2"/>
        <v>-3.377686796315249E-2</v>
      </c>
      <c r="L21" s="31"/>
      <c r="U21" s="20"/>
      <c r="V21" s="20"/>
      <c r="W21" s="20"/>
      <c r="X21" s="20"/>
    </row>
    <row r="22" spans="2:37" x14ac:dyDescent="0.2">
      <c r="B22" s="7">
        <v>36951</v>
      </c>
      <c r="C22" s="8">
        <f>'1'!C21</f>
        <v>5.3046879999999996</v>
      </c>
      <c r="D22" s="8">
        <f>'1'!D21</f>
        <v>8.14</v>
      </c>
      <c r="E22" s="8">
        <f>'1'!E21</f>
        <v>55.709999000000003</v>
      </c>
      <c r="F22" s="8">
        <f>'1'!F21</f>
        <v>27.34375</v>
      </c>
      <c r="G22"/>
      <c r="H22" s="31">
        <f t="shared" si="3"/>
        <v>-0.10892380052493444</v>
      </c>
      <c r="I22" s="31">
        <f t="shared" si="0"/>
        <v>-0.11761517615176142</v>
      </c>
      <c r="J22" s="31">
        <f t="shared" si="1"/>
        <v>-0.10434086648969665</v>
      </c>
      <c r="K22" s="31">
        <f t="shared" si="2"/>
        <v>-7.3093220338983023E-2</v>
      </c>
      <c r="L22" s="31"/>
      <c r="N22" s="115"/>
      <c r="O22" s="115"/>
      <c r="P22" s="115"/>
      <c r="Q22" s="115"/>
      <c r="R22" s="115"/>
      <c r="S22" s="115"/>
    </row>
    <row r="23" spans="2:37" x14ac:dyDescent="0.2">
      <c r="B23" s="7">
        <v>36982</v>
      </c>
      <c r="C23" s="8">
        <f>'1'!C22</f>
        <v>4.8375000000000004</v>
      </c>
      <c r="D23" s="8">
        <f>'1'!D22</f>
        <v>9.1950000000000003</v>
      </c>
      <c r="E23" s="8">
        <f>'1'!E22</f>
        <v>61.799999</v>
      </c>
      <c r="F23" s="8">
        <f>'1'!F22</f>
        <v>33.875</v>
      </c>
      <c r="G23"/>
      <c r="H23" s="31">
        <f t="shared" si="3"/>
        <v>-8.8070778149440532E-2</v>
      </c>
      <c r="I23" s="31">
        <f t="shared" si="0"/>
        <v>0.12960687960687967</v>
      </c>
      <c r="J23" s="31">
        <f t="shared" si="1"/>
        <v>0.10931610320079166</v>
      </c>
      <c r="K23" s="31">
        <f t="shared" si="2"/>
        <v>0.23885714285714288</v>
      </c>
      <c r="L23" s="31"/>
      <c r="N23" s="115"/>
      <c r="O23" s="115"/>
      <c r="P23" s="115"/>
      <c r="Q23" s="115"/>
      <c r="R23" s="115"/>
      <c r="S23" s="115"/>
    </row>
    <row r="24" spans="2:37" x14ac:dyDescent="0.2">
      <c r="B24" s="7">
        <v>37012</v>
      </c>
      <c r="C24" s="8">
        <f>'1'!C23</f>
        <v>4.88</v>
      </c>
      <c r="D24" s="8">
        <f>'1'!D23</f>
        <v>9.2650000000000006</v>
      </c>
      <c r="E24" s="8">
        <f>'1'!E23</f>
        <v>62.889999000000003</v>
      </c>
      <c r="F24" s="8">
        <f>'1'!F23</f>
        <v>34.590000000000003</v>
      </c>
      <c r="G24"/>
      <c r="H24" s="31">
        <f t="shared" si="3"/>
        <v>8.7855297157621859E-3</v>
      </c>
      <c r="I24" s="31">
        <f t="shared" si="0"/>
        <v>7.6128330614464446E-3</v>
      </c>
      <c r="J24" s="31">
        <f t="shared" si="1"/>
        <v>1.763754073847168E-2</v>
      </c>
      <c r="K24" s="31">
        <f t="shared" si="2"/>
        <v>2.1107011070110815E-2</v>
      </c>
      <c r="L24" s="31"/>
      <c r="N24" s="115" t="s">
        <v>4194</v>
      </c>
      <c r="O24" s="115"/>
      <c r="P24" s="115"/>
      <c r="Q24" s="115"/>
    </row>
    <row r="25" spans="2:37" x14ac:dyDescent="0.2">
      <c r="B25" s="7">
        <v>37043</v>
      </c>
      <c r="C25" s="8">
        <f>'1'!C24</f>
        <v>5.75</v>
      </c>
      <c r="D25" s="8">
        <f>'1'!D24</f>
        <v>9.2750000000000004</v>
      </c>
      <c r="E25" s="8">
        <f>'1'!E24</f>
        <v>55.599997999999999</v>
      </c>
      <c r="F25" s="8">
        <f>'1'!F24</f>
        <v>36.5</v>
      </c>
      <c r="G25"/>
      <c r="H25" s="31">
        <f t="shared" si="3"/>
        <v>0.17827868852459017</v>
      </c>
      <c r="I25" s="31">
        <f t="shared" si="0"/>
        <v>1.0793308148946412E-3</v>
      </c>
      <c r="J25" s="31">
        <f t="shared" si="1"/>
        <v>-0.115916697661261</v>
      </c>
      <c r="K25" s="31">
        <f t="shared" si="2"/>
        <v>5.5218271176640465E-2</v>
      </c>
      <c r="L25" s="31"/>
      <c r="N25" s="115"/>
      <c r="O25" s="115"/>
      <c r="P25" s="115"/>
      <c r="Q25" s="115"/>
    </row>
    <row r="26" spans="2:37" x14ac:dyDescent="0.2">
      <c r="B26" s="7">
        <v>37073</v>
      </c>
      <c r="C26" s="8">
        <f>'1'!C25</f>
        <v>4.51</v>
      </c>
      <c r="D26" s="8">
        <f>'1'!D25</f>
        <v>11.25</v>
      </c>
      <c r="E26" s="8">
        <f>'1'!E25</f>
        <v>58.529998999999997</v>
      </c>
      <c r="F26" s="8">
        <f>'1'!F25</f>
        <v>33.095001000000003</v>
      </c>
      <c r="G26"/>
      <c r="H26" s="31">
        <f t="shared" si="3"/>
        <v>-0.21565217391304348</v>
      </c>
      <c r="I26" s="31">
        <f t="shared" si="0"/>
        <v>0.21293800539083563</v>
      </c>
      <c r="J26" s="31">
        <f t="shared" si="1"/>
        <v>5.2697861607836627E-2</v>
      </c>
      <c r="K26" s="31">
        <f t="shared" si="2"/>
        <v>-9.3287643835616385E-2</v>
      </c>
      <c r="L26" s="31"/>
      <c r="N26" s="2" t="s">
        <v>18</v>
      </c>
      <c r="O26" s="19" t="s">
        <v>31</v>
      </c>
      <c r="P26" t="s">
        <v>14</v>
      </c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</row>
    <row r="27" spans="2:37" x14ac:dyDescent="0.2">
      <c r="B27" s="7">
        <v>37104</v>
      </c>
      <c r="C27" s="8">
        <f>'1'!C26</f>
        <v>4.2175000000000002</v>
      </c>
      <c r="D27" s="8">
        <f>'1'!D26</f>
        <v>10.025</v>
      </c>
      <c r="E27" s="8">
        <f>'1'!E26</f>
        <v>51.200001</v>
      </c>
      <c r="F27" s="8">
        <f>'1'!F26</f>
        <v>28.524999999999999</v>
      </c>
      <c r="G27"/>
      <c r="H27" s="31">
        <f t="shared" si="3"/>
        <v>-6.4855875831485443E-2</v>
      </c>
      <c r="I27" s="31">
        <f t="shared" si="0"/>
        <v>-0.10888888888888881</v>
      </c>
      <c r="J27" s="31">
        <f t="shared" si="1"/>
        <v>-0.12523489023124701</v>
      </c>
      <c r="K27" s="31">
        <f t="shared" si="2"/>
        <v>-0.13808735041283138</v>
      </c>
      <c r="L27" s="31"/>
      <c r="N27" s="19" t="s">
        <v>1</v>
      </c>
      <c r="O27" s="144">
        <v>0.57377332999762798</v>
      </c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</row>
    <row r="28" spans="2:37" x14ac:dyDescent="0.2">
      <c r="B28" s="7">
        <v>37135</v>
      </c>
      <c r="C28" s="8">
        <f>'1'!C27</f>
        <v>3.7349999999999999</v>
      </c>
      <c r="D28" s="8">
        <f>'1'!D27</f>
        <v>7.2249999999999996</v>
      </c>
      <c r="E28" s="8">
        <f>'1'!E27</f>
        <v>33.5</v>
      </c>
      <c r="F28" s="8">
        <f>'1'!F27</f>
        <v>25.584999</v>
      </c>
      <c r="G28"/>
      <c r="H28" s="31">
        <f t="shared" si="3"/>
        <v>-0.11440426793123892</v>
      </c>
      <c r="I28" s="31">
        <f t="shared" si="0"/>
        <v>-0.27930174563591026</v>
      </c>
      <c r="J28" s="31">
        <f t="shared" si="1"/>
        <v>-0.34570313777923556</v>
      </c>
      <c r="K28" s="31">
        <f t="shared" si="2"/>
        <v>-0.1030675197195442</v>
      </c>
      <c r="L28" s="31"/>
      <c r="N28" s="19" t="s">
        <v>2</v>
      </c>
      <c r="O28" s="144">
        <v>-6.3320761682951945E-3</v>
      </c>
    </row>
    <row r="29" spans="2:37" x14ac:dyDescent="0.2">
      <c r="B29" s="7">
        <v>37165</v>
      </c>
      <c r="C29" s="8">
        <f>'1'!C28</f>
        <v>4.28</v>
      </c>
      <c r="D29" s="8">
        <f>'1'!D28</f>
        <v>7.05</v>
      </c>
      <c r="E29" s="8">
        <f>'1'!E28</f>
        <v>32.599997999999999</v>
      </c>
      <c r="F29" s="8">
        <f>'1'!F28</f>
        <v>29.075001</v>
      </c>
      <c r="G29"/>
      <c r="H29" s="31">
        <f t="shared" si="3"/>
        <v>0.14591700133868812</v>
      </c>
      <c r="I29" s="31">
        <f t="shared" si="0"/>
        <v>-2.4221453287197159E-2</v>
      </c>
      <c r="J29" s="31">
        <f t="shared" si="1"/>
        <v>-2.6865731343283628E-2</v>
      </c>
      <c r="K29" s="31">
        <f t="shared" si="2"/>
        <v>0.13640813509510008</v>
      </c>
      <c r="L29" s="31"/>
      <c r="N29" s="19" t="s">
        <v>3</v>
      </c>
      <c r="O29" s="144">
        <v>0.37617491019107308</v>
      </c>
    </row>
    <row r="30" spans="2:37" x14ac:dyDescent="0.2">
      <c r="B30" s="7">
        <v>37196</v>
      </c>
      <c r="C30" s="8">
        <f>'1'!C29</f>
        <v>4.43</v>
      </c>
      <c r="D30" s="8">
        <f>'1'!D29</f>
        <v>9.4649999999999999</v>
      </c>
      <c r="E30" s="8">
        <f>'1'!E29</f>
        <v>35.099997999999999</v>
      </c>
      <c r="F30" s="8">
        <f>'1'!F29</f>
        <v>32.104999999999997</v>
      </c>
      <c r="G30"/>
      <c r="H30" s="31">
        <f t="shared" si="3"/>
        <v>3.5046728971962482E-2</v>
      </c>
      <c r="I30" s="31">
        <f t="shared" si="0"/>
        <v>0.34255319148936181</v>
      </c>
      <c r="J30" s="31">
        <f t="shared" si="1"/>
        <v>7.6687121269148451E-2</v>
      </c>
      <c r="K30" s="31">
        <f t="shared" si="2"/>
        <v>0.10421320363841069</v>
      </c>
      <c r="L30" s="31"/>
      <c r="N30" s="13" t="s">
        <v>4</v>
      </c>
      <c r="O30" s="145">
        <f>1-SUM(O27:O29)</f>
        <v>5.6383835979594177E-2</v>
      </c>
    </row>
    <row r="31" spans="2:37" x14ac:dyDescent="0.2">
      <c r="B31" s="7">
        <v>37226</v>
      </c>
      <c r="C31" s="8">
        <f>'1'!C30</f>
        <v>4.7625000000000002</v>
      </c>
      <c r="D31" s="8">
        <f>'1'!D30</f>
        <v>10.115</v>
      </c>
      <c r="E31" s="8">
        <f>'1'!E30</f>
        <v>38.779998999999997</v>
      </c>
      <c r="F31" s="8">
        <f>'1'!F30</f>
        <v>33.125</v>
      </c>
      <c r="G31"/>
      <c r="H31" s="31">
        <f t="shared" si="3"/>
        <v>7.5056433408577927E-2</v>
      </c>
      <c r="I31" s="31">
        <f t="shared" si="0"/>
        <v>6.867406233491824E-2</v>
      </c>
      <c r="J31" s="31">
        <f t="shared" si="1"/>
        <v>0.10484333930731271</v>
      </c>
      <c r="K31" s="31">
        <f t="shared" si="2"/>
        <v>3.1770752219280496E-2</v>
      </c>
      <c r="L31" s="31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</row>
    <row r="32" spans="2:37" x14ac:dyDescent="0.2">
      <c r="B32" s="7">
        <v>37257</v>
      </c>
      <c r="C32" s="8">
        <f>'1'!C31</f>
        <v>5.9424999999999999</v>
      </c>
      <c r="D32" s="8">
        <f>'1'!D31</f>
        <v>12.65</v>
      </c>
      <c r="E32" s="8">
        <f>'1'!E31</f>
        <v>40.950001</v>
      </c>
      <c r="F32" s="8">
        <f>'1'!F31</f>
        <v>31.855</v>
      </c>
      <c r="G32"/>
      <c r="H32" s="31">
        <f t="shared" si="3"/>
        <v>0.24776902887139096</v>
      </c>
      <c r="I32" s="31">
        <f t="shared" si="0"/>
        <v>0.25061789421651004</v>
      </c>
      <c r="J32" s="31">
        <f t="shared" si="1"/>
        <v>5.5956731716264363E-2</v>
      </c>
      <c r="K32" s="31">
        <f t="shared" si="2"/>
        <v>-3.8339622641509474E-2</v>
      </c>
      <c r="L32" s="31"/>
      <c r="N32" t="s">
        <v>21</v>
      </c>
      <c r="O32" s="142">
        <f t="array" ref="O32">MMULT(O8:R8,O27:O30)</f>
        <v>1.4351722030236817E-2</v>
      </c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</row>
    <row r="33" spans="2:19" x14ac:dyDescent="0.2">
      <c r="B33" s="7">
        <v>37288</v>
      </c>
      <c r="C33" s="8">
        <f>'1'!C32</f>
        <v>5.7525000000000004</v>
      </c>
      <c r="D33" s="8">
        <f>'1'!D32</f>
        <v>12.73</v>
      </c>
      <c r="E33" s="8">
        <f>'1'!E32</f>
        <v>45.959999000000003</v>
      </c>
      <c r="F33" s="8">
        <f>'1'!F32</f>
        <v>29.17</v>
      </c>
      <c r="G33"/>
      <c r="H33" s="31">
        <f t="shared" si="3"/>
        <v>-3.197307530500626E-2</v>
      </c>
      <c r="I33" s="31">
        <f t="shared" si="0"/>
        <v>6.3241106719367224E-3</v>
      </c>
      <c r="J33" s="31">
        <f t="shared" si="1"/>
        <v>0.12234427051662355</v>
      </c>
      <c r="K33" s="31">
        <f t="shared" si="2"/>
        <v>-8.4288180819337533E-2</v>
      </c>
      <c r="L33" s="31"/>
      <c r="N33" t="s">
        <v>20</v>
      </c>
      <c r="O33" s="142">
        <f t="array" ref="O33">SQRT(MMULT(MMULT(TRANSPOSE(O27:O30),O$16:$R19),O27:O30))</f>
        <v>6.3908763506492244E-2</v>
      </c>
    </row>
    <row r="34" spans="2:19" x14ac:dyDescent="0.2">
      <c r="B34" s="7">
        <v>37316</v>
      </c>
      <c r="C34" s="8">
        <f>'1'!C33</f>
        <v>5.7824999999999998</v>
      </c>
      <c r="D34" s="8">
        <f>'1'!D33</f>
        <v>12.25</v>
      </c>
      <c r="E34" s="8">
        <f>'1'!E33</f>
        <v>48.25</v>
      </c>
      <c r="F34" s="8">
        <f>'1'!F33</f>
        <v>30.155000999999999</v>
      </c>
      <c r="G34"/>
      <c r="H34" s="31">
        <f t="shared" si="3"/>
        <v>5.2151238591915394E-3</v>
      </c>
      <c r="I34" s="31">
        <f t="shared" si="0"/>
        <v>-3.7706205813040072E-2</v>
      </c>
      <c r="J34" s="31">
        <f t="shared" si="1"/>
        <v>4.9825958438336704E-2</v>
      </c>
      <c r="K34" s="31">
        <f t="shared" si="2"/>
        <v>3.3767603702433924E-2</v>
      </c>
      <c r="L34" s="31"/>
      <c r="N34"/>
    </row>
    <row r="35" spans="2:19" x14ac:dyDescent="0.2">
      <c r="B35" s="7">
        <v>37347</v>
      </c>
      <c r="C35" s="8">
        <f>'1'!C34</f>
        <v>5.7050000000000001</v>
      </c>
      <c r="D35" s="8">
        <f>'1'!D34</f>
        <v>11.73</v>
      </c>
      <c r="E35" s="8">
        <f>'1'!E34</f>
        <v>44.599997999999999</v>
      </c>
      <c r="F35" s="8">
        <f>'1'!F34</f>
        <v>26.129999000000002</v>
      </c>
      <c r="G35"/>
      <c r="H35" s="31">
        <f t="shared" si="3"/>
        <v>-1.3402507565931643E-2</v>
      </c>
      <c r="I35" s="31">
        <f t="shared" si="0"/>
        <v>-4.2448979591836689E-2</v>
      </c>
      <c r="J35" s="31">
        <f t="shared" si="1"/>
        <v>-7.5647709844559596E-2</v>
      </c>
      <c r="K35" s="31">
        <f t="shared" si="2"/>
        <v>-0.13347709721515166</v>
      </c>
      <c r="L35" s="31"/>
      <c r="N35" t="s">
        <v>24</v>
      </c>
      <c r="O35" s="146">
        <f>O32/O33</f>
        <v>0.2245657910245577</v>
      </c>
      <c r="P35" s="19" t="s">
        <v>25</v>
      </c>
    </row>
    <row r="36" spans="2:19" x14ac:dyDescent="0.2">
      <c r="B36" s="7">
        <v>37377</v>
      </c>
      <c r="C36" s="8">
        <f>'1'!C35</f>
        <v>6.07</v>
      </c>
      <c r="D36" s="8">
        <f>'1'!D35</f>
        <v>12.31</v>
      </c>
      <c r="E36" s="8">
        <f>'1'!E35</f>
        <v>42.650002000000001</v>
      </c>
      <c r="F36" s="8">
        <f>'1'!F35</f>
        <v>25.454999999999998</v>
      </c>
      <c r="G36"/>
      <c r="H36" s="31">
        <f t="shared" si="3"/>
        <v>6.3978965819456723E-2</v>
      </c>
      <c r="I36" s="31">
        <f t="shared" si="0"/>
        <v>4.9445865302642833E-2</v>
      </c>
      <c r="J36" s="31">
        <f t="shared" si="1"/>
        <v>-4.3721885368694369E-2</v>
      </c>
      <c r="K36" s="31">
        <f t="shared" si="2"/>
        <v>-2.5832339297066298E-2</v>
      </c>
      <c r="L36" s="31"/>
    </row>
    <row r="37" spans="2:19" x14ac:dyDescent="0.2">
      <c r="B37" s="7">
        <v>37408</v>
      </c>
      <c r="C37" s="8">
        <f>'1'!C36</f>
        <v>6.2125000000000004</v>
      </c>
      <c r="D37" s="8">
        <f>'1'!D36</f>
        <v>11.324999999999999</v>
      </c>
      <c r="E37" s="8">
        <f>'1'!E36</f>
        <v>45</v>
      </c>
      <c r="F37" s="8">
        <f>'1'!F36</f>
        <v>27.35</v>
      </c>
      <c r="G37"/>
      <c r="H37" s="31">
        <f t="shared" si="3"/>
        <v>2.3476112026359131E-2</v>
      </c>
      <c r="I37" s="31">
        <f t="shared" si="0"/>
        <v>-8.0016246953696246E-2</v>
      </c>
      <c r="J37" s="31">
        <f t="shared" si="1"/>
        <v>5.5099598822996532E-2</v>
      </c>
      <c r="K37" s="31">
        <f t="shared" si="2"/>
        <v>7.4445099194657471E-2</v>
      </c>
      <c r="L37" s="31"/>
    </row>
    <row r="38" spans="2:19" x14ac:dyDescent="0.2">
      <c r="B38" s="7">
        <v>37438</v>
      </c>
      <c r="C38" s="8">
        <f>'1'!C37</f>
        <v>4.9074999999999998</v>
      </c>
      <c r="D38" s="8">
        <f>'1'!D37</f>
        <v>9.4499999999999993</v>
      </c>
      <c r="E38" s="8">
        <f>'1'!E37</f>
        <v>41.52</v>
      </c>
      <c r="F38" s="8">
        <f>'1'!F37</f>
        <v>23.99</v>
      </c>
      <c r="G38"/>
      <c r="H38" s="31">
        <f t="shared" si="3"/>
        <v>-0.21006036217303836</v>
      </c>
      <c r="I38" s="31">
        <f t="shared" si="0"/>
        <v>-0.16556291390728473</v>
      </c>
      <c r="J38" s="31">
        <f t="shared" si="1"/>
        <v>-7.7333333333333254E-2</v>
      </c>
      <c r="K38" s="31">
        <f t="shared" si="2"/>
        <v>-0.12285191956124319</v>
      </c>
      <c r="L38" s="31"/>
    </row>
    <row r="39" spans="2:19" ht="16" customHeight="1" x14ac:dyDescent="0.2">
      <c r="B39" s="7">
        <v>37469</v>
      </c>
      <c r="C39" s="8">
        <f>'1'!C38</f>
        <v>5.0250000000000004</v>
      </c>
      <c r="D39" s="8">
        <f>'1'!D38</f>
        <v>9.6649999999999991</v>
      </c>
      <c r="E39" s="8">
        <f>'1'!E38</f>
        <v>37.07</v>
      </c>
      <c r="F39" s="8">
        <f>'1'!F38</f>
        <v>24.540001</v>
      </c>
      <c r="G39"/>
      <c r="H39" s="31">
        <f t="shared" si="3"/>
        <v>2.394294447274592E-2</v>
      </c>
      <c r="I39" s="31">
        <f t="shared" si="0"/>
        <v>2.2751322751322745E-2</v>
      </c>
      <c r="J39" s="31">
        <f t="shared" si="1"/>
        <v>-0.1071772639691716</v>
      </c>
      <c r="K39" s="31">
        <f t="shared" si="2"/>
        <v>2.2926260942059296E-2</v>
      </c>
      <c r="L39" s="31"/>
      <c r="N39" s="115" t="s">
        <v>26</v>
      </c>
      <c r="O39" s="115"/>
      <c r="P39" s="115"/>
      <c r="Q39" s="115"/>
      <c r="R39"/>
    </row>
    <row r="40" spans="2:19" x14ac:dyDescent="0.2">
      <c r="B40" s="7">
        <v>37500</v>
      </c>
      <c r="C40" s="8">
        <f>'1'!C39</f>
        <v>5.165</v>
      </c>
      <c r="D40" s="8">
        <f>'1'!D39</f>
        <v>8.9700000000000006</v>
      </c>
      <c r="E40" s="8">
        <f>'1'!E39</f>
        <v>34.130001</v>
      </c>
      <c r="F40" s="8">
        <f>'1'!F39</f>
        <v>21.870000999999998</v>
      </c>
      <c r="G40"/>
      <c r="H40" s="31">
        <f t="shared" si="3"/>
        <v>2.7860696517412853E-2</v>
      </c>
      <c r="I40" s="31">
        <f t="shared" si="0"/>
        <v>-7.1908949818934143E-2</v>
      </c>
      <c r="J40" s="31">
        <f t="shared" si="1"/>
        <v>-7.9309387644995955E-2</v>
      </c>
      <c r="K40" s="31">
        <f t="shared" si="2"/>
        <v>-0.1088019515565628</v>
      </c>
      <c r="L40" s="31"/>
      <c r="N40" s="115"/>
      <c r="O40" s="115"/>
      <c r="P40" s="115"/>
      <c r="Q40" s="115"/>
      <c r="R40"/>
    </row>
    <row r="41" spans="2:19" x14ac:dyDescent="0.2">
      <c r="B41" s="7">
        <v>37530</v>
      </c>
      <c r="C41" s="8">
        <f>'1'!C40</f>
        <v>5.96</v>
      </c>
      <c r="D41" s="8">
        <f>'1'!D40</f>
        <v>9.9600000000000009</v>
      </c>
      <c r="E41" s="8">
        <f>'1'!E40</f>
        <v>29.75</v>
      </c>
      <c r="F41" s="8">
        <f>'1'!F40</f>
        <v>26.735001</v>
      </c>
      <c r="G41"/>
      <c r="H41" s="31">
        <f t="shared" si="3"/>
        <v>0.15392061955469494</v>
      </c>
      <c r="I41" s="31">
        <f t="shared" si="0"/>
        <v>0.11036789297658856</v>
      </c>
      <c r="J41" s="31">
        <f t="shared" si="1"/>
        <v>-0.12833287054401199</v>
      </c>
      <c r="K41" s="31">
        <f t="shared" si="2"/>
        <v>0.22245083573613011</v>
      </c>
      <c r="L41" s="31"/>
      <c r="N41" s="18"/>
      <c r="O41"/>
      <c r="P41"/>
      <c r="Q41"/>
      <c r="R41"/>
    </row>
    <row r="42" spans="2:19" x14ac:dyDescent="0.2">
      <c r="B42" s="7">
        <v>37561</v>
      </c>
      <c r="C42" s="8">
        <f>'1'!C41</f>
        <v>5.4349999999999996</v>
      </c>
      <c r="D42" s="8">
        <f>'1'!D41</f>
        <v>10</v>
      </c>
      <c r="E42" s="8">
        <f>'1'!E41</f>
        <v>34.049999</v>
      </c>
      <c r="F42" s="8">
        <f>'1'!F41</f>
        <v>28.84</v>
      </c>
      <c r="G42"/>
      <c r="H42" s="31">
        <f t="shared" si="3"/>
        <v>-8.808724832214776E-2</v>
      </c>
      <c r="I42" s="31">
        <f t="shared" si="0"/>
        <v>4.0160642570279403E-3</v>
      </c>
      <c r="J42" s="31">
        <f t="shared" si="1"/>
        <v>0.14453778151260499</v>
      </c>
      <c r="K42" s="31">
        <f t="shared" si="2"/>
        <v>7.8735699317909136E-2</v>
      </c>
      <c r="L42" s="31"/>
      <c r="N42"/>
      <c r="O42" t="s">
        <v>28</v>
      </c>
      <c r="P42" t="s">
        <v>19</v>
      </c>
      <c r="Q42"/>
      <c r="R42"/>
    </row>
    <row r="43" spans="2:19" x14ac:dyDescent="0.2">
      <c r="B43" s="7">
        <v>37591</v>
      </c>
      <c r="C43" s="8">
        <f>'1'!C42</f>
        <v>5.0949999999999998</v>
      </c>
      <c r="D43" s="8">
        <f>'1'!D42</f>
        <v>9.4849999999999994</v>
      </c>
      <c r="E43" s="8">
        <f>'1'!E42</f>
        <v>32.990001999999997</v>
      </c>
      <c r="F43" s="8">
        <f>'1'!F42</f>
        <v>25.85</v>
      </c>
      <c r="G43"/>
      <c r="H43" s="31">
        <f t="shared" si="3"/>
        <v>-6.2557497700092002E-2</v>
      </c>
      <c r="I43" s="31">
        <f t="shared" si="0"/>
        <v>-5.1500000000000101E-2</v>
      </c>
      <c r="J43" s="31">
        <f t="shared" si="1"/>
        <v>-3.1130602970061871E-2</v>
      </c>
      <c r="K43" s="31">
        <f t="shared" si="2"/>
        <v>-0.10367545076282936</v>
      </c>
      <c r="L43" s="31"/>
      <c r="N43" t="s">
        <v>27</v>
      </c>
      <c r="O43" s="48">
        <f>1%/12</f>
        <v>8.3333333333333339E-4</v>
      </c>
      <c r="P43" s="34">
        <f>O32</f>
        <v>1.4351722030236817E-2</v>
      </c>
      <c r="Q43" s="49">
        <f>Q44*O46+O43</f>
        <v>2.1110916378688557E-2</v>
      </c>
      <c r="R43" s="49">
        <f>R44*O46+O43</f>
        <v>3.1249707901366171E-2</v>
      </c>
    </row>
    <row r="44" spans="2:19" x14ac:dyDescent="0.2">
      <c r="B44" s="7">
        <v>37622</v>
      </c>
      <c r="C44" s="8">
        <f>'1'!C43</f>
        <v>5.68</v>
      </c>
      <c r="D44" s="8">
        <f>'1'!D43</f>
        <v>9.02</v>
      </c>
      <c r="E44" s="8">
        <f>'1'!E43</f>
        <v>31.59</v>
      </c>
      <c r="F44" s="8">
        <f>'1'!F43</f>
        <v>23.73</v>
      </c>
      <c r="G44"/>
      <c r="H44" s="31">
        <f t="shared" si="3"/>
        <v>0.1148184494602551</v>
      </c>
      <c r="I44" s="31">
        <f t="shared" si="0"/>
        <v>-4.9024775962045353E-2</v>
      </c>
      <c r="J44" s="31">
        <f t="shared" si="1"/>
        <v>-4.2437160203870117E-2</v>
      </c>
      <c r="K44" s="31">
        <f t="shared" si="2"/>
        <v>-8.2011605415860722E-2</v>
      </c>
      <c r="L44" s="31"/>
      <c r="N44" t="s">
        <v>9</v>
      </c>
      <c r="O44" s="45">
        <v>0</v>
      </c>
      <c r="P44" s="34">
        <f>O33</f>
        <v>6.3908763506492244E-2</v>
      </c>
      <c r="Q44" s="17">
        <f>P44*1.5</f>
        <v>9.5863145259738367E-2</v>
      </c>
      <c r="R44" s="17">
        <f>Q44*1.5</f>
        <v>0.14379471788960754</v>
      </c>
    </row>
    <row r="45" spans="2:19" x14ac:dyDescent="0.2">
      <c r="B45" s="7">
        <v>37653</v>
      </c>
      <c r="C45" s="8">
        <f>'1'!C44</f>
        <v>5.8624999999999998</v>
      </c>
      <c r="D45" s="8">
        <f>'1'!D44</f>
        <v>8.5050000000000008</v>
      </c>
      <c r="E45" s="8">
        <f>'1'!E44</f>
        <v>27.559999000000001</v>
      </c>
      <c r="F45" s="8">
        <f>'1'!F44</f>
        <v>23.700001</v>
      </c>
      <c r="G45"/>
      <c r="H45" s="31">
        <f t="shared" si="3"/>
        <v>3.2130281690140761E-2</v>
      </c>
      <c r="I45" s="31">
        <f t="shared" si="0"/>
        <v>-5.7095343680709454E-2</v>
      </c>
      <c r="J45" s="31">
        <f t="shared" si="1"/>
        <v>-0.12757204811649248</v>
      </c>
      <c r="K45" s="31">
        <f t="shared" si="2"/>
        <v>-1.2641803624104941E-3</v>
      </c>
      <c r="L45" s="31"/>
      <c r="N45"/>
      <c r="O45"/>
      <c r="P45"/>
      <c r="Q45"/>
      <c r="R45"/>
    </row>
    <row r="46" spans="2:19" x14ac:dyDescent="0.2">
      <c r="B46" s="7">
        <v>37681</v>
      </c>
      <c r="C46" s="8">
        <f>'1'!C45</f>
        <v>6.44</v>
      </c>
      <c r="D46" s="8">
        <f>'1'!D45</f>
        <v>8.1</v>
      </c>
      <c r="E46" s="8">
        <f>'1'!E45</f>
        <v>25.059999000000001</v>
      </c>
      <c r="F46" s="8">
        <f>'1'!F45</f>
        <v>24.209999</v>
      </c>
      <c r="G46"/>
      <c r="H46" s="31">
        <f t="shared" si="3"/>
        <v>9.8507462686567182E-2</v>
      </c>
      <c r="I46" s="31">
        <f t="shared" si="0"/>
        <v>-4.7619047619047783E-2</v>
      </c>
      <c r="J46" s="31">
        <f t="shared" si="1"/>
        <v>-9.0711178908243095E-2</v>
      </c>
      <c r="K46" s="31">
        <f t="shared" si="2"/>
        <v>2.1518902045615906E-2</v>
      </c>
      <c r="L46" s="31"/>
      <c r="N46" t="s">
        <v>30</v>
      </c>
      <c r="O46" s="49">
        <f>(P43-O43)/P44</f>
        <v>0.21152636907973041</v>
      </c>
      <c r="P46"/>
      <c r="Q46"/>
      <c r="R46"/>
    </row>
    <row r="47" spans="2:19" x14ac:dyDescent="0.2">
      <c r="B47" s="7">
        <v>37712</v>
      </c>
      <c r="C47" s="8">
        <f>'1'!C46</f>
        <v>5.8775000000000004</v>
      </c>
      <c r="D47" s="8">
        <f>'1'!D46</f>
        <v>8.6649999999999991</v>
      </c>
      <c r="E47" s="8">
        <f>'1'!E46</f>
        <v>27.280000999999999</v>
      </c>
      <c r="F47" s="8">
        <f>'1'!F46</f>
        <v>25.57</v>
      </c>
      <c r="G47"/>
      <c r="H47" s="31">
        <f t="shared" si="3"/>
        <v>-8.7344720496894457E-2</v>
      </c>
      <c r="I47" s="31">
        <f t="shared" si="0"/>
        <v>6.9753086419753085E-2</v>
      </c>
      <c r="J47" s="31">
        <f t="shared" si="1"/>
        <v>8.8587473606842382E-2</v>
      </c>
      <c r="K47" s="31">
        <f t="shared" si="2"/>
        <v>5.6175177867624049E-2</v>
      </c>
      <c r="L47" s="31"/>
      <c r="N47" s="115"/>
      <c r="O47" s="115"/>
      <c r="P47" s="115"/>
      <c r="Q47" s="115"/>
      <c r="R47" s="115"/>
      <c r="S47" s="115"/>
    </row>
    <row r="48" spans="2:19" x14ac:dyDescent="0.2">
      <c r="B48" s="7">
        <v>37742</v>
      </c>
      <c r="C48" s="8">
        <f>'1'!C47</f>
        <v>6.1675000000000004</v>
      </c>
      <c r="D48" s="8">
        <f>'1'!D47</f>
        <v>9.3249999999999993</v>
      </c>
      <c r="E48" s="8">
        <f>'1'!E47</f>
        <v>30.67</v>
      </c>
      <c r="F48" s="8">
        <f>'1'!F47</f>
        <v>24.610001</v>
      </c>
      <c r="G48"/>
      <c r="H48" s="31">
        <f t="shared" si="3"/>
        <v>4.9340706082518171E-2</v>
      </c>
      <c r="I48" s="31">
        <f t="shared" si="0"/>
        <v>7.6168493941142446E-2</v>
      </c>
      <c r="J48" s="31">
        <f t="shared" si="1"/>
        <v>0.12426682095796115</v>
      </c>
      <c r="K48" s="31">
        <f t="shared" si="2"/>
        <v>-3.7543957763003566E-2</v>
      </c>
      <c r="L48" s="31"/>
      <c r="N48" s="115"/>
      <c r="O48" s="115"/>
      <c r="P48" s="115"/>
      <c r="Q48" s="115"/>
      <c r="R48" s="115"/>
      <c r="S48" s="115"/>
    </row>
    <row r="49" spans="2:19" x14ac:dyDescent="0.2">
      <c r="B49" s="7">
        <v>37773</v>
      </c>
      <c r="C49" s="8">
        <f>'1'!C48</f>
        <v>6.1375000000000002</v>
      </c>
      <c r="D49" s="8">
        <f>'1'!D48</f>
        <v>9.76</v>
      </c>
      <c r="E49" s="8">
        <f>'1'!E48</f>
        <v>34.32</v>
      </c>
      <c r="F49" s="8">
        <f>'1'!F48</f>
        <v>25.639999</v>
      </c>
      <c r="G49"/>
      <c r="H49" s="31">
        <f t="shared" si="3"/>
        <v>-4.8642075395217699E-3</v>
      </c>
      <c r="I49" s="31">
        <f t="shared" si="0"/>
        <v>4.6648793565683633E-2</v>
      </c>
      <c r="J49" s="31">
        <f t="shared" si="1"/>
        <v>0.11900880339093578</v>
      </c>
      <c r="K49" s="31">
        <f t="shared" si="2"/>
        <v>4.1852822354619068E-2</v>
      </c>
      <c r="L49" s="31"/>
      <c r="N49" s="29"/>
      <c r="O49" s="29"/>
      <c r="P49" s="29"/>
    </row>
    <row r="50" spans="2:19" x14ac:dyDescent="0.2">
      <c r="B50" s="7">
        <v>37803</v>
      </c>
      <c r="C50" s="8">
        <f>'1'!C49</f>
        <v>6.8324999999999996</v>
      </c>
      <c r="D50" s="8">
        <f>'1'!D49</f>
        <v>10.555</v>
      </c>
      <c r="E50" s="8">
        <f>'1'!E49</f>
        <v>33.119999</v>
      </c>
      <c r="F50" s="8">
        <f>'1'!F49</f>
        <v>26.41</v>
      </c>
      <c r="G50"/>
      <c r="H50" s="31">
        <f t="shared" si="3"/>
        <v>0.11323828920570245</v>
      </c>
      <c r="I50" s="31">
        <f t="shared" si="0"/>
        <v>8.1454918032786816E-2</v>
      </c>
      <c r="J50" s="31">
        <f t="shared" si="1"/>
        <v>-3.4965064102564059E-2</v>
      </c>
      <c r="K50" s="31">
        <f t="shared" si="2"/>
        <v>3.003124142087521E-2</v>
      </c>
      <c r="L50" s="31"/>
      <c r="N50" s="29"/>
      <c r="O50" s="29"/>
      <c r="P50" s="29"/>
    </row>
    <row r="51" spans="2:19" x14ac:dyDescent="0.2">
      <c r="B51" s="7">
        <v>37834</v>
      </c>
      <c r="C51" s="8">
        <f>'1'!C50</f>
        <v>7.0975000000000001</v>
      </c>
      <c r="D51" s="8">
        <f>'1'!D50</f>
        <v>13.035</v>
      </c>
      <c r="E51" s="8">
        <f>'1'!E50</f>
        <v>37.389999000000003</v>
      </c>
      <c r="F51" s="8">
        <f>'1'!F50</f>
        <v>26.52</v>
      </c>
      <c r="G51"/>
      <c r="H51" s="31">
        <f t="shared" si="3"/>
        <v>3.878521770947696E-2</v>
      </c>
      <c r="I51" s="31">
        <f t="shared" si="0"/>
        <v>0.23495973472288023</v>
      </c>
      <c r="J51" s="31">
        <f t="shared" si="1"/>
        <v>0.12892512466561379</v>
      </c>
      <c r="K51" s="31">
        <f t="shared" si="2"/>
        <v>4.1650889814464076E-3</v>
      </c>
      <c r="L51" s="31"/>
      <c r="N51" s="29"/>
      <c r="O51" s="29"/>
      <c r="P51" s="29"/>
    </row>
    <row r="52" spans="2:19" x14ac:dyDescent="0.2">
      <c r="B52" s="7">
        <v>37865</v>
      </c>
      <c r="C52" s="8">
        <f>'1'!C51</f>
        <v>7.2</v>
      </c>
      <c r="D52" s="8">
        <f>'1'!D51</f>
        <v>12.404999999999999</v>
      </c>
      <c r="E52" s="8">
        <f>'1'!E51</f>
        <v>34.330002</v>
      </c>
      <c r="F52" s="8">
        <f>'1'!F51</f>
        <v>27.799999</v>
      </c>
      <c r="G52"/>
      <c r="H52" s="31">
        <f t="shared" si="3"/>
        <v>1.4441704825642887E-2</v>
      </c>
      <c r="I52" s="31">
        <f t="shared" si="0"/>
        <v>-4.8331415420023061E-2</v>
      </c>
      <c r="J52" s="31">
        <f t="shared" si="1"/>
        <v>-8.1839986141748811E-2</v>
      </c>
      <c r="K52" s="31">
        <f t="shared" si="2"/>
        <v>4.8265422322775198E-2</v>
      </c>
      <c r="L52" s="31"/>
      <c r="N52" s="29"/>
      <c r="O52" s="29"/>
      <c r="P52" s="29"/>
    </row>
    <row r="53" spans="2:19" x14ac:dyDescent="0.2">
      <c r="B53" s="7">
        <v>37895</v>
      </c>
      <c r="C53" s="8">
        <f>'1'!C52</f>
        <v>7.9</v>
      </c>
      <c r="D53" s="8">
        <f>'1'!D52</f>
        <v>15.244999999999999</v>
      </c>
      <c r="E53" s="8">
        <f>'1'!E52</f>
        <v>38.490001999999997</v>
      </c>
      <c r="F53" s="8">
        <f>'1'!F52</f>
        <v>26.139999</v>
      </c>
      <c r="G53"/>
      <c r="H53" s="31">
        <f t="shared" si="3"/>
        <v>9.7222222222222321E-2</v>
      </c>
      <c r="I53" s="31">
        <f t="shared" si="0"/>
        <v>0.22893994357114078</v>
      </c>
      <c r="J53" s="31">
        <f t="shared" si="1"/>
        <v>0.1211768062233145</v>
      </c>
      <c r="K53" s="31">
        <f t="shared" si="2"/>
        <v>-5.971223236374934E-2</v>
      </c>
      <c r="L53" s="31"/>
      <c r="N53" s="29"/>
      <c r="O53" s="29"/>
      <c r="P53" s="29"/>
    </row>
    <row r="54" spans="2:19" x14ac:dyDescent="0.2">
      <c r="B54" s="7">
        <v>37926</v>
      </c>
      <c r="C54" s="8">
        <f>'1'!C53</f>
        <v>8.0425000000000004</v>
      </c>
      <c r="D54" s="8">
        <f>'1'!D53</f>
        <v>17.25</v>
      </c>
      <c r="E54" s="8">
        <f>'1'!E53</f>
        <v>38.389999000000003</v>
      </c>
      <c r="F54" s="8">
        <f>'1'!F53</f>
        <v>25.709999</v>
      </c>
      <c r="G54"/>
      <c r="H54" s="31">
        <f t="shared" si="3"/>
        <v>1.80379746835444E-2</v>
      </c>
      <c r="I54" s="31">
        <f t="shared" si="0"/>
        <v>0.13151853066579222</v>
      </c>
      <c r="J54" s="31">
        <f t="shared" si="1"/>
        <v>-2.5981552300256006E-3</v>
      </c>
      <c r="K54" s="31">
        <f t="shared" si="2"/>
        <v>-1.6449885862658165E-2</v>
      </c>
      <c r="L54" s="31"/>
      <c r="O54" s="23"/>
    </row>
    <row r="55" spans="2:19" x14ac:dyDescent="0.2">
      <c r="B55" s="7">
        <v>37956</v>
      </c>
      <c r="C55" s="8">
        <f>'1'!C54</f>
        <v>8.2899999999999991</v>
      </c>
      <c r="D55" s="8">
        <f>'1'!D54</f>
        <v>17.149999999999999</v>
      </c>
      <c r="E55" s="8">
        <f>'1'!E54</f>
        <v>42.139999000000003</v>
      </c>
      <c r="F55" s="8">
        <f>'1'!F54</f>
        <v>27.370000999999998</v>
      </c>
      <c r="G55"/>
      <c r="H55" s="31">
        <f t="shared" si="3"/>
        <v>3.0774013055641758E-2</v>
      </c>
      <c r="I55" s="31">
        <f t="shared" si="0"/>
        <v>-5.7971014492754769E-3</v>
      </c>
      <c r="J55" s="31">
        <f t="shared" si="1"/>
        <v>9.7681690484024308E-2</v>
      </c>
      <c r="K55" s="31">
        <f t="shared" si="2"/>
        <v>6.4566396910400448E-2</v>
      </c>
      <c r="L55" s="31"/>
      <c r="O55" s="23"/>
    </row>
    <row r="56" spans="2:19" x14ac:dyDescent="0.2">
      <c r="B56" s="7">
        <v>37987</v>
      </c>
      <c r="C56" s="8">
        <f>'1'!C55</f>
        <v>9.1524999999999999</v>
      </c>
      <c r="D56" s="8">
        <f>'1'!D55</f>
        <v>19.649999999999999</v>
      </c>
      <c r="E56" s="8">
        <f>'1'!E55</f>
        <v>41.75</v>
      </c>
      <c r="F56" s="8">
        <f>'1'!F55</f>
        <v>27.65</v>
      </c>
      <c r="G56"/>
      <c r="H56" s="31">
        <f t="shared" si="3"/>
        <v>0.10404101326899884</v>
      </c>
      <c r="I56" s="31">
        <f t="shared" si="0"/>
        <v>0.14577259475218662</v>
      </c>
      <c r="J56" s="31">
        <f t="shared" si="1"/>
        <v>-9.2548412257912327E-3</v>
      </c>
      <c r="K56" s="31">
        <f t="shared" si="2"/>
        <v>1.0230142118007324E-2</v>
      </c>
      <c r="L56" s="31"/>
    </row>
    <row r="57" spans="2:19" x14ac:dyDescent="0.2">
      <c r="B57" s="7">
        <v>38018</v>
      </c>
      <c r="C57" s="8">
        <f>'1'!C56</f>
        <v>9.35</v>
      </c>
      <c r="D57" s="8">
        <f>'1'!D56</f>
        <v>19.57</v>
      </c>
      <c r="E57" s="8">
        <f>'1'!E56</f>
        <v>43.369999</v>
      </c>
      <c r="F57" s="8">
        <f>'1'!F56</f>
        <v>26.530000999999999</v>
      </c>
      <c r="G57"/>
      <c r="H57" s="31">
        <f t="shared" si="3"/>
        <v>2.1578803605572183E-2</v>
      </c>
      <c r="I57" s="31">
        <f t="shared" si="0"/>
        <v>-4.0712468193383478E-3</v>
      </c>
      <c r="J57" s="31">
        <f t="shared" si="1"/>
        <v>3.880237125748498E-2</v>
      </c>
      <c r="K57" s="31">
        <f t="shared" si="2"/>
        <v>-4.0506292947558808E-2</v>
      </c>
      <c r="L57" s="31"/>
      <c r="O57" s="24"/>
    </row>
    <row r="58" spans="2:19" x14ac:dyDescent="0.2">
      <c r="B58" s="7">
        <v>38047</v>
      </c>
      <c r="C58" s="8">
        <f>'1'!C57</f>
        <v>9.4674999999999994</v>
      </c>
      <c r="D58" s="8">
        <f>'1'!D57</f>
        <v>19.950001</v>
      </c>
      <c r="E58" s="8">
        <f>'1'!E57</f>
        <v>41.07</v>
      </c>
      <c r="F58" s="8">
        <f>'1'!F57</f>
        <v>24.93</v>
      </c>
      <c r="G58"/>
      <c r="H58" s="31">
        <f t="shared" si="3"/>
        <v>1.2566844919785991E-2</v>
      </c>
      <c r="I58" s="31">
        <f t="shared" si="0"/>
        <v>1.9417526826775777E-2</v>
      </c>
      <c r="J58" s="31">
        <f t="shared" si="1"/>
        <v>-5.3032027969380446E-2</v>
      </c>
      <c r="K58" s="31">
        <f t="shared" si="2"/>
        <v>-6.030911947572104E-2</v>
      </c>
      <c r="L58" s="31"/>
    </row>
    <row r="59" spans="2:19" x14ac:dyDescent="0.2">
      <c r="B59" s="7">
        <v>38078</v>
      </c>
      <c r="C59" s="8">
        <f>'1'!C58</f>
        <v>9.73</v>
      </c>
      <c r="D59" s="8">
        <f>'1'!D58</f>
        <v>17.815000999999999</v>
      </c>
      <c r="E59" s="8">
        <f>'1'!E58</f>
        <v>42.689999</v>
      </c>
      <c r="F59" s="8">
        <f>'1'!F58</f>
        <v>26.129999000000002</v>
      </c>
      <c r="G59"/>
      <c r="H59" s="31">
        <f t="shared" si="3"/>
        <v>2.7726432532347633E-2</v>
      </c>
      <c r="I59" s="31">
        <f t="shared" si="0"/>
        <v>-0.10701753849536155</v>
      </c>
      <c r="J59" s="31">
        <f t="shared" si="1"/>
        <v>3.9444825906988168E-2</v>
      </c>
      <c r="K59" s="31">
        <f t="shared" si="2"/>
        <v>4.8134737264340144E-2</v>
      </c>
      <c r="L59" s="31"/>
    </row>
    <row r="60" spans="2:19" x14ac:dyDescent="0.2">
      <c r="B60" s="7">
        <v>38108</v>
      </c>
      <c r="C60" s="8">
        <f>'1'!C59</f>
        <v>10.15</v>
      </c>
      <c r="D60" s="8">
        <f>'1'!D59</f>
        <v>20.274999999999999</v>
      </c>
      <c r="E60" s="8">
        <f>'1'!E59</f>
        <v>45.799999</v>
      </c>
      <c r="F60" s="8">
        <f>'1'!F59</f>
        <v>26.23</v>
      </c>
      <c r="G60"/>
      <c r="H60" s="31">
        <f t="shared" si="3"/>
        <v>4.3165467625899234E-2</v>
      </c>
      <c r="I60" s="31">
        <f t="shared" si="0"/>
        <v>0.13808581879956106</v>
      </c>
      <c r="J60" s="31">
        <f t="shared" si="1"/>
        <v>7.2850786433609427E-2</v>
      </c>
      <c r="K60" s="31">
        <f t="shared" si="2"/>
        <v>3.8270571690415256E-3</v>
      </c>
      <c r="L60" s="31"/>
      <c r="N60" s="115"/>
      <c r="O60" s="115"/>
      <c r="P60" s="115"/>
      <c r="Q60" s="115"/>
      <c r="R60" s="115"/>
      <c r="S60" s="115"/>
    </row>
    <row r="61" spans="2:19" x14ac:dyDescent="0.2">
      <c r="B61" s="7">
        <v>38139</v>
      </c>
      <c r="C61" s="8">
        <f>'1'!C60</f>
        <v>10.8725</v>
      </c>
      <c r="D61" s="8">
        <f>'1'!D60</f>
        <v>21.305</v>
      </c>
      <c r="E61" s="8">
        <f>'1'!E60</f>
        <v>51.09</v>
      </c>
      <c r="F61" s="8">
        <f>'1'!F60</f>
        <v>28.559999000000001</v>
      </c>
      <c r="G61"/>
      <c r="H61" s="31">
        <f t="shared" si="3"/>
        <v>7.1182266009852224E-2</v>
      </c>
      <c r="I61" s="31">
        <f t="shared" si="0"/>
        <v>5.080147965474735E-2</v>
      </c>
      <c r="J61" s="31">
        <f t="shared" si="1"/>
        <v>0.11550220776205711</v>
      </c>
      <c r="K61" s="31">
        <f t="shared" si="2"/>
        <v>8.8829546321006481E-2</v>
      </c>
      <c r="L61" s="31"/>
      <c r="N61" s="115"/>
      <c r="O61" s="115"/>
      <c r="P61" s="115"/>
      <c r="Q61" s="115"/>
      <c r="R61" s="115"/>
      <c r="S61" s="115"/>
    </row>
    <row r="62" spans="2:19" x14ac:dyDescent="0.2">
      <c r="B62" s="7">
        <v>38169</v>
      </c>
      <c r="C62" s="8">
        <f>'1'!C61</f>
        <v>11.7475</v>
      </c>
      <c r="D62" s="8">
        <f>'1'!D61</f>
        <v>21.950001</v>
      </c>
      <c r="E62" s="8">
        <f>'1'!E61</f>
        <v>50.75</v>
      </c>
      <c r="F62" s="8">
        <f>'1'!F61</f>
        <v>28.49</v>
      </c>
      <c r="G62"/>
      <c r="H62" s="31">
        <f t="shared" si="3"/>
        <v>8.0478270866865875E-2</v>
      </c>
      <c r="I62" s="31">
        <f t="shared" si="0"/>
        <v>3.0274630368458233E-2</v>
      </c>
      <c r="J62" s="31">
        <f t="shared" si="1"/>
        <v>-6.6549226854570875E-3</v>
      </c>
      <c r="K62" s="31">
        <f t="shared" si="2"/>
        <v>-2.4509454639687345E-3</v>
      </c>
      <c r="L62" s="31"/>
      <c r="N62" s="18"/>
    </row>
    <row r="63" spans="2:19" x14ac:dyDescent="0.2">
      <c r="B63" s="7">
        <v>38200</v>
      </c>
      <c r="C63" s="8">
        <f>'1'!C62</f>
        <v>10.81</v>
      </c>
      <c r="D63" s="8">
        <f>'1'!D62</f>
        <v>18.565000999999999</v>
      </c>
      <c r="E63" s="8">
        <f>'1'!E62</f>
        <v>52.220001000000003</v>
      </c>
      <c r="F63" s="8">
        <f>'1'!F62</f>
        <v>27.299999</v>
      </c>
      <c r="G63"/>
      <c r="H63" s="31">
        <f t="shared" si="3"/>
        <v>-7.980421366248136E-2</v>
      </c>
      <c r="I63" s="31">
        <f t="shared" si="0"/>
        <v>-0.15421411598113377</v>
      </c>
      <c r="J63" s="31">
        <f t="shared" si="1"/>
        <v>2.8965536945812831E-2</v>
      </c>
      <c r="K63" s="31">
        <f t="shared" si="2"/>
        <v>-4.1769076869076827E-2</v>
      </c>
      <c r="L63" s="31"/>
    </row>
    <row r="64" spans="2:19" x14ac:dyDescent="0.2">
      <c r="B64" s="7">
        <v>38231</v>
      </c>
      <c r="C64" s="8">
        <f>'1'!C63</f>
        <v>11.365</v>
      </c>
      <c r="D64" s="8">
        <f>'1'!D63</f>
        <v>19.120000999999998</v>
      </c>
      <c r="E64" s="8">
        <f>'1'!E63</f>
        <v>51.619999</v>
      </c>
      <c r="F64" s="8">
        <f>'1'!F63</f>
        <v>27.65</v>
      </c>
      <c r="G64"/>
      <c r="H64" s="31">
        <f t="shared" si="3"/>
        <v>5.1341350601294966E-2</v>
      </c>
      <c r="I64" s="31">
        <f t="shared" si="0"/>
        <v>2.9894962030974304E-2</v>
      </c>
      <c r="J64" s="31">
        <f t="shared" si="1"/>
        <v>-1.148988871141543E-2</v>
      </c>
      <c r="K64" s="31">
        <f t="shared" si="2"/>
        <v>1.2820549920166568E-2</v>
      </c>
      <c r="L64" s="31"/>
      <c r="O64" s="25"/>
      <c r="P64" s="23"/>
      <c r="Q64" s="23"/>
      <c r="R64" s="23"/>
    </row>
    <row r="65" spans="2:18" x14ac:dyDescent="0.2">
      <c r="B65" s="7">
        <v>38261</v>
      </c>
      <c r="C65" s="8">
        <f>'1'!C64</f>
        <v>13.22</v>
      </c>
      <c r="D65" s="8">
        <f>'1'!D64</f>
        <v>21.59</v>
      </c>
      <c r="E65" s="8">
        <f>'1'!E64</f>
        <v>49.900002000000001</v>
      </c>
      <c r="F65" s="8">
        <f>'1'!F64</f>
        <v>27.969999000000001</v>
      </c>
      <c r="G65"/>
      <c r="H65" s="31">
        <f t="shared" si="3"/>
        <v>0.16322041355037409</v>
      </c>
      <c r="I65" s="31">
        <f t="shared" si="0"/>
        <v>0.1291840413606673</v>
      </c>
      <c r="J65" s="31">
        <f t="shared" si="1"/>
        <v>-3.3320360970948482E-2</v>
      </c>
      <c r="K65" s="31">
        <f t="shared" si="2"/>
        <v>1.1573200723327348E-2</v>
      </c>
      <c r="L65" s="31"/>
      <c r="P65" s="23"/>
      <c r="Q65" s="23"/>
      <c r="R65" s="23"/>
    </row>
    <row r="66" spans="2:18" x14ac:dyDescent="0.2">
      <c r="B66" s="7">
        <v>38292</v>
      </c>
      <c r="C66" s="8">
        <f>'1'!C65</f>
        <v>14.065</v>
      </c>
      <c r="D66" s="8">
        <f>'1'!D65</f>
        <v>21.875</v>
      </c>
      <c r="E66" s="8">
        <f>'1'!E65</f>
        <v>53.57</v>
      </c>
      <c r="F66" s="8">
        <f>'1'!F65</f>
        <v>26.809999000000001</v>
      </c>
      <c r="G66"/>
      <c r="H66" s="31">
        <f t="shared" si="3"/>
        <v>6.3918305597579383E-2</v>
      </c>
      <c r="I66" s="31">
        <f t="shared" si="0"/>
        <v>1.3200555812876269E-2</v>
      </c>
      <c r="J66" s="31">
        <f t="shared" si="1"/>
        <v>7.3547051160438803E-2</v>
      </c>
      <c r="K66" s="31">
        <f t="shared" si="2"/>
        <v>-4.1473008275760059E-2</v>
      </c>
      <c r="L66" s="31"/>
    </row>
    <row r="67" spans="2:18" x14ac:dyDescent="0.2">
      <c r="B67" s="7">
        <v>38322</v>
      </c>
      <c r="C67" s="8">
        <f>'1'!C66</f>
        <v>15.59</v>
      </c>
      <c r="D67" s="8">
        <f>'1'!D66</f>
        <v>23.364999999999998</v>
      </c>
      <c r="E67" s="8">
        <f>'1'!E66</f>
        <v>51.77</v>
      </c>
      <c r="F67" s="8">
        <f>'1'!F66</f>
        <v>26.719999000000001</v>
      </c>
      <c r="G67"/>
      <c r="H67" s="31">
        <f t="shared" si="3"/>
        <v>0.10842516885886955</v>
      </c>
      <c r="I67" s="31">
        <f t="shared" si="0"/>
        <v>6.8114285714285572E-2</v>
      </c>
      <c r="J67" s="31">
        <f t="shared" si="1"/>
        <v>-3.3600896023893934E-2</v>
      </c>
      <c r="K67" s="31">
        <f t="shared" si="2"/>
        <v>-3.3569564847801825E-3</v>
      </c>
      <c r="L67" s="31"/>
    </row>
    <row r="68" spans="2:18" x14ac:dyDescent="0.2">
      <c r="B68" s="7">
        <v>38353</v>
      </c>
      <c r="C68" s="8">
        <f>'1'!C67</f>
        <v>13.5</v>
      </c>
      <c r="D68" s="8">
        <f>'1'!D67</f>
        <v>24.125</v>
      </c>
      <c r="E68" s="8">
        <f>'1'!E67</f>
        <v>50.599997999999999</v>
      </c>
      <c r="F68" s="8">
        <f>'1'!F67</f>
        <v>26.280000999999999</v>
      </c>
      <c r="G68"/>
      <c r="H68" s="31">
        <f t="shared" si="3"/>
        <v>-0.13406029506093653</v>
      </c>
      <c r="I68" s="31">
        <f t="shared" si="0"/>
        <v>3.2527284399743284E-2</v>
      </c>
      <c r="J68" s="31">
        <f t="shared" si="1"/>
        <v>-2.2600000000000064E-2</v>
      </c>
      <c r="K68" s="31">
        <f t="shared" si="2"/>
        <v>-1.6466991634243811E-2</v>
      </c>
      <c r="L68" s="31"/>
    </row>
    <row r="69" spans="2:18" x14ac:dyDescent="0.2">
      <c r="B69" s="7">
        <v>38384</v>
      </c>
      <c r="C69" s="8">
        <f>'1'!C68</f>
        <v>12.952500000000001</v>
      </c>
      <c r="D69" s="8">
        <f>'1'!D68</f>
        <v>26.879999000000002</v>
      </c>
      <c r="E69" s="8">
        <f>'1'!E68</f>
        <v>54.970001000000003</v>
      </c>
      <c r="F69" s="8">
        <f>'1'!F68</f>
        <v>25.16</v>
      </c>
      <c r="G69"/>
      <c r="H69" s="31">
        <f t="shared" si="3"/>
        <v>-4.0555555555555567E-2</v>
      </c>
      <c r="I69" s="31">
        <f t="shared" si="0"/>
        <v>0.11419684974093269</v>
      </c>
      <c r="J69" s="31">
        <f t="shared" si="1"/>
        <v>8.6363699065759025E-2</v>
      </c>
      <c r="K69" s="31">
        <f t="shared" si="2"/>
        <v>-4.261799685624057E-2</v>
      </c>
      <c r="L69" s="31"/>
    </row>
    <row r="70" spans="2:18" x14ac:dyDescent="0.2">
      <c r="B70" s="7">
        <v>38412</v>
      </c>
      <c r="C70" s="8">
        <f>'1'!C69</f>
        <v>12.914999999999999</v>
      </c>
      <c r="D70" s="8">
        <f>'1'!D69</f>
        <v>27.690000999999999</v>
      </c>
      <c r="E70" s="8">
        <f>'1'!E69</f>
        <v>58.459999000000003</v>
      </c>
      <c r="F70" s="8">
        <f>'1'!F69</f>
        <v>24.17</v>
      </c>
      <c r="G70"/>
      <c r="H70" s="31">
        <f t="shared" si="3"/>
        <v>-2.8951939779966462E-3</v>
      </c>
      <c r="I70" s="31">
        <f t="shared" si="0"/>
        <v>3.0134004097247091E-2</v>
      </c>
      <c r="J70" s="31">
        <f t="shared" si="1"/>
        <v>6.3489138375675047E-2</v>
      </c>
      <c r="K70" s="31">
        <f t="shared" si="2"/>
        <v>-3.9348171701112822E-2</v>
      </c>
      <c r="L70" s="31"/>
    </row>
    <row r="71" spans="2:18" x14ac:dyDescent="0.2">
      <c r="B71" s="7">
        <v>38443</v>
      </c>
      <c r="C71" s="8">
        <f>'1'!C70</f>
        <v>12.38</v>
      </c>
      <c r="D71" s="8">
        <f>'1'!D70</f>
        <v>25.415001</v>
      </c>
      <c r="E71" s="8">
        <f>'1'!E70</f>
        <v>59.52</v>
      </c>
      <c r="F71" s="8">
        <f>'1'!F70</f>
        <v>25.299999</v>
      </c>
      <c r="G71"/>
      <c r="H71" s="31">
        <f t="shared" si="3"/>
        <v>-4.1424699961285172E-2</v>
      </c>
      <c r="I71" s="31">
        <f t="shared" si="0"/>
        <v>-8.2159621446023068E-2</v>
      </c>
      <c r="J71" s="31">
        <f t="shared" si="1"/>
        <v>1.8132073522614922E-2</v>
      </c>
      <c r="K71" s="31">
        <f t="shared" si="2"/>
        <v>4.6752130740587372E-2</v>
      </c>
      <c r="L71" s="31"/>
    </row>
    <row r="72" spans="2:18" x14ac:dyDescent="0.2">
      <c r="B72" s="7">
        <v>38473</v>
      </c>
      <c r="C72" s="8">
        <f>'1'!C71</f>
        <v>13.6975</v>
      </c>
      <c r="D72" s="8">
        <f>'1'!D71</f>
        <v>30.52</v>
      </c>
      <c r="E72" s="8">
        <f>'1'!E71</f>
        <v>63.900002000000001</v>
      </c>
      <c r="F72" s="8">
        <f>'1'!F71</f>
        <v>25.799999</v>
      </c>
      <c r="G72"/>
      <c r="H72" s="31">
        <f t="shared" si="3"/>
        <v>0.10642164781906294</v>
      </c>
      <c r="I72" s="31">
        <f t="shared" si="0"/>
        <v>0.20086558328288073</v>
      </c>
      <c r="J72" s="31">
        <f t="shared" si="1"/>
        <v>7.3588743279569879E-2</v>
      </c>
      <c r="K72" s="31">
        <f t="shared" si="2"/>
        <v>1.9762846630942521E-2</v>
      </c>
      <c r="L72" s="31"/>
    </row>
    <row r="73" spans="2:18" x14ac:dyDescent="0.2">
      <c r="B73" s="7">
        <v>38504</v>
      </c>
      <c r="C73" s="8">
        <f>'1'!C72</f>
        <v>12.914999999999999</v>
      </c>
      <c r="D73" s="8">
        <f>'1'!D72</f>
        <v>33.985000999999997</v>
      </c>
      <c r="E73" s="8">
        <f>'1'!E72</f>
        <v>66</v>
      </c>
      <c r="F73" s="8">
        <f>'1'!F72</f>
        <v>24.84</v>
      </c>
      <c r="G73"/>
      <c r="H73" s="31">
        <f t="shared" si="3"/>
        <v>-5.7127212995072174E-2</v>
      </c>
      <c r="I73" s="31">
        <f t="shared" ref="I73:I136" si="4">D73/D72-1</f>
        <v>0.11353214285714275</v>
      </c>
      <c r="J73" s="31">
        <f t="shared" ref="J73:J136" si="5">E73/E72-1</f>
        <v>3.2863817437752241E-2</v>
      </c>
      <c r="K73" s="31">
        <f t="shared" ref="K73:K136" si="6">F73/F72-1</f>
        <v>-3.7209265008111059E-2</v>
      </c>
      <c r="L73" s="31"/>
    </row>
    <row r="74" spans="2:18" x14ac:dyDescent="0.2">
      <c r="B74" s="7">
        <v>38534</v>
      </c>
      <c r="C74" s="8">
        <f>'1'!C73</f>
        <v>13.137499999999999</v>
      </c>
      <c r="D74" s="8">
        <f>'1'!D73</f>
        <v>37.009998000000003</v>
      </c>
      <c r="E74" s="8">
        <f>'1'!E73</f>
        <v>66.010002</v>
      </c>
      <c r="F74" s="8">
        <f>'1'!F73</f>
        <v>25.610001</v>
      </c>
      <c r="G74"/>
      <c r="H74" s="31">
        <f t="shared" ref="H74:H137" si="7">C74/C73-1</f>
        <v>1.7228029423151492E-2</v>
      </c>
      <c r="I74" s="31">
        <f t="shared" si="4"/>
        <v>8.9009766396652701E-2</v>
      </c>
      <c r="J74" s="31">
        <f t="shared" si="5"/>
        <v>1.5154545454554302E-4</v>
      </c>
      <c r="K74" s="31">
        <f t="shared" si="6"/>
        <v>3.0998429951690776E-2</v>
      </c>
      <c r="L74" s="31"/>
    </row>
    <row r="75" spans="2:18" x14ac:dyDescent="0.2">
      <c r="B75" s="7">
        <v>38565</v>
      </c>
      <c r="C75" s="8">
        <f>'1'!C74</f>
        <v>12.2575</v>
      </c>
      <c r="D75" s="8">
        <f>'1'!D74</f>
        <v>33.580002</v>
      </c>
      <c r="E75" s="8">
        <f>'1'!E74</f>
        <v>67.019997000000004</v>
      </c>
      <c r="F75" s="8">
        <f>'1'!F74</f>
        <v>27.379999000000002</v>
      </c>
      <c r="G75"/>
      <c r="H75" s="31">
        <f t="shared" si="7"/>
        <v>-6.6983824928639302E-2</v>
      </c>
      <c r="I75" s="31">
        <f t="shared" si="4"/>
        <v>-9.2677551617268428E-2</v>
      </c>
      <c r="J75" s="31">
        <f t="shared" si="5"/>
        <v>1.5300635803646934E-2</v>
      </c>
      <c r="K75" s="31">
        <f t="shared" si="6"/>
        <v>6.9113546696073946E-2</v>
      </c>
      <c r="L75" s="31"/>
    </row>
    <row r="76" spans="2:18" x14ac:dyDescent="0.2">
      <c r="B76" s="7">
        <v>38596</v>
      </c>
      <c r="C76" s="8">
        <f>'1'!C75</f>
        <v>12.525</v>
      </c>
      <c r="D76" s="8">
        <f>'1'!D75</f>
        <v>34.32</v>
      </c>
      <c r="E76" s="8">
        <f>'1'!E75</f>
        <v>67.949996999999996</v>
      </c>
      <c r="F76" s="8">
        <f>'1'!F75</f>
        <v>25.73</v>
      </c>
      <c r="G76"/>
      <c r="H76" s="31">
        <f t="shared" si="7"/>
        <v>2.1823373444829652E-2</v>
      </c>
      <c r="I76" s="31">
        <f t="shared" si="4"/>
        <v>2.2036865870347366E-2</v>
      </c>
      <c r="J76" s="31">
        <f t="shared" si="5"/>
        <v>1.3876455410763322E-2</v>
      </c>
      <c r="K76" s="31">
        <f t="shared" si="6"/>
        <v>-6.0262931346345194E-2</v>
      </c>
      <c r="L76" s="31"/>
    </row>
    <row r="77" spans="2:18" x14ac:dyDescent="0.2">
      <c r="B77" s="7">
        <v>38626</v>
      </c>
      <c r="C77" s="8">
        <f>'1'!C76</f>
        <v>14.14</v>
      </c>
      <c r="D77" s="8">
        <f>'1'!D76</f>
        <v>34.650002000000001</v>
      </c>
      <c r="E77" s="8">
        <f>'1'!E76</f>
        <v>64.639999000000003</v>
      </c>
      <c r="F77" s="8">
        <f>'1'!F76</f>
        <v>25.700001</v>
      </c>
      <c r="G77"/>
      <c r="H77" s="31">
        <f t="shared" si="7"/>
        <v>0.12894211576846315</v>
      </c>
      <c r="I77" s="31">
        <f t="shared" si="4"/>
        <v>9.6154428904429157E-3</v>
      </c>
      <c r="J77" s="31">
        <f t="shared" si="5"/>
        <v>-4.8712261164632453E-2</v>
      </c>
      <c r="K77" s="31">
        <f t="shared" si="6"/>
        <v>-1.1659152739992296E-3</v>
      </c>
      <c r="L77" s="31"/>
    </row>
    <row r="78" spans="2:18" x14ac:dyDescent="0.2">
      <c r="B78" s="7">
        <v>38657</v>
      </c>
      <c r="C78" s="8">
        <f>'1'!C77</f>
        <v>15.225</v>
      </c>
      <c r="D78" s="8">
        <f>'1'!D77</f>
        <v>36.880001</v>
      </c>
      <c r="E78" s="8">
        <f>'1'!E77</f>
        <v>68.190002000000007</v>
      </c>
      <c r="F78" s="8">
        <f>'1'!F77</f>
        <v>27.68</v>
      </c>
      <c r="G78"/>
      <c r="H78" s="31">
        <f t="shared" si="7"/>
        <v>7.6732673267326579E-2</v>
      </c>
      <c r="I78" s="31">
        <f t="shared" si="4"/>
        <v>6.435783178309773E-2</v>
      </c>
      <c r="J78" s="31">
        <f t="shared" si="5"/>
        <v>5.4919601715959221E-2</v>
      </c>
      <c r="K78" s="31">
        <f t="shared" si="6"/>
        <v>7.7042759648141557E-2</v>
      </c>
      <c r="L78" s="31"/>
    </row>
    <row r="79" spans="2:18" x14ac:dyDescent="0.2">
      <c r="B79" s="7">
        <v>38687</v>
      </c>
      <c r="C79" s="8">
        <f>'1'!C78</f>
        <v>15.005000000000001</v>
      </c>
      <c r="D79" s="8">
        <f>'1'!D78</f>
        <v>37.400002000000001</v>
      </c>
      <c r="E79" s="8">
        <f>'1'!E78</f>
        <v>70.239998</v>
      </c>
      <c r="F79" s="8">
        <f>'1'!F78</f>
        <v>26.15</v>
      </c>
      <c r="G79"/>
      <c r="H79" s="31">
        <f t="shared" si="7"/>
        <v>-1.444991789819372E-2</v>
      </c>
      <c r="I79" s="31">
        <f t="shared" si="4"/>
        <v>1.4099809812911923E-2</v>
      </c>
      <c r="J79" s="31">
        <f t="shared" si="5"/>
        <v>3.0062999558204906E-2</v>
      </c>
      <c r="K79" s="31">
        <f t="shared" si="6"/>
        <v>-5.5274566473988429E-2</v>
      </c>
      <c r="L79" s="31"/>
    </row>
    <row r="80" spans="2:18" x14ac:dyDescent="0.2">
      <c r="B80" s="7">
        <v>38718</v>
      </c>
      <c r="C80" s="8">
        <f>'1'!C79</f>
        <v>15.85</v>
      </c>
      <c r="D80" s="8">
        <f>'1'!D79</f>
        <v>41.720001000000003</v>
      </c>
      <c r="E80" s="8">
        <f>'1'!E79</f>
        <v>68.309997999999993</v>
      </c>
      <c r="F80" s="8">
        <f>'1'!F79</f>
        <v>28.15</v>
      </c>
      <c r="G80"/>
      <c r="H80" s="31">
        <f t="shared" si="7"/>
        <v>5.631456181272898E-2</v>
      </c>
      <c r="I80" s="31">
        <f t="shared" si="4"/>
        <v>0.1155079884755088</v>
      </c>
      <c r="J80" s="31">
        <f t="shared" si="5"/>
        <v>-2.7477221739100943E-2</v>
      </c>
      <c r="K80" s="31">
        <f t="shared" si="6"/>
        <v>7.6481835564053524E-2</v>
      </c>
      <c r="L80" s="31"/>
    </row>
    <row r="81" spans="2:12" x14ac:dyDescent="0.2">
      <c r="B81" s="7">
        <v>38749</v>
      </c>
      <c r="C81" s="8">
        <f>'1'!C80</f>
        <v>18.16</v>
      </c>
      <c r="D81" s="8">
        <f>'1'!D80</f>
        <v>38</v>
      </c>
      <c r="E81" s="8">
        <f>'1'!E80</f>
        <v>72.690002000000007</v>
      </c>
      <c r="F81" s="8">
        <f>'1'!F80</f>
        <v>26.870000999999998</v>
      </c>
      <c r="G81"/>
      <c r="H81" s="31">
        <f t="shared" si="7"/>
        <v>0.14574132492113567</v>
      </c>
      <c r="I81" s="31">
        <f t="shared" si="4"/>
        <v>-8.9165889521431341E-2</v>
      </c>
      <c r="J81" s="31">
        <f t="shared" si="5"/>
        <v>6.4119515857693488E-2</v>
      </c>
      <c r="K81" s="31">
        <f t="shared" si="6"/>
        <v>-4.5470657193605657E-2</v>
      </c>
      <c r="L81" s="31"/>
    </row>
    <row r="82" spans="2:12" x14ac:dyDescent="0.2">
      <c r="B82" s="7">
        <v>38777</v>
      </c>
      <c r="C82" s="8">
        <f>'1'!C81</f>
        <v>18.815000999999999</v>
      </c>
      <c r="D82" s="8">
        <f>'1'!D81</f>
        <v>39.18</v>
      </c>
      <c r="E82" s="8">
        <f>'1'!E81</f>
        <v>77.930000000000007</v>
      </c>
      <c r="F82" s="8">
        <f>'1'!F81</f>
        <v>27.209999</v>
      </c>
      <c r="G82"/>
      <c r="H82" s="31">
        <f t="shared" si="7"/>
        <v>3.606833700440526E-2</v>
      </c>
      <c r="I82" s="31">
        <f t="shared" si="4"/>
        <v>3.1052631578947443E-2</v>
      </c>
      <c r="J82" s="31">
        <f t="shared" si="5"/>
        <v>7.2086915061578827E-2</v>
      </c>
      <c r="K82" s="31">
        <f t="shared" si="6"/>
        <v>1.2653442030017059E-2</v>
      </c>
      <c r="L82" s="31"/>
    </row>
    <row r="83" spans="2:12" x14ac:dyDescent="0.2">
      <c r="B83" s="7">
        <v>38808</v>
      </c>
      <c r="C83" s="8">
        <f>'1'!C82</f>
        <v>18.635000000000002</v>
      </c>
      <c r="D83" s="8">
        <f>'1'!D82</f>
        <v>38.330002</v>
      </c>
      <c r="E83" s="8">
        <f>'1'!E82</f>
        <v>83.449996999999996</v>
      </c>
      <c r="F83" s="8">
        <f>'1'!F82</f>
        <v>24.15</v>
      </c>
      <c r="G83"/>
      <c r="H83" s="31">
        <f t="shared" si="7"/>
        <v>-9.5668876127084079E-3</v>
      </c>
      <c r="I83" s="31">
        <f t="shared" si="4"/>
        <v>-2.169469116896372E-2</v>
      </c>
      <c r="J83" s="31">
        <f t="shared" si="5"/>
        <v>7.0832760169382558E-2</v>
      </c>
      <c r="K83" s="31">
        <f t="shared" si="6"/>
        <v>-0.11245862228807879</v>
      </c>
      <c r="L83" s="31"/>
    </row>
    <row r="84" spans="2:12" x14ac:dyDescent="0.2">
      <c r="B84" s="7">
        <v>38838</v>
      </c>
      <c r="C84" s="8">
        <f>'1'!C83</f>
        <v>17.825001</v>
      </c>
      <c r="D84" s="8">
        <f>'1'!D83</f>
        <v>36.830002</v>
      </c>
      <c r="E84" s="8">
        <f>'1'!E83</f>
        <v>83.25</v>
      </c>
      <c r="F84" s="8">
        <f>'1'!F83</f>
        <v>22.65</v>
      </c>
      <c r="G84"/>
      <c r="H84" s="31">
        <f t="shared" si="7"/>
        <v>-4.3466541454252772E-2</v>
      </c>
      <c r="I84" s="31">
        <f t="shared" si="4"/>
        <v>-3.9133835683076712E-2</v>
      </c>
      <c r="J84" s="31">
        <f t="shared" si="5"/>
        <v>-2.396608833910352E-3</v>
      </c>
      <c r="K84" s="31">
        <f t="shared" si="6"/>
        <v>-6.2111801242236031E-2</v>
      </c>
      <c r="L84" s="31"/>
    </row>
    <row r="85" spans="2:12" x14ac:dyDescent="0.2">
      <c r="B85" s="7">
        <v>38869</v>
      </c>
      <c r="C85" s="8">
        <f>'1'!C84</f>
        <v>18.879999000000002</v>
      </c>
      <c r="D85" s="8">
        <f>'1'!D84</f>
        <v>36.5</v>
      </c>
      <c r="E85" s="8">
        <f>'1'!E84</f>
        <v>81.910004000000001</v>
      </c>
      <c r="F85" s="8">
        <f>'1'!F84</f>
        <v>23.299999</v>
      </c>
      <c r="G85"/>
      <c r="H85" s="31">
        <f t="shared" si="7"/>
        <v>5.9186420241996052E-2</v>
      </c>
      <c r="I85" s="31">
        <f t="shared" si="4"/>
        <v>-8.9601407026803637E-3</v>
      </c>
      <c r="J85" s="31">
        <f t="shared" si="5"/>
        <v>-1.6096048048048095E-2</v>
      </c>
      <c r="K85" s="31">
        <f t="shared" si="6"/>
        <v>2.869752759381905E-2</v>
      </c>
      <c r="L85" s="31"/>
    </row>
    <row r="86" spans="2:12" x14ac:dyDescent="0.2">
      <c r="B86" s="7">
        <v>38899</v>
      </c>
      <c r="C86" s="8">
        <f>'1'!C85</f>
        <v>17.114999999999998</v>
      </c>
      <c r="D86" s="8">
        <f>'1'!D85</f>
        <v>34.299999</v>
      </c>
      <c r="E86" s="8">
        <f>'1'!E85</f>
        <v>77.419998000000007</v>
      </c>
      <c r="F86" s="8">
        <f>'1'!F85</f>
        <v>24.059999000000001</v>
      </c>
      <c r="G86"/>
      <c r="H86" s="31">
        <f t="shared" si="7"/>
        <v>-9.3485121476966304E-2</v>
      </c>
      <c r="I86" s="31">
        <f t="shared" si="4"/>
        <v>-6.027400000000005E-2</v>
      </c>
      <c r="J86" s="31">
        <f t="shared" si="5"/>
        <v>-5.4816332324925665E-2</v>
      </c>
      <c r="K86" s="31">
        <f t="shared" si="6"/>
        <v>3.2618027150988382E-2</v>
      </c>
      <c r="L86" s="31"/>
    </row>
    <row r="87" spans="2:12" x14ac:dyDescent="0.2">
      <c r="B87" s="7">
        <v>38930</v>
      </c>
      <c r="C87" s="8">
        <f>'1'!C86</f>
        <v>15.505000000000001</v>
      </c>
      <c r="D87" s="8">
        <f>'1'!D86</f>
        <v>37.349997999999999</v>
      </c>
      <c r="E87" s="8">
        <f>'1'!E86</f>
        <v>74.900002000000001</v>
      </c>
      <c r="F87" s="8">
        <f>'1'!F86</f>
        <v>25.700001</v>
      </c>
      <c r="G87"/>
      <c r="H87" s="31">
        <f t="shared" si="7"/>
        <v>-9.4069529652351602E-2</v>
      </c>
      <c r="I87" s="31">
        <f t="shared" si="4"/>
        <v>8.8921256236771384E-2</v>
      </c>
      <c r="J87" s="31">
        <f t="shared" si="5"/>
        <v>-3.2549677926884013E-2</v>
      </c>
      <c r="K87" s="31">
        <f t="shared" si="6"/>
        <v>6.816301197684993E-2</v>
      </c>
      <c r="L87" s="31"/>
    </row>
    <row r="88" spans="2:12" x14ac:dyDescent="0.2">
      <c r="B88" s="7">
        <v>38961</v>
      </c>
      <c r="C88" s="8">
        <f>'1'!C87</f>
        <v>17.024999999999999</v>
      </c>
      <c r="D88" s="8">
        <f>'1'!D87</f>
        <v>42.299999</v>
      </c>
      <c r="E88" s="8">
        <f>'1'!E87</f>
        <v>78.849997999999999</v>
      </c>
      <c r="F88" s="8">
        <f>'1'!F87</f>
        <v>27.35</v>
      </c>
      <c r="G88"/>
      <c r="H88" s="31">
        <f t="shared" si="7"/>
        <v>9.8032892615285139E-2</v>
      </c>
      <c r="I88" s="31">
        <f t="shared" si="4"/>
        <v>0.13253015435235094</v>
      </c>
      <c r="J88" s="31">
        <f t="shared" si="5"/>
        <v>5.2736927830789648E-2</v>
      </c>
      <c r="K88" s="31">
        <f t="shared" si="6"/>
        <v>6.420229322170079E-2</v>
      </c>
      <c r="L88" s="31"/>
    </row>
    <row r="89" spans="2:12" x14ac:dyDescent="0.2">
      <c r="B89" s="7">
        <v>38991</v>
      </c>
      <c r="C89" s="8">
        <f>'1'!C88</f>
        <v>18.875</v>
      </c>
      <c r="D89" s="8">
        <f>'1'!D88</f>
        <v>47.349997999999999</v>
      </c>
      <c r="E89" s="8">
        <f>'1'!E88</f>
        <v>79.860000999999997</v>
      </c>
      <c r="F89" s="8">
        <f>'1'!F88</f>
        <v>28.709999</v>
      </c>
      <c r="G89"/>
      <c r="H89" s="31">
        <f t="shared" si="7"/>
        <v>0.10866372980910444</v>
      </c>
      <c r="I89" s="31">
        <f t="shared" si="4"/>
        <v>0.11938532197128415</v>
      </c>
      <c r="J89" s="31">
        <f t="shared" si="5"/>
        <v>1.2809169633713813E-2</v>
      </c>
      <c r="K89" s="31">
        <f t="shared" si="6"/>
        <v>4.9725740402193797E-2</v>
      </c>
      <c r="L89" s="31"/>
    </row>
    <row r="90" spans="2:12" x14ac:dyDescent="0.2">
      <c r="B90" s="7">
        <v>39022</v>
      </c>
      <c r="C90" s="8">
        <f>'1'!C89</f>
        <v>17.645</v>
      </c>
      <c r="D90" s="8">
        <f>'1'!D89</f>
        <v>49.02</v>
      </c>
      <c r="E90" s="8">
        <f>'1'!E89</f>
        <v>88.529999000000004</v>
      </c>
      <c r="F90" s="8">
        <f>'1'!F89</f>
        <v>29.360001</v>
      </c>
      <c r="G90"/>
      <c r="H90" s="31">
        <f t="shared" si="7"/>
        <v>-6.5165562913907293E-2</v>
      </c>
      <c r="I90" s="31">
        <f t="shared" si="4"/>
        <v>3.526931511169229E-2</v>
      </c>
      <c r="J90" s="31">
        <f t="shared" si="5"/>
        <v>0.10856496232701041</v>
      </c>
      <c r="K90" s="31">
        <f t="shared" si="6"/>
        <v>2.2640265504711543E-2</v>
      </c>
      <c r="L90" s="31"/>
    </row>
    <row r="91" spans="2:12" x14ac:dyDescent="0.2">
      <c r="B91" s="7">
        <v>39052</v>
      </c>
      <c r="C91" s="8">
        <f>'1'!C90</f>
        <v>17.709999</v>
      </c>
      <c r="D91" s="8">
        <f>'1'!D90</f>
        <v>49.34</v>
      </c>
      <c r="E91" s="8">
        <f>'1'!E90</f>
        <v>88.839995999999999</v>
      </c>
      <c r="F91" s="8">
        <f>'1'!F90</f>
        <v>29.860001</v>
      </c>
      <c r="G91"/>
      <c r="H91" s="31">
        <f t="shared" si="7"/>
        <v>3.6837064324171109E-3</v>
      </c>
      <c r="I91" s="31">
        <f t="shared" si="4"/>
        <v>6.5279477764177418E-3</v>
      </c>
      <c r="J91" s="31">
        <f t="shared" si="5"/>
        <v>3.5016040156059525E-3</v>
      </c>
      <c r="K91" s="31">
        <f t="shared" si="6"/>
        <v>1.7029972172003749E-2</v>
      </c>
      <c r="L91" s="31"/>
    </row>
    <row r="92" spans="2:12" x14ac:dyDescent="0.2">
      <c r="B92" s="7">
        <v>39083</v>
      </c>
      <c r="C92" s="8">
        <f>'1'!C91</f>
        <v>17.469999000000001</v>
      </c>
      <c r="D92" s="8">
        <f>'1'!D91</f>
        <v>55.709999000000003</v>
      </c>
      <c r="E92" s="8">
        <f>'1'!E91</f>
        <v>89.559997999999993</v>
      </c>
      <c r="F92" s="8">
        <f>'1'!F91</f>
        <v>30.860001</v>
      </c>
      <c r="G92"/>
      <c r="H92" s="31">
        <f t="shared" si="7"/>
        <v>-1.3551666490777214E-2</v>
      </c>
      <c r="I92" s="31">
        <f t="shared" si="4"/>
        <v>0.12910415484394</v>
      </c>
      <c r="J92" s="31">
        <f t="shared" si="5"/>
        <v>8.1044803288823353E-3</v>
      </c>
      <c r="K92" s="31">
        <f t="shared" si="6"/>
        <v>3.3489617096797764E-2</v>
      </c>
      <c r="L92" s="31"/>
    </row>
    <row r="93" spans="2:12" x14ac:dyDescent="0.2">
      <c r="B93" s="7">
        <v>39114</v>
      </c>
      <c r="C93" s="8">
        <f>'1'!C92</f>
        <v>15.45</v>
      </c>
      <c r="D93" s="8">
        <f>'1'!D92</f>
        <v>52.98</v>
      </c>
      <c r="E93" s="8">
        <f>'1'!E92</f>
        <v>87.260002</v>
      </c>
      <c r="F93" s="8">
        <f>'1'!F92</f>
        <v>28.17</v>
      </c>
      <c r="G93"/>
      <c r="H93" s="31">
        <f t="shared" si="7"/>
        <v>-0.11562673815837088</v>
      </c>
      <c r="I93" s="31">
        <f t="shared" si="4"/>
        <v>-4.90037524502559E-2</v>
      </c>
      <c r="J93" s="31">
        <f t="shared" si="5"/>
        <v>-2.5681063548036231E-2</v>
      </c>
      <c r="K93" s="31">
        <f t="shared" si="6"/>
        <v>-8.7167884408040019E-2</v>
      </c>
      <c r="L93" s="31"/>
    </row>
    <row r="94" spans="2:12" x14ac:dyDescent="0.2">
      <c r="B94" s="7">
        <v>39142</v>
      </c>
      <c r="C94" s="8">
        <f>'1'!C93</f>
        <v>15.68</v>
      </c>
      <c r="D94" s="8">
        <f>'1'!D93</f>
        <v>52.939999</v>
      </c>
      <c r="E94" s="8">
        <f>'1'!E93</f>
        <v>88.910004000000001</v>
      </c>
      <c r="F94" s="8">
        <f>'1'!F93</f>
        <v>27.870000999999998</v>
      </c>
      <c r="G94"/>
      <c r="H94" s="31">
        <f t="shared" si="7"/>
        <v>1.4886731391585695E-2</v>
      </c>
      <c r="I94" s="31">
        <f t="shared" si="4"/>
        <v>-7.5502076255185013E-4</v>
      </c>
      <c r="J94" s="31">
        <f t="shared" si="5"/>
        <v>1.8909030050217046E-2</v>
      </c>
      <c r="K94" s="31">
        <f t="shared" si="6"/>
        <v>-1.0649591764288369E-2</v>
      </c>
      <c r="L94" s="31"/>
    </row>
    <row r="95" spans="2:12" x14ac:dyDescent="0.2">
      <c r="B95" s="7">
        <v>39173</v>
      </c>
      <c r="C95" s="8">
        <f>'1'!C94</f>
        <v>15.51</v>
      </c>
      <c r="D95" s="8">
        <f>'1'!D94</f>
        <v>54.919998</v>
      </c>
      <c r="E95" s="8">
        <f>'1'!E94</f>
        <v>93</v>
      </c>
      <c r="F95" s="8">
        <f>'1'!F94</f>
        <v>29.940000999999999</v>
      </c>
      <c r="G95"/>
      <c r="H95" s="31">
        <f t="shared" si="7"/>
        <v>-1.0841836734693855E-2</v>
      </c>
      <c r="I95" s="31">
        <f t="shared" si="4"/>
        <v>3.7400812946747575E-2</v>
      </c>
      <c r="J95" s="31">
        <f t="shared" si="5"/>
        <v>4.6001527567134159E-2</v>
      </c>
      <c r="K95" s="31">
        <f t="shared" si="6"/>
        <v>7.4273409606264496E-2</v>
      </c>
      <c r="L95" s="31"/>
    </row>
    <row r="96" spans="2:12" x14ac:dyDescent="0.2">
      <c r="B96" s="7">
        <v>39203</v>
      </c>
      <c r="C96" s="8">
        <f>'1'!C95</f>
        <v>14.404999999999999</v>
      </c>
      <c r="D96" s="8">
        <f>'1'!D95</f>
        <v>51.93</v>
      </c>
      <c r="E96" s="8">
        <f>'1'!E95</f>
        <v>100.589996</v>
      </c>
      <c r="F96" s="8">
        <f>'1'!F95</f>
        <v>30.690000999999999</v>
      </c>
      <c r="G96"/>
      <c r="H96" s="31">
        <f t="shared" si="7"/>
        <v>-7.1244358478401049E-2</v>
      </c>
      <c r="I96" s="31">
        <f t="shared" si="4"/>
        <v>-5.4442791494639153E-2</v>
      </c>
      <c r="J96" s="31">
        <f t="shared" si="5"/>
        <v>8.1612860215053651E-2</v>
      </c>
      <c r="K96" s="31">
        <f t="shared" si="6"/>
        <v>2.5050099363724154E-2</v>
      </c>
      <c r="L96" s="31"/>
    </row>
    <row r="97" spans="2:12" x14ac:dyDescent="0.2">
      <c r="B97" s="7">
        <v>39234</v>
      </c>
      <c r="C97" s="8">
        <f>'1'!C96</f>
        <v>13.12</v>
      </c>
      <c r="D97" s="8">
        <f>'1'!D96</f>
        <v>51.119999</v>
      </c>
      <c r="E97" s="8">
        <f>'1'!E96</f>
        <v>96.160004000000001</v>
      </c>
      <c r="F97" s="8">
        <f>'1'!F96</f>
        <v>29.469999000000001</v>
      </c>
      <c r="G97"/>
      <c r="H97" s="31">
        <f t="shared" si="7"/>
        <v>-8.9205137105171861E-2</v>
      </c>
      <c r="I97" s="31">
        <f t="shared" si="4"/>
        <v>-1.5597939533988026E-2</v>
      </c>
      <c r="J97" s="31">
        <f t="shared" si="5"/>
        <v>-4.4040085258577832E-2</v>
      </c>
      <c r="K97" s="31">
        <f t="shared" si="6"/>
        <v>-3.9752426205525326E-2</v>
      </c>
      <c r="L97" s="31"/>
    </row>
    <row r="98" spans="2:12" x14ac:dyDescent="0.2">
      <c r="B98" s="7">
        <v>39264</v>
      </c>
      <c r="C98" s="8">
        <f>'1'!C97</f>
        <v>13.34</v>
      </c>
      <c r="D98" s="8">
        <f>'1'!D97</f>
        <v>47.580002</v>
      </c>
      <c r="E98" s="8">
        <f>'1'!E97</f>
        <v>103.43</v>
      </c>
      <c r="F98" s="8">
        <f>'1'!F97</f>
        <v>28.99</v>
      </c>
      <c r="G98"/>
      <c r="H98" s="31">
        <f t="shared" si="7"/>
        <v>1.67682926829269E-2</v>
      </c>
      <c r="I98" s="31">
        <f t="shared" si="4"/>
        <v>-6.9248768960265439E-2</v>
      </c>
      <c r="J98" s="31">
        <f t="shared" si="5"/>
        <v>7.5603116655444502E-2</v>
      </c>
      <c r="K98" s="31">
        <f t="shared" si="6"/>
        <v>-1.628771687437125E-2</v>
      </c>
      <c r="L98" s="31"/>
    </row>
    <row r="99" spans="2:12" x14ac:dyDescent="0.2">
      <c r="B99" s="7">
        <v>39295</v>
      </c>
      <c r="C99" s="8">
        <f>'1'!C98</f>
        <v>13.775</v>
      </c>
      <c r="D99" s="8">
        <f>'1'!D98</f>
        <v>48.099997999999999</v>
      </c>
      <c r="E99" s="8">
        <f>'1'!E98</f>
        <v>96.699996999999996</v>
      </c>
      <c r="F99" s="8">
        <f>'1'!F98</f>
        <v>28.73</v>
      </c>
      <c r="G99"/>
      <c r="H99" s="31">
        <f t="shared" si="7"/>
        <v>3.2608695652174058E-2</v>
      </c>
      <c r="I99" s="31">
        <f t="shared" si="4"/>
        <v>1.0928877220307776E-2</v>
      </c>
      <c r="J99" s="31">
        <f t="shared" si="5"/>
        <v>-6.5068191047085056E-2</v>
      </c>
      <c r="K99" s="31">
        <f t="shared" si="6"/>
        <v>-8.9686098654707669E-3</v>
      </c>
      <c r="L99" s="31"/>
    </row>
    <row r="100" spans="2:12" x14ac:dyDescent="0.2">
      <c r="B100" s="7">
        <v>39326</v>
      </c>
      <c r="C100" s="8">
        <f>'1'!C99</f>
        <v>13.1</v>
      </c>
      <c r="D100" s="8">
        <f>'1'!D99</f>
        <v>46.889999000000003</v>
      </c>
      <c r="E100" s="8">
        <f>'1'!E99</f>
        <v>104.989998</v>
      </c>
      <c r="F100" s="8">
        <f>'1'!F99</f>
        <v>29.459999</v>
      </c>
      <c r="G100"/>
      <c r="H100" s="31">
        <f t="shared" si="7"/>
        <v>-4.9001814882032702E-2</v>
      </c>
      <c r="I100" s="31">
        <f t="shared" si="4"/>
        <v>-2.5155905411887836E-2</v>
      </c>
      <c r="J100" s="31">
        <f t="shared" si="5"/>
        <v>8.5729071946093249E-2</v>
      </c>
      <c r="K100" s="31">
        <f t="shared" si="6"/>
        <v>2.5408945353289303E-2</v>
      </c>
      <c r="L100" s="31"/>
    </row>
    <row r="101" spans="2:12" x14ac:dyDescent="0.2">
      <c r="B101" s="7">
        <v>39356</v>
      </c>
      <c r="C101" s="8">
        <f>'1'!C100</f>
        <v>13.34</v>
      </c>
      <c r="D101" s="8">
        <f>'1'!D100</f>
        <v>39.439999</v>
      </c>
      <c r="E101" s="8">
        <f>'1'!E100</f>
        <v>98.589995999999999</v>
      </c>
      <c r="F101" s="8">
        <f>'1'!F100</f>
        <v>36.810001</v>
      </c>
      <c r="G101"/>
      <c r="H101" s="31">
        <f t="shared" si="7"/>
        <v>1.8320610687022842E-2</v>
      </c>
      <c r="I101" s="31">
        <f t="shared" si="4"/>
        <v>-0.15888249432464274</v>
      </c>
      <c r="J101" s="31">
        <f t="shared" si="5"/>
        <v>-6.095820670460439E-2</v>
      </c>
      <c r="K101" s="31">
        <f t="shared" si="6"/>
        <v>0.2494909113880146</v>
      </c>
      <c r="L101" s="31"/>
    </row>
    <row r="102" spans="2:12" x14ac:dyDescent="0.2">
      <c r="B102" s="7">
        <v>39387</v>
      </c>
      <c r="C102" s="8">
        <f>'1'!C101</f>
        <v>11.695</v>
      </c>
      <c r="D102" s="8">
        <f>'1'!D101</f>
        <v>33.540000999999997</v>
      </c>
      <c r="E102" s="8">
        <f>'1'!E101</f>
        <v>92.540001000000004</v>
      </c>
      <c r="F102" s="8">
        <f>'1'!F101</f>
        <v>33.599997999999999</v>
      </c>
      <c r="G102"/>
      <c r="H102" s="31">
        <f t="shared" si="7"/>
        <v>-0.12331334332833577</v>
      </c>
      <c r="I102" s="31">
        <f t="shared" si="4"/>
        <v>-0.14959427356983457</v>
      </c>
      <c r="J102" s="31">
        <f t="shared" si="5"/>
        <v>-6.1365201799987834E-2</v>
      </c>
      <c r="K102" s="31">
        <f t="shared" si="6"/>
        <v>-8.7204643107725022E-2</v>
      </c>
      <c r="L102" s="31"/>
    </row>
    <row r="103" spans="2:12" x14ac:dyDescent="0.2">
      <c r="B103" s="7">
        <v>39417</v>
      </c>
      <c r="C103" s="8">
        <f>'1'!C102</f>
        <v>10.234999999999999</v>
      </c>
      <c r="D103" s="8">
        <f>'1'!D102</f>
        <v>36.729999999999997</v>
      </c>
      <c r="E103" s="8">
        <f>'1'!E102</f>
        <v>87.459998999999996</v>
      </c>
      <c r="F103" s="8">
        <f>'1'!F102</f>
        <v>35.599997999999999</v>
      </c>
      <c r="G103"/>
      <c r="H103" s="31">
        <f t="shared" si="7"/>
        <v>-0.12483967507481841</v>
      </c>
      <c r="I103" s="31">
        <f t="shared" si="4"/>
        <v>9.5110283389675532E-2</v>
      </c>
      <c r="J103" s="31">
        <f t="shared" si="5"/>
        <v>-5.4895201481573452E-2</v>
      </c>
      <c r="K103" s="31">
        <f t="shared" si="6"/>
        <v>5.9523813066893583E-2</v>
      </c>
      <c r="L103" s="31"/>
    </row>
    <row r="104" spans="2:12" x14ac:dyDescent="0.2">
      <c r="B104" s="7">
        <v>39448</v>
      </c>
      <c r="C104" s="8">
        <f>'1'!C103</f>
        <v>9.4550000000000001</v>
      </c>
      <c r="D104" s="8">
        <f>'1'!D103</f>
        <v>38.849997999999999</v>
      </c>
      <c r="E104" s="8">
        <f>'1'!E103</f>
        <v>83.18</v>
      </c>
      <c r="F104" s="8">
        <f>'1'!F103</f>
        <v>32.599997999999999</v>
      </c>
      <c r="G104"/>
      <c r="H104" s="31">
        <f t="shared" si="7"/>
        <v>-7.6209086468001841E-2</v>
      </c>
      <c r="I104" s="31">
        <f t="shared" si="4"/>
        <v>5.7718431799618886E-2</v>
      </c>
      <c r="J104" s="31">
        <f t="shared" si="5"/>
        <v>-4.8936645883108087E-2</v>
      </c>
      <c r="K104" s="31">
        <f t="shared" si="6"/>
        <v>-8.426966765559929E-2</v>
      </c>
      <c r="L104" s="31"/>
    </row>
    <row r="105" spans="2:12" x14ac:dyDescent="0.2">
      <c r="B105" s="7">
        <v>39479</v>
      </c>
      <c r="C105" s="8">
        <f>'1'!C104</f>
        <v>8.99</v>
      </c>
      <c r="D105" s="8">
        <f>'1'!D104</f>
        <v>37.029998999999997</v>
      </c>
      <c r="E105" s="8">
        <f>'1'!E104</f>
        <v>82.790001000000004</v>
      </c>
      <c r="F105" s="8">
        <f>'1'!F104</f>
        <v>27.200001</v>
      </c>
      <c r="G105"/>
      <c r="H105" s="31">
        <f t="shared" si="7"/>
        <v>-4.9180327868852403E-2</v>
      </c>
      <c r="I105" s="31">
        <f t="shared" si="4"/>
        <v>-4.6846823518498115E-2</v>
      </c>
      <c r="J105" s="31">
        <f t="shared" si="5"/>
        <v>-4.6886150516951552E-3</v>
      </c>
      <c r="K105" s="31">
        <f t="shared" si="6"/>
        <v>-0.16564408991681534</v>
      </c>
      <c r="L105" s="31"/>
    </row>
    <row r="106" spans="2:12" x14ac:dyDescent="0.2">
      <c r="B106" s="7">
        <v>39508</v>
      </c>
      <c r="C106" s="8">
        <f>'1'!C105</f>
        <v>8.75</v>
      </c>
      <c r="D106" s="8">
        <f>'1'!D105</f>
        <v>32.599997999999999</v>
      </c>
      <c r="E106" s="8">
        <f>'1'!E105</f>
        <v>74.370002999999997</v>
      </c>
      <c r="F106" s="8">
        <f>'1'!F105</f>
        <v>28.379999000000002</v>
      </c>
      <c r="G106"/>
      <c r="H106" s="31">
        <f t="shared" si="7"/>
        <v>-2.6696329254727535E-2</v>
      </c>
      <c r="I106" s="31">
        <f t="shared" si="4"/>
        <v>-0.11963276045457083</v>
      </c>
      <c r="J106" s="31">
        <f t="shared" si="5"/>
        <v>-0.10170307885368923</v>
      </c>
      <c r="K106" s="31">
        <f t="shared" si="6"/>
        <v>4.3382277816828019E-2</v>
      </c>
      <c r="L106" s="31"/>
    </row>
    <row r="107" spans="2:12" x14ac:dyDescent="0.2">
      <c r="B107" s="7">
        <v>39539</v>
      </c>
      <c r="C107" s="8">
        <f>'1'!C106</f>
        <v>8.1150000000000002</v>
      </c>
      <c r="D107" s="8">
        <f>'1'!D106</f>
        <v>35.259998000000003</v>
      </c>
      <c r="E107" s="8">
        <f>'1'!E106</f>
        <v>84.860000999999997</v>
      </c>
      <c r="F107" s="8">
        <f>'1'!F106</f>
        <v>28.52</v>
      </c>
      <c r="G107"/>
      <c r="H107" s="31">
        <f t="shared" si="7"/>
        <v>-7.2571428571428509E-2</v>
      </c>
      <c r="I107" s="31">
        <f t="shared" si="4"/>
        <v>8.1595097030374264E-2</v>
      </c>
      <c r="J107" s="31">
        <f t="shared" si="5"/>
        <v>0.14105146667803692</v>
      </c>
      <c r="K107" s="31">
        <f t="shared" si="6"/>
        <v>4.9330868545836015E-3</v>
      </c>
      <c r="L107" s="31"/>
    </row>
    <row r="108" spans="2:12" x14ac:dyDescent="0.2">
      <c r="B108" s="7">
        <v>39569</v>
      </c>
      <c r="C108" s="8">
        <f>'1'!C107</f>
        <v>9.0950000000000006</v>
      </c>
      <c r="D108" s="8">
        <f>'1'!D107</f>
        <v>34.979999999999997</v>
      </c>
      <c r="E108" s="8">
        <f>'1'!E107</f>
        <v>82.769997000000004</v>
      </c>
      <c r="F108" s="8">
        <f>'1'!F107</f>
        <v>28.32</v>
      </c>
      <c r="G108"/>
      <c r="H108" s="31">
        <f t="shared" si="7"/>
        <v>0.12076401725200259</v>
      </c>
      <c r="I108" s="31">
        <f t="shared" si="4"/>
        <v>-7.9409533715800729E-3</v>
      </c>
      <c r="J108" s="31">
        <f t="shared" si="5"/>
        <v>-2.4628847223322481E-2</v>
      </c>
      <c r="K108" s="31">
        <f t="shared" si="6"/>
        <v>-7.0126227208976433E-3</v>
      </c>
      <c r="L108" s="31"/>
    </row>
    <row r="109" spans="2:12" x14ac:dyDescent="0.2">
      <c r="B109" s="7">
        <v>39600</v>
      </c>
      <c r="C109" s="8">
        <f>'1'!C108</f>
        <v>7.87</v>
      </c>
      <c r="D109" s="8">
        <f>'1'!D108</f>
        <v>30.299999</v>
      </c>
      <c r="E109" s="8">
        <f>'1'!E108</f>
        <v>65.720000999999996</v>
      </c>
      <c r="F109" s="8">
        <f>'1'!F108</f>
        <v>27.51</v>
      </c>
      <c r="G109"/>
      <c r="H109" s="31">
        <f t="shared" si="7"/>
        <v>-0.13468938977460143</v>
      </c>
      <c r="I109" s="31">
        <f t="shared" si="4"/>
        <v>-0.13379076615208685</v>
      </c>
      <c r="J109" s="31">
        <f t="shared" si="5"/>
        <v>-0.20599246850280795</v>
      </c>
      <c r="K109" s="31">
        <f t="shared" si="6"/>
        <v>-2.8601694915254217E-2</v>
      </c>
      <c r="L109" s="31"/>
    </row>
    <row r="110" spans="2:12" x14ac:dyDescent="0.2">
      <c r="B110" s="7">
        <v>39630</v>
      </c>
      <c r="C110" s="8">
        <f>'1'!C109</f>
        <v>7.3449999999999998</v>
      </c>
      <c r="D110" s="8">
        <f>'1'!D109</f>
        <v>28.74</v>
      </c>
      <c r="E110" s="8">
        <f>'1'!E109</f>
        <v>61.110000999999997</v>
      </c>
      <c r="F110" s="8">
        <f>'1'!F109</f>
        <v>25.719999000000001</v>
      </c>
      <c r="G110"/>
      <c r="H110" s="31">
        <f t="shared" si="7"/>
        <v>-6.6709021601016549E-2</v>
      </c>
      <c r="I110" s="31">
        <f t="shared" si="4"/>
        <v>-5.1485117210730014E-2</v>
      </c>
      <c r="J110" s="31">
        <f t="shared" si="5"/>
        <v>-7.0146073187065228E-2</v>
      </c>
      <c r="K110" s="31">
        <f t="shared" si="6"/>
        <v>-6.5067284623773203E-2</v>
      </c>
      <c r="L110" s="31"/>
    </row>
    <row r="111" spans="2:12" x14ac:dyDescent="0.2">
      <c r="B111" s="7">
        <v>39661</v>
      </c>
      <c r="C111" s="8">
        <f>'1'!C110</f>
        <v>7.78</v>
      </c>
      <c r="D111" s="8">
        <f>'1'!D110</f>
        <v>31.1</v>
      </c>
      <c r="E111" s="8">
        <f>'1'!E110</f>
        <v>65.559997999999993</v>
      </c>
      <c r="F111" s="8">
        <f>'1'!F110</f>
        <v>27.290001</v>
      </c>
      <c r="G111"/>
      <c r="H111" s="31">
        <f t="shared" si="7"/>
        <v>5.9223961878829279E-2</v>
      </c>
      <c r="I111" s="31">
        <f t="shared" si="4"/>
        <v>8.2115518441197022E-2</v>
      </c>
      <c r="J111" s="31">
        <f t="shared" si="5"/>
        <v>7.2819455525781951E-2</v>
      </c>
      <c r="K111" s="31">
        <f t="shared" si="6"/>
        <v>6.1042070802568738E-2</v>
      </c>
      <c r="L111" s="31"/>
    </row>
    <row r="112" spans="2:12" x14ac:dyDescent="0.2">
      <c r="B112" s="7">
        <v>39692</v>
      </c>
      <c r="C112" s="8">
        <f>'1'!C111</f>
        <v>7.4349999999999996</v>
      </c>
      <c r="D112" s="8">
        <f>'1'!D111</f>
        <v>28.82</v>
      </c>
      <c r="E112" s="8">
        <f>'1'!E111</f>
        <v>57.349997999999999</v>
      </c>
      <c r="F112" s="8">
        <f>'1'!F111</f>
        <v>26.690000999999999</v>
      </c>
      <c r="G112"/>
      <c r="H112" s="31">
        <f t="shared" si="7"/>
        <v>-4.434447300771216E-2</v>
      </c>
      <c r="I112" s="31">
        <f t="shared" si="4"/>
        <v>-7.3311897106109303E-2</v>
      </c>
      <c r="J112" s="31">
        <f t="shared" si="5"/>
        <v>-0.12522880186787066</v>
      </c>
      <c r="K112" s="31">
        <f t="shared" si="6"/>
        <v>-2.1986074679880008E-2</v>
      </c>
      <c r="L112" s="31"/>
    </row>
    <row r="113" spans="2:12" x14ac:dyDescent="0.2">
      <c r="B113" s="7">
        <v>39722</v>
      </c>
      <c r="C113" s="8">
        <f>'1'!C112</f>
        <v>6.5650000000000004</v>
      </c>
      <c r="D113" s="8">
        <f>'1'!D112</f>
        <v>18.040001</v>
      </c>
      <c r="E113" s="8">
        <f>'1'!E112</f>
        <v>52.419998</v>
      </c>
      <c r="F113" s="8">
        <f>'1'!F112</f>
        <v>22.33</v>
      </c>
      <c r="G113"/>
      <c r="H113" s="31">
        <f t="shared" si="7"/>
        <v>-0.11701412239408193</v>
      </c>
      <c r="I113" s="31">
        <f t="shared" si="4"/>
        <v>-0.37404576682859125</v>
      </c>
      <c r="J113" s="31">
        <f t="shared" si="5"/>
        <v>-8.5963385735427611E-2</v>
      </c>
      <c r="K113" s="31">
        <f t="shared" si="6"/>
        <v>-0.16335709391693165</v>
      </c>
      <c r="L113" s="31"/>
    </row>
    <row r="114" spans="2:12" x14ac:dyDescent="0.2">
      <c r="B114" s="7">
        <v>39753</v>
      </c>
      <c r="C114" s="8">
        <f>'1'!C113</f>
        <v>4.4649999999999999</v>
      </c>
      <c r="D114" s="8">
        <f>'1'!D113</f>
        <v>11.37</v>
      </c>
      <c r="E114" s="8">
        <f>'1'!E113</f>
        <v>42.630001</v>
      </c>
      <c r="F114" s="8">
        <f>'1'!F113</f>
        <v>20.219999000000001</v>
      </c>
      <c r="G114"/>
      <c r="H114" s="31">
        <f t="shared" si="7"/>
        <v>-0.31987814166031991</v>
      </c>
      <c r="I114" s="31">
        <f t="shared" si="4"/>
        <v>-0.36973395954911537</v>
      </c>
      <c r="J114" s="31">
        <f t="shared" si="5"/>
        <v>-0.18676072822436962</v>
      </c>
      <c r="K114" s="31">
        <f t="shared" si="6"/>
        <v>-9.4491759964173583E-2</v>
      </c>
      <c r="L114" s="31"/>
    </row>
    <row r="115" spans="2:12" x14ac:dyDescent="0.2">
      <c r="B115" s="7">
        <v>39783</v>
      </c>
      <c r="C115" s="8">
        <f>'1'!C114</f>
        <v>4.7300000000000004</v>
      </c>
      <c r="D115" s="8">
        <f>'1'!D114</f>
        <v>13.31</v>
      </c>
      <c r="E115" s="8">
        <f>'1'!E114</f>
        <v>42.669998</v>
      </c>
      <c r="F115" s="8">
        <f>'1'!F114</f>
        <v>19.440000999999999</v>
      </c>
      <c r="G115"/>
      <c r="H115" s="31">
        <f t="shared" si="7"/>
        <v>5.9350503919373132E-2</v>
      </c>
      <c r="I115" s="31">
        <f t="shared" si="4"/>
        <v>0.1706244503078278</v>
      </c>
      <c r="J115" s="31">
        <f t="shared" si="5"/>
        <v>9.3823596204001269E-4</v>
      </c>
      <c r="K115" s="31">
        <f t="shared" si="6"/>
        <v>-3.8575570651610991E-2</v>
      </c>
      <c r="L115" s="31"/>
    </row>
    <row r="116" spans="2:12" x14ac:dyDescent="0.2">
      <c r="B116" s="7">
        <v>39814</v>
      </c>
      <c r="C116" s="8">
        <f>'1'!C115</f>
        <v>4.72</v>
      </c>
      <c r="D116" s="8">
        <f>'1'!D115</f>
        <v>12.69</v>
      </c>
      <c r="E116" s="8">
        <f>'1'!E115</f>
        <v>42.310001</v>
      </c>
      <c r="F116" s="8">
        <f>'1'!F115</f>
        <v>17.100000000000001</v>
      </c>
      <c r="G116"/>
      <c r="H116" s="31">
        <f t="shared" si="7"/>
        <v>-2.1141649048627142E-3</v>
      </c>
      <c r="I116" s="31">
        <f t="shared" si="4"/>
        <v>-4.6581517655897908E-2</v>
      </c>
      <c r="J116" s="31">
        <f t="shared" si="5"/>
        <v>-8.4367709602423124E-3</v>
      </c>
      <c r="K116" s="31">
        <f t="shared" si="6"/>
        <v>-0.12037041561880568</v>
      </c>
      <c r="L116" s="31"/>
    </row>
    <row r="117" spans="2:12" x14ac:dyDescent="0.2">
      <c r="B117" s="7">
        <v>39845</v>
      </c>
      <c r="C117" s="8">
        <f>'1'!C116</f>
        <v>4.5750000000000002</v>
      </c>
      <c r="D117" s="8">
        <f>'1'!D116</f>
        <v>13.47</v>
      </c>
      <c r="E117" s="8">
        <f>'1'!E116</f>
        <v>31.440000999999999</v>
      </c>
      <c r="F117" s="8">
        <f>'1'!F116</f>
        <v>16.149999999999999</v>
      </c>
      <c r="G117"/>
      <c r="H117" s="31">
        <f t="shared" si="7"/>
        <v>-3.072033898305071E-2</v>
      </c>
      <c r="I117" s="31">
        <f t="shared" si="4"/>
        <v>6.1465721040189214E-2</v>
      </c>
      <c r="J117" s="31">
        <f t="shared" si="5"/>
        <v>-0.2569132532046029</v>
      </c>
      <c r="K117" s="31">
        <f t="shared" si="6"/>
        <v>-5.5555555555555691E-2</v>
      </c>
      <c r="L117" s="31"/>
    </row>
    <row r="118" spans="2:12" x14ac:dyDescent="0.2">
      <c r="B118" s="7">
        <v>39873</v>
      </c>
      <c r="C118" s="8">
        <f>'1'!C117</f>
        <v>5.5549999999999997</v>
      </c>
      <c r="D118" s="8">
        <f>'1'!D117</f>
        <v>16.75</v>
      </c>
      <c r="E118" s="8">
        <f>'1'!E117</f>
        <v>35.580002</v>
      </c>
      <c r="F118" s="8">
        <f>'1'!F117</f>
        <v>18.370000999999998</v>
      </c>
      <c r="G118"/>
      <c r="H118" s="31">
        <f t="shared" si="7"/>
        <v>0.21420765027322397</v>
      </c>
      <c r="I118" s="31">
        <f t="shared" si="4"/>
        <v>0.24350408314773575</v>
      </c>
      <c r="J118" s="31">
        <f t="shared" si="5"/>
        <v>0.13167941693131624</v>
      </c>
      <c r="K118" s="31">
        <f t="shared" si="6"/>
        <v>0.1374613622291021</v>
      </c>
      <c r="L118" s="31"/>
    </row>
    <row r="119" spans="2:12" x14ac:dyDescent="0.2">
      <c r="B119" s="7">
        <v>39904</v>
      </c>
      <c r="C119" s="8">
        <f>'1'!C118</f>
        <v>7.23</v>
      </c>
      <c r="D119" s="8">
        <f>'1'!D118</f>
        <v>22.629999000000002</v>
      </c>
      <c r="E119" s="8">
        <f>'1'!E118</f>
        <v>40.049999</v>
      </c>
      <c r="F119" s="8">
        <f>'1'!F118</f>
        <v>20.260000000000002</v>
      </c>
      <c r="G119"/>
      <c r="H119" s="31">
        <f t="shared" si="7"/>
        <v>0.30153015301530162</v>
      </c>
      <c r="I119" s="31">
        <f t="shared" si="4"/>
        <v>0.35104471641791046</v>
      </c>
      <c r="J119" s="31">
        <f t="shared" si="5"/>
        <v>0.12563228636131041</v>
      </c>
      <c r="K119" s="31">
        <f t="shared" si="6"/>
        <v>0.1028850787759894</v>
      </c>
      <c r="L119" s="31"/>
    </row>
    <row r="120" spans="2:12" x14ac:dyDescent="0.2">
      <c r="B120" s="7">
        <v>39934</v>
      </c>
      <c r="C120" s="8">
        <f>'1'!C119</f>
        <v>7.1950000000000003</v>
      </c>
      <c r="D120" s="8">
        <f>'1'!D119</f>
        <v>19.690000999999999</v>
      </c>
      <c r="E120" s="8">
        <f>'1'!E119</f>
        <v>44.849997999999999</v>
      </c>
      <c r="F120" s="8">
        <f>'1'!F119</f>
        <v>20.889999</v>
      </c>
      <c r="G120"/>
      <c r="H120" s="31">
        <f t="shared" si="7"/>
        <v>-4.8409405255878113E-3</v>
      </c>
      <c r="I120" s="31">
        <f t="shared" si="4"/>
        <v>-0.12991595801661338</v>
      </c>
      <c r="J120" s="31">
        <f t="shared" si="5"/>
        <v>0.11985016528964199</v>
      </c>
      <c r="K120" s="31">
        <f t="shared" si="6"/>
        <v>3.1095705824284225E-2</v>
      </c>
      <c r="L120" s="31"/>
    </row>
    <row r="121" spans="2:12" x14ac:dyDescent="0.2">
      <c r="B121" s="7">
        <v>39965</v>
      </c>
      <c r="C121" s="8">
        <f>'1'!C120</f>
        <v>6.9450000000000003</v>
      </c>
      <c r="D121" s="8">
        <f>'1'!D120</f>
        <v>19.889999</v>
      </c>
      <c r="E121" s="8">
        <f>'1'!E120</f>
        <v>42.5</v>
      </c>
      <c r="F121" s="8">
        <f>'1'!F120</f>
        <v>23.77</v>
      </c>
      <c r="G121"/>
      <c r="H121" s="31">
        <f t="shared" si="7"/>
        <v>-3.4746351633078487E-2</v>
      </c>
      <c r="I121" s="31">
        <f t="shared" si="4"/>
        <v>1.0157338234772162E-2</v>
      </c>
      <c r="J121" s="31">
        <f t="shared" si="5"/>
        <v>-5.2396836227283639E-2</v>
      </c>
      <c r="K121" s="31">
        <f t="shared" si="6"/>
        <v>0.13786506164983536</v>
      </c>
      <c r="L121" s="31"/>
    </row>
    <row r="122" spans="2:12" x14ac:dyDescent="0.2">
      <c r="B122" s="7">
        <v>39995</v>
      </c>
      <c r="C122" s="8">
        <f>'1'!C121</f>
        <v>8.85</v>
      </c>
      <c r="D122" s="8">
        <f>'1'!D121</f>
        <v>26.440000999999999</v>
      </c>
      <c r="E122" s="8">
        <f>'1'!E121</f>
        <v>42.91</v>
      </c>
      <c r="F122" s="8">
        <f>'1'!F121</f>
        <v>23.52</v>
      </c>
      <c r="G122"/>
      <c r="H122" s="31">
        <f t="shared" si="7"/>
        <v>0.27429805615550751</v>
      </c>
      <c r="I122" s="31">
        <f t="shared" si="4"/>
        <v>0.32931132877382252</v>
      </c>
      <c r="J122" s="31">
        <f t="shared" si="5"/>
        <v>9.647058823529342E-3</v>
      </c>
      <c r="K122" s="31">
        <f t="shared" si="6"/>
        <v>-1.0517458981909922E-2</v>
      </c>
      <c r="L122" s="31"/>
    </row>
    <row r="123" spans="2:12" x14ac:dyDescent="0.2">
      <c r="B123" s="7">
        <v>40026</v>
      </c>
      <c r="C123" s="8">
        <f>'1'!C122</f>
        <v>9.4949999999999992</v>
      </c>
      <c r="D123" s="8">
        <f>'1'!D122</f>
        <v>28.040001</v>
      </c>
      <c r="E123" s="8">
        <f>'1'!E122</f>
        <v>49.669998</v>
      </c>
      <c r="F123" s="8">
        <f>'1'!F122</f>
        <v>24.65</v>
      </c>
      <c r="G123"/>
      <c r="H123" s="31">
        <f t="shared" si="7"/>
        <v>7.288135593220324E-2</v>
      </c>
      <c r="I123" s="31">
        <f t="shared" si="4"/>
        <v>6.0514369874645757E-2</v>
      </c>
      <c r="J123" s="31">
        <f t="shared" si="5"/>
        <v>0.15753898858075055</v>
      </c>
      <c r="K123" s="31">
        <f t="shared" si="6"/>
        <v>4.8044217687074786E-2</v>
      </c>
      <c r="L123" s="31"/>
    </row>
    <row r="124" spans="2:12" x14ac:dyDescent="0.2">
      <c r="B124" s="7">
        <v>40057</v>
      </c>
      <c r="C124" s="8">
        <f>'1'!C123</f>
        <v>10.324999999999999</v>
      </c>
      <c r="D124" s="8">
        <f>'1'!D123</f>
        <v>30.540001</v>
      </c>
      <c r="E124" s="8">
        <f>'1'!E123</f>
        <v>54.150002000000001</v>
      </c>
      <c r="F124" s="8">
        <f>'1'!F123</f>
        <v>25.719999000000001</v>
      </c>
      <c r="G124"/>
      <c r="H124" s="31">
        <f t="shared" si="7"/>
        <v>8.7414428646656051E-2</v>
      </c>
      <c r="I124" s="31">
        <f t="shared" si="4"/>
        <v>8.9158342041428584E-2</v>
      </c>
      <c r="J124" s="31">
        <f t="shared" si="5"/>
        <v>9.0195373070077522E-2</v>
      </c>
      <c r="K124" s="31">
        <f t="shared" si="6"/>
        <v>4.3407667342799217E-2</v>
      </c>
      <c r="L124" s="31"/>
    </row>
    <row r="125" spans="2:12" x14ac:dyDescent="0.2">
      <c r="B125" s="7">
        <v>40087</v>
      </c>
      <c r="C125" s="8">
        <f>'1'!C124</f>
        <v>9.49</v>
      </c>
      <c r="D125" s="8">
        <f>'1'!D124</f>
        <v>31.780000999999999</v>
      </c>
      <c r="E125" s="8">
        <f>'1'!E124</f>
        <v>47.799999</v>
      </c>
      <c r="F125" s="8">
        <f>'1'!F124</f>
        <v>27.73</v>
      </c>
      <c r="G125"/>
      <c r="H125" s="31">
        <f t="shared" si="7"/>
        <v>-8.0871670702179044E-2</v>
      </c>
      <c r="I125" s="31">
        <f t="shared" si="4"/>
        <v>4.0602487210134708E-2</v>
      </c>
      <c r="J125" s="31">
        <f t="shared" si="5"/>
        <v>-0.11726690240934801</v>
      </c>
      <c r="K125" s="31">
        <f t="shared" si="6"/>
        <v>7.8149342074235628E-2</v>
      </c>
      <c r="L125" s="31"/>
    </row>
    <row r="126" spans="2:12" x14ac:dyDescent="0.2">
      <c r="B126" s="7">
        <v>40118</v>
      </c>
      <c r="C126" s="8">
        <f>'1'!C125</f>
        <v>10.95</v>
      </c>
      <c r="D126" s="8">
        <f>'1'!D125</f>
        <v>33.450001</v>
      </c>
      <c r="E126" s="8">
        <f>'1'!E125</f>
        <v>52.41</v>
      </c>
      <c r="F126" s="8">
        <f>'1'!F125</f>
        <v>29.41</v>
      </c>
      <c r="G126"/>
      <c r="H126" s="31">
        <f t="shared" si="7"/>
        <v>0.15384615384615374</v>
      </c>
      <c r="I126" s="31">
        <f t="shared" si="4"/>
        <v>5.2548771159573127E-2</v>
      </c>
      <c r="J126" s="31">
        <f t="shared" si="5"/>
        <v>9.6443537582500793E-2</v>
      </c>
      <c r="K126" s="31">
        <f t="shared" si="6"/>
        <v>6.0584204832311528E-2</v>
      </c>
      <c r="L126" s="31"/>
    </row>
    <row r="127" spans="2:12" x14ac:dyDescent="0.2">
      <c r="B127" s="7">
        <v>40148</v>
      </c>
      <c r="C127" s="8">
        <f>'1'!C126</f>
        <v>11.53</v>
      </c>
      <c r="D127" s="8">
        <f>'1'!D126</f>
        <v>37.580002</v>
      </c>
      <c r="E127" s="8">
        <f>'1'!E126</f>
        <v>54.130001</v>
      </c>
      <c r="F127" s="8">
        <f>'1'!F126</f>
        <v>30.48</v>
      </c>
      <c r="G127"/>
      <c r="H127" s="31">
        <f t="shared" si="7"/>
        <v>5.2968036529680296E-2</v>
      </c>
      <c r="I127" s="31">
        <f t="shared" si="4"/>
        <v>0.1234678886855638</v>
      </c>
      <c r="J127" s="31">
        <f t="shared" si="5"/>
        <v>3.281818355275723E-2</v>
      </c>
      <c r="K127" s="31">
        <f t="shared" si="6"/>
        <v>3.6382182930975837E-2</v>
      </c>
      <c r="L127" s="31"/>
    </row>
    <row r="128" spans="2:12" x14ac:dyDescent="0.2">
      <c r="B128" s="7">
        <v>40179</v>
      </c>
      <c r="C128" s="8">
        <f>'1'!C127</f>
        <v>10.895</v>
      </c>
      <c r="D128" s="8">
        <f>'1'!D127</f>
        <v>34.540000999999997</v>
      </c>
      <c r="E128" s="8">
        <f>'1'!E127</f>
        <v>60.599997999999999</v>
      </c>
      <c r="F128" s="8">
        <f>'1'!F127</f>
        <v>28.18</v>
      </c>
      <c r="G128"/>
      <c r="H128" s="31">
        <f t="shared" si="7"/>
        <v>-5.5073720728534226E-2</v>
      </c>
      <c r="I128" s="31">
        <f t="shared" si="4"/>
        <v>-8.0894114907178682E-2</v>
      </c>
      <c r="J128" s="31">
        <f t="shared" si="5"/>
        <v>0.11952700684413431</v>
      </c>
      <c r="K128" s="31">
        <f t="shared" si="6"/>
        <v>-7.5459317585301888E-2</v>
      </c>
      <c r="L128" s="31"/>
    </row>
    <row r="129" spans="2:12" x14ac:dyDescent="0.2">
      <c r="B129" s="7">
        <v>40210</v>
      </c>
      <c r="C129" s="8">
        <f>'1'!C128</f>
        <v>11.455</v>
      </c>
      <c r="D129" s="8">
        <f>'1'!D128</f>
        <v>36.939999</v>
      </c>
      <c r="E129" s="8">
        <f>'1'!E128</f>
        <v>63.16</v>
      </c>
      <c r="F129" s="8">
        <f>'1'!F128</f>
        <v>28.67</v>
      </c>
      <c r="G129"/>
      <c r="H129" s="31">
        <f t="shared" si="7"/>
        <v>5.139972464433229E-2</v>
      </c>
      <c r="I129" s="31">
        <f t="shared" si="4"/>
        <v>6.9484595556323248E-2</v>
      </c>
      <c r="J129" s="31">
        <f t="shared" si="5"/>
        <v>4.2244258819942537E-2</v>
      </c>
      <c r="K129" s="31">
        <f t="shared" si="6"/>
        <v>1.7388218594748039E-2</v>
      </c>
      <c r="L129" s="31"/>
    </row>
    <row r="130" spans="2:12" x14ac:dyDescent="0.2">
      <c r="B130" s="7">
        <v>40238</v>
      </c>
      <c r="C130" s="8">
        <f>'1'!C129</f>
        <v>12.135</v>
      </c>
      <c r="D130" s="8">
        <f>'1'!D129</f>
        <v>40.849997999999999</v>
      </c>
      <c r="E130" s="8">
        <f>'1'!E129</f>
        <v>72.610000999999997</v>
      </c>
      <c r="F130" s="8">
        <f>'1'!F129</f>
        <v>29.290001</v>
      </c>
      <c r="G130"/>
      <c r="H130" s="31">
        <f t="shared" si="7"/>
        <v>5.9362723701440467E-2</v>
      </c>
      <c r="I130" s="31">
        <f t="shared" si="4"/>
        <v>0.10584729577280161</v>
      </c>
      <c r="J130" s="31">
        <f t="shared" si="5"/>
        <v>0.1496200284990501</v>
      </c>
      <c r="K130" s="31">
        <f t="shared" si="6"/>
        <v>2.1625427275898002E-2</v>
      </c>
      <c r="L130" s="31"/>
    </row>
    <row r="131" spans="2:12" x14ac:dyDescent="0.2">
      <c r="B131" s="7">
        <v>40269</v>
      </c>
      <c r="C131" s="8">
        <f>'1'!C130</f>
        <v>12.99</v>
      </c>
      <c r="D131" s="8">
        <f>'1'!D130</f>
        <v>41.330002</v>
      </c>
      <c r="E131" s="8">
        <f>'1'!E130</f>
        <v>72.430000000000007</v>
      </c>
      <c r="F131" s="8">
        <f>'1'!F130</f>
        <v>30.540001</v>
      </c>
      <c r="G131"/>
      <c r="H131" s="31">
        <f t="shared" si="7"/>
        <v>7.0457354758961754E-2</v>
      </c>
      <c r="I131" s="31">
        <f t="shared" si="4"/>
        <v>1.1750404492063993E-2</v>
      </c>
      <c r="J131" s="31">
        <f t="shared" si="5"/>
        <v>-2.4790111213466304E-3</v>
      </c>
      <c r="K131" s="31">
        <f t="shared" si="6"/>
        <v>4.267668000421021E-2</v>
      </c>
      <c r="L131" s="31"/>
    </row>
    <row r="132" spans="2:12" x14ac:dyDescent="0.2">
      <c r="B132" s="7">
        <v>40299</v>
      </c>
      <c r="C132" s="8">
        <f>'1'!C131</f>
        <v>12.945</v>
      </c>
      <c r="D132" s="8">
        <f>'1'!D131</f>
        <v>39.700001</v>
      </c>
      <c r="E132" s="8">
        <f>'1'!E131</f>
        <v>64.180000000000007</v>
      </c>
      <c r="F132" s="8">
        <f>'1'!F131</f>
        <v>25.799999</v>
      </c>
      <c r="G132"/>
      <c r="H132" s="31">
        <f t="shared" si="7"/>
        <v>-3.4642032332563577E-3</v>
      </c>
      <c r="I132" s="31">
        <f t="shared" si="4"/>
        <v>-3.943868669544226E-2</v>
      </c>
      <c r="J132" s="31">
        <f t="shared" si="5"/>
        <v>-0.11390307883473694</v>
      </c>
      <c r="K132" s="31">
        <f t="shared" si="6"/>
        <v>-0.15520634724275228</v>
      </c>
      <c r="L132" s="31"/>
    </row>
    <row r="133" spans="2:12" x14ac:dyDescent="0.2">
      <c r="B133" s="7">
        <v>40330</v>
      </c>
      <c r="C133" s="8">
        <f>'1'!C132</f>
        <v>12.15</v>
      </c>
      <c r="D133" s="8">
        <f>'1'!D132</f>
        <v>32.189999</v>
      </c>
      <c r="E133" s="8">
        <f>'1'!E132</f>
        <v>62.75</v>
      </c>
      <c r="F133" s="8">
        <f>'1'!F132</f>
        <v>23.01</v>
      </c>
      <c r="G133"/>
      <c r="H133" s="31">
        <f t="shared" si="7"/>
        <v>-6.1413673232908472E-2</v>
      </c>
      <c r="I133" s="31">
        <f t="shared" si="4"/>
        <v>-0.18916881135594932</v>
      </c>
      <c r="J133" s="31">
        <f t="shared" si="5"/>
        <v>-2.2281084449984556E-2</v>
      </c>
      <c r="K133" s="31">
        <f t="shared" si="6"/>
        <v>-0.10813950031548447</v>
      </c>
      <c r="L133" s="31"/>
    </row>
    <row r="134" spans="2:12" x14ac:dyDescent="0.2">
      <c r="B134" s="7">
        <v>40360</v>
      </c>
      <c r="C134" s="8">
        <f>'1'!C133</f>
        <v>12.425000000000001</v>
      </c>
      <c r="D134" s="8">
        <f>'1'!D133</f>
        <v>34</v>
      </c>
      <c r="E134" s="8">
        <f>'1'!E133</f>
        <v>68.139999000000003</v>
      </c>
      <c r="F134" s="8">
        <f>'1'!F133</f>
        <v>25.809999000000001</v>
      </c>
      <c r="G134"/>
      <c r="H134" s="31">
        <f t="shared" si="7"/>
        <v>2.2633744855967031E-2</v>
      </c>
      <c r="I134" s="31">
        <f t="shared" si="4"/>
        <v>5.6228675247862014E-2</v>
      </c>
      <c r="J134" s="31">
        <f t="shared" si="5"/>
        <v>8.589639840637453E-2</v>
      </c>
      <c r="K134" s="31">
        <f t="shared" si="6"/>
        <v>0.12168617992177322</v>
      </c>
      <c r="L134" s="31"/>
    </row>
    <row r="135" spans="2:12" x14ac:dyDescent="0.2">
      <c r="B135" s="7">
        <v>40391</v>
      </c>
      <c r="C135" s="8">
        <f>'1'!C134</f>
        <v>11.49</v>
      </c>
      <c r="D135" s="8">
        <f>'1'!D134</f>
        <v>28.92</v>
      </c>
      <c r="E135" s="8">
        <f>'1'!E134</f>
        <v>61.130001</v>
      </c>
      <c r="F135" s="8">
        <f>'1'!F134</f>
        <v>23.469999000000001</v>
      </c>
      <c r="G135"/>
      <c r="H135" s="31">
        <f t="shared" si="7"/>
        <v>-7.5251509054325982E-2</v>
      </c>
      <c r="I135" s="31">
        <f t="shared" si="4"/>
        <v>-0.14941176470588236</v>
      </c>
      <c r="J135" s="31">
        <f t="shared" si="5"/>
        <v>-0.10287640303604939</v>
      </c>
      <c r="K135" s="31">
        <f t="shared" si="6"/>
        <v>-9.0662537414278876E-2</v>
      </c>
      <c r="L135" s="31"/>
    </row>
    <row r="136" spans="2:12" x14ac:dyDescent="0.2">
      <c r="B136" s="7">
        <v>40422</v>
      </c>
      <c r="C136" s="8">
        <f>'1'!C135</f>
        <v>12.775</v>
      </c>
      <c r="D136" s="8">
        <f>'1'!D135</f>
        <v>37.200001</v>
      </c>
      <c r="E136" s="8">
        <f>'1'!E135</f>
        <v>66.540001000000004</v>
      </c>
      <c r="F136" s="8">
        <f>'1'!F135</f>
        <v>24.49</v>
      </c>
      <c r="G136"/>
      <c r="H136" s="31">
        <f t="shared" si="7"/>
        <v>0.11183637946040026</v>
      </c>
      <c r="I136" s="31">
        <f t="shared" si="4"/>
        <v>0.28630708852005515</v>
      </c>
      <c r="J136" s="31">
        <f t="shared" si="5"/>
        <v>8.8499916759366748E-2</v>
      </c>
      <c r="K136" s="31">
        <f t="shared" si="6"/>
        <v>4.3459780292278483E-2</v>
      </c>
      <c r="L136" s="31"/>
    </row>
    <row r="137" spans="2:12" x14ac:dyDescent="0.2">
      <c r="B137" s="7">
        <v>40452</v>
      </c>
      <c r="C137" s="8">
        <f>'1'!C136</f>
        <v>14.28</v>
      </c>
      <c r="D137" s="8">
        <f>'1'!D136</f>
        <v>38.509998000000003</v>
      </c>
      <c r="E137" s="8">
        <f>'1'!E136</f>
        <v>70.639999000000003</v>
      </c>
      <c r="F137" s="8">
        <f>'1'!F136</f>
        <v>26.67</v>
      </c>
      <c r="G137"/>
      <c r="H137" s="31">
        <f t="shared" si="7"/>
        <v>0.11780821917808204</v>
      </c>
      <c r="I137" s="31">
        <f t="shared" ref="I137:I200" si="8">D137/D136-1</f>
        <v>3.5214972171640602E-2</v>
      </c>
      <c r="J137" s="31">
        <f t="shared" ref="J137:J200" si="9">E137/E136-1</f>
        <v>6.1617041454507859E-2</v>
      </c>
      <c r="K137" s="31">
        <f t="shared" ref="K137:K200" si="10">F137/F136-1</f>
        <v>8.9015924867292817E-2</v>
      </c>
      <c r="L137" s="31"/>
    </row>
    <row r="138" spans="2:12" x14ac:dyDescent="0.2">
      <c r="B138" s="7">
        <v>40483</v>
      </c>
      <c r="C138" s="8">
        <f>'1'!C137</f>
        <v>15.3</v>
      </c>
      <c r="D138" s="8">
        <f>'1'!D137</f>
        <v>42.799999</v>
      </c>
      <c r="E138" s="8">
        <f>'1'!E137</f>
        <v>63.77</v>
      </c>
      <c r="F138" s="8">
        <f>'1'!F137</f>
        <v>25.26</v>
      </c>
      <c r="G138"/>
      <c r="H138" s="31">
        <f t="shared" ref="H138:H201" si="11">C138/C137-1</f>
        <v>7.1428571428571619E-2</v>
      </c>
      <c r="I138" s="31">
        <f t="shared" si="8"/>
        <v>0.11139966821083691</v>
      </c>
      <c r="J138" s="31">
        <f t="shared" si="9"/>
        <v>-9.7253667854666825E-2</v>
      </c>
      <c r="K138" s="31">
        <f t="shared" si="10"/>
        <v>-5.2868391451068586E-2</v>
      </c>
      <c r="L138" s="31"/>
    </row>
    <row r="139" spans="2:12" x14ac:dyDescent="0.2">
      <c r="B139" s="7">
        <v>40513</v>
      </c>
      <c r="C139" s="8">
        <f>'1'!C138</f>
        <v>16.065000999999999</v>
      </c>
      <c r="D139" s="8">
        <f>'1'!D138</f>
        <v>42.380001</v>
      </c>
      <c r="E139" s="8">
        <f>'1'!E138</f>
        <v>65.260002</v>
      </c>
      <c r="F139" s="8">
        <f>'1'!F138</f>
        <v>27.91</v>
      </c>
      <c r="G139"/>
      <c r="H139" s="31">
        <f t="shared" si="11"/>
        <v>5.0000065359476986E-2</v>
      </c>
      <c r="I139" s="31">
        <f t="shared" si="8"/>
        <v>-9.8130376124541119E-3</v>
      </c>
      <c r="J139" s="31">
        <f t="shared" si="9"/>
        <v>2.3365250117610037E-2</v>
      </c>
      <c r="K139" s="31">
        <f t="shared" si="10"/>
        <v>0.10490894695170216</v>
      </c>
      <c r="L139" s="31"/>
    </row>
    <row r="140" spans="2:12" x14ac:dyDescent="0.2">
      <c r="B140" s="7">
        <v>40544</v>
      </c>
      <c r="C140" s="8">
        <f>'1'!C139</f>
        <v>15.765000000000001</v>
      </c>
      <c r="D140" s="8">
        <f>'1'!D139</f>
        <v>41.18</v>
      </c>
      <c r="E140" s="8">
        <f>'1'!E139</f>
        <v>69.480002999999996</v>
      </c>
      <c r="F140" s="8">
        <f>'1'!F139</f>
        <v>27.73</v>
      </c>
      <c r="G140"/>
      <c r="H140" s="31">
        <f t="shared" si="11"/>
        <v>-1.8674197405901038E-2</v>
      </c>
      <c r="I140" s="31">
        <f t="shared" si="8"/>
        <v>-2.831526596707723E-2</v>
      </c>
      <c r="J140" s="31">
        <f t="shared" si="9"/>
        <v>6.4664432587666631E-2</v>
      </c>
      <c r="K140" s="31">
        <f t="shared" si="10"/>
        <v>-6.4493013256896603E-3</v>
      </c>
      <c r="L140" s="31"/>
    </row>
    <row r="141" spans="2:12" x14ac:dyDescent="0.2">
      <c r="B141" s="7">
        <v>40575</v>
      </c>
      <c r="C141" s="8">
        <f>'1'!C140</f>
        <v>16.489999999999998</v>
      </c>
      <c r="D141" s="8">
        <f>'1'!D140</f>
        <v>45.259998000000003</v>
      </c>
      <c r="E141" s="8">
        <f>'1'!E140</f>
        <v>72.010002</v>
      </c>
      <c r="F141" s="8">
        <f>'1'!F140</f>
        <v>26.58</v>
      </c>
      <c r="G141"/>
      <c r="H141" s="31">
        <f t="shared" si="11"/>
        <v>4.5987947986044997E-2</v>
      </c>
      <c r="I141" s="31">
        <f t="shared" si="8"/>
        <v>9.9077173385138551E-2</v>
      </c>
      <c r="J141" s="31">
        <f t="shared" si="9"/>
        <v>3.6413340396660665E-2</v>
      </c>
      <c r="K141" s="31">
        <f t="shared" si="10"/>
        <v>-4.1471330688784835E-2</v>
      </c>
      <c r="L141" s="31"/>
    </row>
    <row r="142" spans="2:12" x14ac:dyDescent="0.2">
      <c r="B142" s="7">
        <v>40603</v>
      </c>
      <c r="C142" s="8">
        <f>'1'!C141</f>
        <v>18.475000000000001</v>
      </c>
      <c r="D142" s="8">
        <f>'1'!D141</f>
        <v>44.880001</v>
      </c>
      <c r="E142" s="8">
        <f>'1'!E141</f>
        <v>73.930000000000007</v>
      </c>
      <c r="F142" s="8">
        <f>'1'!F141</f>
        <v>25.389999</v>
      </c>
      <c r="G142"/>
      <c r="H142" s="31">
        <f t="shared" si="11"/>
        <v>0.12037598544572492</v>
      </c>
      <c r="I142" s="31">
        <f t="shared" si="8"/>
        <v>-8.3958686874003874E-3</v>
      </c>
      <c r="J142" s="31">
        <f t="shared" si="9"/>
        <v>2.6662934962840446E-2</v>
      </c>
      <c r="K142" s="31">
        <f t="shared" si="10"/>
        <v>-4.477054176072226E-2</v>
      </c>
      <c r="L142" s="31"/>
    </row>
    <row r="143" spans="2:12" x14ac:dyDescent="0.2">
      <c r="B143" s="7">
        <v>40634</v>
      </c>
      <c r="C143" s="8">
        <f>'1'!C142</f>
        <v>18.100000000000001</v>
      </c>
      <c r="D143" s="8">
        <f>'1'!D142</f>
        <v>47.549999</v>
      </c>
      <c r="E143" s="8">
        <f>'1'!E142</f>
        <v>79.779999000000004</v>
      </c>
      <c r="F143" s="8">
        <f>'1'!F142</f>
        <v>25.92</v>
      </c>
      <c r="G143"/>
      <c r="H143" s="31">
        <f t="shared" si="11"/>
        <v>-2.0297699594046037E-2</v>
      </c>
      <c r="I143" s="31">
        <f t="shared" si="8"/>
        <v>5.9491932720767915E-2</v>
      </c>
      <c r="J143" s="31">
        <f t="shared" si="9"/>
        <v>7.9128892195319933E-2</v>
      </c>
      <c r="K143" s="31">
        <f t="shared" si="10"/>
        <v>2.0874400191981168E-2</v>
      </c>
      <c r="L143" s="31"/>
    </row>
    <row r="144" spans="2:12" x14ac:dyDescent="0.2">
      <c r="B144" s="7">
        <v>40664</v>
      </c>
      <c r="C144" s="8">
        <f>'1'!C143</f>
        <v>18.395</v>
      </c>
      <c r="D144" s="8">
        <f>'1'!D143</f>
        <v>46.830002</v>
      </c>
      <c r="E144" s="8">
        <f>'1'!E143</f>
        <v>78.029999000000004</v>
      </c>
      <c r="F144" s="8">
        <f>'1'!F143</f>
        <v>25.01</v>
      </c>
      <c r="G144"/>
      <c r="H144" s="31">
        <f t="shared" si="11"/>
        <v>1.629834254143625E-2</v>
      </c>
      <c r="I144" s="31">
        <f t="shared" si="8"/>
        <v>-1.5141893062921019E-2</v>
      </c>
      <c r="J144" s="31">
        <f t="shared" si="9"/>
        <v>-2.1935322410821301E-2</v>
      </c>
      <c r="K144" s="31">
        <f t="shared" si="10"/>
        <v>-3.5108024691357986E-2</v>
      </c>
      <c r="L144" s="31"/>
    </row>
    <row r="145" spans="2:12" x14ac:dyDescent="0.2">
      <c r="B145" s="7">
        <v>40695</v>
      </c>
      <c r="C145" s="8">
        <f>'1'!C144</f>
        <v>19.745000999999998</v>
      </c>
      <c r="D145" s="8">
        <f>'1'!D144</f>
        <v>46.939999</v>
      </c>
      <c r="E145" s="8">
        <f>'1'!E144</f>
        <v>73.930000000000007</v>
      </c>
      <c r="F145" s="8">
        <f>'1'!F144</f>
        <v>26</v>
      </c>
      <c r="G145"/>
      <c r="H145" s="31">
        <f t="shared" si="11"/>
        <v>7.3389562381081852E-2</v>
      </c>
      <c r="I145" s="31">
        <f t="shared" si="8"/>
        <v>2.3488574696195474E-3</v>
      </c>
      <c r="J145" s="31">
        <f t="shared" si="9"/>
        <v>-5.2543881232139933E-2</v>
      </c>
      <c r="K145" s="31">
        <f t="shared" si="10"/>
        <v>3.9584166333466619E-2</v>
      </c>
      <c r="L145" s="31"/>
    </row>
    <row r="146" spans="2:12" x14ac:dyDescent="0.2">
      <c r="B146" s="7">
        <v>40725</v>
      </c>
      <c r="C146" s="8">
        <f>'1'!C145</f>
        <v>20.045000000000002</v>
      </c>
      <c r="D146" s="8">
        <f>'1'!D145</f>
        <v>50.16</v>
      </c>
      <c r="E146" s="8">
        <f>'1'!E145</f>
        <v>70.470000999999996</v>
      </c>
      <c r="F146" s="8">
        <f>'1'!F145</f>
        <v>27.4</v>
      </c>
      <c r="G146"/>
      <c r="H146" s="31">
        <f t="shared" si="11"/>
        <v>1.5193668513868497E-2</v>
      </c>
      <c r="I146" s="31">
        <f t="shared" si="8"/>
        <v>6.8598233246660145E-2</v>
      </c>
      <c r="J146" s="31">
        <f t="shared" si="9"/>
        <v>-4.6801014473150437E-2</v>
      </c>
      <c r="K146" s="31">
        <f t="shared" si="10"/>
        <v>5.3846153846153877E-2</v>
      </c>
      <c r="L146" s="31"/>
    </row>
    <row r="147" spans="2:12" x14ac:dyDescent="0.2">
      <c r="B147" s="7">
        <v>40756</v>
      </c>
      <c r="C147" s="8">
        <f>'1'!C146</f>
        <v>19.309999000000001</v>
      </c>
      <c r="D147" s="8">
        <f>'1'!D146</f>
        <v>45.459999000000003</v>
      </c>
      <c r="E147" s="8">
        <f>'1'!E146</f>
        <v>66.860000999999997</v>
      </c>
      <c r="F147" s="8">
        <f>'1'!F146</f>
        <v>26.6</v>
      </c>
      <c r="G147"/>
      <c r="H147" s="31">
        <f t="shared" si="11"/>
        <v>-3.6667548016961815E-2</v>
      </c>
      <c r="I147" s="31">
        <f t="shared" si="8"/>
        <v>-9.3700179425837193E-2</v>
      </c>
      <c r="J147" s="31">
        <f t="shared" si="9"/>
        <v>-5.122747195647126E-2</v>
      </c>
      <c r="K147" s="31">
        <f t="shared" si="10"/>
        <v>-2.9197080291970656E-2</v>
      </c>
      <c r="L147" s="31"/>
    </row>
    <row r="148" spans="2:12" x14ac:dyDescent="0.2">
      <c r="B148" s="7">
        <v>40787</v>
      </c>
      <c r="C148" s="8">
        <f>'1'!C147</f>
        <v>18.645</v>
      </c>
      <c r="D148" s="8">
        <f>'1'!D147</f>
        <v>45.68</v>
      </c>
      <c r="E148" s="8">
        <f>'1'!E147</f>
        <v>60.509998000000003</v>
      </c>
      <c r="F148" s="8">
        <f>'1'!F147</f>
        <v>24.889999</v>
      </c>
      <c r="G148"/>
      <c r="H148" s="31">
        <f t="shared" si="11"/>
        <v>-3.4438064963131398E-2</v>
      </c>
      <c r="I148" s="31">
        <f t="shared" si="8"/>
        <v>4.8394413735028952E-3</v>
      </c>
      <c r="J148" s="31">
        <f t="shared" si="9"/>
        <v>-9.4974617185542565E-2</v>
      </c>
      <c r="K148" s="31">
        <f t="shared" si="10"/>
        <v>-6.4285751879699315E-2</v>
      </c>
      <c r="L148" s="31"/>
    </row>
    <row r="149" spans="2:12" x14ac:dyDescent="0.2">
      <c r="B149" s="7">
        <v>40817</v>
      </c>
      <c r="C149" s="8">
        <f>'1'!C148</f>
        <v>21.18</v>
      </c>
      <c r="D149" s="8">
        <f>'1'!D148</f>
        <v>50.689999</v>
      </c>
      <c r="E149" s="8">
        <f>'1'!E148</f>
        <v>65.790001000000004</v>
      </c>
      <c r="F149" s="8">
        <f>'1'!F148</f>
        <v>26.629999000000002</v>
      </c>
      <c r="G149"/>
      <c r="H149" s="31">
        <f t="shared" si="11"/>
        <v>0.13596138374899436</v>
      </c>
      <c r="I149" s="31">
        <f t="shared" si="8"/>
        <v>0.10967598511383536</v>
      </c>
      <c r="J149" s="31">
        <f t="shared" si="9"/>
        <v>8.7258356875173027E-2</v>
      </c>
      <c r="K149" s="31">
        <f t="shared" si="10"/>
        <v>6.9907596219670465E-2</v>
      </c>
      <c r="L149" s="31"/>
    </row>
    <row r="150" spans="2:12" x14ac:dyDescent="0.2">
      <c r="B150" s="7">
        <v>40848</v>
      </c>
      <c r="C150" s="8">
        <f>'1'!C149</f>
        <v>21.74</v>
      </c>
      <c r="D150" s="8">
        <f>'1'!D149</f>
        <v>45.279998999999997</v>
      </c>
      <c r="E150" s="8">
        <f>'1'!E149</f>
        <v>68.690002000000007</v>
      </c>
      <c r="F150" s="8">
        <f>'1'!F149</f>
        <v>25.58</v>
      </c>
      <c r="G150"/>
      <c r="H150" s="31">
        <f t="shared" si="11"/>
        <v>2.6440037771482405E-2</v>
      </c>
      <c r="I150" s="31">
        <f t="shared" si="8"/>
        <v>-0.10672716722681341</v>
      </c>
      <c r="J150" s="31">
        <f t="shared" si="9"/>
        <v>4.4079661892693967E-2</v>
      </c>
      <c r="K150" s="31">
        <f t="shared" si="10"/>
        <v>-3.9429179099856659E-2</v>
      </c>
      <c r="L150" s="31"/>
    </row>
    <row r="151" spans="2:12" x14ac:dyDescent="0.2">
      <c r="B151" s="7">
        <v>40878</v>
      </c>
      <c r="C151" s="8">
        <f>'1'!C150</f>
        <v>23.004999000000002</v>
      </c>
      <c r="D151" s="8">
        <f>'1'!D150</f>
        <v>49.709999000000003</v>
      </c>
      <c r="E151" s="8">
        <f>'1'!E150</f>
        <v>73.349997999999999</v>
      </c>
      <c r="F151" s="8">
        <f>'1'!F150</f>
        <v>25.959999</v>
      </c>
      <c r="G151"/>
      <c r="H151" s="31">
        <f t="shared" si="11"/>
        <v>5.8187626494940359E-2</v>
      </c>
      <c r="I151" s="31">
        <f t="shared" si="8"/>
        <v>9.7835691206618725E-2</v>
      </c>
      <c r="J151" s="31">
        <f t="shared" si="9"/>
        <v>6.7840964686534555E-2</v>
      </c>
      <c r="K151" s="31">
        <f t="shared" si="10"/>
        <v>1.4855316653635819E-2</v>
      </c>
      <c r="L151" s="31"/>
    </row>
    <row r="152" spans="2:12" x14ac:dyDescent="0.2">
      <c r="B152" s="7">
        <v>40909</v>
      </c>
      <c r="C152" s="8">
        <f>'1'!C151</f>
        <v>23.959999</v>
      </c>
      <c r="D152" s="8">
        <f>'1'!D151</f>
        <v>49.380001</v>
      </c>
      <c r="E152" s="8">
        <f>'1'!E151</f>
        <v>74.180000000000007</v>
      </c>
      <c r="F152" s="8">
        <f>'1'!F151</f>
        <v>29.530000999999999</v>
      </c>
      <c r="G152"/>
      <c r="H152" s="31">
        <f t="shared" si="11"/>
        <v>4.1512716431763241E-2</v>
      </c>
      <c r="I152" s="31">
        <f t="shared" si="8"/>
        <v>-6.638463219442059E-3</v>
      </c>
      <c r="J152" s="31">
        <f t="shared" si="9"/>
        <v>1.131563766368493E-2</v>
      </c>
      <c r="K152" s="31">
        <f t="shared" si="10"/>
        <v>0.137519342739574</v>
      </c>
      <c r="L152" s="31"/>
    </row>
    <row r="153" spans="2:12" x14ac:dyDescent="0.2">
      <c r="B153" s="7">
        <v>40940</v>
      </c>
      <c r="C153" s="8">
        <f>'1'!C152</f>
        <v>24.280000999999999</v>
      </c>
      <c r="D153" s="8">
        <f>'1'!D152</f>
        <v>53.619999</v>
      </c>
      <c r="E153" s="8">
        <f>'1'!E152</f>
        <v>74.949996999999996</v>
      </c>
      <c r="F153" s="8">
        <f>'1'!F152</f>
        <v>31.74</v>
      </c>
      <c r="G153"/>
      <c r="H153" s="31">
        <f t="shared" si="11"/>
        <v>1.3355676684293716E-2</v>
      </c>
      <c r="I153" s="31">
        <f t="shared" si="8"/>
        <v>8.5864680318657793E-2</v>
      </c>
      <c r="J153" s="31">
        <f t="shared" si="9"/>
        <v>1.038011593421384E-2</v>
      </c>
      <c r="K153" s="31">
        <f t="shared" si="10"/>
        <v>7.4839110232336248E-2</v>
      </c>
      <c r="L153" s="31"/>
    </row>
    <row r="154" spans="2:12" x14ac:dyDescent="0.2">
      <c r="B154" s="7">
        <v>40969</v>
      </c>
      <c r="C154" s="8">
        <f>'1'!C153</f>
        <v>27.945</v>
      </c>
      <c r="D154" s="8">
        <f>'1'!D153</f>
        <v>55.720001000000003</v>
      </c>
      <c r="E154" s="8">
        <f>'1'!E153</f>
        <v>74.370002999999997</v>
      </c>
      <c r="F154" s="8">
        <f>'1'!F153</f>
        <v>32.259998000000003</v>
      </c>
      <c r="G154"/>
      <c r="H154" s="31">
        <f t="shared" si="11"/>
        <v>0.15094723431024581</v>
      </c>
      <c r="I154" s="31">
        <f t="shared" si="8"/>
        <v>3.9164528891542982E-2</v>
      </c>
      <c r="J154" s="31">
        <f t="shared" si="9"/>
        <v>-7.7384125845928464E-3</v>
      </c>
      <c r="K154" s="31">
        <f t="shared" si="10"/>
        <v>1.6383049779458148E-2</v>
      </c>
      <c r="L154" s="31"/>
    </row>
    <row r="155" spans="2:12" x14ac:dyDescent="0.2">
      <c r="B155" s="7">
        <v>41000</v>
      </c>
      <c r="C155" s="8">
        <f>'1'!C154</f>
        <v>28.684999000000001</v>
      </c>
      <c r="D155" s="8">
        <f>'1'!D154</f>
        <v>55.860000999999997</v>
      </c>
      <c r="E155" s="8">
        <f>'1'!E154</f>
        <v>76.800003000000004</v>
      </c>
      <c r="F155" s="8">
        <f>'1'!F154</f>
        <v>32.020000000000003</v>
      </c>
      <c r="G155"/>
      <c r="H155" s="31">
        <f t="shared" si="11"/>
        <v>2.6480551082483483E-2</v>
      </c>
      <c r="I155" s="31">
        <f t="shared" si="8"/>
        <v>2.5125627689774888E-3</v>
      </c>
      <c r="J155" s="31">
        <f t="shared" si="9"/>
        <v>3.2674464192236297E-2</v>
      </c>
      <c r="K155" s="31">
        <f t="shared" si="10"/>
        <v>-7.4394920917230101E-3</v>
      </c>
      <c r="L155" s="31"/>
    </row>
    <row r="156" spans="2:12" x14ac:dyDescent="0.2">
      <c r="B156" s="7">
        <v>41030</v>
      </c>
      <c r="C156" s="8">
        <f>'1'!C155</f>
        <v>27.445</v>
      </c>
      <c r="D156" s="8">
        <f>'1'!D155</f>
        <v>47.369999</v>
      </c>
      <c r="E156" s="8">
        <f>'1'!E155</f>
        <v>69.610000999999997</v>
      </c>
      <c r="F156" s="8">
        <f>'1'!F155</f>
        <v>29.190000999999999</v>
      </c>
      <c r="G156"/>
      <c r="H156" s="31">
        <f t="shared" si="11"/>
        <v>-4.3228134677641084E-2</v>
      </c>
      <c r="I156" s="31">
        <f t="shared" si="8"/>
        <v>-0.151987143716664</v>
      </c>
      <c r="J156" s="31">
        <f t="shared" si="9"/>
        <v>-9.361981405130948E-2</v>
      </c>
      <c r="K156" s="31">
        <f t="shared" si="10"/>
        <v>-8.8382229856339922E-2</v>
      </c>
      <c r="L156" s="31"/>
    </row>
    <row r="157" spans="2:12" x14ac:dyDescent="0.2">
      <c r="B157" s="7">
        <v>41061</v>
      </c>
      <c r="C157" s="8">
        <f>'1'!C156</f>
        <v>26.66</v>
      </c>
      <c r="D157" s="8">
        <f>'1'!D156</f>
        <v>49.689999</v>
      </c>
      <c r="E157" s="8">
        <f>'1'!E156</f>
        <v>74.300003000000004</v>
      </c>
      <c r="F157" s="8">
        <f>'1'!F156</f>
        <v>30.59</v>
      </c>
      <c r="G157"/>
      <c r="H157" s="31">
        <f t="shared" si="11"/>
        <v>-2.8602659865184954E-2</v>
      </c>
      <c r="I157" s="31">
        <f t="shared" si="8"/>
        <v>4.8976146273509436E-2</v>
      </c>
      <c r="J157" s="31">
        <f t="shared" si="9"/>
        <v>6.7375404864597144E-2</v>
      </c>
      <c r="K157" s="31">
        <f t="shared" si="10"/>
        <v>4.7961594794053042E-2</v>
      </c>
      <c r="L157" s="31"/>
    </row>
    <row r="158" spans="2:12" x14ac:dyDescent="0.2">
      <c r="B158" s="7">
        <v>41091</v>
      </c>
      <c r="C158" s="8">
        <f>'1'!C157</f>
        <v>22.639999</v>
      </c>
      <c r="D158" s="8">
        <f>'1'!D157</f>
        <v>54.139999000000003</v>
      </c>
      <c r="E158" s="8">
        <f>'1'!E157</f>
        <v>73.910004000000001</v>
      </c>
      <c r="F158" s="8">
        <f>'1'!F157</f>
        <v>29.469999000000001</v>
      </c>
      <c r="G158"/>
      <c r="H158" s="31">
        <f t="shared" si="11"/>
        <v>-0.15078773443360838</v>
      </c>
      <c r="I158" s="31">
        <f t="shared" si="8"/>
        <v>8.9555244305800974E-2</v>
      </c>
      <c r="J158" s="31">
        <f t="shared" si="9"/>
        <v>-5.2489769078475357E-3</v>
      </c>
      <c r="K158" s="31">
        <f t="shared" si="10"/>
        <v>-3.6613305001634511E-2</v>
      </c>
      <c r="L158" s="31"/>
    </row>
    <row r="159" spans="2:12" x14ac:dyDescent="0.2">
      <c r="B159" s="7">
        <v>41122</v>
      </c>
      <c r="C159" s="8">
        <f>'1'!C158</f>
        <v>24.805</v>
      </c>
      <c r="D159" s="8">
        <f>'1'!D158</f>
        <v>57.830002</v>
      </c>
      <c r="E159" s="8">
        <f>'1'!E158</f>
        <v>71.400002000000001</v>
      </c>
      <c r="F159" s="8">
        <f>'1'!F158</f>
        <v>30.82</v>
      </c>
      <c r="G159"/>
      <c r="H159" s="31">
        <f t="shared" si="11"/>
        <v>9.5627256873995536E-2</v>
      </c>
      <c r="I159" s="31">
        <f t="shared" si="8"/>
        <v>6.8156687627570767E-2</v>
      </c>
      <c r="J159" s="31">
        <f t="shared" si="9"/>
        <v>-3.3960247113503095E-2</v>
      </c>
      <c r="K159" s="31">
        <f t="shared" si="10"/>
        <v>4.5809333078022707E-2</v>
      </c>
      <c r="L159" s="31"/>
    </row>
    <row r="160" spans="2:12" x14ac:dyDescent="0.2">
      <c r="B160" s="7">
        <v>41153</v>
      </c>
      <c r="C160" s="8">
        <f>'1'!C159</f>
        <v>25.355</v>
      </c>
      <c r="D160" s="8">
        <f>'1'!D159</f>
        <v>55.18</v>
      </c>
      <c r="E160" s="8">
        <f>'1'!E159</f>
        <v>69.599997999999999</v>
      </c>
      <c r="F160" s="8">
        <f>'1'!F159</f>
        <v>29.76</v>
      </c>
      <c r="G160"/>
      <c r="H160" s="31">
        <f t="shared" si="11"/>
        <v>2.2172949002217335E-2</v>
      </c>
      <c r="I160" s="31">
        <f t="shared" si="8"/>
        <v>-4.5823999798582093E-2</v>
      </c>
      <c r="J160" s="31">
        <f t="shared" si="9"/>
        <v>-2.5210139349856053E-2</v>
      </c>
      <c r="K160" s="31">
        <f t="shared" si="10"/>
        <v>-3.4393251135626191E-2</v>
      </c>
      <c r="L160" s="31"/>
    </row>
    <row r="161" spans="2:12" x14ac:dyDescent="0.2">
      <c r="B161" s="7">
        <v>41183</v>
      </c>
      <c r="C161" s="8">
        <f>'1'!C160</f>
        <v>22.950001</v>
      </c>
      <c r="D161" s="8">
        <f>'1'!D160</f>
        <v>56.77</v>
      </c>
      <c r="E161" s="8">
        <f>'1'!E160</f>
        <v>70.440002000000007</v>
      </c>
      <c r="F161" s="8">
        <f>'1'!F160</f>
        <v>28.540001</v>
      </c>
      <c r="G161"/>
      <c r="H161" s="31">
        <f t="shared" si="11"/>
        <v>-9.4853046736343871E-2</v>
      </c>
      <c r="I161" s="31">
        <f t="shared" si="8"/>
        <v>2.8814787966654709E-2</v>
      </c>
      <c r="J161" s="31">
        <f t="shared" si="9"/>
        <v>1.2069023335316897E-2</v>
      </c>
      <c r="K161" s="31">
        <f t="shared" si="10"/>
        <v>-4.0994590053763491E-2</v>
      </c>
      <c r="L161" s="31"/>
    </row>
    <row r="162" spans="2:12" x14ac:dyDescent="0.2">
      <c r="B162" s="7">
        <v>41214</v>
      </c>
      <c r="C162" s="8">
        <f>'1'!C161</f>
        <v>25.934999000000001</v>
      </c>
      <c r="D162" s="8">
        <f>'1'!D161</f>
        <v>54.09</v>
      </c>
      <c r="E162" s="8">
        <f>'1'!E161</f>
        <v>74.279999000000004</v>
      </c>
      <c r="F162" s="8">
        <f>'1'!F161</f>
        <v>26.620000999999998</v>
      </c>
      <c r="G162"/>
      <c r="H162" s="31">
        <f t="shared" si="11"/>
        <v>0.1300652666638229</v>
      </c>
      <c r="I162" s="31">
        <f t="shared" si="8"/>
        <v>-4.7208032411484968E-2</v>
      </c>
      <c r="J162" s="31">
        <f t="shared" si="9"/>
        <v>5.451443627159458E-2</v>
      </c>
      <c r="K162" s="31">
        <f t="shared" si="10"/>
        <v>-6.7273999044358934E-2</v>
      </c>
      <c r="L162" s="31"/>
    </row>
    <row r="163" spans="2:12" x14ac:dyDescent="0.2">
      <c r="B163" s="7">
        <v>41244</v>
      </c>
      <c r="C163" s="8">
        <f>'1'!C162</f>
        <v>26.815000999999999</v>
      </c>
      <c r="D163" s="8">
        <f>'1'!D162</f>
        <v>53.5</v>
      </c>
      <c r="E163" s="8">
        <f>'1'!E162</f>
        <v>75.360000999999997</v>
      </c>
      <c r="F163" s="8">
        <f>'1'!F162</f>
        <v>26.709999</v>
      </c>
      <c r="G163"/>
      <c r="H163" s="31">
        <f t="shared" si="11"/>
        <v>3.3931059723580459E-2</v>
      </c>
      <c r="I163" s="31">
        <f t="shared" si="8"/>
        <v>-1.0907746348678193E-2</v>
      </c>
      <c r="J163" s="31">
        <f t="shared" si="9"/>
        <v>1.4539607088578377E-2</v>
      </c>
      <c r="K163" s="31">
        <f t="shared" si="10"/>
        <v>3.380841345573149E-3</v>
      </c>
      <c r="L163" s="31"/>
    </row>
    <row r="164" spans="2:12" x14ac:dyDescent="0.2">
      <c r="B164" s="7">
        <v>41275</v>
      </c>
      <c r="C164" s="8">
        <f>'1'!C163</f>
        <v>28.059999000000001</v>
      </c>
      <c r="D164" s="8">
        <f>'1'!D163</f>
        <v>55.23</v>
      </c>
      <c r="E164" s="8">
        <f>'1'!E163</f>
        <v>73.870002999999997</v>
      </c>
      <c r="F164" s="8">
        <f>'1'!F163</f>
        <v>27.450001</v>
      </c>
      <c r="G164"/>
      <c r="H164" s="31">
        <f t="shared" si="11"/>
        <v>4.6429161050562717E-2</v>
      </c>
      <c r="I164" s="31">
        <f t="shared" si="8"/>
        <v>3.2336448598130785E-2</v>
      </c>
      <c r="J164" s="31">
        <f t="shared" si="9"/>
        <v>-1.9771735406425961E-2</v>
      </c>
      <c r="K164" s="31">
        <f t="shared" si="10"/>
        <v>2.7705055324038108E-2</v>
      </c>
      <c r="L164" s="31"/>
    </row>
    <row r="165" spans="2:12" x14ac:dyDescent="0.2">
      <c r="B165" s="7">
        <v>41306</v>
      </c>
      <c r="C165" s="8">
        <f>'1'!C164</f>
        <v>27.424999</v>
      </c>
      <c r="D165" s="8">
        <f>'1'!D164</f>
        <v>54.220001000000003</v>
      </c>
      <c r="E165" s="8">
        <f>'1'!E164</f>
        <v>76.900002000000001</v>
      </c>
      <c r="F165" s="8">
        <f>'1'!F164</f>
        <v>27.799999</v>
      </c>
      <c r="G165"/>
      <c r="H165" s="31">
        <f t="shared" si="11"/>
        <v>-2.2630079209910225E-2</v>
      </c>
      <c r="I165" s="31">
        <f t="shared" si="8"/>
        <v>-1.8287144667752941E-2</v>
      </c>
      <c r="J165" s="31">
        <f t="shared" si="9"/>
        <v>4.1017989399567245E-2</v>
      </c>
      <c r="K165" s="31">
        <f t="shared" si="10"/>
        <v>1.2750382049166342E-2</v>
      </c>
      <c r="L165" s="31"/>
    </row>
    <row r="166" spans="2:12" x14ac:dyDescent="0.2">
      <c r="B166" s="7">
        <v>41334</v>
      </c>
      <c r="C166" s="8">
        <f>'1'!C165</f>
        <v>28.475000000000001</v>
      </c>
      <c r="D166" s="8">
        <f>'1'!D165</f>
        <v>55.23</v>
      </c>
      <c r="E166" s="8">
        <f>'1'!E165</f>
        <v>85.849997999999999</v>
      </c>
      <c r="F166" s="8">
        <f>'1'!F165</f>
        <v>28.610001</v>
      </c>
      <c r="G166"/>
      <c r="H166" s="31">
        <f t="shared" si="11"/>
        <v>3.828627304598986E-2</v>
      </c>
      <c r="I166" s="31">
        <f t="shared" si="8"/>
        <v>1.8627793828332795E-2</v>
      </c>
      <c r="J166" s="31">
        <f t="shared" si="9"/>
        <v>0.11638486043212315</v>
      </c>
      <c r="K166" s="31">
        <f t="shared" si="10"/>
        <v>2.9136763638013097E-2</v>
      </c>
      <c r="L166" s="31"/>
    </row>
    <row r="167" spans="2:12" x14ac:dyDescent="0.2">
      <c r="B167" s="7">
        <v>41365</v>
      </c>
      <c r="C167" s="8">
        <f>'1'!C166</f>
        <v>30.42</v>
      </c>
      <c r="D167" s="8">
        <f>'1'!D166</f>
        <v>56.59</v>
      </c>
      <c r="E167" s="8">
        <f>'1'!E166</f>
        <v>91.410004000000001</v>
      </c>
      <c r="F167" s="8">
        <f>'1'!F166</f>
        <v>33.099997999999999</v>
      </c>
      <c r="G167"/>
      <c r="H167" s="31">
        <f t="shared" si="11"/>
        <v>6.8305531167691003E-2</v>
      </c>
      <c r="I167" s="31">
        <f t="shared" si="8"/>
        <v>2.4624298388556953E-2</v>
      </c>
      <c r="J167" s="31">
        <f t="shared" si="9"/>
        <v>6.4764194869288083E-2</v>
      </c>
      <c r="K167" s="31">
        <f t="shared" si="10"/>
        <v>0.15693802317588168</v>
      </c>
      <c r="L167" s="31"/>
    </row>
    <row r="168" spans="2:12" x14ac:dyDescent="0.2">
      <c r="B168" s="7">
        <v>41395</v>
      </c>
      <c r="C168" s="8">
        <f>'1'!C167</f>
        <v>31.57</v>
      </c>
      <c r="D168" s="8">
        <f>'1'!D167</f>
        <v>58.82</v>
      </c>
      <c r="E168" s="8">
        <f>'1'!E167</f>
        <v>99.019997000000004</v>
      </c>
      <c r="F168" s="8">
        <f>'1'!F167</f>
        <v>34.900002000000001</v>
      </c>
      <c r="G168"/>
      <c r="H168" s="31">
        <f t="shared" si="11"/>
        <v>3.7804076265614661E-2</v>
      </c>
      <c r="I168" s="31">
        <f t="shared" si="8"/>
        <v>3.9406255522177025E-2</v>
      </c>
      <c r="J168" s="31">
        <f t="shared" si="9"/>
        <v>8.3251205196315237E-2</v>
      </c>
      <c r="K168" s="31">
        <f t="shared" si="10"/>
        <v>5.4380788784337719E-2</v>
      </c>
      <c r="L168" s="31"/>
    </row>
    <row r="169" spans="2:12" x14ac:dyDescent="0.2">
      <c r="B169" s="7">
        <v>41426</v>
      </c>
      <c r="C169" s="8">
        <f>'1'!C168</f>
        <v>32.755001</v>
      </c>
      <c r="D169" s="8">
        <f>'1'!D168</f>
        <v>59.939999</v>
      </c>
      <c r="E169" s="8">
        <f>'1'!E168</f>
        <v>102.44000200000001</v>
      </c>
      <c r="F169" s="8">
        <f>'1'!F168</f>
        <v>34.540000999999997</v>
      </c>
      <c r="G169"/>
      <c r="H169" s="31">
        <f t="shared" si="11"/>
        <v>3.7535666772252174E-2</v>
      </c>
      <c r="I169" s="31">
        <f t="shared" si="8"/>
        <v>1.9041125467528008E-2</v>
      </c>
      <c r="J169" s="31">
        <f t="shared" si="9"/>
        <v>3.4538528616598452E-2</v>
      </c>
      <c r="K169" s="31">
        <f t="shared" si="10"/>
        <v>-1.0315214308583842E-2</v>
      </c>
      <c r="L169" s="31"/>
    </row>
    <row r="170" spans="2:12" x14ac:dyDescent="0.2">
      <c r="B170" s="7">
        <v>41456</v>
      </c>
      <c r="C170" s="8">
        <f>'1'!C169</f>
        <v>35.645000000000003</v>
      </c>
      <c r="D170" s="8">
        <f>'1'!D169</f>
        <v>61.240001999999997</v>
      </c>
      <c r="E170" s="8">
        <f>'1'!E169</f>
        <v>105.099998</v>
      </c>
      <c r="F170" s="8">
        <f>'1'!F169</f>
        <v>31.84</v>
      </c>
      <c r="G170"/>
      <c r="H170" s="31">
        <f t="shared" si="11"/>
        <v>8.8230771233986705E-2</v>
      </c>
      <c r="I170" s="31">
        <f t="shared" si="8"/>
        <v>2.1688405433573532E-2</v>
      </c>
      <c r="J170" s="31">
        <f t="shared" si="9"/>
        <v>2.5966379813229468E-2</v>
      </c>
      <c r="K170" s="31">
        <f t="shared" si="10"/>
        <v>-7.8170264094665098E-2</v>
      </c>
      <c r="L170" s="31"/>
    </row>
    <row r="171" spans="2:12" x14ac:dyDescent="0.2">
      <c r="B171" s="7">
        <v>41487</v>
      </c>
      <c r="C171" s="8">
        <f>'1'!C170</f>
        <v>35.259998000000003</v>
      </c>
      <c r="D171" s="8">
        <f>'1'!D170</f>
        <v>55.73</v>
      </c>
      <c r="E171" s="8">
        <f>'1'!E170</f>
        <v>103.91999800000001</v>
      </c>
      <c r="F171" s="8">
        <f>'1'!F170</f>
        <v>33.400002000000001</v>
      </c>
      <c r="G171"/>
      <c r="H171" s="31">
        <f t="shared" si="11"/>
        <v>-1.0801009959321095E-2</v>
      </c>
      <c r="I171" s="31">
        <f t="shared" si="8"/>
        <v>-8.9973903005424516E-2</v>
      </c>
      <c r="J171" s="31">
        <f t="shared" si="9"/>
        <v>-1.1227402687486232E-2</v>
      </c>
      <c r="K171" s="31">
        <f t="shared" si="10"/>
        <v>4.8995037688442267E-2</v>
      </c>
      <c r="L171" s="31"/>
    </row>
    <row r="172" spans="2:12" x14ac:dyDescent="0.2">
      <c r="B172" s="7">
        <v>41518</v>
      </c>
      <c r="C172" s="8">
        <f>'1'!C171</f>
        <v>38.485000999999997</v>
      </c>
      <c r="D172" s="8">
        <f>'1'!D171</f>
        <v>56.200001</v>
      </c>
      <c r="E172" s="8">
        <f>'1'!E171</f>
        <v>117.5</v>
      </c>
      <c r="F172" s="8">
        <f>'1'!F171</f>
        <v>33.279998999999997</v>
      </c>
      <c r="G172"/>
      <c r="H172" s="31">
        <f t="shared" si="11"/>
        <v>9.1463504904339299E-2</v>
      </c>
      <c r="I172" s="31">
        <f t="shared" si="8"/>
        <v>8.4335366947785317E-3</v>
      </c>
      <c r="J172" s="31">
        <f t="shared" si="9"/>
        <v>0.13067746594837293</v>
      </c>
      <c r="K172" s="31">
        <f t="shared" si="10"/>
        <v>-3.5929039764729387E-3</v>
      </c>
      <c r="L172" s="31"/>
    </row>
    <row r="173" spans="2:12" x14ac:dyDescent="0.2">
      <c r="B173" s="7">
        <v>41548</v>
      </c>
      <c r="C173" s="8">
        <f>'1'!C172</f>
        <v>40.525002000000001</v>
      </c>
      <c r="D173" s="8">
        <f>'1'!D172</f>
        <v>60.470001000000003</v>
      </c>
      <c r="E173" s="8">
        <f>'1'!E172</f>
        <v>130.5</v>
      </c>
      <c r="F173" s="8">
        <f>'1'!F172</f>
        <v>35.409999999999997</v>
      </c>
      <c r="G173"/>
      <c r="H173" s="31">
        <f t="shared" si="11"/>
        <v>5.3007689930942181E-2</v>
      </c>
      <c r="I173" s="31">
        <f t="shared" si="8"/>
        <v>7.597864633489948E-2</v>
      </c>
      <c r="J173" s="31">
        <f t="shared" si="9"/>
        <v>0.11063829787234036</v>
      </c>
      <c r="K173" s="31">
        <f t="shared" si="10"/>
        <v>6.4002435817380965E-2</v>
      </c>
      <c r="L173" s="31"/>
    </row>
    <row r="174" spans="2:12" x14ac:dyDescent="0.2">
      <c r="B174" s="7">
        <v>41579</v>
      </c>
      <c r="C174" s="8">
        <f>'1'!C173</f>
        <v>40.729999999999997</v>
      </c>
      <c r="D174" s="8">
        <f>'1'!D173</f>
        <v>62.209999000000003</v>
      </c>
      <c r="E174" s="8">
        <f>'1'!E173</f>
        <v>134.25</v>
      </c>
      <c r="F174" s="8">
        <f>'1'!F173</f>
        <v>38.130001</v>
      </c>
      <c r="G174"/>
      <c r="H174" s="31">
        <f t="shared" si="11"/>
        <v>5.0585561969866966E-3</v>
      </c>
      <c r="I174" s="31">
        <f t="shared" si="8"/>
        <v>2.8774565424597887E-2</v>
      </c>
      <c r="J174" s="31">
        <f t="shared" si="9"/>
        <v>2.8735632183908066E-2</v>
      </c>
      <c r="K174" s="31">
        <f t="shared" si="10"/>
        <v>7.6814487432928624E-2</v>
      </c>
      <c r="L174" s="31"/>
    </row>
    <row r="175" spans="2:12" x14ac:dyDescent="0.2">
      <c r="B175" s="7">
        <v>41609</v>
      </c>
      <c r="C175" s="8">
        <f>'1'!C174</f>
        <v>39.195</v>
      </c>
      <c r="D175" s="8">
        <f>'1'!D174</f>
        <v>61.799999</v>
      </c>
      <c r="E175" s="8">
        <f>'1'!E174</f>
        <v>136.490005</v>
      </c>
      <c r="F175" s="8">
        <f>'1'!F174</f>
        <v>37.409999999999997</v>
      </c>
      <c r="G175"/>
      <c r="H175" s="31">
        <f t="shared" si="11"/>
        <v>-3.768720844586293E-2</v>
      </c>
      <c r="I175" s="31">
        <f t="shared" si="8"/>
        <v>-6.590580398498358E-3</v>
      </c>
      <c r="J175" s="31">
        <f t="shared" si="9"/>
        <v>1.6685325884543634E-2</v>
      </c>
      <c r="K175" s="31">
        <f t="shared" si="10"/>
        <v>-1.8882795203703284E-2</v>
      </c>
      <c r="L175" s="31"/>
    </row>
    <row r="176" spans="2:12" x14ac:dyDescent="0.2">
      <c r="B176" s="7">
        <v>41640</v>
      </c>
      <c r="C176" s="8">
        <f>'1'!C175</f>
        <v>35.560001</v>
      </c>
      <c r="D176" s="8">
        <f>'1'!D175</f>
        <v>57.450001</v>
      </c>
      <c r="E176" s="8">
        <f>'1'!E175</f>
        <v>125.260002</v>
      </c>
      <c r="F176" s="8">
        <f>'1'!F175</f>
        <v>37.840000000000003</v>
      </c>
      <c r="G176"/>
      <c r="H176" s="31">
        <f t="shared" si="11"/>
        <v>-9.2741395586171671E-2</v>
      </c>
      <c r="I176" s="31">
        <f t="shared" si="8"/>
        <v>-7.038831829107306E-2</v>
      </c>
      <c r="J176" s="31">
        <f t="shared" si="9"/>
        <v>-8.2277108862293558E-2</v>
      </c>
      <c r="K176" s="31">
        <f t="shared" si="10"/>
        <v>1.1494252873563315E-2</v>
      </c>
      <c r="L176" s="31"/>
    </row>
    <row r="177" spans="2:12" x14ac:dyDescent="0.2">
      <c r="B177" s="7">
        <v>41671</v>
      </c>
      <c r="C177" s="8">
        <f>'1'!C176</f>
        <v>35.479999999999997</v>
      </c>
      <c r="D177" s="8">
        <f>'1'!D176</f>
        <v>61.48</v>
      </c>
      <c r="E177" s="8">
        <f>'1'!E176</f>
        <v>128.91999799999999</v>
      </c>
      <c r="F177" s="8">
        <f>'1'!F176</f>
        <v>38.310001</v>
      </c>
      <c r="G177"/>
      <c r="H177" s="31">
        <f t="shared" si="11"/>
        <v>-2.249746843370537E-3</v>
      </c>
      <c r="I177" s="31">
        <f t="shared" si="8"/>
        <v>7.0147936115788623E-2</v>
      </c>
      <c r="J177" s="31">
        <f t="shared" si="9"/>
        <v>2.9219191613935935E-2</v>
      </c>
      <c r="K177" s="31">
        <f t="shared" si="10"/>
        <v>1.2420745243128861E-2</v>
      </c>
      <c r="L177" s="31"/>
    </row>
    <row r="178" spans="2:12" x14ac:dyDescent="0.2">
      <c r="B178" s="7">
        <v>41699</v>
      </c>
      <c r="C178" s="8">
        <f>'1'!C177</f>
        <v>36.689999</v>
      </c>
      <c r="D178" s="8">
        <f>'1'!D177</f>
        <v>62.450001</v>
      </c>
      <c r="E178" s="8">
        <f>'1'!E177</f>
        <v>125.489998</v>
      </c>
      <c r="F178" s="8">
        <f>'1'!F177</f>
        <v>40.990001999999997</v>
      </c>
      <c r="G178"/>
      <c r="H178" s="31">
        <f t="shared" si="11"/>
        <v>3.410369222096965E-2</v>
      </c>
      <c r="I178" s="31">
        <f t="shared" si="8"/>
        <v>1.5777504879635806E-2</v>
      </c>
      <c r="J178" s="31">
        <f t="shared" si="9"/>
        <v>-2.66056473255607E-2</v>
      </c>
      <c r="K178" s="31">
        <f t="shared" si="10"/>
        <v>6.9955649439946477E-2</v>
      </c>
      <c r="L178" s="31"/>
    </row>
    <row r="179" spans="2:12" x14ac:dyDescent="0.2">
      <c r="B179" s="7">
        <v>41730</v>
      </c>
      <c r="C179" s="8">
        <f>'1'!C178</f>
        <v>35.310001</v>
      </c>
      <c r="D179" s="8">
        <f>'1'!D178</f>
        <v>61.279998999999997</v>
      </c>
      <c r="E179" s="8">
        <f>'1'!E178</f>
        <v>129.020004</v>
      </c>
      <c r="F179" s="8">
        <f>'1'!F178</f>
        <v>40.400002000000001</v>
      </c>
      <c r="G179"/>
      <c r="H179" s="31">
        <f t="shared" si="11"/>
        <v>-3.7612374968993612E-2</v>
      </c>
      <c r="I179" s="31">
        <f t="shared" si="8"/>
        <v>-1.8735019716012546E-2</v>
      </c>
      <c r="J179" s="31">
        <f t="shared" si="9"/>
        <v>2.812977971359909E-2</v>
      </c>
      <c r="K179" s="31">
        <f t="shared" si="10"/>
        <v>-1.4393753871980719E-2</v>
      </c>
      <c r="L179" s="31"/>
    </row>
    <row r="180" spans="2:12" x14ac:dyDescent="0.2">
      <c r="B180" s="7">
        <v>41760</v>
      </c>
      <c r="C180" s="8">
        <f>'1'!C179</f>
        <v>36.619999</v>
      </c>
      <c r="D180" s="8">
        <f>'1'!D179</f>
        <v>68.059997999999993</v>
      </c>
      <c r="E180" s="8">
        <f>'1'!E179</f>
        <v>135.25</v>
      </c>
      <c r="F180" s="8">
        <f>'1'!F179</f>
        <v>40.939999</v>
      </c>
      <c r="G180"/>
      <c r="H180" s="31">
        <f t="shared" si="11"/>
        <v>3.7099913987541422E-2</v>
      </c>
      <c r="I180" s="31">
        <f t="shared" si="8"/>
        <v>0.11063967217101278</v>
      </c>
      <c r="J180" s="31">
        <f t="shared" si="9"/>
        <v>4.8287054773304749E-2</v>
      </c>
      <c r="K180" s="31">
        <f t="shared" si="10"/>
        <v>1.3366261714541583E-2</v>
      </c>
      <c r="L180" s="31"/>
    </row>
    <row r="181" spans="2:12" x14ac:dyDescent="0.2">
      <c r="B181" s="7">
        <v>41791</v>
      </c>
      <c r="C181" s="8">
        <f>'1'!C180</f>
        <v>38.689999</v>
      </c>
      <c r="D181" s="8">
        <f>'1'!D180</f>
        <v>67.930000000000007</v>
      </c>
      <c r="E181" s="8">
        <f>'1'!E180</f>
        <v>127.230003</v>
      </c>
      <c r="F181" s="8">
        <f>'1'!F180</f>
        <v>41.700001</v>
      </c>
      <c r="G181"/>
      <c r="H181" s="31">
        <f t="shared" si="11"/>
        <v>5.6526489801378865E-2</v>
      </c>
      <c r="I181" s="31">
        <f t="shared" si="8"/>
        <v>-1.910050012049469E-3</v>
      </c>
      <c r="J181" s="31">
        <f t="shared" si="9"/>
        <v>-5.9297574861367885E-2</v>
      </c>
      <c r="K181" s="31">
        <f t="shared" si="10"/>
        <v>1.8563801137366998E-2</v>
      </c>
      <c r="L181" s="31"/>
    </row>
    <row r="182" spans="2:12" x14ac:dyDescent="0.2">
      <c r="B182" s="7">
        <v>41821</v>
      </c>
      <c r="C182" s="8">
        <f>'1'!C181</f>
        <v>38.840000000000003</v>
      </c>
      <c r="D182" s="8">
        <f>'1'!D181</f>
        <v>69.230002999999996</v>
      </c>
      <c r="E182" s="8">
        <f>'1'!E181</f>
        <v>120.480003</v>
      </c>
      <c r="F182" s="8">
        <f>'1'!F181</f>
        <v>43.16</v>
      </c>
      <c r="G182"/>
      <c r="H182" s="31">
        <f t="shared" si="11"/>
        <v>3.8769967401655059E-3</v>
      </c>
      <c r="I182" s="31">
        <f t="shared" si="8"/>
        <v>1.913739143235671E-2</v>
      </c>
      <c r="J182" s="31">
        <f t="shared" si="9"/>
        <v>-5.3053523861034568E-2</v>
      </c>
      <c r="K182" s="31">
        <f t="shared" si="10"/>
        <v>3.5011965587242955E-2</v>
      </c>
      <c r="L182" s="31"/>
    </row>
    <row r="183" spans="2:12" x14ac:dyDescent="0.2">
      <c r="B183" s="7">
        <v>41852</v>
      </c>
      <c r="C183" s="8">
        <f>'1'!C182</f>
        <v>38.904998999999997</v>
      </c>
      <c r="D183" s="8">
        <f>'1'!D182</f>
        <v>69.25</v>
      </c>
      <c r="E183" s="8">
        <f>'1'!E182</f>
        <v>126.800003</v>
      </c>
      <c r="F183" s="8">
        <f>'1'!F182</f>
        <v>45.43</v>
      </c>
      <c r="G183"/>
      <c r="H183" s="31">
        <f t="shared" si="11"/>
        <v>1.6735066941295784E-3</v>
      </c>
      <c r="I183" s="31">
        <f t="shared" si="8"/>
        <v>2.8884875246948383E-4</v>
      </c>
      <c r="J183" s="31">
        <f t="shared" si="9"/>
        <v>5.2456838003232864E-2</v>
      </c>
      <c r="K183" s="31">
        <f t="shared" si="10"/>
        <v>5.2594995366079811E-2</v>
      </c>
      <c r="L183" s="31"/>
    </row>
    <row r="184" spans="2:12" x14ac:dyDescent="0.2">
      <c r="B184" s="7">
        <v>41883</v>
      </c>
      <c r="C184" s="8">
        <f>'1'!C183</f>
        <v>37.729999999999997</v>
      </c>
      <c r="D184" s="8">
        <f>'1'!D183</f>
        <v>68.370002999999997</v>
      </c>
      <c r="E184" s="8">
        <f>'1'!E183</f>
        <v>127.379997</v>
      </c>
      <c r="F184" s="8">
        <f>'1'!F183</f>
        <v>46.360000999999997</v>
      </c>
      <c r="G184"/>
      <c r="H184" s="31">
        <f t="shared" si="11"/>
        <v>-3.0201748623615132E-2</v>
      </c>
      <c r="I184" s="31">
        <f t="shared" si="8"/>
        <v>-1.2707537906137212E-2</v>
      </c>
      <c r="J184" s="31">
        <f t="shared" si="9"/>
        <v>4.5740850652817855E-3</v>
      </c>
      <c r="K184" s="31">
        <f t="shared" si="10"/>
        <v>2.0471076381245901E-2</v>
      </c>
      <c r="L184" s="31"/>
    </row>
    <row r="185" spans="2:12" x14ac:dyDescent="0.2">
      <c r="B185" s="7">
        <v>41913</v>
      </c>
      <c r="C185" s="8">
        <f>'1'!C184</f>
        <v>37.779998999999997</v>
      </c>
      <c r="D185" s="8">
        <f>'1'!D184</f>
        <v>72.610000999999997</v>
      </c>
      <c r="E185" s="8">
        <f>'1'!E184</f>
        <v>124.910004</v>
      </c>
      <c r="F185" s="8">
        <f>'1'!F184</f>
        <v>46.950001</v>
      </c>
      <c r="G185"/>
      <c r="H185" s="31">
        <f t="shared" si="11"/>
        <v>1.3251789027299843E-3</v>
      </c>
      <c r="I185" s="31">
        <f t="shared" si="8"/>
        <v>6.2015471902202579E-2</v>
      </c>
      <c r="J185" s="31">
        <f t="shared" si="9"/>
        <v>-1.9390744686546002E-2</v>
      </c>
      <c r="K185" s="31">
        <f t="shared" si="10"/>
        <v>1.2726488077513309E-2</v>
      </c>
      <c r="L185" s="31"/>
    </row>
    <row r="186" spans="2:12" x14ac:dyDescent="0.2">
      <c r="B186" s="7">
        <v>41944</v>
      </c>
      <c r="C186" s="8">
        <f>'1'!C185</f>
        <v>40.604999999999997</v>
      </c>
      <c r="D186" s="8">
        <f>'1'!D185</f>
        <v>76.360000999999997</v>
      </c>
      <c r="E186" s="8">
        <f>'1'!E185</f>
        <v>134.36000100000001</v>
      </c>
      <c r="F186" s="8">
        <f>'1'!F185</f>
        <v>47.810001</v>
      </c>
      <c r="G186"/>
      <c r="H186" s="31">
        <f t="shared" si="11"/>
        <v>7.4775041682769716E-2</v>
      </c>
      <c r="I186" s="31">
        <f t="shared" si="8"/>
        <v>5.1645778107068274E-2</v>
      </c>
      <c r="J186" s="31">
        <f t="shared" si="9"/>
        <v>7.5654444779298835E-2</v>
      </c>
      <c r="K186" s="31">
        <f t="shared" si="10"/>
        <v>1.8317358502292658E-2</v>
      </c>
      <c r="L186" s="31"/>
    </row>
    <row r="187" spans="2:12" x14ac:dyDescent="0.2">
      <c r="B187" s="7">
        <v>41974</v>
      </c>
      <c r="C187" s="8">
        <f>'1'!C186</f>
        <v>41.025002000000001</v>
      </c>
      <c r="D187" s="8">
        <f>'1'!D186</f>
        <v>79.389999000000003</v>
      </c>
      <c r="E187" s="8">
        <f>'1'!E186</f>
        <v>129.979996</v>
      </c>
      <c r="F187" s="8">
        <f>'1'!F186</f>
        <v>46.450001</v>
      </c>
      <c r="G187"/>
      <c r="H187" s="31">
        <f t="shared" si="11"/>
        <v>1.0343603004556279E-2</v>
      </c>
      <c r="I187" s="31">
        <f t="shared" si="8"/>
        <v>3.9680434262959308E-2</v>
      </c>
      <c r="J187" s="31">
        <f t="shared" si="9"/>
        <v>-3.2599024764818241E-2</v>
      </c>
      <c r="K187" s="31">
        <f t="shared" si="10"/>
        <v>-2.8445931218449405E-2</v>
      </c>
      <c r="L187" s="31"/>
    </row>
    <row r="188" spans="2:12" x14ac:dyDescent="0.2">
      <c r="B188" s="7">
        <v>42005</v>
      </c>
      <c r="C188" s="8">
        <f>'1'!C187</f>
        <v>43.764999000000003</v>
      </c>
      <c r="D188" s="8">
        <f>'1'!D187</f>
        <v>76.199996999999996</v>
      </c>
      <c r="E188" s="8">
        <f>'1'!E187</f>
        <v>145.36999499999999</v>
      </c>
      <c r="F188" s="8">
        <f>'1'!F187</f>
        <v>40.400002000000001</v>
      </c>
      <c r="G188"/>
      <c r="H188" s="31">
        <f t="shared" si="11"/>
        <v>6.6788467188862111E-2</v>
      </c>
      <c r="I188" s="31">
        <f t="shared" si="8"/>
        <v>-4.0181408743940272E-2</v>
      </c>
      <c r="J188" s="31">
        <f t="shared" si="9"/>
        <v>0.11840282715503392</v>
      </c>
      <c r="K188" s="31">
        <f t="shared" si="10"/>
        <v>-0.13024755370834118</v>
      </c>
      <c r="L188" s="31"/>
    </row>
    <row r="189" spans="2:12" x14ac:dyDescent="0.2">
      <c r="B189" s="7">
        <v>42036</v>
      </c>
      <c r="C189" s="8">
        <f>'1'!C188</f>
        <v>46.744999</v>
      </c>
      <c r="D189" s="8">
        <f>'1'!D188</f>
        <v>80.430000000000007</v>
      </c>
      <c r="E189" s="8">
        <f>'1'!E188</f>
        <v>150.85000600000001</v>
      </c>
      <c r="F189" s="8">
        <f>'1'!F188</f>
        <v>43.849997999999999</v>
      </c>
      <c r="G189"/>
      <c r="H189" s="31">
        <f t="shared" si="11"/>
        <v>6.8090941804888283E-2</v>
      </c>
      <c r="I189" s="31">
        <f t="shared" si="8"/>
        <v>5.5511852579206877E-2</v>
      </c>
      <c r="J189" s="31">
        <f t="shared" si="9"/>
        <v>3.7696988295280676E-2</v>
      </c>
      <c r="K189" s="31">
        <f t="shared" si="10"/>
        <v>8.539593636653775E-2</v>
      </c>
      <c r="L189" s="31"/>
    </row>
    <row r="190" spans="2:12" x14ac:dyDescent="0.2">
      <c r="B190" s="7">
        <v>42064</v>
      </c>
      <c r="C190" s="8">
        <f>'1'!C189</f>
        <v>47.349997999999999</v>
      </c>
      <c r="D190" s="8">
        <f>'1'!D189</f>
        <v>80.319999999999993</v>
      </c>
      <c r="E190" s="8">
        <f>'1'!E189</f>
        <v>150.08000200000001</v>
      </c>
      <c r="F190" s="8">
        <f>'1'!F189</f>
        <v>40.659999999999997</v>
      </c>
      <c r="G190"/>
      <c r="H190" s="31">
        <f t="shared" si="11"/>
        <v>1.2942539585892421E-2</v>
      </c>
      <c r="I190" s="31">
        <f t="shared" si="8"/>
        <v>-1.3676488872312875E-3</v>
      </c>
      <c r="J190" s="31">
        <f t="shared" si="9"/>
        <v>-5.1044346660483741E-3</v>
      </c>
      <c r="K190" s="31">
        <f t="shared" si="10"/>
        <v>-7.2747962269006372E-2</v>
      </c>
      <c r="L190" s="31"/>
    </row>
    <row r="191" spans="2:12" x14ac:dyDescent="0.2">
      <c r="B191" s="7">
        <v>42095</v>
      </c>
      <c r="C191" s="8">
        <f>'1'!C190</f>
        <v>49.580002</v>
      </c>
      <c r="D191" s="8">
        <f>'1'!D190</f>
        <v>75.559997999999993</v>
      </c>
      <c r="E191" s="8">
        <f>'1'!E190</f>
        <v>143.33999600000001</v>
      </c>
      <c r="F191" s="8">
        <f>'1'!F190</f>
        <v>48.639999000000003</v>
      </c>
      <c r="G191"/>
      <c r="H191" s="31">
        <f t="shared" si="11"/>
        <v>4.7096179391602044E-2</v>
      </c>
      <c r="I191" s="31">
        <f t="shared" si="8"/>
        <v>-5.9262973107569672E-2</v>
      </c>
      <c r="J191" s="31">
        <f t="shared" si="9"/>
        <v>-4.4909421043317854E-2</v>
      </c>
      <c r="K191" s="31">
        <f t="shared" si="10"/>
        <v>0.196261657648795</v>
      </c>
      <c r="L191" s="31"/>
    </row>
    <row r="192" spans="2:12" x14ac:dyDescent="0.2">
      <c r="B192" s="7">
        <v>42125</v>
      </c>
      <c r="C192" s="8">
        <f>'1'!C191</f>
        <v>51.959999000000003</v>
      </c>
      <c r="D192" s="8">
        <f>'1'!D191</f>
        <v>72.639999000000003</v>
      </c>
      <c r="E192" s="8">
        <f>'1'!E191</f>
        <v>140.520004</v>
      </c>
      <c r="F192" s="8">
        <f>'1'!F191</f>
        <v>46.860000999999997</v>
      </c>
      <c r="G192"/>
      <c r="H192" s="31">
        <f t="shared" si="11"/>
        <v>4.8003164663042996E-2</v>
      </c>
      <c r="I192" s="31">
        <f t="shared" si="8"/>
        <v>-3.864477338922101E-2</v>
      </c>
      <c r="J192" s="31">
        <f t="shared" si="9"/>
        <v>-1.9673448295617457E-2</v>
      </c>
      <c r="K192" s="31">
        <f t="shared" si="10"/>
        <v>-3.6595354370792754E-2</v>
      </c>
      <c r="L192" s="31"/>
    </row>
    <row r="193" spans="2:12" x14ac:dyDescent="0.2">
      <c r="B193" s="7">
        <v>42156</v>
      </c>
      <c r="C193" s="8">
        <f>'1'!C192</f>
        <v>53.619999</v>
      </c>
      <c r="D193" s="8">
        <f>'1'!D192</f>
        <v>74.5</v>
      </c>
      <c r="E193" s="8">
        <f>'1'!E192</f>
        <v>138.720001</v>
      </c>
      <c r="F193" s="8">
        <f>'1'!F192</f>
        <v>44.150002000000001</v>
      </c>
      <c r="G193"/>
      <c r="H193" s="31">
        <f t="shared" si="11"/>
        <v>3.1947652654881642E-2</v>
      </c>
      <c r="I193" s="31">
        <f t="shared" si="8"/>
        <v>2.5605740991268444E-2</v>
      </c>
      <c r="J193" s="31">
        <f t="shared" si="9"/>
        <v>-1.2809585459448214E-2</v>
      </c>
      <c r="K193" s="31">
        <f t="shared" si="10"/>
        <v>-5.7831816947677805E-2</v>
      </c>
      <c r="L193" s="31"/>
    </row>
    <row r="194" spans="2:12" x14ac:dyDescent="0.2">
      <c r="B194" s="7">
        <v>42186</v>
      </c>
      <c r="C194" s="8">
        <f>'1'!C193</f>
        <v>57.93</v>
      </c>
      <c r="D194" s="8">
        <f>'1'!D193</f>
        <v>76.309997999999993</v>
      </c>
      <c r="E194" s="8">
        <f>'1'!E193</f>
        <v>144.16999799999999</v>
      </c>
      <c r="F194" s="8">
        <f>'1'!F193</f>
        <v>46.700001</v>
      </c>
      <c r="G194"/>
      <c r="H194" s="31">
        <f t="shared" si="11"/>
        <v>8.0380475202918245E-2</v>
      </c>
      <c r="I194" s="31">
        <f t="shared" si="8"/>
        <v>2.429527516778518E-2</v>
      </c>
      <c r="J194" s="31">
        <f t="shared" si="9"/>
        <v>3.9287752023588807E-2</v>
      </c>
      <c r="K194" s="31">
        <f t="shared" si="10"/>
        <v>5.7757619127627668E-2</v>
      </c>
      <c r="L194" s="31"/>
    </row>
    <row r="195" spans="2:12" x14ac:dyDescent="0.2">
      <c r="B195" s="7">
        <v>42217</v>
      </c>
      <c r="C195" s="8">
        <f>'1'!C194</f>
        <v>55.950001</v>
      </c>
      <c r="D195" s="8">
        <f>'1'!D194</f>
        <v>72.879997000000003</v>
      </c>
      <c r="E195" s="8">
        <f>'1'!E194</f>
        <v>130.679993</v>
      </c>
      <c r="F195" s="8">
        <f>'1'!F194</f>
        <v>43.52</v>
      </c>
      <c r="G195"/>
      <c r="H195" s="31">
        <f t="shared" si="11"/>
        <v>-3.4179164508890025E-2</v>
      </c>
      <c r="I195" s="31">
        <f t="shared" si="8"/>
        <v>-4.4948251734982181E-2</v>
      </c>
      <c r="J195" s="31">
        <f t="shared" si="9"/>
        <v>-9.3570126844282786E-2</v>
      </c>
      <c r="K195" s="31">
        <f t="shared" si="10"/>
        <v>-6.8094238370573046E-2</v>
      </c>
      <c r="L195" s="31"/>
    </row>
    <row r="196" spans="2:12" x14ac:dyDescent="0.2">
      <c r="B196" s="7">
        <v>42248</v>
      </c>
      <c r="C196" s="8">
        <f>'1'!C195</f>
        <v>56.84</v>
      </c>
      <c r="D196" s="8">
        <f>'1'!D195</f>
        <v>71.709998999999996</v>
      </c>
      <c r="E196" s="8">
        <f>'1'!E195</f>
        <v>130.949997</v>
      </c>
      <c r="F196" s="8">
        <f>'1'!F195</f>
        <v>44.259998000000003</v>
      </c>
      <c r="G196"/>
      <c r="H196" s="31">
        <f t="shared" si="11"/>
        <v>1.5907041717479142E-2</v>
      </c>
      <c r="I196" s="31">
        <f t="shared" si="8"/>
        <v>-1.6053760265659855E-2</v>
      </c>
      <c r="J196" s="31">
        <f t="shared" si="9"/>
        <v>2.0661464222759829E-3</v>
      </c>
      <c r="K196" s="31">
        <f t="shared" si="10"/>
        <v>1.7003630514705881E-2</v>
      </c>
      <c r="L196" s="31"/>
    </row>
    <row r="197" spans="2:12" x14ac:dyDescent="0.2">
      <c r="B197" s="7">
        <v>42278</v>
      </c>
      <c r="C197" s="8">
        <f>'1'!C196</f>
        <v>62.57</v>
      </c>
      <c r="D197" s="8">
        <f>'1'!D196</f>
        <v>65.209998999999996</v>
      </c>
      <c r="E197" s="8">
        <f>'1'!E196</f>
        <v>148.070007</v>
      </c>
      <c r="F197" s="8">
        <f>'1'!F196</f>
        <v>52.639999000000003</v>
      </c>
      <c r="G197"/>
      <c r="H197" s="31">
        <f t="shared" si="11"/>
        <v>0.10080928923293442</v>
      </c>
      <c r="I197" s="31">
        <f t="shared" si="8"/>
        <v>-9.064286836763169E-2</v>
      </c>
      <c r="J197" s="31">
        <f t="shared" si="9"/>
        <v>0.13073700184964498</v>
      </c>
      <c r="K197" s="31">
        <f t="shared" si="10"/>
        <v>0.18933577448421945</v>
      </c>
      <c r="L197" s="31"/>
    </row>
    <row r="198" spans="2:12" x14ac:dyDescent="0.2">
      <c r="B198" s="7">
        <v>42309</v>
      </c>
      <c r="C198" s="8">
        <f>'1'!C197</f>
        <v>61.389999000000003</v>
      </c>
      <c r="D198" s="8">
        <f>'1'!D197</f>
        <v>56.310001</v>
      </c>
      <c r="E198" s="8">
        <f>'1'!E197</f>
        <v>145.449997</v>
      </c>
      <c r="F198" s="8">
        <f>'1'!F197</f>
        <v>54.349997999999999</v>
      </c>
      <c r="G198"/>
      <c r="H198" s="31">
        <f t="shared" si="11"/>
        <v>-1.8858894038676688E-2</v>
      </c>
      <c r="I198" s="31">
        <f t="shared" si="8"/>
        <v>-0.1364821060647462</v>
      </c>
      <c r="J198" s="31">
        <f t="shared" si="9"/>
        <v>-1.7694400460182336E-2</v>
      </c>
      <c r="K198" s="31">
        <f t="shared" si="10"/>
        <v>3.2484784051762583E-2</v>
      </c>
      <c r="L198" s="31"/>
    </row>
    <row r="199" spans="2:12" x14ac:dyDescent="0.2">
      <c r="B199" s="7">
        <v>42339</v>
      </c>
      <c r="C199" s="8">
        <f>'1'!C198</f>
        <v>60.029998999999997</v>
      </c>
      <c r="D199" s="8">
        <f>'1'!D198</f>
        <v>49.810001</v>
      </c>
      <c r="E199" s="8">
        <f>'1'!E198</f>
        <v>144.58999600000001</v>
      </c>
      <c r="F199" s="8">
        <f>'1'!F198</f>
        <v>55.48</v>
      </c>
      <c r="G199"/>
      <c r="H199" s="31">
        <f t="shared" si="11"/>
        <v>-2.2153445547376638E-2</v>
      </c>
      <c r="I199" s="31">
        <f t="shared" si="8"/>
        <v>-0.11543242558280187</v>
      </c>
      <c r="J199" s="31">
        <f t="shared" si="9"/>
        <v>-5.9126917685669023E-3</v>
      </c>
      <c r="K199" s="31">
        <f t="shared" si="10"/>
        <v>2.0791205916879552E-2</v>
      </c>
      <c r="L199" s="31"/>
    </row>
    <row r="200" spans="2:12" x14ac:dyDescent="0.2">
      <c r="B200" s="7">
        <v>42370</v>
      </c>
      <c r="C200" s="8">
        <f>'1'!C199</f>
        <v>60.77</v>
      </c>
      <c r="D200" s="8">
        <f>'1'!D199</f>
        <v>49.099997999999999</v>
      </c>
      <c r="E200" s="8">
        <f>'1'!E199</f>
        <v>120.129997</v>
      </c>
      <c r="F200" s="8">
        <f>'1'!F199</f>
        <v>55.09</v>
      </c>
      <c r="G200"/>
      <c r="H200" s="31">
        <f t="shared" si="11"/>
        <v>1.2327186612147045E-2</v>
      </c>
      <c r="I200" s="31">
        <f t="shared" si="8"/>
        <v>-1.4254225772852291E-2</v>
      </c>
      <c r="J200" s="31">
        <f t="shared" si="9"/>
        <v>-0.16916799001778804</v>
      </c>
      <c r="K200" s="31">
        <f t="shared" si="10"/>
        <v>-7.0295602018743963E-3</v>
      </c>
      <c r="L200" s="31"/>
    </row>
    <row r="201" spans="2:12" x14ac:dyDescent="0.2">
      <c r="B201" s="7">
        <v>42401</v>
      </c>
      <c r="C201" s="8">
        <f>'1'!C200</f>
        <v>58.209999000000003</v>
      </c>
      <c r="D201" s="8">
        <f>'1'!D200</f>
        <v>51.32</v>
      </c>
      <c r="E201" s="8">
        <f>'1'!E200</f>
        <v>118.18</v>
      </c>
      <c r="F201" s="8">
        <f>'1'!F200</f>
        <v>50.880001</v>
      </c>
      <c r="G201"/>
      <c r="H201" s="31">
        <f t="shared" si="11"/>
        <v>-4.2126065492841813E-2</v>
      </c>
      <c r="I201" s="31">
        <f t="shared" ref="I201:I247" si="12">D201/D200-1</f>
        <v>4.521389186207303E-2</v>
      </c>
      <c r="J201" s="31">
        <f t="shared" ref="J201:J247" si="13">E201/E200-1</f>
        <v>-1.6232390316300416E-2</v>
      </c>
      <c r="K201" s="31">
        <f t="shared" ref="K201:K247" si="14">F201/F200-1</f>
        <v>-7.6420384824832155E-2</v>
      </c>
      <c r="L201" s="31"/>
    </row>
    <row r="202" spans="2:12" x14ac:dyDescent="0.2">
      <c r="B202" s="7">
        <v>42430</v>
      </c>
      <c r="C202" s="8">
        <f>'1'!C201</f>
        <v>59.700001</v>
      </c>
      <c r="D202" s="8">
        <f>'1'!D201</f>
        <v>57.209999000000003</v>
      </c>
      <c r="E202" s="8">
        <f>'1'!E201</f>
        <v>126.94000200000001</v>
      </c>
      <c r="F202" s="8">
        <f>'1'!F201</f>
        <v>55.23</v>
      </c>
      <c r="G202"/>
      <c r="H202" s="31">
        <f t="shared" ref="H202:H247" si="15">C202/C201-1</f>
        <v>2.5597011262618263E-2</v>
      </c>
      <c r="I202" s="31">
        <f t="shared" si="12"/>
        <v>0.11477005066250978</v>
      </c>
      <c r="J202" s="31">
        <f t="shared" si="13"/>
        <v>7.4124234218988061E-2</v>
      </c>
      <c r="K202" s="31">
        <f t="shared" si="14"/>
        <v>8.5495261684448431E-2</v>
      </c>
      <c r="L202" s="31"/>
    </row>
    <row r="203" spans="2:12" x14ac:dyDescent="0.2">
      <c r="B203" s="7">
        <v>42461</v>
      </c>
      <c r="C203" s="8">
        <f>'1'!C202</f>
        <v>56.23</v>
      </c>
      <c r="D203" s="8">
        <f>'1'!D202</f>
        <v>51.130001</v>
      </c>
      <c r="E203" s="8">
        <f>'1'!E202</f>
        <v>134.800003</v>
      </c>
      <c r="F203" s="8">
        <f>'1'!F202</f>
        <v>49.869999</v>
      </c>
      <c r="G203"/>
      <c r="H203" s="31">
        <f t="shared" si="15"/>
        <v>-5.8123968875645415E-2</v>
      </c>
      <c r="I203" s="31">
        <f t="shared" si="12"/>
        <v>-0.10627509362480503</v>
      </c>
      <c r="J203" s="31">
        <f t="shared" si="13"/>
        <v>6.1919023760532044E-2</v>
      </c>
      <c r="K203" s="31">
        <f t="shared" si="14"/>
        <v>-9.7048723519826186E-2</v>
      </c>
      <c r="L203" s="31"/>
    </row>
    <row r="204" spans="2:12" x14ac:dyDescent="0.2">
      <c r="B204" s="7">
        <v>42491</v>
      </c>
      <c r="C204" s="8">
        <f>'1'!C203</f>
        <v>54.889999000000003</v>
      </c>
      <c r="D204" s="8">
        <f>'1'!D203</f>
        <v>37.979999999999997</v>
      </c>
      <c r="E204" s="8">
        <f>'1'!E203</f>
        <v>126.150002</v>
      </c>
      <c r="F204" s="8">
        <f>'1'!F203</f>
        <v>53</v>
      </c>
      <c r="G204"/>
      <c r="H204" s="31">
        <f t="shared" si="15"/>
        <v>-2.3830713142450555E-2</v>
      </c>
      <c r="I204" s="31">
        <f t="shared" si="12"/>
        <v>-0.25718757564663464</v>
      </c>
      <c r="J204" s="31">
        <f t="shared" si="13"/>
        <v>-6.4169145456176357E-2</v>
      </c>
      <c r="K204" s="31">
        <f t="shared" si="14"/>
        <v>6.2763205589797533E-2</v>
      </c>
      <c r="L204" s="31"/>
    </row>
    <row r="205" spans="2:12" x14ac:dyDescent="0.2">
      <c r="B205" s="7">
        <v>42522</v>
      </c>
      <c r="C205" s="8">
        <f>'1'!C204</f>
        <v>57.119999</v>
      </c>
      <c r="D205" s="8">
        <f>'1'!D204</f>
        <v>38.049999</v>
      </c>
      <c r="E205" s="8">
        <f>'1'!E204</f>
        <v>129.86999499999999</v>
      </c>
      <c r="F205" s="8">
        <f>'1'!F204</f>
        <v>51.169998</v>
      </c>
      <c r="G205"/>
      <c r="H205" s="31">
        <f t="shared" si="15"/>
        <v>4.0626708701525072E-2</v>
      </c>
      <c r="I205" s="31">
        <f t="shared" si="12"/>
        <v>1.8430489731438016E-3</v>
      </c>
      <c r="J205" s="31">
        <f t="shared" si="13"/>
        <v>2.9488647966886106E-2</v>
      </c>
      <c r="K205" s="31">
        <f t="shared" si="14"/>
        <v>-3.4528339622641568E-2</v>
      </c>
      <c r="L205" s="31"/>
    </row>
    <row r="206" spans="2:12" x14ac:dyDescent="0.2">
      <c r="B206" s="7">
        <v>42552</v>
      </c>
      <c r="C206" s="8">
        <f>'1'!C205</f>
        <v>58.049999</v>
      </c>
      <c r="D206" s="8">
        <f>'1'!D205</f>
        <v>44.23</v>
      </c>
      <c r="E206" s="8">
        <f>'1'!E205</f>
        <v>133.66000399999999</v>
      </c>
      <c r="F206" s="8">
        <f>'1'!F205</f>
        <v>56.68</v>
      </c>
      <c r="G206"/>
      <c r="H206" s="31">
        <f t="shared" si="15"/>
        <v>1.6281512890082395E-2</v>
      </c>
      <c r="I206" s="31">
        <f t="shared" si="12"/>
        <v>0.16241790177182391</v>
      </c>
      <c r="J206" s="31">
        <f t="shared" si="13"/>
        <v>2.9183099606648888E-2</v>
      </c>
      <c r="K206" s="31">
        <f t="shared" si="14"/>
        <v>0.10768032470902189</v>
      </c>
      <c r="L206" s="31"/>
    </row>
    <row r="207" spans="2:12" x14ac:dyDescent="0.2">
      <c r="B207" s="7">
        <v>42583</v>
      </c>
      <c r="C207" s="8">
        <f>'1'!C206</f>
        <v>56.23</v>
      </c>
      <c r="D207" s="8">
        <f>'1'!D206</f>
        <v>50.459999000000003</v>
      </c>
      <c r="E207" s="8">
        <f>'1'!E206</f>
        <v>129.449997</v>
      </c>
      <c r="F207" s="8">
        <f>'1'!F206</f>
        <v>57.459999000000003</v>
      </c>
      <c r="G207"/>
      <c r="H207" s="31">
        <f t="shared" si="15"/>
        <v>-3.1352265828635151E-2</v>
      </c>
      <c r="I207" s="31">
        <f t="shared" si="12"/>
        <v>0.14085460094958191</v>
      </c>
      <c r="J207" s="31">
        <f t="shared" si="13"/>
        <v>-3.1497881744788736E-2</v>
      </c>
      <c r="K207" s="31">
        <f t="shared" si="14"/>
        <v>1.3761450247000706E-2</v>
      </c>
      <c r="L207" s="31"/>
    </row>
    <row r="208" spans="2:12" x14ac:dyDescent="0.2">
      <c r="B208" s="7">
        <v>42614</v>
      </c>
      <c r="C208" s="8">
        <f>'1'!C207</f>
        <v>54.139999000000003</v>
      </c>
      <c r="D208" s="8">
        <f>'1'!D207</f>
        <v>51.880001</v>
      </c>
      <c r="E208" s="8">
        <f>'1'!E207</f>
        <v>131.740005</v>
      </c>
      <c r="F208" s="8">
        <f>'1'!F207</f>
        <v>57.599997999999999</v>
      </c>
      <c r="G208"/>
      <c r="H208" s="31">
        <f t="shared" si="15"/>
        <v>-3.7168788902720906E-2</v>
      </c>
      <c r="I208" s="31">
        <f t="shared" si="12"/>
        <v>2.8141142055908341E-2</v>
      </c>
      <c r="J208" s="31">
        <f t="shared" si="13"/>
        <v>1.7690290097109873E-2</v>
      </c>
      <c r="K208" s="31">
        <f t="shared" si="14"/>
        <v>2.4364601885913384E-3</v>
      </c>
      <c r="L208" s="31"/>
    </row>
    <row r="209" spans="2:12" x14ac:dyDescent="0.2">
      <c r="B209" s="7">
        <v>42644</v>
      </c>
      <c r="C209" s="8">
        <f>'1'!C208</f>
        <v>53.07</v>
      </c>
      <c r="D209" s="8">
        <f>'1'!D208</f>
        <v>52</v>
      </c>
      <c r="E209" s="8">
        <f>'1'!E208</f>
        <v>142.429993</v>
      </c>
      <c r="F209" s="8">
        <f>'1'!F208</f>
        <v>59.919998</v>
      </c>
      <c r="G209"/>
      <c r="H209" s="31">
        <f t="shared" si="15"/>
        <v>-1.9763557808709975E-2</v>
      </c>
      <c r="I209" s="31">
        <f t="shared" si="12"/>
        <v>2.3130107495563657E-3</v>
      </c>
      <c r="J209" s="31">
        <f t="shared" si="13"/>
        <v>8.1144584744778259E-2</v>
      </c>
      <c r="K209" s="31">
        <f t="shared" si="14"/>
        <v>4.0277779176311812E-2</v>
      </c>
      <c r="L209" s="31"/>
    </row>
    <row r="210" spans="2:12" x14ac:dyDescent="0.2">
      <c r="B210" s="7">
        <v>42675</v>
      </c>
      <c r="C210" s="8">
        <f>'1'!C209</f>
        <v>57.970001000000003</v>
      </c>
      <c r="D210" s="8">
        <f>'1'!D209</f>
        <v>55.919998</v>
      </c>
      <c r="E210" s="8">
        <f>'1'!E209</f>
        <v>150.55999800000001</v>
      </c>
      <c r="F210" s="8">
        <f>'1'!F209</f>
        <v>60.259998000000003</v>
      </c>
      <c r="G210"/>
      <c r="H210" s="31">
        <f t="shared" si="15"/>
        <v>9.2330902581496233E-2</v>
      </c>
      <c r="I210" s="31">
        <f t="shared" si="12"/>
        <v>7.5384576923076985E-2</v>
      </c>
      <c r="J210" s="31">
        <f t="shared" si="13"/>
        <v>5.7080709117215411E-2</v>
      </c>
      <c r="K210" s="31">
        <f t="shared" si="14"/>
        <v>5.6742324991398974E-3</v>
      </c>
      <c r="L210" s="31"/>
    </row>
    <row r="211" spans="2:12" x14ac:dyDescent="0.2">
      <c r="B211" s="7">
        <v>42705</v>
      </c>
      <c r="C211" s="8">
        <f>'1'!C210</f>
        <v>55.52</v>
      </c>
      <c r="D211" s="8">
        <f>'1'!D210</f>
        <v>47.93</v>
      </c>
      <c r="E211" s="8">
        <f>'1'!E210</f>
        <v>155.679993</v>
      </c>
      <c r="F211" s="8">
        <f>'1'!F210</f>
        <v>62.139999000000003</v>
      </c>
      <c r="G211"/>
      <c r="H211" s="31">
        <f t="shared" si="15"/>
        <v>-4.2263256127941129E-2</v>
      </c>
      <c r="I211" s="31">
        <f t="shared" si="12"/>
        <v>-0.14288265890138263</v>
      </c>
      <c r="J211" s="31">
        <f t="shared" si="13"/>
        <v>3.4006343437916309E-2</v>
      </c>
      <c r="K211" s="31">
        <f t="shared" si="14"/>
        <v>3.1198159017529425E-2</v>
      </c>
      <c r="L211" s="31"/>
    </row>
    <row r="212" spans="2:12" x14ac:dyDescent="0.2">
      <c r="B212" s="7">
        <v>42736</v>
      </c>
      <c r="C212" s="8">
        <f>'1'!C211</f>
        <v>55.220001000000003</v>
      </c>
      <c r="D212" s="8">
        <f>'1'!D211</f>
        <v>44.220001000000003</v>
      </c>
      <c r="E212" s="8">
        <f>'1'!E211</f>
        <v>163.41999799999999</v>
      </c>
      <c r="F212" s="8">
        <f>'1'!F211</f>
        <v>64.650002000000001</v>
      </c>
      <c r="G212"/>
      <c r="H212" s="31">
        <f t="shared" si="15"/>
        <v>-5.403440201729115E-3</v>
      </c>
      <c r="I212" s="31">
        <f t="shared" si="12"/>
        <v>-7.7404527435843917E-2</v>
      </c>
      <c r="J212" s="31">
        <f t="shared" si="13"/>
        <v>4.9717403314631481E-2</v>
      </c>
      <c r="K212" s="31">
        <f t="shared" si="14"/>
        <v>4.0392710659683084E-2</v>
      </c>
      <c r="L212" s="31"/>
    </row>
    <row r="213" spans="2:12" x14ac:dyDescent="0.2">
      <c r="B213" s="7">
        <v>42767</v>
      </c>
      <c r="C213" s="8">
        <f>'1'!C212</f>
        <v>56.869999</v>
      </c>
      <c r="D213" s="8">
        <f>'1'!D212</f>
        <v>46.66</v>
      </c>
      <c r="E213" s="8">
        <f>'1'!E212</f>
        <v>180.229996</v>
      </c>
      <c r="F213" s="8">
        <f>'1'!F212</f>
        <v>63.98</v>
      </c>
      <c r="G213"/>
      <c r="H213" s="31">
        <f t="shared" si="15"/>
        <v>2.988044132777179E-2</v>
      </c>
      <c r="I213" s="31">
        <f t="shared" si="12"/>
        <v>5.5178628331554957E-2</v>
      </c>
      <c r="J213" s="31">
        <f t="shared" si="13"/>
        <v>0.10286377558271664</v>
      </c>
      <c r="K213" s="31">
        <f t="shared" si="14"/>
        <v>-1.0363526361530595E-2</v>
      </c>
      <c r="L213" s="31"/>
    </row>
    <row r="214" spans="2:12" x14ac:dyDescent="0.2">
      <c r="B214" s="7">
        <v>42795</v>
      </c>
      <c r="C214" s="8">
        <f>'1'!C213</f>
        <v>58.389999000000003</v>
      </c>
      <c r="D214" s="8">
        <f>'1'!D213</f>
        <v>46.57</v>
      </c>
      <c r="E214" s="8">
        <f>'1'!E213</f>
        <v>176.86000100000001</v>
      </c>
      <c r="F214" s="8">
        <f>'1'!F213</f>
        <v>65.860000999999997</v>
      </c>
      <c r="G214"/>
      <c r="H214" s="31">
        <f t="shared" si="15"/>
        <v>2.6727624876518918E-2</v>
      </c>
      <c r="I214" s="31">
        <f t="shared" si="12"/>
        <v>-1.9288469781396644E-3</v>
      </c>
      <c r="J214" s="31">
        <f t="shared" si="13"/>
        <v>-1.8698302584437609E-2</v>
      </c>
      <c r="K214" s="31">
        <f t="shared" si="14"/>
        <v>2.9384198186933386E-2</v>
      </c>
      <c r="L214" s="31"/>
    </row>
    <row r="215" spans="2:12" x14ac:dyDescent="0.2">
      <c r="B215" s="7">
        <v>42826</v>
      </c>
      <c r="C215" s="8">
        <f>'1'!C214</f>
        <v>60.060001</v>
      </c>
      <c r="D215" s="8">
        <f>'1'!D214</f>
        <v>48.27</v>
      </c>
      <c r="E215" s="8">
        <f>'1'!E214</f>
        <v>184.83000200000001</v>
      </c>
      <c r="F215" s="8">
        <f>'1'!F214</f>
        <v>68.459998999999996</v>
      </c>
      <c r="G215"/>
      <c r="H215" s="31">
        <f t="shared" si="15"/>
        <v>2.8600822548395577E-2</v>
      </c>
      <c r="I215" s="31">
        <f t="shared" si="12"/>
        <v>3.6504187245007591E-2</v>
      </c>
      <c r="J215" s="31">
        <f t="shared" si="13"/>
        <v>4.5063897743617076E-2</v>
      </c>
      <c r="K215" s="31">
        <f t="shared" si="14"/>
        <v>3.9477648960254408E-2</v>
      </c>
      <c r="L215" s="31"/>
    </row>
    <row r="216" spans="2:12" x14ac:dyDescent="0.2">
      <c r="B216" s="7">
        <v>42856</v>
      </c>
      <c r="C216" s="8">
        <f>'1'!C215</f>
        <v>63.610000999999997</v>
      </c>
      <c r="D216" s="8">
        <f>'1'!D215</f>
        <v>41.799999</v>
      </c>
      <c r="E216" s="8">
        <f>'1'!E215</f>
        <v>187.63000500000001</v>
      </c>
      <c r="F216" s="8">
        <f>'1'!F215</f>
        <v>69.839995999999999</v>
      </c>
      <c r="G216"/>
      <c r="H216" s="31">
        <f t="shared" si="15"/>
        <v>5.9107558123417281E-2</v>
      </c>
      <c r="I216" s="31">
        <f t="shared" si="12"/>
        <v>-0.13403772529521452</v>
      </c>
      <c r="J216" s="31">
        <f t="shared" si="13"/>
        <v>1.5149071956402471E-2</v>
      </c>
      <c r="K216" s="31">
        <f t="shared" si="14"/>
        <v>2.0157712827311158E-2</v>
      </c>
      <c r="L216" s="31"/>
    </row>
    <row r="217" spans="2:12" x14ac:dyDescent="0.2">
      <c r="B217" s="7">
        <v>42887</v>
      </c>
      <c r="C217" s="8">
        <f>'1'!C216</f>
        <v>58.310001</v>
      </c>
      <c r="D217" s="8">
        <f>'1'!D216</f>
        <v>47.830002</v>
      </c>
      <c r="E217" s="8">
        <f>'1'!E216</f>
        <v>197.75</v>
      </c>
      <c r="F217" s="8">
        <f>'1'!F216</f>
        <v>68.930000000000007</v>
      </c>
      <c r="G217"/>
      <c r="H217" s="31">
        <f t="shared" si="15"/>
        <v>-8.3320231357958852E-2</v>
      </c>
      <c r="I217" s="31">
        <f t="shared" si="12"/>
        <v>0.14425844842723556</v>
      </c>
      <c r="J217" s="31">
        <f t="shared" si="13"/>
        <v>5.3935909664341697E-2</v>
      </c>
      <c r="K217" s="31">
        <f t="shared" si="14"/>
        <v>-1.3029725832172101E-2</v>
      </c>
      <c r="L217" s="31"/>
    </row>
    <row r="218" spans="2:12" x14ac:dyDescent="0.2">
      <c r="B218" s="7">
        <v>42917</v>
      </c>
      <c r="C218" s="8">
        <f>'1'!C217</f>
        <v>53.98</v>
      </c>
      <c r="D218" s="8">
        <f>'1'!D217</f>
        <v>48.57</v>
      </c>
      <c r="E218" s="8">
        <f>'1'!E217</f>
        <v>242.46000699999999</v>
      </c>
      <c r="F218" s="8">
        <f>'1'!F217</f>
        <v>72.699996999999996</v>
      </c>
      <c r="G218"/>
      <c r="H218" s="31">
        <f t="shared" si="15"/>
        <v>-7.425829061467526E-2</v>
      </c>
      <c r="I218" s="31">
        <f t="shared" si="12"/>
        <v>1.5471418964189132E-2</v>
      </c>
      <c r="J218" s="31">
        <f t="shared" si="13"/>
        <v>0.22609358786346401</v>
      </c>
      <c r="K218" s="31">
        <f t="shared" si="14"/>
        <v>5.4693123458581017E-2</v>
      </c>
      <c r="L218" s="31"/>
    </row>
    <row r="219" spans="2:12" x14ac:dyDescent="0.2">
      <c r="B219" s="7">
        <v>42948</v>
      </c>
      <c r="C219" s="8">
        <f>'1'!C218</f>
        <v>54.860000999999997</v>
      </c>
      <c r="D219" s="8">
        <f>'1'!D218</f>
        <v>44.619999</v>
      </c>
      <c r="E219" s="8">
        <f>'1'!E218</f>
        <v>239.66000399999999</v>
      </c>
      <c r="F219" s="8">
        <f>'1'!F218</f>
        <v>74.769997000000004</v>
      </c>
      <c r="G219"/>
      <c r="H219" s="31">
        <f t="shared" si="15"/>
        <v>1.6302352723230884E-2</v>
      </c>
      <c r="I219" s="31">
        <f t="shared" si="12"/>
        <v>-8.1325941939468849E-2</v>
      </c>
      <c r="J219" s="31">
        <f t="shared" si="13"/>
        <v>-1.1548308666014417E-2</v>
      </c>
      <c r="K219" s="31">
        <f t="shared" si="14"/>
        <v>2.8473178616500006E-2</v>
      </c>
      <c r="L219" s="31"/>
    </row>
    <row r="220" spans="2:12" x14ac:dyDescent="0.2">
      <c r="B220" s="7">
        <v>42979</v>
      </c>
      <c r="C220" s="8">
        <f>'1'!C219</f>
        <v>53.709999000000003</v>
      </c>
      <c r="D220" s="8">
        <f>'1'!D219</f>
        <v>47.150002000000001</v>
      </c>
      <c r="E220" s="8">
        <f>'1'!E219</f>
        <v>254.21000699999999</v>
      </c>
      <c r="F220" s="8">
        <f>'1'!F219</f>
        <v>74.489998</v>
      </c>
      <c r="G220"/>
      <c r="H220" s="31">
        <f t="shared" si="15"/>
        <v>-2.0962485946728227E-2</v>
      </c>
      <c r="I220" s="31">
        <f t="shared" si="12"/>
        <v>5.6701099433014379E-2</v>
      </c>
      <c r="J220" s="31">
        <f t="shared" si="13"/>
        <v>6.071101876473306E-2</v>
      </c>
      <c r="K220" s="31">
        <f t="shared" si="14"/>
        <v>-3.7448042160548312E-3</v>
      </c>
      <c r="L220" s="31"/>
    </row>
    <row r="221" spans="2:12" x14ac:dyDescent="0.2">
      <c r="B221" s="7">
        <v>43009</v>
      </c>
      <c r="C221" s="8">
        <f>'1'!C220</f>
        <v>54.84</v>
      </c>
      <c r="D221" s="8">
        <f>'1'!D220</f>
        <v>39.650002000000001</v>
      </c>
      <c r="E221" s="8">
        <f>'1'!E220</f>
        <v>257.98001099999999</v>
      </c>
      <c r="F221" s="8">
        <f>'1'!F220</f>
        <v>83.18</v>
      </c>
      <c r="G221"/>
      <c r="H221" s="31">
        <f t="shared" si="15"/>
        <v>2.1038931689423501E-2</v>
      </c>
      <c r="I221" s="31">
        <f t="shared" si="12"/>
        <v>-0.1590668013121187</v>
      </c>
      <c r="J221" s="31">
        <f t="shared" si="13"/>
        <v>1.48302737743915E-2</v>
      </c>
      <c r="K221" s="31">
        <f t="shared" si="14"/>
        <v>0.11665998433776315</v>
      </c>
      <c r="L221" s="31"/>
    </row>
    <row r="222" spans="2:12" x14ac:dyDescent="0.2">
      <c r="B222" s="7">
        <v>43040</v>
      </c>
      <c r="C222" s="8">
        <f>'1'!C221</f>
        <v>57.82</v>
      </c>
      <c r="D222" s="8">
        <f>'1'!D221</f>
        <v>45.450001</v>
      </c>
      <c r="E222" s="8">
        <f>'1'!E221</f>
        <v>276.79998799999998</v>
      </c>
      <c r="F222" s="8">
        <f>'1'!F221</f>
        <v>84.169998000000007</v>
      </c>
      <c r="G222"/>
      <c r="H222" s="31">
        <f t="shared" si="15"/>
        <v>5.4339897884755572E-2</v>
      </c>
      <c r="I222" s="31">
        <f t="shared" si="12"/>
        <v>0.1462799169593989</v>
      </c>
      <c r="J222" s="31">
        <f t="shared" si="13"/>
        <v>7.2951299315976881E-2</v>
      </c>
      <c r="K222" s="31">
        <f t="shared" si="14"/>
        <v>1.1901875450829547E-2</v>
      </c>
      <c r="L222" s="31"/>
    </row>
    <row r="223" spans="2:12" x14ac:dyDescent="0.2">
      <c r="B223" s="7">
        <v>43070</v>
      </c>
      <c r="C223" s="8">
        <f>'1'!C222</f>
        <v>57.43</v>
      </c>
      <c r="D223" s="8">
        <f>'1'!D222</f>
        <v>47.380001</v>
      </c>
      <c r="E223" s="8">
        <f>'1'!E222</f>
        <v>294.91000400000001</v>
      </c>
      <c r="F223" s="8">
        <f>'1'!F222</f>
        <v>85.540001000000004</v>
      </c>
      <c r="G223"/>
      <c r="H223" s="31">
        <f t="shared" si="15"/>
        <v>-6.7450709097198747E-3</v>
      </c>
      <c r="I223" s="31">
        <f t="shared" si="12"/>
        <v>4.2464245490335673E-2</v>
      </c>
      <c r="J223" s="31">
        <f t="shared" si="13"/>
        <v>6.5426361217906015E-2</v>
      </c>
      <c r="K223" s="31">
        <f t="shared" si="14"/>
        <v>1.627661913452827E-2</v>
      </c>
      <c r="L223" s="31"/>
    </row>
    <row r="224" spans="2:12" x14ac:dyDescent="0.2">
      <c r="B224" s="7">
        <v>43101</v>
      </c>
      <c r="C224" s="8">
        <f>'1'!C223</f>
        <v>56.810001</v>
      </c>
      <c r="D224" s="8">
        <f>'1'!D223</f>
        <v>49.310001</v>
      </c>
      <c r="E224" s="8">
        <f>'1'!E223</f>
        <v>354.36999500000002</v>
      </c>
      <c r="F224" s="8">
        <f>'1'!F223</f>
        <v>95.010002</v>
      </c>
      <c r="G224"/>
      <c r="H224" s="31">
        <f t="shared" si="15"/>
        <v>-1.0795733936966756E-2</v>
      </c>
      <c r="I224" s="31">
        <f t="shared" si="12"/>
        <v>4.0734486265629144E-2</v>
      </c>
      <c r="J224" s="31">
        <f t="shared" si="13"/>
        <v>0.20162080022215867</v>
      </c>
      <c r="K224" s="31">
        <f t="shared" si="14"/>
        <v>0.11070845089188142</v>
      </c>
      <c r="L224" s="31"/>
    </row>
    <row r="225" spans="2:12" x14ac:dyDescent="0.2">
      <c r="B225" s="7">
        <v>43132</v>
      </c>
      <c r="C225" s="8">
        <f>'1'!C224</f>
        <v>57.099997999999999</v>
      </c>
      <c r="D225" s="8">
        <f>'1'!D224</f>
        <v>51.310001</v>
      </c>
      <c r="E225" s="8">
        <f>'1'!E224</f>
        <v>362.209991</v>
      </c>
      <c r="F225" s="8">
        <f>'1'!F224</f>
        <v>93.769997000000004</v>
      </c>
      <c r="G225"/>
      <c r="H225" s="31">
        <f t="shared" si="15"/>
        <v>5.1046821843920842E-3</v>
      </c>
      <c r="I225" s="31">
        <f t="shared" si="12"/>
        <v>4.0559723371329959E-2</v>
      </c>
      <c r="J225" s="31">
        <f t="shared" si="13"/>
        <v>2.2123757966585167E-2</v>
      </c>
      <c r="K225" s="31">
        <f t="shared" si="14"/>
        <v>-1.3051310113644576E-2</v>
      </c>
      <c r="L225" s="31"/>
    </row>
    <row r="226" spans="2:12" x14ac:dyDescent="0.2">
      <c r="B226" s="7">
        <v>43160</v>
      </c>
      <c r="C226" s="8">
        <f>'1'!C225</f>
        <v>57.889999000000003</v>
      </c>
      <c r="D226" s="8">
        <f>'1'!D225</f>
        <v>48.41</v>
      </c>
      <c r="E226" s="8">
        <f>'1'!E225</f>
        <v>327.88000499999998</v>
      </c>
      <c r="F226" s="8">
        <f>'1'!F225</f>
        <v>91.269997000000004</v>
      </c>
      <c r="G226"/>
      <c r="H226" s="31">
        <f t="shared" si="15"/>
        <v>1.383539453013638E-2</v>
      </c>
      <c r="I226" s="31">
        <f t="shared" si="12"/>
        <v>-5.651921542546845E-2</v>
      </c>
      <c r="J226" s="31">
        <f t="shared" si="13"/>
        <v>-9.4779235396629358E-2</v>
      </c>
      <c r="K226" s="31">
        <f t="shared" si="14"/>
        <v>-2.6660979844117971E-2</v>
      </c>
      <c r="L226" s="31"/>
    </row>
    <row r="227" spans="2:12" x14ac:dyDescent="0.2">
      <c r="B227" s="7">
        <v>43191</v>
      </c>
      <c r="C227" s="8">
        <f>'1'!C226</f>
        <v>57.57</v>
      </c>
      <c r="D227" s="8">
        <f>'1'!D226</f>
        <v>50.560001</v>
      </c>
      <c r="E227" s="8">
        <f>'1'!E226</f>
        <v>333.55999800000001</v>
      </c>
      <c r="F227" s="8">
        <f>'1'!F226</f>
        <v>93.519997000000004</v>
      </c>
      <c r="G227"/>
      <c r="H227" s="31">
        <f t="shared" si="15"/>
        <v>-5.527707817027272E-3</v>
      </c>
      <c r="I227" s="31">
        <f t="shared" si="12"/>
        <v>4.4412332162776291E-2</v>
      </c>
      <c r="J227" s="31">
        <f t="shared" si="13"/>
        <v>1.7323389390579091E-2</v>
      </c>
      <c r="K227" s="31">
        <f t="shared" si="14"/>
        <v>2.4652131850075643E-2</v>
      </c>
      <c r="L227" s="31"/>
    </row>
    <row r="228" spans="2:12" x14ac:dyDescent="0.2">
      <c r="B228" s="7">
        <v>43221</v>
      </c>
      <c r="C228" s="8">
        <f>'1'!C227</f>
        <v>56.669998</v>
      </c>
      <c r="D228" s="8">
        <f>'1'!D227</f>
        <v>49.029998999999997</v>
      </c>
      <c r="E228" s="8">
        <f>'1'!E227</f>
        <v>352.16000400000001</v>
      </c>
      <c r="F228" s="8">
        <f>'1'!F227</f>
        <v>98.839995999999999</v>
      </c>
      <c r="G228"/>
      <c r="H228" s="31">
        <f t="shared" si="15"/>
        <v>-1.5633177001910692E-2</v>
      </c>
      <c r="I228" s="31">
        <f t="shared" si="12"/>
        <v>-3.0261114907810249E-2</v>
      </c>
      <c r="J228" s="31">
        <f t="shared" si="13"/>
        <v>5.576210010650029E-2</v>
      </c>
      <c r="K228" s="31">
        <f t="shared" si="14"/>
        <v>5.6886218676846179E-2</v>
      </c>
      <c r="L228" s="31"/>
    </row>
    <row r="229" spans="2:12" x14ac:dyDescent="0.2">
      <c r="B229" s="7">
        <v>43252</v>
      </c>
      <c r="C229" s="8">
        <f>'1'!C228</f>
        <v>48.849997999999999</v>
      </c>
      <c r="D229" s="8">
        <f>'1'!D228</f>
        <v>51.779998999999997</v>
      </c>
      <c r="E229" s="8">
        <f>'1'!E228</f>
        <v>335.51001000000002</v>
      </c>
      <c r="F229" s="8">
        <f>'1'!F228</f>
        <v>98.610000999999997</v>
      </c>
      <c r="G229"/>
      <c r="H229" s="31">
        <f t="shared" si="15"/>
        <v>-0.13799188770043724</v>
      </c>
      <c r="I229" s="31">
        <f t="shared" si="12"/>
        <v>5.6088110464779017E-2</v>
      </c>
      <c r="J229" s="31">
        <f t="shared" si="13"/>
        <v>-4.7279628040894695E-2</v>
      </c>
      <c r="K229" s="31">
        <f t="shared" si="14"/>
        <v>-2.3269426275573935E-3</v>
      </c>
      <c r="L229" s="31"/>
    </row>
    <row r="230" spans="2:12" x14ac:dyDescent="0.2">
      <c r="B230" s="7">
        <v>43282</v>
      </c>
      <c r="C230" s="8">
        <f>'1'!C229</f>
        <v>52.389999000000003</v>
      </c>
      <c r="D230" s="8">
        <f>'1'!D229</f>
        <v>52.41</v>
      </c>
      <c r="E230" s="8">
        <f>'1'!E229</f>
        <v>356.29998799999998</v>
      </c>
      <c r="F230" s="8">
        <f>'1'!F229</f>
        <v>106.08000199999999</v>
      </c>
      <c r="G230"/>
      <c r="H230" s="31">
        <f t="shared" si="15"/>
        <v>7.2466758340501869E-2</v>
      </c>
      <c r="I230" s="31">
        <f t="shared" si="12"/>
        <v>1.2166879338873615E-2</v>
      </c>
      <c r="J230" s="31">
        <f t="shared" si="13"/>
        <v>6.1965298740267016E-2</v>
      </c>
      <c r="K230" s="31">
        <f t="shared" si="14"/>
        <v>7.5752975603356809E-2</v>
      </c>
      <c r="L230" s="31"/>
    </row>
    <row r="231" spans="2:12" x14ac:dyDescent="0.2">
      <c r="B231" s="7">
        <v>43313</v>
      </c>
      <c r="C231" s="8">
        <f>'1'!C230</f>
        <v>53.450001</v>
      </c>
      <c r="D231" s="8">
        <f>'1'!D230</f>
        <v>62.849997999999999</v>
      </c>
      <c r="E231" s="8">
        <f>'1'!E230</f>
        <v>342.790009</v>
      </c>
      <c r="F231" s="8">
        <f>'1'!F230</f>
        <v>112.33000199999999</v>
      </c>
      <c r="G231"/>
      <c r="H231" s="31">
        <f t="shared" si="15"/>
        <v>2.0232907429526659E-2</v>
      </c>
      <c r="I231" s="31">
        <f t="shared" si="12"/>
        <v>0.19919858805571455</v>
      </c>
      <c r="J231" s="31">
        <f t="shared" si="13"/>
        <v>-3.7917427603168963E-2</v>
      </c>
      <c r="K231" s="31">
        <f t="shared" si="14"/>
        <v>5.8917796777568032E-2</v>
      </c>
      <c r="L231" s="31"/>
    </row>
    <row r="232" spans="2:12" x14ac:dyDescent="0.2">
      <c r="B232" s="7">
        <v>43344</v>
      </c>
      <c r="C232" s="8">
        <f>'1'!C231</f>
        <v>56.84</v>
      </c>
      <c r="D232" s="8">
        <f>'1'!D231</f>
        <v>59.810001</v>
      </c>
      <c r="E232" s="8">
        <f>'1'!E231</f>
        <v>371.89999399999999</v>
      </c>
      <c r="F232" s="8">
        <f>'1'!F231</f>
        <v>114.370003</v>
      </c>
      <c r="G232"/>
      <c r="H232" s="31">
        <f t="shared" si="15"/>
        <v>6.3423740628180791E-2</v>
      </c>
      <c r="I232" s="31">
        <f t="shared" si="12"/>
        <v>-4.8369086662500727E-2</v>
      </c>
      <c r="J232" s="31">
        <f t="shared" si="13"/>
        <v>8.492075100123464E-2</v>
      </c>
      <c r="K232" s="31">
        <f t="shared" si="14"/>
        <v>1.8160784863157087E-2</v>
      </c>
      <c r="L232" s="31"/>
    </row>
    <row r="233" spans="2:12" x14ac:dyDescent="0.2">
      <c r="B233" s="7">
        <v>43374</v>
      </c>
      <c r="C233" s="8">
        <f>'1'!C232</f>
        <v>58.27</v>
      </c>
      <c r="D233" s="8">
        <f>'1'!D232</f>
        <v>65.769997000000004</v>
      </c>
      <c r="E233" s="8">
        <f>'1'!E232</f>
        <v>354.85998499999999</v>
      </c>
      <c r="F233" s="8">
        <f>'1'!F232</f>
        <v>106.80999799999999</v>
      </c>
      <c r="G233"/>
      <c r="H233" s="31">
        <f t="shared" si="15"/>
        <v>2.5158339197748125E-2</v>
      </c>
      <c r="I233" s="31">
        <f t="shared" si="12"/>
        <v>9.9648819601257044E-2</v>
      </c>
      <c r="J233" s="31">
        <f t="shared" si="13"/>
        <v>-4.5818793425417503E-2</v>
      </c>
      <c r="K233" s="31">
        <f t="shared" si="14"/>
        <v>-6.6101292311761206E-2</v>
      </c>
      <c r="L233" s="31"/>
    </row>
    <row r="234" spans="2:12" x14ac:dyDescent="0.2">
      <c r="B234" s="7">
        <v>43405</v>
      </c>
      <c r="C234" s="8">
        <f>'1'!C233</f>
        <v>66.720000999999996</v>
      </c>
      <c r="D234" s="8">
        <f>'1'!D233</f>
        <v>52.869999</v>
      </c>
      <c r="E234" s="8">
        <f>'1'!E233</f>
        <v>346.76001000000002</v>
      </c>
      <c r="F234" s="8">
        <f>'1'!F233</f>
        <v>110.889999</v>
      </c>
      <c r="G234"/>
      <c r="H234" s="31">
        <f t="shared" si="15"/>
        <v>0.14501460442766412</v>
      </c>
      <c r="I234" s="31">
        <f t="shared" si="12"/>
        <v>-0.19613803540237351</v>
      </c>
      <c r="J234" s="31">
        <f t="shared" si="13"/>
        <v>-2.2825833687616148E-2</v>
      </c>
      <c r="K234" s="31">
        <f t="shared" si="14"/>
        <v>3.8198680614150105E-2</v>
      </c>
      <c r="L234" s="31"/>
    </row>
    <row r="235" spans="2:12" x14ac:dyDescent="0.2">
      <c r="B235" s="7">
        <v>43435</v>
      </c>
      <c r="C235" s="8">
        <f>'1'!C234</f>
        <v>64.400002000000001</v>
      </c>
      <c r="D235" s="8">
        <f>'1'!D234</f>
        <v>46.610000999999997</v>
      </c>
      <c r="E235" s="8">
        <f>'1'!E234</f>
        <v>322.5</v>
      </c>
      <c r="F235" s="8">
        <f>'1'!F234</f>
        <v>101.57</v>
      </c>
      <c r="G235"/>
      <c r="H235" s="31">
        <f t="shared" si="15"/>
        <v>-3.4772166745021371E-2</v>
      </c>
      <c r="I235" s="31">
        <f t="shared" si="12"/>
        <v>-0.11840359595996974</v>
      </c>
      <c r="J235" s="31">
        <f t="shared" si="13"/>
        <v>-6.9961960146442514E-2</v>
      </c>
      <c r="K235" s="31">
        <f t="shared" si="14"/>
        <v>-8.4047245775518586E-2</v>
      </c>
      <c r="L235" s="31"/>
    </row>
    <row r="236" spans="2:12" x14ac:dyDescent="0.2">
      <c r="B236" s="7">
        <v>43466</v>
      </c>
      <c r="C236" s="8">
        <f>'1'!C235</f>
        <v>68.139999000000003</v>
      </c>
      <c r="D236" s="8">
        <f>'1'!D235</f>
        <v>46.41</v>
      </c>
      <c r="E236" s="8">
        <f>'1'!E235</f>
        <v>385.61999500000002</v>
      </c>
      <c r="F236" s="8">
        <f>'1'!F235</f>
        <v>104.43</v>
      </c>
      <c r="G236"/>
      <c r="H236" s="31">
        <f t="shared" si="15"/>
        <v>5.807448577408425E-2</v>
      </c>
      <c r="I236" s="31">
        <f t="shared" si="12"/>
        <v>-4.2909460568344437E-3</v>
      </c>
      <c r="J236" s="31">
        <f t="shared" si="13"/>
        <v>0.19572091472868225</v>
      </c>
      <c r="K236" s="31">
        <f t="shared" si="14"/>
        <v>2.8157920645860202E-2</v>
      </c>
      <c r="L236" s="31"/>
    </row>
    <row r="237" spans="2:12" x14ac:dyDescent="0.2">
      <c r="B237" s="7">
        <v>43497</v>
      </c>
      <c r="C237" s="8">
        <f>'1'!C236</f>
        <v>70.260002</v>
      </c>
      <c r="D237" s="8">
        <f>'1'!D236</f>
        <v>47.279998999999997</v>
      </c>
      <c r="E237" s="8">
        <f>'1'!E236</f>
        <v>439.959991</v>
      </c>
      <c r="F237" s="8">
        <f>'1'!F236</f>
        <v>112.029999</v>
      </c>
      <c r="G237"/>
      <c r="H237" s="31">
        <f t="shared" si="15"/>
        <v>3.1112460098509764E-2</v>
      </c>
      <c r="I237" s="31">
        <f t="shared" si="12"/>
        <v>1.8745938375350102E-2</v>
      </c>
      <c r="J237" s="31">
        <f t="shared" si="13"/>
        <v>0.14091591905134471</v>
      </c>
      <c r="K237" s="31">
        <f t="shared" si="14"/>
        <v>7.2776012640045851E-2</v>
      </c>
      <c r="L237" s="31"/>
    </row>
    <row r="238" spans="2:12" x14ac:dyDescent="0.2">
      <c r="B238" s="7">
        <v>43525</v>
      </c>
      <c r="C238" s="8">
        <f>'1'!C237</f>
        <v>74.339995999999999</v>
      </c>
      <c r="D238" s="8">
        <f>'1'!D237</f>
        <v>44.380001</v>
      </c>
      <c r="E238" s="8">
        <f>'1'!E237</f>
        <v>381.42001299999998</v>
      </c>
      <c r="F238" s="8">
        <f>'1'!F237</f>
        <v>117.94000200000001</v>
      </c>
      <c r="G238"/>
      <c r="H238" s="31">
        <f t="shared" si="15"/>
        <v>5.8069938569031088E-2</v>
      </c>
      <c r="I238" s="31">
        <f t="shared" si="12"/>
        <v>-6.1336676424210479E-2</v>
      </c>
      <c r="J238" s="31">
        <f t="shared" si="13"/>
        <v>-0.13305750340375844</v>
      </c>
      <c r="K238" s="31">
        <f t="shared" si="14"/>
        <v>5.275375392978443E-2</v>
      </c>
      <c r="L238" s="31"/>
    </row>
    <row r="239" spans="2:12" x14ac:dyDescent="0.2">
      <c r="B239" s="7">
        <v>43556</v>
      </c>
      <c r="C239" s="8">
        <f>'1'!C238</f>
        <v>77.680000000000007</v>
      </c>
      <c r="D239" s="8">
        <f>'1'!D238</f>
        <v>41.02</v>
      </c>
      <c r="E239" s="8">
        <f>'1'!E238</f>
        <v>377.69000199999999</v>
      </c>
      <c r="F239" s="8">
        <f>'1'!F238</f>
        <v>130.60000600000001</v>
      </c>
      <c r="G239"/>
      <c r="H239" s="31">
        <f t="shared" si="15"/>
        <v>4.4928762169962999E-2</v>
      </c>
      <c r="I239" s="31">
        <f t="shared" si="12"/>
        <v>-7.570980000653893E-2</v>
      </c>
      <c r="J239" s="31">
        <f t="shared" si="13"/>
        <v>-9.779274481855782E-3</v>
      </c>
      <c r="K239" s="31">
        <f t="shared" si="14"/>
        <v>0.1073427487308336</v>
      </c>
      <c r="L239" s="31"/>
    </row>
    <row r="240" spans="2:12" x14ac:dyDescent="0.2">
      <c r="B240" s="7">
        <v>43586</v>
      </c>
      <c r="C240" s="8">
        <f>'1'!C239</f>
        <v>76.059997999999993</v>
      </c>
      <c r="D240" s="8">
        <f>'1'!D239</f>
        <v>31.299999</v>
      </c>
      <c r="E240" s="8">
        <f>'1'!E239</f>
        <v>341.60998499999999</v>
      </c>
      <c r="F240" s="8">
        <f>'1'!F239</f>
        <v>123.68</v>
      </c>
      <c r="G240"/>
      <c r="H240" s="31">
        <f t="shared" si="15"/>
        <v>-2.0854814624098994E-2</v>
      </c>
      <c r="I240" s="31">
        <f t="shared" si="12"/>
        <v>-0.23695760604583138</v>
      </c>
      <c r="J240" s="31">
        <f t="shared" si="13"/>
        <v>-9.5528123087568528E-2</v>
      </c>
      <c r="K240" s="31">
        <f t="shared" si="14"/>
        <v>-5.2986260965409149E-2</v>
      </c>
      <c r="L240" s="31"/>
    </row>
    <row r="241" spans="2:14" x14ac:dyDescent="0.2">
      <c r="B241" s="7">
        <v>43617</v>
      </c>
      <c r="C241" s="8">
        <f>'1'!C240</f>
        <v>83.830001999999993</v>
      </c>
      <c r="D241" s="8">
        <f>'1'!D240</f>
        <v>31.860001</v>
      </c>
      <c r="E241" s="8">
        <f>'1'!E240</f>
        <v>364.01001000000002</v>
      </c>
      <c r="F241" s="8">
        <f>'1'!F240</f>
        <v>133.96000699999999</v>
      </c>
      <c r="G241"/>
      <c r="H241" s="31">
        <f t="shared" si="15"/>
        <v>0.1021562477558835</v>
      </c>
      <c r="I241" s="31">
        <f t="shared" si="12"/>
        <v>1.7891438271292026E-2</v>
      </c>
      <c r="J241" s="31">
        <f t="shared" si="13"/>
        <v>6.5571927003246211E-2</v>
      </c>
      <c r="K241" s="31">
        <f t="shared" si="14"/>
        <v>8.3117779754204202E-2</v>
      </c>
      <c r="L241" s="31"/>
    </row>
    <row r="242" spans="2:14" x14ac:dyDescent="0.2">
      <c r="B242" s="7">
        <v>43647</v>
      </c>
      <c r="C242" s="8">
        <f>'1'!C241</f>
        <v>94.690002000000007</v>
      </c>
      <c r="D242" s="8">
        <f>'1'!D241</f>
        <v>33.110000999999997</v>
      </c>
      <c r="E242" s="8">
        <f>'1'!E241</f>
        <v>341.17999300000002</v>
      </c>
      <c r="F242" s="8">
        <f>'1'!F241</f>
        <v>136.270004</v>
      </c>
      <c r="G242"/>
      <c r="H242" s="31">
        <f t="shared" si="15"/>
        <v>0.12954789145776258</v>
      </c>
      <c r="I242" s="31">
        <f t="shared" si="12"/>
        <v>3.9234148172186067E-2</v>
      </c>
      <c r="J242" s="31">
        <f t="shared" si="13"/>
        <v>-6.2718102175267076E-2</v>
      </c>
      <c r="K242" s="31">
        <f t="shared" si="14"/>
        <v>1.7243930123115092E-2</v>
      </c>
      <c r="L242" s="31"/>
    </row>
    <row r="243" spans="2:14" x14ac:dyDescent="0.2">
      <c r="B243" s="7">
        <v>43678</v>
      </c>
      <c r="C243" s="8">
        <f>'1'!C242</f>
        <v>96.559997999999993</v>
      </c>
      <c r="D243" s="8">
        <f>'1'!D242</f>
        <v>28.969999000000001</v>
      </c>
      <c r="E243" s="8">
        <f>'1'!E242</f>
        <v>364.08999599999999</v>
      </c>
      <c r="F243" s="8">
        <f>'1'!F242</f>
        <v>137.86000100000001</v>
      </c>
      <c r="G243"/>
      <c r="H243" s="31">
        <f t="shared" si="15"/>
        <v>1.9748610840667036E-2</v>
      </c>
      <c r="I243" s="31">
        <f t="shared" si="12"/>
        <v>-0.1250378095730047</v>
      </c>
      <c r="J243" s="31">
        <f t="shared" si="13"/>
        <v>6.7149315522730513E-2</v>
      </c>
      <c r="K243" s="31">
        <f t="shared" si="14"/>
        <v>1.1667989677317525E-2</v>
      </c>
      <c r="L243" s="31"/>
    </row>
    <row r="244" spans="2:14" x14ac:dyDescent="0.2">
      <c r="B244" s="7">
        <v>43709</v>
      </c>
      <c r="C244" s="8">
        <f>'1'!C243</f>
        <v>88.419998000000007</v>
      </c>
      <c r="D244" s="8">
        <f>'1'!D243</f>
        <v>33.669998</v>
      </c>
      <c r="E244" s="8">
        <f>'1'!E243</f>
        <v>380.47000100000002</v>
      </c>
      <c r="F244" s="8">
        <f>'1'!F243</f>
        <v>139.029999</v>
      </c>
      <c r="G244"/>
      <c r="H244" s="31">
        <f t="shared" si="15"/>
        <v>-8.4299918896021397E-2</v>
      </c>
      <c r="I244" s="31">
        <f t="shared" si="12"/>
        <v>0.16223676776792417</v>
      </c>
      <c r="J244" s="31">
        <f t="shared" si="13"/>
        <v>4.4988890603849585E-2</v>
      </c>
      <c r="K244" s="31">
        <f t="shared" si="14"/>
        <v>8.4868561693973721E-3</v>
      </c>
      <c r="L244" s="31"/>
    </row>
    <row r="245" spans="2:14" x14ac:dyDescent="0.2">
      <c r="B245" s="7">
        <v>43739</v>
      </c>
      <c r="C245" s="8">
        <f>'1'!C244</f>
        <v>84.559997999999993</v>
      </c>
      <c r="D245" s="8">
        <f>'1'!D244</f>
        <v>35.900002000000001</v>
      </c>
      <c r="E245" s="8">
        <f>'1'!E244</f>
        <v>339.91000400000001</v>
      </c>
      <c r="F245" s="8">
        <f>'1'!F244</f>
        <v>143.36999499999999</v>
      </c>
      <c r="G245"/>
      <c r="H245" s="31">
        <f t="shared" si="15"/>
        <v>-4.3655282597948153E-2</v>
      </c>
      <c r="I245" s="31">
        <f t="shared" si="12"/>
        <v>6.6231188965321541E-2</v>
      </c>
      <c r="J245" s="31">
        <f t="shared" si="13"/>
        <v>-0.10660498040159549</v>
      </c>
      <c r="K245" s="31">
        <f t="shared" si="14"/>
        <v>3.1216255708956586E-2</v>
      </c>
      <c r="L245" s="31"/>
    </row>
    <row r="246" spans="2:14" x14ac:dyDescent="0.2">
      <c r="B246" s="7">
        <v>43770</v>
      </c>
      <c r="C246" s="8">
        <f>'1'!C245</f>
        <v>85.43</v>
      </c>
      <c r="D246" s="8">
        <f>'1'!D245</f>
        <v>38.169998</v>
      </c>
      <c r="E246" s="8">
        <f>'1'!E245</f>
        <v>366.17999300000002</v>
      </c>
      <c r="F246" s="8">
        <f>'1'!F245</f>
        <v>151.38000500000001</v>
      </c>
      <c r="G246"/>
      <c r="H246" s="31">
        <f t="shared" si="15"/>
        <v>1.0288576402284422E-2</v>
      </c>
      <c r="I246" s="31">
        <f t="shared" si="12"/>
        <v>6.3231082828351992E-2</v>
      </c>
      <c r="J246" s="31">
        <f t="shared" si="13"/>
        <v>7.7285130448823125E-2</v>
      </c>
      <c r="K246" s="31">
        <f t="shared" si="14"/>
        <v>5.5869500448821441E-2</v>
      </c>
      <c r="L246" s="31"/>
    </row>
    <row r="247" spans="2:14" x14ac:dyDescent="0.2">
      <c r="B247" s="7">
        <v>43800</v>
      </c>
      <c r="C247" s="8">
        <f>'1'!C246</f>
        <v>87.919998000000007</v>
      </c>
      <c r="D247" s="8">
        <f>'1'!D246</f>
        <v>40.93</v>
      </c>
      <c r="E247" s="8">
        <f>'1'!E246</f>
        <v>325.76001000000002</v>
      </c>
      <c r="F247" s="8">
        <f>'1'!F246</f>
        <v>157.699997</v>
      </c>
      <c r="G247"/>
      <c r="H247" s="31">
        <f t="shared" si="15"/>
        <v>2.9146646377150809E-2</v>
      </c>
      <c r="I247" s="31">
        <f t="shared" si="12"/>
        <v>7.2308151548763577E-2</v>
      </c>
      <c r="J247" s="31">
        <f t="shared" si="13"/>
        <v>-0.11038282749653117</v>
      </c>
      <c r="K247" s="31">
        <f t="shared" si="14"/>
        <v>4.1749186096274649E-2</v>
      </c>
      <c r="L247" s="31"/>
    </row>
    <row r="250" spans="2:14" x14ac:dyDescent="0.2"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</row>
    <row r="254" spans="2:14" x14ac:dyDescent="0.2">
      <c r="N254" s="28"/>
    </row>
  </sheetData>
  <mergeCells count="10">
    <mergeCell ref="N60:S61"/>
    <mergeCell ref="B4:G4"/>
    <mergeCell ref="N24:Q25"/>
    <mergeCell ref="N39:Q40"/>
    <mergeCell ref="O4:R4"/>
    <mergeCell ref="B2:I2"/>
    <mergeCell ref="N3:S3"/>
    <mergeCell ref="U4:X4"/>
    <mergeCell ref="N22:S23"/>
    <mergeCell ref="N47:S48"/>
  </mergeCells>
  <conditionalFormatting sqref="Q30:T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showGridLines="0" tabSelected="1" topLeftCell="E1" workbookViewId="0">
      <selection activeCell="J2" sqref="J2:J7"/>
    </sheetView>
  </sheetViews>
  <sheetFormatPr baseColWidth="10" defaultRowHeight="12" x14ac:dyDescent="0.15"/>
  <cols>
    <col min="1" max="1" width="10.83203125" style="63"/>
    <col min="2" max="2" width="26.6640625" style="63" customWidth="1"/>
    <col min="3" max="3" width="0" style="63" hidden="1" customWidth="1"/>
    <col min="4" max="4" width="15.33203125" style="63" bestFit="1" customWidth="1"/>
    <col min="5" max="5" width="12.83203125" style="63" bestFit="1" customWidth="1"/>
    <col min="6" max="6" width="17.33203125" style="63" bestFit="1" customWidth="1"/>
    <col min="7" max="7" width="10.83203125" style="63"/>
    <col min="8" max="8" width="15.5" style="63" bestFit="1" customWidth="1"/>
    <col min="9" max="13" width="10.83203125" style="63"/>
    <col min="14" max="14" width="13.83203125" style="63" bestFit="1" customWidth="1"/>
    <col min="15" max="16384" width="10.83203125" style="63"/>
  </cols>
  <sheetData>
    <row r="1" spans="1:21" ht="16" x14ac:dyDescent="0.2">
      <c r="A1" s="112" t="s">
        <v>4182</v>
      </c>
      <c r="J1" s="99"/>
      <c r="K1"/>
      <c r="L1"/>
      <c r="M1"/>
      <c r="N1"/>
      <c r="O1"/>
      <c r="P1"/>
      <c r="Q1"/>
      <c r="R1"/>
      <c r="S1"/>
      <c r="T1"/>
      <c r="U1"/>
    </row>
    <row r="2" spans="1:21" ht="21" thickBot="1" x14ac:dyDescent="0.25">
      <c r="B2" s="62" t="s">
        <v>4052</v>
      </c>
      <c r="C2" s="62" t="s">
        <v>4053</v>
      </c>
      <c r="D2" s="62" t="s">
        <v>4054</v>
      </c>
      <c r="E2" s="62" t="s">
        <v>4183</v>
      </c>
      <c r="F2" s="62" t="s">
        <v>4055</v>
      </c>
      <c r="G2" s="62" t="s">
        <v>4056</v>
      </c>
      <c r="H2" s="62" t="s">
        <v>4181</v>
      </c>
      <c r="J2" s="147" t="s">
        <v>4195</v>
      </c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</row>
    <row r="3" spans="1:21" ht="21" thickTop="1" x14ac:dyDescent="0.2">
      <c r="B3" s="64" t="s">
        <v>4133</v>
      </c>
      <c r="C3" s="64" t="s">
        <v>4057</v>
      </c>
      <c r="D3" s="65">
        <v>890923410</v>
      </c>
      <c r="E3" s="65">
        <v>174.61</v>
      </c>
      <c r="F3" s="65">
        <v>155564138000</v>
      </c>
      <c r="G3" s="66">
        <f t="shared" ref="G3:G50" si="0">F3/SUM(F$3:F$50)</f>
        <v>0.42791987843085527</v>
      </c>
      <c r="H3" s="66">
        <f>SUM(G$3:G3)</f>
        <v>0.42791987843085527</v>
      </c>
      <c r="J3" s="147" t="s">
        <v>4196</v>
      </c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</row>
    <row r="4" spans="1:21" ht="20" x14ac:dyDescent="0.2">
      <c r="B4" s="64" t="s">
        <v>4134</v>
      </c>
      <c r="C4" s="64" t="s">
        <v>4058</v>
      </c>
      <c r="D4" s="65">
        <v>1010100606</v>
      </c>
      <c r="E4" s="65">
        <v>41.22</v>
      </c>
      <c r="F4" s="65">
        <v>41636348000</v>
      </c>
      <c r="G4" s="66">
        <f t="shared" si="0"/>
        <v>0.11453167293907278</v>
      </c>
      <c r="H4" s="66">
        <f>SUM(G$3:G4)</f>
        <v>0.54245155136992806</v>
      </c>
      <c r="J4" s="147" t="s">
        <v>4197</v>
      </c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</row>
    <row r="5" spans="1:21" ht="20" x14ac:dyDescent="0.2">
      <c r="B5" s="64" t="s">
        <v>4135</v>
      </c>
      <c r="C5" s="64" t="s">
        <v>4059</v>
      </c>
      <c r="D5" s="65">
        <v>151610700</v>
      </c>
      <c r="E5" s="65">
        <v>187</v>
      </c>
      <c r="F5" s="65">
        <v>28351201000</v>
      </c>
      <c r="G5" s="66">
        <f t="shared" si="0"/>
        <v>7.798739890352327E-2</v>
      </c>
      <c r="H5" s="66">
        <f>SUM(G$3:G5)</f>
        <v>0.62043895027345131</v>
      </c>
      <c r="J5" s="147" t="s">
        <v>4198</v>
      </c>
      <c r="K5" s="99"/>
      <c r="L5" s="100"/>
      <c r="M5" s="101"/>
      <c r="N5" s="102"/>
      <c r="O5" s="103"/>
      <c r="P5" s="104"/>
      <c r="Q5" s="100"/>
      <c r="R5" s="103"/>
      <c r="S5" s="105"/>
      <c r="T5" s="103"/>
      <c r="U5" s="103"/>
    </row>
    <row r="6" spans="1:21" ht="20" x14ac:dyDescent="0.2">
      <c r="B6" s="64" t="s">
        <v>4136</v>
      </c>
      <c r="C6" s="64" t="s">
        <v>4060</v>
      </c>
      <c r="D6" s="65">
        <v>159178117</v>
      </c>
      <c r="E6" s="65">
        <v>162.83000000000001</v>
      </c>
      <c r="F6" s="65">
        <v>25918973000</v>
      </c>
      <c r="G6" s="66">
        <f t="shared" si="0"/>
        <v>7.1296919185915589E-2</v>
      </c>
      <c r="H6" s="66">
        <f>SUM(G$3:G6)</f>
        <v>0.69173586945936694</v>
      </c>
      <c r="J6" s="147" t="s">
        <v>4199</v>
      </c>
      <c r="K6" s="99"/>
      <c r="L6" s="100"/>
      <c r="M6" s="106"/>
      <c r="N6" s="102"/>
      <c r="O6" s="103"/>
      <c r="P6" s="104"/>
      <c r="Q6" s="100"/>
      <c r="R6" s="103"/>
      <c r="S6" s="105"/>
      <c r="T6" s="103"/>
      <c r="U6" s="103"/>
    </row>
    <row r="7" spans="1:21" ht="21" x14ac:dyDescent="0.2">
      <c r="B7" s="64" t="s">
        <v>4137</v>
      </c>
      <c r="C7" s="64" t="s">
        <v>4061</v>
      </c>
      <c r="D7" s="65">
        <v>400000000</v>
      </c>
      <c r="E7" s="65">
        <v>62</v>
      </c>
      <c r="F7" s="65">
        <v>24799999000</v>
      </c>
      <c r="G7" s="66">
        <f t="shared" si="0"/>
        <v>6.8218888322225862E-2</v>
      </c>
      <c r="H7" s="66">
        <f>SUM(G$3:G7)</f>
        <v>0.75995475778159283</v>
      </c>
      <c r="J7" s="147" t="s">
        <v>4200</v>
      </c>
      <c r="K7" s="99"/>
      <c r="L7" s="100"/>
      <c r="M7" s="106"/>
      <c r="N7" s="102"/>
      <c r="O7" s="103"/>
      <c r="P7" s="104"/>
      <c r="Q7" s="100"/>
      <c r="R7" s="103"/>
      <c r="S7" s="105"/>
      <c r="T7" s="103"/>
      <c r="U7" s="103"/>
    </row>
    <row r="8" spans="1:21" ht="16" x14ac:dyDescent="0.2">
      <c r="B8" s="64" t="s">
        <v>4138</v>
      </c>
      <c r="C8" s="64" t="s">
        <v>4062</v>
      </c>
      <c r="D8" s="65">
        <v>325634818</v>
      </c>
      <c r="E8" s="65">
        <v>39.39</v>
      </c>
      <c r="F8" s="65">
        <v>12826755000</v>
      </c>
      <c r="G8" s="66">
        <f t="shared" si="0"/>
        <v>3.528334686148786E-2</v>
      </c>
      <c r="H8" s="66">
        <f>SUM(G$3:G8)</f>
        <v>0.79523810464308065</v>
      </c>
      <c r="J8" s="99"/>
      <c r="K8" s="99"/>
      <c r="L8" s="100"/>
      <c r="M8" s="101"/>
      <c r="N8" s="102"/>
      <c r="O8" s="103"/>
      <c r="P8" s="104"/>
      <c r="Q8" s="100"/>
      <c r="R8" s="103"/>
      <c r="S8" s="105"/>
      <c r="T8" s="103"/>
      <c r="U8" s="103"/>
    </row>
    <row r="9" spans="1:21" ht="16" x14ac:dyDescent="0.2">
      <c r="B9" s="64" t="s">
        <v>4139</v>
      </c>
      <c r="C9" s="64" t="s">
        <v>4063</v>
      </c>
      <c r="D9" s="65">
        <v>24669778</v>
      </c>
      <c r="E9" s="65">
        <v>337.41</v>
      </c>
      <c r="F9" s="65">
        <v>8323829000</v>
      </c>
      <c r="G9" s="66">
        <f t="shared" si="0"/>
        <v>2.2896870316982874E-2</v>
      </c>
      <c r="H9" s="66">
        <f>SUM(G$3:G9)</f>
        <v>0.81813497496006349</v>
      </c>
      <c r="J9" s="99"/>
      <c r="K9" s="99"/>
      <c r="L9" s="100"/>
      <c r="M9" s="106"/>
      <c r="N9" s="102"/>
      <c r="O9" s="103"/>
      <c r="P9" s="104"/>
      <c r="Q9" s="100"/>
      <c r="R9" s="103"/>
      <c r="S9" s="107"/>
      <c r="T9" s="103"/>
      <c r="U9" s="103"/>
    </row>
    <row r="10" spans="1:21" ht="16" x14ac:dyDescent="0.2">
      <c r="B10" s="64" t="s">
        <v>4140</v>
      </c>
      <c r="C10" s="64" t="s">
        <v>4064</v>
      </c>
      <c r="D10" s="65">
        <v>136373000</v>
      </c>
      <c r="E10" s="65">
        <v>56.74</v>
      </c>
      <c r="F10" s="65">
        <v>7737804000</v>
      </c>
      <c r="G10" s="66">
        <f t="shared" si="0"/>
        <v>2.1284855170166438E-2</v>
      </c>
      <c r="H10" s="66">
        <f>SUM(G$3:G10)</f>
        <v>0.83941983013022992</v>
      </c>
      <c r="J10" s="99"/>
      <c r="K10" s="99"/>
      <c r="L10" s="100"/>
      <c r="M10" s="106"/>
      <c r="N10" s="102"/>
      <c r="O10" s="103"/>
      <c r="P10" s="104"/>
      <c r="Q10" s="100"/>
      <c r="R10" s="103"/>
      <c r="S10" s="105"/>
      <c r="T10" s="103"/>
      <c r="U10" s="103"/>
    </row>
    <row r="11" spans="1:21" ht="16" x14ac:dyDescent="0.2">
      <c r="B11" s="64" t="s">
        <v>4141</v>
      </c>
      <c r="C11" s="64" t="s">
        <v>4065</v>
      </c>
      <c r="D11" s="65">
        <v>126417887</v>
      </c>
      <c r="E11" s="65">
        <v>53.15</v>
      </c>
      <c r="F11" s="65">
        <v>6719111000</v>
      </c>
      <c r="G11" s="66">
        <f t="shared" si="0"/>
        <v>1.848267344420616E-2</v>
      </c>
      <c r="H11" s="66">
        <f>SUM(G$3:G11)</f>
        <v>0.85790250357443609</v>
      </c>
      <c r="J11" s="99"/>
      <c r="K11" s="99"/>
      <c r="L11" s="100"/>
      <c r="M11" s="106"/>
      <c r="N11" s="102"/>
      <c r="O11" s="103"/>
      <c r="P11" s="104"/>
      <c r="Q11" s="100"/>
      <c r="R11" s="103"/>
      <c r="S11" s="105"/>
      <c r="T11" s="103"/>
      <c r="U11" s="103"/>
    </row>
    <row r="12" spans="1:21" ht="16" x14ac:dyDescent="0.2">
      <c r="B12" s="64" t="s">
        <v>4142</v>
      </c>
      <c r="C12" s="64" t="s">
        <v>4066</v>
      </c>
      <c r="D12" s="65">
        <v>64315222</v>
      </c>
      <c r="E12" s="65">
        <v>80.11</v>
      </c>
      <c r="F12" s="65">
        <v>5152292000</v>
      </c>
      <c r="G12" s="66">
        <f t="shared" si="0"/>
        <v>1.4172727690492959E-2</v>
      </c>
      <c r="H12" s="66">
        <f>SUM(G$3:G12)</f>
        <v>0.87207523126492903</v>
      </c>
      <c r="J12" s="99"/>
      <c r="K12" s="99"/>
      <c r="L12" s="100"/>
      <c r="M12" s="101"/>
      <c r="N12" s="102"/>
      <c r="O12" s="103"/>
      <c r="P12" s="104"/>
      <c r="Q12" s="100"/>
      <c r="R12" s="103"/>
      <c r="S12" s="107"/>
      <c r="T12" s="103"/>
      <c r="U12" s="103"/>
    </row>
    <row r="13" spans="1:21" ht="16" x14ac:dyDescent="0.2">
      <c r="B13" s="64" t="s">
        <v>4143</v>
      </c>
      <c r="C13" s="64" t="s">
        <v>4067</v>
      </c>
      <c r="D13" s="65">
        <v>36095570</v>
      </c>
      <c r="E13" s="65">
        <v>113.11</v>
      </c>
      <c r="F13" s="65">
        <v>4082770000</v>
      </c>
      <c r="G13" s="66">
        <f t="shared" si="0"/>
        <v>1.1230727496212159E-2</v>
      </c>
      <c r="H13" s="66">
        <f>SUM(G$3:G13)</f>
        <v>0.88330595876114115</v>
      </c>
      <c r="J13" s="99"/>
      <c r="K13" s="99"/>
      <c r="L13" s="100"/>
      <c r="M13" s="106"/>
      <c r="N13" s="102"/>
      <c r="O13" s="103"/>
      <c r="P13" s="104"/>
      <c r="Q13" s="100"/>
      <c r="R13" s="103"/>
      <c r="S13" s="105"/>
      <c r="T13" s="103"/>
      <c r="U13" s="103"/>
    </row>
    <row r="14" spans="1:21" ht="16" x14ac:dyDescent="0.2">
      <c r="B14" s="64" t="s">
        <v>4144</v>
      </c>
      <c r="C14" s="64" t="s">
        <v>4068</v>
      </c>
      <c r="D14" s="65">
        <v>104476035</v>
      </c>
      <c r="E14" s="65">
        <v>36.299999999999997</v>
      </c>
      <c r="F14" s="65">
        <v>3792480000</v>
      </c>
      <c r="G14" s="66">
        <f t="shared" si="0"/>
        <v>1.0432208871632419E-2</v>
      </c>
      <c r="H14" s="66">
        <f>SUM(G$3:G14)</f>
        <v>0.89373816763277358</v>
      </c>
      <c r="J14" s="99"/>
      <c r="K14" s="99"/>
      <c r="L14" s="100"/>
      <c r="M14" s="101"/>
      <c r="N14" s="102"/>
      <c r="O14" s="103"/>
      <c r="P14" s="104"/>
      <c r="Q14" s="100"/>
      <c r="R14" s="103"/>
      <c r="S14" s="105"/>
      <c r="T14" s="103"/>
      <c r="U14" s="103"/>
    </row>
    <row r="15" spans="1:21" ht="16" x14ac:dyDescent="0.2">
      <c r="A15" s="108"/>
      <c r="B15" s="109" t="s">
        <v>4145</v>
      </c>
      <c r="C15" s="109" t="s">
        <v>4069</v>
      </c>
      <c r="D15" s="110">
        <v>72357453</v>
      </c>
      <c r="E15" s="110">
        <v>49.63</v>
      </c>
      <c r="F15" s="110">
        <v>3591100000</v>
      </c>
      <c r="G15" s="111">
        <f t="shared" si="0"/>
        <v>9.8782604730728134E-3</v>
      </c>
      <c r="H15" s="111">
        <f>SUM(G$3:G15)</f>
        <v>0.90361642810584641</v>
      </c>
      <c r="J15" s="99"/>
      <c r="K15" s="99"/>
      <c r="L15" s="100"/>
      <c r="M15" s="106"/>
      <c r="N15" s="102"/>
      <c r="O15" s="103"/>
      <c r="P15" s="104"/>
      <c r="Q15" s="100"/>
      <c r="R15" s="103"/>
      <c r="S15" s="105"/>
      <c r="T15" s="103"/>
      <c r="U15" s="103"/>
    </row>
    <row r="16" spans="1:21" ht="16" x14ac:dyDescent="0.2">
      <c r="B16" s="64" t="s">
        <v>4146</v>
      </c>
      <c r="C16" s="64" t="s">
        <v>4070</v>
      </c>
      <c r="D16" s="65">
        <v>57985263</v>
      </c>
      <c r="E16" s="65">
        <v>57.37</v>
      </c>
      <c r="F16" s="65">
        <v>3326615000</v>
      </c>
      <c r="G16" s="66">
        <f t="shared" si="0"/>
        <v>9.1507252551115571E-3</v>
      </c>
      <c r="H16" s="66">
        <f>SUM(G$3:G16)</f>
        <v>0.91276715336095793</v>
      </c>
      <c r="J16" s="99"/>
      <c r="K16" s="99"/>
      <c r="L16" s="100"/>
      <c r="M16" s="101"/>
      <c r="N16" s="102"/>
      <c r="O16" s="103"/>
      <c r="P16" s="104"/>
      <c r="Q16" s="100"/>
      <c r="R16" s="103"/>
      <c r="S16" s="105"/>
      <c r="T16" s="103"/>
      <c r="U16" s="103"/>
    </row>
    <row r="17" spans="2:21" ht="16" x14ac:dyDescent="0.2">
      <c r="B17" s="64" t="s">
        <v>4147</v>
      </c>
      <c r="C17" s="64" t="s">
        <v>4071</v>
      </c>
      <c r="D17" s="65">
        <v>55155797</v>
      </c>
      <c r="E17" s="65">
        <v>53.4</v>
      </c>
      <c r="F17" s="65">
        <v>2945319000</v>
      </c>
      <c r="G17" s="66">
        <f t="shared" si="0"/>
        <v>8.10187080791132E-3</v>
      </c>
      <c r="H17" s="66">
        <f>SUM(G$3:G17)</f>
        <v>0.92086902416886929</v>
      </c>
      <c r="J17" s="99"/>
      <c r="K17" s="99"/>
      <c r="L17" s="100"/>
      <c r="M17" s="106"/>
      <c r="N17" s="102"/>
      <c r="O17" s="103"/>
      <c r="P17" s="104"/>
      <c r="Q17" s="100"/>
      <c r="R17" s="103"/>
      <c r="S17" s="105"/>
      <c r="T17" s="103"/>
      <c r="U17" s="103"/>
    </row>
    <row r="18" spans="2:21" ht="16" x14ac:dyDescent="0.2">
      <c r="B18" s="64" t="s">
        <v>4148</v>
      </c>
      <c r="C18" s="64" t="s">
        <v>4072</v>
      </c>
      <c r="D18" s="65">
        <v>12815613</v>
      </c>
      <c r="E18" s="65">
        <v>222.46</v>
      </c>
      <c r="F18" s="65">
        <v>2850961000</v>
      </c>
      <c r="G18" s="66">
        <f t="shared" si="0"/>
        <v>7.842314431949023E-3</v>
      </c>
      <c r="H18" s="66">
        <f>SUM(G$3:G18)</f>
        <v>0.92871133860081834</v>
      </c>
      <c r="J18" s="99"/>
      <c r="K18" s="99"/>
      <c r="L18" s="100"/>
      <c r="M18" s="106"/>
      <c r="N18" s="102"/>
      <c r="O18" s="103"/>
      <c r="P18" s="104"/>
      <c r="Q18" s="100"/>
      <c r="R18" s="103"/>
      <c r="S18" s="105"/>
      <c r="T18" s="103"/>
      <c r="U18" s="103"/>
    </row>
    <row r="19" spans="2:21" ht="16" x14ac:dyDescent="0.2">
      <c r="B19" s="64" t="s">
        <v>4149</v>
      </c>
      <c r="C19" s="64" t="s">
        <v>4073</v>
      </c>
      <c r="D19" s="65">
        <v>62045847</v>
      </c>
      <c r="E19" s="65">
        <v>43.74</v>
      </c>
      <c r="F19" s="65">
        <v>2713886000</v>
      </c>
      <c r="G19" s="66">
        <f t="shared" si="0"/>
        <v>7.4652537668752428E-3</v>
      </c>
      <c r="H19" s="66">
        <f>SUM(G$3:G19)</f>
        <v>0.93617659236769357</v>
      </c>
      <c r="J19" s="99"/>
      <c r="K19" s="99"/>
      <c r="L19" s="100"/>
      <c r="M19" s="101"/>
      <c r="N19" s="102"/>
      <c r="O19" s="103"/>
      <c r="P19" s="104"/>
      <c r="Q19" s="100"/>
      <c r="R19" s="103"/>
      <c r="S19" s="105"/>
      <c r="T19" s="103"/>
      <c r="U19" s="103"/>
    </row>
    <row r="20" spans="2:21" ht="16" x14ac:dyDescent="0.2">
      <c r="B20" s="64" t="s">
        <v>4150</v>
      </c>
      <c r="C20" s="64" t="s">
        <v>4074</v>
      </c>
      <c r="D20" s="65">
        <v>68947760</v>
      </c>
      <c r="E20" s="65">
        <v>37.81</v>
      </c>
      <c r="F20" s="65">
        <v>2606915000</v>
      </c>
      <c r="G20" s="66">
        <f t="shared" si="0"/>
        <v>7.1710020331265103E-3</v>
      </c>
      <c r="H20" s="66">
        <f>SUM(G$3:G20)</f>
        <v>0.94334759440082006</v>
      </c>
      <c r="J20" s="99"/>
      <c r="K20" s="99"/>
      <c r="L20" s="100"/>
      <c r="M20" s="106"/>
      <c r="N20" s="102"/>
      <c r="O20" s="103"/>
      <c r="P20" s="104"/>
      <c r="Q20" s="100"/>
      <c r="R20" s="103"/>
      <c r="S20" s="105"/>
      <c r="T20" s="103"/>
      <c r="U20" s="103"/>
    </row>
    <row r="21" spans="2:21" ht="16" x14ac:dyDescent="0.2">
      <c r="B21" s="64" t="s">
        <v>4151</v>
      </c>
      <c r="C21" s="64" t="s">
        <v>4075</v>
      </c>
      <c r="D21" s="65">
        <v>3828941</v>
      </c>
      <c r="E21" s="65">
        <v>545.52</v>
      </c>
      <c r="F21" s="65">
        <v>2088764000</v>
      </c>
      <c r="G21" s="66">
        <f t="shared" si="0"/>
        <v>5.7456920884345914E-3</v>
      </c>
      <c r="H21" s="66">
        <f>SUM(G$3:G21)</f>
        <v>0.94909328648925462</v>
      </c>
      <c r="J21" s="99"/>
      <c r="K21" s="99"/>
      <c r="L21" s="100"/>
      <c r="M21" s="101"/>
      <c r="N21" s="102"/>
      <c r="O21" s="103"/>
      <c r="P21" s="104"/>
      <c r="Q21" s="100"/>
      <c r="R21" s="103"/>
      <c r="S21" s="105"/>
      <c r="T21" s="103"/>
      <c r="U21" s="103"/>
    </row>
    <row r="22" spans="2:21" ht="16" x14ac:dyDescent="0.2">
      <c r="B22" s="64" t="s">
        <v>4152</v>
      </c>
      <c r="C22" s="64" t="s">
        <v>4076</v>
      </c>
      <c r="D22" s="65">
        <v>43208291</v>
      </c>
      <c r="E22" s="65">
        <v>45.73</v>
      </c>
      <c r="F22" s="65">
        <v>1975915000</v>
      </c>
      <c r="G22" s="66">
        <f t="shared" si="0"/>
        <v>5.435271377196866E-3</v>
      </c>
      <c r="H22" s="66">
        <f>SUM(G$3:G22)</f>
        <v>0.95452855786645152</v>
      </c>
      <c r="J22" s="99"/>
      <c r="K22" s="99"/>
      <c r="L22" s="100"/>
      <c r="M22" s="101"/>
      <c r="N22" s="102"/>
      <c r="O22" s="103"/>
      <c r="P22" s="104"/>
      <c r="Q22" s="100"/>
      <c r="R22" s="103"/>
      <c r="S22" s="105"/>
      <c r="T22" s="103"/>
      <c r="U22" s="103"/>
    </row>
    <row r="23" spans="2:21" ht="16" x14ac:dyDescent="0.2">
      <c r="B23" s="64" t="s">
        <v>4153</v>
      </c>
      <c r="C23" s="64" t="s">
        <v>4077</v>
      </c>
      <c r="D23" s="65">
        <v>8297460</v>
      </c>
      <c r="E23" s="65">
        <v>221.77</v>
      </c>
      <c r="F23" s="65">
        <v>1840128000</v>
      </c>
      <c r="G23" s="66">
        <f t="shared" si="0"/>
        <v>5.0617536932401012E-3</v>
      </c>
      <c r="H23" s="66">
        <f>SUM(G$3:G23)</f>
        <v>0.95959031155969166</v>
      </c>
      <c r="J23" s="99"/>
      <c r="K23" s="99"/>
      <c r="L23" s="100"/>
      <c r="M23" s="106"/>
      <c r="N23" s="102"/>
      <c r="O23" s="103"/>
      <c r="P23" s="104"/>
      <c r="Q23" s="100"/>
      <c r="R23" s="103"/>
      <c r="S23" s="105"/>
      <c r="T23" s="103"/>
      <c r="U23" s="103"/>
    </row>
    <row r="24" spans="2:21" ht="16" x14ac:dyDescent="0.2">
      <c r="B24" s="64" t="s">
        <v>4154</v>
      </c>
      <c r="C24" s="64" t="s">
        <v>4078</v>
      </c>
      <c r="D24" s="65">
        <v>10666000</v>
      </c>
      <c r="E24" s="65">
        <v>163</v>
      </c>
      <c r="F24" s="65">
        <v>1738531000</v>
      </c>
      <c r="G24" s="66">
        <f t="shared" si="0"/>
        <v>4.7822845530650082E-3</v>
      </c>
      <c r="H24" s="66">
        <f>SUM(G$3:G24)</f>
        <v>0.96437259611275672</v>
      </c>
      <c r="J24" s="99"/>
      <c r="K24" s="99"/>
      <c r="L24" s="100"/>
      <c r="M24" s="106"/>
      <c r="N24" s="102"/>
      <c r="O24" s="103"/>
      <c r="P24" s="104"/>
      <c r="Q24" s="100"/>
      <c r="R24" s="103"/>
      <c r="S24" s="105"/>
      <c r="T24" s="103"/>
      <c r="U24" s="103"/>
    </row>
    <row r="25" spans="2:21" ht="16" x14ac:dyDescent="0.2">
      <c r="B25" s="64" t="s">
        <v>4155</v>
      </c>
      <c r="C25" s="64" t="s">
        <v>4079</v>
      </c>
      <c r="D25" s="65">
        <v>4396000</v>
      </c>
      <c r="E25" s="65">
        <v>325.63</v>
      </c>
      <c r="F25" s="65">
        <v>1431470000</v>
      </c>
      <c r="G25" s="66">
        <f t="shared" si="0"/>
        <v>3.9376329033971591E-3</v>
      </c>
      <c r="H25" s="66">
        <f>SUM(G$3:G25)</f>
        <v>0.96831022901615382</v>
      </c>
      <c r="J25" s="99"/>
      <c r="K25" s="99"/>
      <c r="L25" s="100"/>
      <c r="M25" s="106"/>
      <c r="N25" s="102"/>
      <c r="O25" s="103"/>
      <c r="P25" s="104"/>
      <c r="Q25" s="100"/>
      <c r="R25" s="103"/>
      <c r="S25" s="105"/>
      <c r="T25" s="103"/>
      <c r="U25" s="103"/>
    </row>
    <row r="26" spans="2:21" ht="16" x14ac:dyDescent="0.2">
      <c r="B26" s="64" t="s">
        <v>4156</v>
      </c>
      <c r="C26" s="64" t="s">
        <v>4080</v>
      </c>
      <c r="D26" s="65">
        <v>3986648</v>
      </c>
      <c r="E26" s="65">
        <v>357.38</v>
      </c>
      <c r="F26" s="65">
        <v>1424748000</v>
      </c>
      <c r="G26" s="66">
        <f t="shared" si="0"/>
        <v>3.9191422830022957E-3</v>
      </c>
      <c r="H26" s="66">
        <f>SUM(G$3:G26)</f>
        <v>0.9722293712991561</v>
      </c>
      <c r="J26" s="99"/>
      <c r="K26" s="99"/>
      <c r="L26" s="100"/>
      <c r="M26" s="106"/>
      <c r="N26" s="102"/>
      <c r="O26" s="103"/>
      <c r="P26" s="104"/>
      <c r="Q26" s="100"/>
      <c r="R26" s="103"/>
      <c r="S26" s="105"/>
      <c r="T26" s="103"/>
      <c r="U26" s="103"/>
    </row>
    <row r="27" spans="2:21" ht="16" x14ac:dyDescent="0.2">
      <c r="B27" s="64" t="s">
        <v>4157</v>
      </c>
      <c r="C27" s="64" t="s">
        <v>4081</v>
      </c>
      <c r="D27" s="65">
        <v>6125376</v>
      </c>
      <c r="E27" s="65">
        <v>229.13</v>
      </c>
      <c r="F27" s="65">
        <v>1403507000</v>
      </c>
      <c r="G27" s="66">
        <f t="shared" si="0"/>
        <v>3.8607133529506292E-3</v>
      </c>
      <c r="H27" s="66">
        <f>SUM(G$3:G27)</f>
        <v>0.97609008465210678</v>
      </c>
      <c r="J27" s="99"/>
      <c r="K27" s="99"/>
      <c r="L27" s="100"/>
      <c r="M27" s="106"/>
      <c r="N27" s="102"/>
      <c r="O27" s="103"/>
      <c r="P27" s="104"/>
      <c r="Q27" s="100"/>
      <c r="R27" s="103"/>
      <c r="S27" s="105"/>
      <c r="T27" s="103"/>
      <c r="U27" s="103"/>
    </row>
    <row r="28" spans="2:21" ht="16" x14ac:dyDescent="0.2">
      <c r="B28" s="64" t="s">
        <v>4158</v>
      </c>
      <c r="C28" s="64" t="s">
        <v>4082</v>
      </c>
      <c r="D28" s="65">
        <v>7880998</v>
      </c>
      <c r="E28" s="65">
        <v>142.87</v>
      </c>
      <c r="F28" s="65">
        <v>1125958000</v>
      </c>
      <c r="G28" s="66">
        <f t="shared" si="0"/>
        <v>3.0972421836596357E-3</v>
      </c>
      <c r="H28" s="66">
        <f>SUM(G$3:G28)</f>
        <v>0.97918732683576637</v>
      </c>
      <c r="J28" s="99"/>
      <c r="K28" s="99"/>
      <c r="L28" s="100"/>
      <c r="M28" s="106"/>
      <c r="N28" s="102"/>
      <c r="O28" s="103"/>
      <c r="P28" s="104"/>
      <c r="Q28" s="100"/>
      <c r="R28" s="103"/>
      <c r="S28" s="105"/>
      <c r="T28" s="103"/>
      <c r="U28" s="103"/>
    </row>
    <row r="29" spans="2:21" ht="16" x14ac:dyDescent="0.2">
      <c r="B29" s="64" t="s">
        <v>4159</v>
      </c>
      <c r="C29" s="64" t="s">
        <v>4083</v>
      </c>
      <c r="D29" s="65">
        <v>20207680</v>
      </c>
      <c r="E29" s="65">
        <v>45.71</v>
      </c>
      <c r="F29" s="65">
        <v>923692000</v>
      </c>
      <c r="G29" s="66">
        <f t="shared" si="0"/>
        <v>2.5408566102012118E-3</v>
      </c>
      <c r="H29" s="66">
        <f>SUM(G$3:G29)</f>
        <v>0.98172818344596757</v>
      </c>
      <c r="J29" s="99"/>
      <c r="K29" s="99"/>
      <c r="L29" s="100"/>
      <c r="M29" s="106"/>
      <c r="N29" s="102"/>
      <c r="O29" s="103"/>
      <c r="P29" s="104"/>
      <c r="Q29" s="100"/>
      <c r="R29" s="103"/>
      <c r="S29" s="105"/>
      <c r="T29" s="103"/>
      <c r="U29" s="103"/>
    </row>
    <row r="30" spans="2:21" ht="16" x14ac:dyDescent="0.2">
      <c r="B30" s="64" t="s">
        <v>4160</v>
      </c>
      <c r="C30" s="64" t="s">
        <v>4084</v>
      </c>
      <c r="D30" s="65">
        <v>2921975</v>
      </c>
      <c r="E30" s="65">
        <v>306.13</v>
      </c>
      <c r="F30" s="65">
        <v>894504000</v>
      </c>
      <c r="G30" s="66">
        <f t="shared" si="0"/>
        <v>2.4605673766270844E-3</v>
      </c>
      <c r="H30" s="66">
        <f>SUM(G$3:G30)</f>
        <v>0.9841887508225946</v>
      </c>
      <c r="J30" s="99"/>
      <c r="K30" s="99"/>
      <c r="L30" s="100"/>
      <c r="M30" s="101"/>
      <c r="N30" s="102"/>
      <c r="O30" s="103"/>
      <c r="P30" s="104"/>
      <c r="Q30" s="100"/>
      <c r="R30" s="103"/>
      <c r="S30" s="105"/>
      <c r="T30" s="103"/>
      <c r="U30" s="103"/>
    </row>
    <row r="31" spans="2:21" ht="16" x14ac:dyDescent="0.2">
      <c r="B31" s="64" t="s">
        <v>4161</v>
      </c>
      <c r="C31" s="64" t="s">
        <v>4085</v>
      </c>
      <c r="D31" s="65">
        <v>107118784</v>
      </c>
      <c r="E31" s="65">
        <v>7.72</v>
      </c>
      <c r="F31" s="65">
        <v>826957000</v>
      </c>
      <c r="G31" s="66">
        <f t="shared" si="0"/>
        <v>2.2747616735905082E-3</v>
      </c>
      <c r="H31" s="66">
        <f>SUM(G$3:G31)</f>
        <v>0.98646351249618514</v>
      </c>
      <c r="J31" s="99"/>
      <c r="K31" s="99"/>
      <c r="L31" s="100"/>
      <c r="M31" s="106"/>
      <c r="N31" s="102"/>
      <c r="O31" s="103"/>
      <c r="P31" s="104"/>
      <c r="Q31" s="100"/>
      <c r="R31" s="103"/>
      <c r="S31" s="105"/>
      <c r="T31" s="103"/>
      <c r="U31" s="103"/>
    </row>
    <row r="32" spans="2:21" ht="16" x14ac:dyDescent="0.2">
      <c r="B32" s="64" t="s">
        <v>4162</v>
      </c>
      <c r="C32" s="64" t="s">
        <v>4086</v>
      </c>
      <c r="D32" s="65">
        <v>2170000</v>
      </c>
      <c r="E32" s="65">
        <v>326.08999999999997</v>
      </c>
      <c r="F32" s="65">
        <v>707615000</v>
      </c>
      <c r="G32" s="66">
        <f t="shared" si="0"/>
        <v>1.9464802663956499E-3</v>
      </c>
      <c r="H32" s="66">
        <f>SUM(G$3:G32)</f>
        <v>0.98840999276258079</v>
      </c>
      <c r="J32" s="99"/>
      <c r="K32" s="99"/>
      <c r="L32" s="100"/>
      <c r="M32" s="101"/>
      <c r="N32" s="102"/>
      <c r="O32" s="103"/>
      <c r="P32" s="104"/>
      <c r="Q32" s="100"/>
      <c r="R32" s="103"/>
      <c r="S32" s="107"/>
      <c r="T32" s="103"/>
      <c r="U32" s="103"/>
    </row>
    <row r="33" spans="2:21" ht="16" x14ac:dyDescent="0.2">
      <c r="B33" s="64" t="s">
        <v>4163</v>
      </c>
      <c r="C33" s="64" t="s">
        <v>4087</v>
      </c>
      <c r="D33" s="65">
        <v>5242000</v>
      </c>
      <c r="E33" s="65">
        <v>128.35</v>
      </c>
      <c r="F33" s="65">
        <v>672811000</v>
      </c>
      <c r="G33" s="66">
        <f t="shared" si="0"/>
        <v>1.8507427549075749E-3</v>
      </c>
      <c r="H33" s="66">
        <f>SUM(G$3:G33)</f>
        <v>0.99026073551748839</v>
      </c>
      <c r="J33" s="99"/>
      <c r="K33" s="99"/>
      <c r="L33" s="100"/>
      <c r="M33" s="106"/>
      <c r="N33" s="102"/>
      <c r="O33" s="103"/>
      <c r="P33" s="104"/>
      <c r="Q33" s="100"/>
      <c r="R33" s="103"/>
      <c r="S33" s="105"/>
      <c r="T33" s="103"/>
      <c r="U33" s="103"/>
    </row>
    <row r="34" spans="2:21" ht="16" x14ac:dyDescent="0.2">
      <c r="B34" s="64" t="s">
        <v>4164</v>
      </c>
      <c r="C34" s="64" t="s">
        <v>4088</v>
      </c>
      <c r="D34" s="65">
        <v>6353727</v>
      </c>
      <c r="E34" s="65">
        <v>100.6</v>
      </c>
      <c r="F34" s="65">
        <v>639185000</v>
      </c>
      <c r="G34" s="66">
        <f t="shared" si="0"/>
        <v>1.7582456407454667E-3</v>
      </c>
      <c r="H34" s="66">
        <f>SUM(G$3:G34)</f>
        <v>0.99201898115823384</v>
      </c>
      <c r="J34" s="99"/>
      <c r="K34" s="99"/>
      <c r="L34" s="100"/>
      <c r="M34" s="101"/>
      <c r="N34" s="102"/>
      <c r="O34" s="103"/>
      <c r="P34" s="104"/>
      <c r="Q34" s="100"/>
      <c r="R34" s="103"/>
      <c r="S34" s="105"/>
      <c r="T34" s="103"/>
      <c r="U34" s="103"/>
    </row>
    <row r="35" spans="2:21" ht="16" x14ac:dyDescent="0.2">
      <c r="B35" s="64" t="s">
        <v>4165</v>
      </c>
      <c r="C35" s="64" t="s">
        <v>4089</v>
      </c>
      <c r="D35" s="65">
        <v>420293</v>
      </c>
      <c r="E35" s="65">
        <v>1475.24</v>
      </c>
      <c r="F35" s="65">
        <v>620034000</v>
      </c>
      <c r="G35" s="66">
        <f t="shared" si="0"/>
        <v>1.7055658027237415E-3</v>
      </c>
      <c r="H35" s="66">
        <f>SUM(G$3:G35)</f>
        <v>0.99372454696095758</v>
      </c>
      <c r="J35" s="99"/>
      <c r="K35" s="99"/>
      <c r="L35" s="100"/>
      <c r="M35" s="106"/>
      <c r="N35" s="102"/>
      <c r="O35" s="103"/>
      <c r="P35" s="104"/>
      <c r="Q35" s="100"/>
      <c r="R35" s="103"/>
      <c r="S35" s="107"/>
      <c r="T35" s="103"/>
      <c r="U35" s="103"/>
    </row>
    <row r="36" spans="2:21" ht="16" x14ac:dyDescent="0.2">
      <c r="B36" s="64" t="s">
        <v>4166</v>
      </c>
      <c r="C36" s="64" t="s">
        <v>4090</v>
      </c>
      <c r="D36" s="65">
        <v>7722451</v>
      </c>
      <c r="E36" s="65">
        <v>69.84</v>
      </c>
      <c r="F36" s="65">
        <v>539336000</v>
      </c>
      <c r="G36" s="66">
        <f t="shared" si="0"/>
        <v>1.4835848320863241E-3</v>
      </c>
      <c r="H36" s="66">
        <f>SUM(G$3:G36)</f>
        <v>0.9952081317930439</v>
      </c>
      <c r="J36" s="99"/>
      <c r="K36" s="99"/>
      <c r="L36" s="100"/>
      <c r="M36" s="106"/>
      <c r="N36" s="102"/>
      <c r="O36" s="103"/>
      <c r="P36" s="104"/>
      <c r="Q36" s="100"/>
      <c r="R36" s="103"/>
      <c r="S36" s="105"/>
      <c r="T36" s="103"/>
      <c r="U36" s="103"/>
    </row>
    <row r="37" spans="2:21" ht="16" x14ac:dyDescent="0.2">
      <c r="B37" s="64" t="s">
        <v>4167</v>
      </c>
      <c r="C37" s="64" t="s">
        <v>4091</v>
      </c>
      <c r="D37" s="65">
        <v>14754811</v>
      </c>
      <c r="E37" s="65">
        <v>29.23</v>
      </c>
      <c r="F37" s="65">
        <v>431283000</v>
      </c>
      <c r="G37" s="66">
        <f t="shared" si="0"/>
        <v>1.1863567741383593E-3</v>
      </c>
      <c r="H37" s="66">
        <f>SUM(G$3:G37)</f>
        <v>0.99639448856718227</v>
      </c>
      <c r="J37" s="99"/>
      <c r="K37" s="99"/>
      <c r="L37" s="100"/>
      <c r="M37" s="101"/>
      <c r="N37" s="102"/>
      <c r="O37" s="103"/>
      <c r="P37" s="104"/>
      <c r="Q37" s="100"/>
      <c r="R37" s="103"/>
      <c r="S37" s="105"/>
      <c r="T37" s="103"/>
      <c r="U37" s="103"/>
    </row>
    <row r="38" spans="2:21" ht="16" x14ac:dyDescent="0.2">
      <c r="B38" s="64" t="s">
        <v>4168</v>
      </c>
      <c r="C38" s="64" t="s">
        <v>4092</v>
      </c>
      <c r="D38" s="65">
        <v>8969420</v>
      </c>
      <c r="E38" s="65">
        <v>43.48</v>
      </c>
      <c r="F38" s="65">
        <v>389990000</v>
      </c>
      <c r="G38" s="66">
        <f t="shared" si="0"/>
        <v>1.0727695697400981E-3</v>
      </c>
      <c r="H38" s="66">
        <f>SUM(G$3:G38)</f>
        <v>0.99746725813692239</v>
      </c>
      <c r="J38" s="99"/>
      <c r="K38" s="99"/>
      <c r="L38" s="100"/>
      <c r="M38" s="101"/>
      <c r="N38" s="102"/>
      <c r="O38" s="103"/>
      <c r="P38" s="104"/>
      <c r="Q38" s="100"/>
      <c r="R38" s="103"/>
      <c r="S38" s="105"/>
      <c r="T38" s="103"/>
      <c r="U38" s="103"/>
    </row>
    <row r="39" spans="2:21" ht="16" x14ac:dyDescent="0.2">
      <c r="B39" s="64" t="s">
        <v>4169</v>
      </c>
      <c r="C39" s="64" t="s">
        <v>4093</v>
      </c>
      <c r="D39" s="65">
        <v>4780000</v>
      </c>
      <c r="E39" s="65">
        <v>81</v>
      </c>
      <c r="F39" s="65">
        <v>387180000</v>
      </c>
      <c r="G39" s="66">
        <f t="shared" si="0"/>
        <v>1.0650399292596506E-3</v>
      </c>
      <c r="H39" s="66">
        <f>SUM(G$3:G39)</f>
        <v>0.99853229806618204</v>
      </c>
      <c r="J39" s="99"/>
      <c r="K39" s="99"/>
      <c r="L39" s="100"/>
      <c r="M39" s="106"/>
      <c r="N39" s="102"/>
      <c r="O39" s="103"/>
      <c r="P39" s="104"/>
      <c r="Q39" s="100"/>
      <c r="R39" s="103"/>
      <c r="S39" s="105"/>
      <c r="T39" s="103"/>
      <c r="U39" s="103"/>
    </row>
    <row r="40" spans="2:21" ht="16" x14ac:dyDescent="0.2">
      <c r="B40" s="64" t="s">
        <v>4170</v>
      </c>
      <c r="C40" s="64" t="s">
        <v>4094</v>
      </c>
      <c r="D40" s="65">
        <v>10695448</v>
      </c>
      <c r="E40" s="65">
        <v>11.7</v>
      </c>
      <c r="F40" s="65">
        <v>125137000</v>
      </c>
      <c r="G40" s="66">
        <f t="shared" si="0"/>
        <v>3.4422207145969551E-4</v>
      </c>
      <c r="H40" s="66">
        <f>SUM(G$3:G40)</f>
        <v>0.99887652013764172</v>
      </c>
      <c r="J40" s="99"/>
      <c r="K40" s="99"/>
      <c r="L40" s="100"/>
      <c r="M40" s="101"/>
      <c r="N40" s="102"/>
      <c r="O40" s="103"/>
      <c r="P40" s="104"/>
      <c r="Q40" s="100"/>
      <c r="R40" s="103"/>
      <c r="S40" s="105"/>
      <c r="T40" s="103"/>
      <c r="U40" s="103"/>
    </row>
    <row r="41" spans="2:21" ht="16" x14ac:dyDescent="0.2">
      <c r="B41" s="64" t="s">
        <v>4171</v>
      </c>
      <c r="C41" s="64" t="s">
        <v>4095</v>
      </c>
      <c r="D41" s="65">
        <v>327100</v>
      </c>
      <c r="E41" s="65">
        <v>177.23</v>
      </c>
      <c r="F41" s="65">
        <v>57972000</v>
      </c>
      <c r="G41" s="66">
        <f t="shared" si="0"/>
        <v>1.5946715940658214E-4</v>
      </c>
      <c r="H41" s="66">
        <f>SUM(G$3:G41)</f>
        <v>0.99903598729704834</v>
      </c>
      <c r="J41" s="99"/>
      <c r="K41" s="99"/>
      <c r="L41" s="100"/>
      <c r="M41" s="101"/>
      <c r="N41" s="102"/>
      <c r="O41" s="103"/>
      <c r="P41" s="104"/>
      <c r="Q41" s="100"/>
      <c r="R41" s="103"/>
      <c r="S41" s="105"/>
      <c r="T41" s="103"/>
      <c r="U41" s="103"/>
    </row>
    <row r="42" spans="2:21" ht="16" x14ac:dyDescent="0.2">
      <c r="B42" s="64" t="s">
        <v>4172</v>
      </c>
      <c r="C42" s="64" t="s">
        <v>4096</v>
      </c>
      <c r="D42" s="65">
        <v>404911</v>
      </c>
      <c r="E42" s="65">
        <v>170.42</v>
      </c>
      <c r="F42" s="65">
        <v>69005000</v>
      </c>
      <c r="G42" s="66">
        <f t="shared" si="0"/>
        <v>1.8981631364885118E-4</v>
      </c>
      <c r="H42" s="66">
        <f>SUM(G$3:G42)</f>
        <v>0.99922580361069724</v>
      </c>
      <c r="J42" s="99"/>
      <c r="K42" s="99"/>
      <c r="L42" s="100"/>
      <c r="M42" s="106"/>
      <c r="N42" s="102"/>
      <c r="O42" s="103"/>
      <c r="P42" s="104"/>
      <c r="Q42" s="100"/>
      <c r="R42" s="103"/>
      <c r="S42" s="105"/>
      <c r="T42" s="103"/>
      <c r="U42" s="103"/>
    </row>
    <row r="43" spans="2:21" ht="16" x14ac:dyDescent="0.2">
      <c r="B43" s="64" t="s">
        <v>4173</v>
      </c>
      <c r="C43" s="64" t="s">
        <v>4097</v>
      </c>
      <c r="D43" s="65">
        <v>1496372</v>
      </c>
      <c r="E43" s="65">
        <v>38.96</v>
      </c>
      <c r="F43" s="65">
        <v>58299000</v>
      </c>
      <c r="G43" s="66">
        <f t="shared" si="0"/>
        <v>1.6036665849452031E-4</v>
      </c>
      <c r="H43" s="66">
        <f>SUM(G$3:G43)</f>
        <v>0.99938617026919174</v>
      </c>
      <c r="J43" s="99"/>
      <c r="K43" s="99"/>
      <c r="L43" s="100"/>
      <c r="M43" s="106"/>
      <c r="N43" s="102"/>
      <c r="O43" s="103"/>
      <c r="P43" s="104"/>
      <c r="Q43" s="100"/>
      <c r="R43" s="103"/>
      <c r="S43" s="107"/>
      <c r="T43" s="103"/>
      <c r="U43" s="103"/>
    </row>
    <row r="44" spans="2:21" ht="16" x14ac:dyDescent="0.2">
      <c r="B44" s="64" t="s">
        <v>4174</v>
      </c>
      <c r="C44" s="64" t="s">
        <v>4098</v>
      </c>
      <c r="D44" s="65">
        <v>1380111</v>
      </c>
      <c r="E44" s="65">
        <v>50.94</v>
      </c>
      <c r="F44" s="65">
        <v>70303000</v>
      </c>
      <c r="G44" s="66">
        <f t="shared" si="0"/>
        <v>1.9338680238323576E-4</v>
      </c>
      <c r="H44" s="66">
        <f>SUM(G$3:G44)</f>
        <v>0.99957955707157498</v>
      </c>
      <c r="J44" s="99"/>
      <c r="K44" s="99"/>
      <c r="L44" s="100"/>
      <c r="M44" s="106"/>
      <c r="N44" s="102"/>
      <c r="O44" s="103"/>
      <c r="P44" s="104"/>
      <c r="Q44" s="100"/>
      <c r="R44" s="103"/>
      <c r="S44" s="105"/>
      <c r="T44" s="103"/>
      <c r="U44" s="103"/>
    </row>
    <row r="45" spans="2:21" ht="16" x14ac:dyDescent="0.2">
      <c r="B45" s="64" t="s">
        <v>4175</v>
      </c>
      <c r="C45" s="64" t="s">
        <v>4099</v>
      </c>
      <c r="D45" s="65">
        <v>2630792</v>
      </c>
      <c r="E45" s="65">
        <v>9.6999999999999993</v>
      </c>
      <c r="F45" s="65">
        <v>25518000</v>
      </c>
      <c r="G45" s="66">
        <f t="shared" si="0"/>
        <v>7.0193938000020061E-5</v>
      </c>
      <c r="H45" s="66">
        <f>SUM(G$3:G45)</f>
        <v>0.99964975100957498</v>
      </c>
      <c r="J45" s="99"/>
      <c r="K45" s="99"/>
      <c r="L45" s="100"/>
      <c r="M45" s="106"/>
      <c r="N45" s="102"/>
      <c r="O45" s="103"/>
      <c r="P45" s="104"/>
      <c r="Q45" s="100"/>
      <c r="R45" s="103"/>
      <c r="S45" s="107"/>
      <c r="T45" s="103"/>
      <c r="U45" s="103"/>
    </row>
    <row r="46" spans="2:21" ht="16" x14ac:dyDescent="0.2">
      <c r="B46" s="64" t="s">
        <v>4176</v>
      </c>
      <c r="C46" s="64" t="s">
        <v>4100</v>
      </c>
      <c r="D46" s="65">
        <v>578000</v>
      </c>
      <c r="E46" s="65">
        <v>62.78</v>
      </c>
      <c r="F46" s="65">
        <v>36287000</v>
      </c>
      <c r="G46" s="66">
        <f t="shared" si="0"/>
        <v>9.9816891143770194E-5</v>
      </c>
      <c r="H46" s="66">
        <f>SUM(G$3:G46)</f>
        <v>0.99974956790071878</v>
      </c>
      <c r="J46" s="99"/>
      <c r="K46" s="99"/>
      <c r="L46" s="100"/>
      <c r="M46" s="106"/>
      <c r="N46" s="102"/>
      <c r="O46" s="103"/>
      <c r="P46" s="104"/>
      <c r="Q46" s="100"/>
      <c r="R46" s="103"/>
      <c r="S46" s="107"/>
      <c r="T46" s="103"/>
      <c r="U46" s="103"/>
    </row>
    <row r="47" spans="2:21" ht="16" x14ac:dyDescent="0.2">
      <c r="B47" s="64" t="s">
        <v>4177</v>
      </c>
      <c r="C47" s="64" t="s">
        <v>4101</v>
      </c>
      <c r="D47" s="65">
        <v>315400</v>
      </c>
      <c r="E47" s="65">
        <v>152.80000000000001</v>
      </c>
      <c r="F47" s="65">
        <v>48193000</v>
      </c>
      <c r="G47" s="66">
        <f t="shared" si="0"/>
        <v>1.3256746038227787E-4</v>
      </c>
      <c r="H47" s="66">
        <f>SUM(G$3:G47)</f>
        <v>0.99988213536110104</v>
      </c>
      <c r="J47" s="99"/>
      <c r="K47" s="99"/>
      <c r="L47" s="100"/>
      <c r="M47" s="106"/>
      <c r="N47" s="102"/>
      <c r="O47" s="103"/>
      <c r="P47" s="104"/>
      <c r="Q47" s="100"/>
      <c r="R47" s="103"/>
      <c r="S47" s="105"/>
      <c r="T47" s="103"/>
      <c r="U47" s="103"/>
    </row>
    <row r="48" spans="2:21" ht="16" x14ac:dyDescent="0.2">
      <c r="B48" s="64" t="s">
        <v>4178</v>
      </c>
      <c r="C48" s="64" t="s">
        <v>4102</v>
      </c>
      <c r="D48" s="65">
        <v>1284020</v>
      </c>
      <c r="E48" s="65">
        <v>9.59</v>
      </c>
      <c r="F48" s="65">
        <v>12314000</v>
      </c>
      <c r="G48" s="66">
        <f t="shared" si="0"/>
        <v>3.3872880027127793E-5</v>
      </c>
      <c r="H48" s="66">
        <f>SUM(G$3:G48)</f>
        <v>0.99991600824112814</v>
      </c>
      <c r="J48" s="99"/>
      <c r="K48" s="99"/>
      <c r="L48" s="100"/>
      <c r="M48" s="106"/>
      <c r="N48" s="102"/>
      <c r="O48" s="103"/>
      <c r="P48" s="104"/>
      <c r="Q48" s="100"/>
      <c r="R48" s="103"/>
      <c r="S48" s="107"/>
      <c r="T48" s="103"/>
      <c r="U48" s="103"/>
    </row>
    <row r="49" spans="2:21" ht="16" x14ac:dyDescent="0.2">
      <c r="B49" s="64" t="s">
        <v>4179</v>
      </c>
      <c r="C49" s="64" t="s">
        <v>4103</v>
      </c>
      <c r="D49" s="65">
        <v>39400</v>
      </c>
      <c r="E49" s="65">
        <v>451.65</v>
      </c>
      <c r="F49" s="65">
        <v>17795000</v>
      </c>
      <c r="G49" s="66">
        <f t="shared" si="0"/>
        <v>4.8949805106605416E-5</v>
      </c>
      <c r="H49" s="66">
        <f>SUM(G$3:G49)</f>
        <v>0.99996495804623475</v>
      </c>
      <c r="J49" s="99"/>
      <c r="K49" s="99"/>
      <c r="L49" s="100"/>
      <c r="M49" s="106"/>
      <c r="N49" s="102"/>
      <c r="O49" s="103"/>
      <c r="P49" s="104"/>
      <c r="Q49" s="100"/>
      <c r="R49" s="103"/>
      <c r="S49" s="105"/>
      <c r="T49" s="103"/>
      <c r="U49" s="103"/>
    </row>
    <row r="50" spans="2:21" ht="16" x14ac:dyDescent="0.2">
      <c r="B50" s="64" t="s">
        <v>4180</v>
      </c>
      <c r="C50" s="64" t="s">
        <v>4104</v>
      </c>
      <c r="D50" s="65">
        <v>59400</v>
      </c>
      <c r="E50" s="65">
        <v>214.46</v>
      </c>
      <c r="F50" s="65">
        <v>12739000</v>
      </c>
      <c r="G50" s="66">
        <f t="shared" si="0"/>
        <v>3.5041953765273748E-5</v>
      </c>
      <c r="H50" s="66">
        <f>SUM(G$3:G50)</f>
        <v>1</v>
      </c>
      <c r="J50" s="99"/>
      <c r="K50" s="99"/>
      <c r="L50" s="100"/>
      <c r="M50" s="106"/>
      <c r="N50" s="102"/>
      <c r="O50" s="103"/>
      <c r="P50" s="104"/>
      <c r="Q50" s="100"/>
      <c r="R50" s="103"/>
      <c r="S50" s="105"/>
      <c r="T50" s="103"/>
      <c r="U50" s="103"/>
    </row>
    <row r="51" spans="2:21" ht="16" x14ac:dyDescent="0.2">
      <c r="H51" s="66"/>
      <c r="J51" s="99"/>
      <c r="K51" s="99"/>
      <c r="L51" s="100"/>
      <c r="M51" s="106"/>
      <c r="N51" s="102"/>
      <c r="O51" s="103"/>
      <c r="P51" s="104"/>
      <c r="Q51" s="100"/>
      <c r="R51" s="103"/>
      <c r="S51" s="105"/>
      <c r="T51" s="103"/>
      <c r="U51" s="103"/>
    </row>
    <row r="52" spans="2:21" ht="16" x14ac:dyDescent="0.2">
      <c r="H52" s="66"/>
      <c r="J52" s="99"/>
      <c r="K52" s="99"/>
      <c r="L52" s="100"/>
      <c r="M52" s="106"/>
      <c r="N52" s="102"/>
      <c r="O52" s="103"/>
      <c r="P52" s="104"/>
      <c r="Q52" s="100"/>
      <c r="R52" s="103"/>
      <c r="S52" s="105"/>
      <c r="T52" s="103"/>
      <c r="U52" s="103"/>
    </row>
    <row r="53" spans="2:21" ht="16" x14ac:dyDescent="0.2">
      <c r="H53" s="66"/>
      <c r="J53" s="99"/>
      <c r="K53" s="99"/>
      <c r="L53" s="100"/>
      <c r="M53" s="106"/>
      <c r="N53" s="102"/>
      <c r="O53" s="103"/>
      <c r="P53" s="104"/>
      <c r="Q53" s="100"/>
      <c r="R53" s="103"/>
      <c r="S53" s="105"/>
      <c r="T53" s="103"/>
      <c r="U53" s="103"/>
    </row>
    <row r="54" spans="2:21" ht="16" x14ac:dyDescent="0.2">
      <c r="H54" s="66"/>
    </row>
    <row r="55" spans="2:21" ht="16" x14ac:dyDescent="0.2">
      <c r="H55" s="66"/>
    </row>
    <row r="56" spans="2:21" ht="16" x14ac:dyDescent="0.2">
      <c r="H56" s="66"/>
    </row>
    <row r="57" spans="2:21" ht="16" x14ac:dyDescent="0.2">
      <c r="H57" s="66"/>
    </row>
    <row r="58" spans="2:21" ht="16" x14ac:dyDescent="0.2">
      <c r="H58" s="66"/>
    </row>
    <row r="59" spans="2:21" ht="16" x14ac:dyDescent="0.2">
      <c r="H59" s="66"/>
    </row>
    <row r="60" spans="2:21" ht="16" x14ac:dyDescent="0.2">
      <c r="H60" s="66"/>
    </row>
    <row r="61" spans="2:21" ht="16" x14ac:dyDescent="0.2">
      <c r="H61" s="66"/>
    </row>
    <row r="62" spans="2:21" ht="16" x14ac:dyDescent="0.2">
      <c r="H62" s="66"/>
    </row>
    <row r="63" spans="2:21" ht="16" x14ac:dyDescent="0.2">
      <c r="H63" s="111"/>
    </row>
    <row r="64" spans="2:21" ht="16" x14ac:dyDescent="0.2">
      <c r="H64" s="66"/>
    </row>
    <row r="65" spans="8:8" ht="16" x14ac:dyDescent="0.2">
      <c r="H65" s="66"/>
    </row>
    <row r="66" spans="8:8" ht="16" x14ac:dyDescent="0.2">
      <c r="H66" s="66"/>
    </row>
    <row r="67" spans="8:8" ht="16" x14ac:dyDescent="0.2">
      <c r="H67" s="66"/>
    </row>
    <row r="68" spans="8:8" ht="16" x14ac:dyDescent="0.2">
      <c r="H68" s="66"/>
    </row>
    <row r="69" spans="8:8" ht="16" x14ac:dyDescent="0.2">
      <c r="H69" s="66"/>
    </row>
    <row r="70" spans="8:8" ht="16" x14ac:dyDescent="0.2">
      <c r="H70" s="66"/>
    </row>
    <row r="71" spans="8:8" ht="16" x14ac:dyDescent="0.2">
      <c r="H71" s="66"/>
    </row>
    <row r="72" spans="8:8" ht="16" x14ac:dyDescent="0.2">
      <c r="H72" s="66"/>
    </row>
    <row r="73" spans="8:8" ht="16" x14ac:dyDescent="0.2">
      <c r="H73" s="66"/>
    </row>
    <row r="74" spans="8:8" ht="16" x14ac:dyDescent="0.2">
      <c r="H74" s="66"/>
    </row>
    <row r="75" spans="8:8" ht="16" x14ac:dyDescent="0.2">
      <c r="H75" s="66"/>
    </row>
    <row r="76" spans="8:8" ht="16" x14ac:dyDescent="0.2">
      <c r="H76" s="66"/>
    </row>
    <row r="77" spans="8:8" ht="16" x14ac:dyDescent="0.2">
      <c r="H77" s="66"/>
    </row>
    <row r="78" spans="8:8" ht="16" x14ac:dyDescent="0.2">
      <c r="H78" s="66"/>
    </row>
    <row r="79" spans="8:8" ht="16" x14ac:dyDescent="0.2">
      <c r="H79" s="66"/>
    </row>
    <row r="80" spans="8:8" ht="16" x14ac:dyDescent="0.2">
      <c r="H80" s="66"/>
    </row>
    <row r="81" spans="8:8" ht="16" x14ac:dyDescent="0.2">
      <c r="H81" s="66"/>
    </row>
    <row r="82" spans="8:8" ht="16" x14ac:dyDescent="0.2">
      <c r="H82" s="66"/>
    </row>
    <row r="83" spans="8:8" ht="16" x14ac:dyDescent="0.2">
      <c r="H83" s="66"/>
    </row>
    <row r="84" spans="8:8" ht="16" x14ac:dyDescent="0.2">
      <c r="H84" s="66"/>
    </row>
    <row r="85" spans="8:8" ht="16" x14ac:dyDescent="0.2">
      <c r="H85" s="66"/>
    </row>
    <row r="86" spans="8:8" ht="16" x14ac:dyDescent="0.2">
      <c r="H86" s="66"/>
    </row>
    <row r="87" spans="8:8" ht="16" x14ac:dyDescent="0.2">
      <c r="H87" s="66"/>
    </row>
    <row r="88" spans="8:8" ht="16" x14ac:dyDescent="0.2">
      <c r="H88" s="66"/>
    </row>
    <row r="89" spans="8:8" ht="16" x14ac:dyDescent="0.2">
      <c r="H89" s="66"/>
    </row>
    <row r="90" spans="8:8" ht="16" x14ac:dyDescent="0.2">
      <c r="H90" s="66"/>
    </row>
    <row r="91" spans="8:8" ht="16" x14ac:dyDescent="0.2">
      <c r="H91" s="66"/>
    </row>
    <row r="92" spans="8:8" ht="16" x14ac:dyDescent="0.2">
      <c r="H92" s="66"/>
    </row>
    <row r="93" spans="8:8" ht="16" x14ac:dyDescent="0.2">
      <c r="H93" s="66"/>
    </row>
    <row r="94" spans="8:8" ht="16" x14ac:dyDescent="0.2">
      <c r="H94" s="66"/>
    </row>
    <row r="95" spans="8:8" ht="16" x14ac:dyDescent="0.2">
      <c r="H95" s="66"/>
    </row>
    <row r="96" spans="8:8" ht="16" x14ac:dyDescent="0.2">
      <c r="H96" s="66"/>
    </row>
    <row r="97" spans="8:8" ht="16" x14ac:dyDescent="0.2">
      <c r="H97" s="66"/>
    </row>
    <row r="98" spans="8:8" ht="16" x14ac:dyDescent="0.2">
      <c r="H98" s="66"/>
    </row>
    <row r="99" spans="8:8" ht="16" x14ac:dyDescent="0.2">
      <c r="H99" s="66"/>
    </row>
    <row r="100" spans="8:8" ht="16" x14ac:dyDescent="0.2">
      <c r="H100" s="66"/>
    </row>
    <row r="101" spans="8:8" ht="16" x14ac:dyDescent="0.2">
      <c r="H101" s="66"/>
    </row>
    <row r="102" spans="8:8" ht="16" x14ac:dyDescent="0.2">
      <c r="H102" s="66"/>
    </row>
    <row r="103" spans="8:8" ht="16" x14ac:dyDescent="0.2">
      <c r="H103" s="66"/>
    </row>
    <row r="104" spans="8:8" ht="16" x14ac:dyDescent="0.2">
      <c r="H104" s="66"/>
    </row>
    <row r="105" spans="8:8" ht="16" x14ac:dyDescent="0.2">
      <c r="H105" s="66"/>
    </row>
    <row r="106" spans="8:8" ht="16" x14ac:dyDescent="0.2">
      <c r="H106" s="66"/>
    </row>
    <row r="107" spans="8:8" ht="16" x14ac:dyDescent="0.2">
      <c r="H107" s="66"/>
    </row>
    <row r="108" spans="8:8" ht="16" x14ac:dyDescent="0.2">
      <c r="H108" s="66"/>
    </row>
    <row r="109" spans="8:8" ht="16" x14ac:dyDescent="0.2">
      <c r="H109" s="66"/>
    </row>
    <row r="110" spans="8:8" ht="16" x14ac:dyDescent="0.2">
      <c r="H110" s="66"/>
    </row>
    <row r="111" spans="8:8" ht="16" x14ac:dyDescent="0.2">
      <c r="H111" s="111"/>
    </row>
    <row r="112" spans="8:8" ht="16" x14ac:dyDescent="0.2">
      <c r="H112" s="66"/>
    </row>
    <row r="113" spans="8:8" ht="16" x14ac:dyDescent="0.2">
      <c r="H113" s="66"/>
    </row>
    <row r="114" spans="8:8" ht="16" x14ac:dyDescent="0.2">
      <c r="H114" s="66"/>
    </row>
    <row r="115" spans="8:8" ht="16" x14ac:dyDescent="0.2">
      <c r="H115" s="66"/>
    </row>
    <row r="116" spans="8:8" ht="16" x14ac:dyDescent="0.2">
      <c r="H116" s="66"/>
    </row>
    <row r="117" spans="8:8" ht="16" x14ac:dyDescent="0.2">
      <c r="H117" s="66"/>
    </row>
    <row r="118" spans="8:8" ht="16" x14ac:dyDescent="0.2">
      <c r="H118" s="66"/>
    </row>
    <row r="119" spans="8:8" ht="16" x14ac:dyDescent="0.2">
      <c r="H119" s="66"/>
    </row>
    <row r="120" spans="8:8" ht="16" x14ac:dyDescent="0.2">
      <c r="H120" s="66"/>
    </row>
    <row r="121" spans="8:8" ht="16" x14ac:dyDescent="0.2">
      <c r="H121" s="66"/>
    </row>
    <row r="122" spans="8:8" ht="16" x14ac:dyDescent="0.2">
      <c r="H122" s="66"/>
    </row>
    <row r="123" spans="8:8" ht="16" x14ac:dyDescent="0.2">
      <c r="H123" s="66"/>
    </row>
    <row r="124" spans="8:8" ht="16" x14ac:dyDescent="0.2">
      <c r="H124" s="66"/>
    </row>
    <row r="125" spans="8:8" ht="16" x14ac:dyDescent="0.2">
      <c r="H125" s="66"/>
    </row>
    <row r="126" spans="8:8" ht="16" x14ac:dyDescent="0.2">
      <c r="H126" s="66"/>
    </row>
    <row r="127" spans="8:8" ht="16" x14ac:dyDescent="0.2">
      <c r="H127" s="66"/>
    </row>
    <row r="128" spans="8:8" ht="16" x14ac:dyDescent="0.2">
      <c r="H128" s="66"/>
    </row>
    <row r="129" spans="8:8" ht="16" x14ac:dyDescent="0.2">
      <c r="H129" s="66"/>
    </row>
    <row r="130" spans="8:8" ht="16" x14ac:dyDescent="0.2">
      <c r="H130" s="66"/>
    </row>
    <row r="131" spans="8:8" ht="16" x14ac:dyDescent="0.2">
      <c r="H131" s="66"/>
    </row>
    <row r="132" spans="8:8" ht="16" x14ac:dyDescent="0.2">
      <c r="H132" s="66"/>
    </row>
    <row r="133" spans="8:8" ht="16" x14ac:dyDescent="0.2">
      <c r="H133" s="66"/>
    </row>
    <row r="134" spans="8:8" ht="16" x14ac:dyDescent="0.2">
      <c r="H134" s="66"/>
    </row>
    <row r="135" spans="8:8" ht="16" x14ac:dyDescent="0.2">
      <c r="H135" s="66"/>
    </row>
    <row r="136" spans="8:8" ht="16" x14ac:dyDescent="0.2">
      <c r="H136" s="66"/>
    </row>
    <row r="137" spans="8:8" ht="16" x14ac:dyDescent="0.2">
      <c r="H137" s="66"/>
    </row>
    <row r="138" spans="8:8" ht="16" x14ac:dyDescent="0.2">
      <c r="H138" s="66"/>
    </row>
    <row r="139" spans="8:8" ht="16" x14ac:dyDescent="0.2">
      <c r="H139" s="66"/>
    </row>
    <row r="140" spans="8:8" ht="16" x14ac:dyDescent="0.2">
      <c r="H140" s="66"/>
    </row>
    <row r="141" spans="8:8" ht="16" x14ac:dyDescent="0.2">
      <c r="H141" s="66"/>
    </row>
    <row r="142" spans="8:8" ht="16" x14ac:dyDescent="0.2">
      <c r="H142" s="66"/>
    </row>
    <row r="143" spans="8:8" ht="16" x14ac:dyDescent="0.2">
      <c r="H143" s="66"/>
    </row>
    <row r="144" spans="8:8" ht="16" x14ac:dyDescent="0.2">
      <c r="H144" s="66"/>
    </row>
    <row r="145" spans="8:8" ht="16" x14ac:dyDescent="0.2">
      <c r="H145" s="66"/>
    </row>
    <row r="146" spans="8:8" ht="16" x14ac:dyDescent="0.2">
      <c r="H146" s="66"/>
    </row>
    <row r="147" spans="8:8" ht="16" x14ac:dyDescent="0.2">
      <c r="H147" s="66"/>
    </row>
    <row r="148" spans="8:8" ht="16" x14ac:dyDescent="0.2">
      <c r="H148" s="66"/>
    </row>
    <row r="149" spans="8:8" ht="16" x14ac:dyDescent="0.2">
      <c r="H149" s="66"/>
    </row>
    <row r="150" spans="8:8" ht="16" x14ac:dyDescent="0.2">
      <c r="H150" s="66"/>
    </row>
    <row r="151" spans="8:8" ht="16" x14ac:dyDescent="0.2">
      <c r="H151" s="66"/>
    </row>
    <row r="152" spans="8:8" ht="16" x14ac:dyDescent="0.2">
      <c r="H152" s="66"/>
    </row>
    <row r="153" spans="8:8" ht="16" x14ac:dyDescent="0.2">
      <c r="H153" s="66"/>
    </row>
    <row r="154" spans="8:8" ht="16" x14ac:dyDescent="0.2">
      <c r="H154" s="66"/>
    </row>
    <row r="155" spans="8:8" ht="16" x14ac:dyDescent="0.2">
      <c r="H155" s="66"/>
    </row>
    <row r="156" spans="8:8" ht="16" x14ac:dyDescent="0.2">
      <c r="H156" s="66"/>
    </row>
    <row r="157" spans="8:8" ht="16" x14ac:dyDescent="0.2">
      <c r="H157" s="66"/>
    </row>
    <row r="158" spans="8:8" ht="16" x14ac:dyDescent="0.2">
      <c r="H158" s="66"/>
    </row>
    <row r="159" spans="8:8" ht="16" x14ac:dyDescent="0.2">
      <c r="H159" s="111"/>
    </row>
    <row r="160" spans="8:8" ht="16" x14ac:dyDescent="0.2">
      <c r="H160" s="66"/>
    </row>
    <row r="161" spans="8:8" ht="16" x14ac:dyDescent="0.2">
      <c r="H161" s="66"/>
    </row>
    <row r="162" spans="8:8" ht="16" x14ac:dyDescent="0.2">
      <c r="H162" s="66"/>
    </row>
    <row r="163" spans="8:8" ht="16" x14ac:dyDescent="0.2">
      <c r="H163" s="66"/>
    </row>
    <row r="164" spans="8:8" ht="16" x14ac:dyDescent="0.2">
      <c r="H164" s="66"/>
    </row>
    <row r="165" spans="8:8" ht="16" x14ac:dyDescent="0.2">
      <c r="H165" s="66"/>
    </row>
    <row r="166" spans="8:8" ht="16" x14ac:dyDescent="0.2">
      <c r="H166" s="66"/>
    </row>
    <row r="167" spans="8:8" ht="16" x14ac:dyDescent="0.2">
      <c r="H167" s="66"/>
    </row>
    <row r="168" spans="8:8" ht="16" x14ac:dyDescent="0.2">
      <c r="H168" s="66"/>
    </row>
    <row r="169" spans="8:8" ht="16" x14ac:dyDescent="0.2">
      <c r="H169" s="66"/>
    </row>
    <row r="170" spans="8:8" ht="16" x14ac:dyDescent="0.2">
      <c r="H170" s="66"/>
    </row>
    <row r="171" spans="8:8" ht="16" x14ac:dyDescent="0.2">
      <c r="H171" s="66"/>
    </row>
    <row r="172" spans="8:8" ht="16" x14ac:dyDescent="0.2">
      <c r="H172" s="66"/>
    </row>
    <row r="173" spans="8:8" ht="16" x14ac:dyDescent="0.2">
      <c r="H173" s="66"/>
    </row>
    <row r="174" spans="8:8" ht="16" x14ac:dyDescent="0.2">
      <c r="H174" s="66"/>
    </row>
    <row r="175" spans="8:8" ht="16" x14ac:dyDescent="0.2">
      <c r="H175" s="66"/>
    </row>
    <row r="176" spans="8:8" ht="16" x14ac:dyDescent="0.2">
      <c r="H176" s="66"/>
    </row>
    <row r="177" spans="8:8" ht="16" x14ac:dyDescent="0.2">
      <c r="H177" s="66"/>
    </row>
    <row r="178" spans="8:8" ht="16" x14ac:dyDescent="0.2">
      <c r="H178" s="66"/>
    </row>
    <row r="179" spans="8:8" ht="16" x14ac:dyDescent="0.2">
      <c r="H179" s="66"/>
    </row>
    <row r="180" spans="8:8" ht="16" x14ac:dyDescent="0.2">
      <c r="H180" s="66"/>
    </row>
    <row r="181" spans="8:8" ht="16" x14ac:dyDescent="0.2">
      <c r="H181" s="66"/>
    </row>
    <row r="182" spans="8:8" ht="16" x14ac:dyDescent="0.2">
      <c r="H182" s="66"/>
    </row>
    <row r="183" spans="8:8" ht="16" x14ac:dyDescent="0.2">
      <c r="H183" s="66"/>
    </row>
    <row r="184" spans="8:8" ht="16" x14ac:dyDescent="0.2">
      <c r="H184" s="66"/>
    </row>
    <row r="185" spans="8:8" ht="16" x14ac:dyDescent="0.2">
      <c r="H185" s="66"/>
    </row>
    <row r="186" spans="8:8" ht="16" x14ac:dyDescent="0.2">
      <c r="H186" s="66"/>
    </row>
    <row r="187" spans="8:8" ht="16" x14ac:dyDescent="0.2">
      <c r="H187" s="66"/>
    </row>
    <row r="188" spans="8:8" ht="16" x14ac:dyDescent="0.2">
      <c r="H188" s="66"/>
    </row>
    <row r="189" spans="8:8" ht="16" x14ac:dyDescent="0.2">
      <c r="H189" s="66"/>
    </row>
    <row r="190" spans="8:8" ht="16" x14ac:dyDescent="0.2">
      <c r="H190" s="66"/>
    </row>
    <row r="191" spans="8:8" ht="16" x14ac:dyDescent="0.2">
      <c r="H191" s="66"/>
    </row>
    <row r="192" spans="8:8" ht="16" x14ac:dyDescent="0.2">
      <c r="H192" s="66"/>
    </row>
    <row r="193" spans="8:8" ht="16" x14ac:dyDescent="0.2">
      <c r="H193" s="66"/>
    </row>
    <row r="194" spans="8:8" ht="16" x14ac:dyDescent="0.2">
      <c r="H194" s="66"/>
    </row>
    <row r="195" spans="8:8" ht="16" x14ac:dyDescent="0.2">
      <c r="H195" s="66"/>
    </row>
    <row r="196" spans="8:8" ht="16" x14ac:dyDescent="0.2">
      <c r="H196" s="66"/>
    </row>
    <row r="197" spans="8:8" ht="16" x14ac:dyDescent="0.2">
      <c r="H197" s="66"/>
    </row>
    <row r="198" spans="8:8" ht="16" x14ac:dyDescent="0.2">
      <c r="H198" s="66"/>
    </row>
    <row r="199" spans="8:8" ht="16" x14ac:dyDescent="0.2">
      <c r="H199" s="66"/>
    </row>
    <row r="200" spans="8:8" ht="16" x14ac:dyDescent="0.2">
      <c r="H200" s="66"/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98"/>
  <sheetViews>
    <sheetView workbookViewId="0">
      <pane xSplit="1" ySplit="4" topLeftCell="H329" activePane="bottomRight" state="frozen"/>
      <selection activeCell="H39" sqref="H39"/>
      <selection pane="topRight" activeCell="H39" sqref="H39"/>
      <selection pane="bottomLeft" activeCell="H39" sqref="H39"/>
      <selection pane="bottomRight" activeCell="AD4" sqref="R4:AD4"/>
    </sheetView>
  </sheetViews>
  <sheetFormatPr baseColWidth="10" defaultRowHeight="12" outlineLevelRow="1" x14ac:dyDescent="0.15"/>
  <cols>
    <col min="1" max="1" width="10.83203125" style="63"/>
    <col min="2" max="16" width="7.1640625" style="63" customWidth="1"/>
    <col min="17" max="16384" width="10.83203125" style="63"/>
  </cols>
  <sheetData>
    <row r="1" spans="1:36" x14ac:dyDescent="0.15">
      <c r="B1" s="63" t="s">
        <v>4105</v>
      </c>
      <c r="R1" s="63" t="s">
        <v>4106</v>
      </c>
    </row>
    <row r="2" spans="1:36" x14ac:dyDescent="0.15">
      <c r="R2" s="67">
        <f t="shared" ref="R2:AD2" si="0">AVERAGE(R$6:R$451)</f>
        <v>2.4593965547724798E-2</v>
      </c>
      <c r="S2" s="67">
        <f t="shared" si="0"/>
        <v>1.0984582875011646E-2</v>
      </c>
      <c r="T2" s="67">
        <f t="shared" si="0"/>
        <v>1.4232424655028022E-2</v>
      </c>
      <c r="U2" s="67">
        <f t="shared" si="0"/>
        <v>8.127702280678821E-3</v>
      </c>
      <c r="V2" s="67">
        <f t="shared" si="0"/>
        <v>-9.0523495359074878E-4</v>
      </c>
      <c r="W2" s="67">
        <f t="shared" si="0"/>
        <v>1.827856508206703E-2</v>
      </c>
      <c r="X2" s="67">
        <f t="shared" si="0"/>
        <v>5.1150663760717455E-3</v>
      </c>
      <c r="Y2" s="67">
        <f t="shared" si="0"/>
        <v>7.6144665909847918E-3</v>
      </c>
      <c r="Z2" s="67">
        <f t="shared" si="0"/>
        <v>6.0841049894194621E-3</v>
      </c>
      <c r="AA2" s="67">
        <f t="shared" si="0"/>
        <v>1.1483551625311866E-2</v>
      </c>
      <c r="AB2" s="67">
        <f t="shared" si="0"/>
        <v>1.9020515802139423E-2</v>
      </c>
      <c r="AC2" s="67">
        <f t="shared" si="0"/>
        <v>5.0337704360025517E-3</v>
      </c>
      <c r="AD2" s="67">
        <f>AVERAGE(AD$6:AD$451)</f>
        <v>1.2501169249194562E-2</v>
      </c>
      <c r="AE2" s="67"/>
      <c r="AF2" s="67"/>
      <c r="AG2" s="67">
        <f t="shared" ref="R2:AG2" si="1">AVERAGE(AG$6:AG$443)</f>
        <v>2.0314434782608699E-2</v>
      </c>
      <c r="AI2" s="67"/>
      <c r="AJ2" s="68"/>
    </row>
    <row r="3" spans="1:36" x14ac:dyDescent="0.15">
      <c r="R3" s="67">
        <f t="shared" ref="R3:AD3" si="2">STDEV(R6:R451)</f>
        <v>8.3186399368869665E-2</v>
      </c>
      <c r="S3" s="67">
        <f t="shared" si="2"/>
        <v>0.13410927996886435</v>
      </c>
      <c r="T3" s="67">
        <f t="shared" si="2"/>
        <v>0.10360560872544976</v>
      </c>
      <c r="U3" s="67">
        <f t="shared" si="2"/>
        <v>4.8045609709922665E-2</v>
      </c>
      <c r="V3" s="67">
        <f t="shared" si="2"/>
        <v>8.538349650196296E-2</v>
      </c>
      <c r="W3" s="67">
        <f t="shared" si="2"/>
        <v>8.8133458810361984E-2</v>
      </c>
      <c r="X3" s="67">
        <f t="shared" si="2"/>
        <v>6.9549892939796257E-2</v>
      </c>
      <c r="Y3" s="67">
        <f t="shared" si="2"/>
        <v>7.3331374712668748E-2</v>
      </c>
      <c r="Z3" s="67">
        <f t="shared" si="2"/>
        <v>0.14139827278465966</v>
      </c>
      <c r="AA3" s="67">
        <f t="shared" si="2"/>
        <v>7.4209499603425697E-2</v>
      </c>
      <c r="AB3" s="67">
        <f t="shared" si="2"/>
        <v>8.4338498517423699E-2</v>
      </c>
      <c r="AC3" s="67">
        <f t="shared" si="2"/>
        <v>7.1967619241467509E-2</v>
      </c>
      <c r="AD3" s="67">
        <f>STDEV(AD6:AD451)</f>
        <v>8.8706197477612977E-2</v>
      </c>
      <c r="AE3" s="67"/>
      <c r="AF3" s="67"/>
      <c r="AI3" s="67"/>
      <c r="AJ3" s="67"/>
    </row>
    <row r="4" spans="1:36" s="69" customFormat="1" x14ac:dyDescent="0.15">
      <c r="B4" s="69" t="s">
        <v>4057</v>
      </c>
      <c r="C4" s="69" t="s">
        <v>4058</v>
      </c>
      <c r="D4" s="69" t="s">
        <v>4059</v>
      </c>
      <c r="E4" s="69" t="s">
        <v>4060</v>
      </c>
      <c r="F4" s="69" t="s">
        <v>4061</v>
      </c>
      <c r="G4" s="69" t="s">
        <v>4062</v>
      </c>
      <c r="H4" s="69" t="s">
        <v>4074</v>
      </c>
      <c r="I4" s="69" t="s">
        <v>4064</v>
      </c>
      <c r="J4" s="69" t="s">
        <v>4184</v>
      </c>
      <c r="K4" s="69" t="s">
        <v>4066</v>
      </c>
      <c r="L4" s="69" t="s">
        <v>4185</v>
      </c>
      <c r="M4" s="69" t="s">
        <v>4068</v>
      </c>
      <c r="N4" s="69" t="s">
        <v>4186</v>
      </c>
      <c r="R4" s="69" t="s">
        <v>4057</v>
      </c>
      <c r="S4" s="69" t="s">
        <v>4058</v>
      </c>
      <c r="T4" s="69" t="s">
        <v>4059</v>
      </c>
      <c r="U4" s="69" t="s">
        <v>4060</v>
      </c>
      <c r="V4" s="69" t="s">
        <v>4061</v>
      </c>
      <c r="W4" s="69" t="s">
        <v>4062</v>
      </c>
      <c r="X4" s="69" t="s">
        <v>4074</v>
      </c>
      <c r="Y4" s="69" t="s">
        <v>4064</v>
      </c>
      <c r="Z4" s="69" t="s">
        <v>4184</v>
      </c>
      <c r="AA4" s="69" t="s">
        <v>4066</v>
      </c>
      <c r="AB4" s="69" t="s">
        <v>4185</v>
      </c>
      <c r="AC4" s="69" t="s">
        <v>4068</v>
      </c>
      <c r="AD4" s="69" t="s">
        <v>4186</v>
      </c>
      <c r="AG4" s="69" t="s">
        <v>4187</v>
      </c>
    </row>
    <row r="5" spans="1:36" ht="16" hidden="1" outlineLevel="1" x14ac:dyDescent="0.2">
      <c r="A5" s="70">
        <v>31048</v>
      </c>
      <c r="B5" s="71"/>
      <c r="C5" s="71"/>
      <c r="D5" s="71"/>
      <c r="E5" s="71"/>
      <c r="F5" s="71"/>
      <c r="G5" s="71"/>
      <c r="H5" s="71"/>
      <c r="I5" s="71"/>
      <c r="J5" s="118"/>
      <c r="K5" s="71"/>
      <c r="L5" s="71"/>
      <c r="M5" s="71"/>
      <c r="N5" s="71"/>
      <c r="O5" s="71"/>
      <c r="P5" s="71"/>
      <c r="AG5" s="72"/>
    </row>
    <row r="6" spans="1:36" ht="16" hidden="1" outlineLevel="1" x14ac:dyDescent="0.2">
      <c r="A6" s="70">
        <v>31079</v>
      </c>
      <c r="B6" s="71"/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R6" s="73" t="str">
        <f t="shared" ref="R6:AF22" si="3">IFERROR(B6/B5-1,"")</f>
        <v/>
      </c>
      <c r="S6" s="73" t="str">
        <f t="shared" si="3"/>
        <v/>
      </c>
      <c r="T6" s="73" t="str">
        <f t="shared" si="3"/>
        <v/>
      </c>
      <c r="U6" s="73" t="str">
        <f t="shared" si="3"/>
        <v/>
      </c>
      <c r="V6" s="73" t="str">
        <f t="shared" si="3"/>
        <v/>
      </c>
      <c r="W6" s="73" t="str">
        <f t="shared" si="3"/>
        <v/>
      </c>
      <c r="X6" s="73" t="str">
        <f t="shared" si="3"/>
        <v/>
      </c>
      <c r="Y6" s="73" t="str">
        <f t="shared" si="3"/>
        <v/>
      </c>
      <c r="Z6" s="73" t="str">
        <f t="shared" si="3"/>
        <v/>
      </c>
      <c r="AA6" s="73" t="str">
        <f t="shared" si="3"/>
        <v/>
      </c>
      <c r="AB6" s="73" t="str">
        <f t="shared" si="3"/>
        <v/>
      </c>
      <c r="AC6" s="73" t="str">
        <f t="shared" si="3"/>
        <v/>
      </c>
      <c r="AD6" s="73" t="str">
        <f t="shared" si="3"/>
        <v/>
      </c>
      <c r="AE6" s="73" t="str">
        <f t="shared" si="3"/>
        <v/>
      </c>
      <c r="AF6" s="73" t="str">
        <f t="shared" si="3"/>
        <v/>
      </c>
      <c r="AG6" s="72"/>
    </row>
    <row r="7" spans="1:36" ht="16" hidden="1" outlineLevel="1" x14ac:dyDescent="0.2">
      <c r="A7" s="70">
        <v>31107</v>
      </c>
      <c r="B7" s="71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R7" s="73" t="str">
        <f t="shared" si="3"/>
        <v/>
      </c>
      <c r="S7" s="73" t="str">
        <f t="shared" si="3"/>
        <v/>
      </c>
      <c r="T7" s="73" t="str">
        <f t="shared" si="3"/>
        <v/>
      </c>
      <c r="U7" s="73" t="str">
        <f t="shared" si="3"/>
        <v/>
      </c>
      <c r="V7" s="73" t="str">
        <f t="shared" si="3"/>
        <v/>
      </c>
      <c r="W7" s="73" t="str">
        <f t="shared" si="3"/>
        <v/>
      </c>
      <c r="X7" s="73" t="str">
        <f t="shared" si="3"/>
        <v/>
      </c>
      <c r="Y7" s="73" t="str">
        <f t="shared" si="3"/>
        <v/>
      </c>
      <c r="Z7" s="73" t="str">
        <f t="shared" si="3"/>
        <v/>
      </c>
      <c r="AA7" s="73" t="str">
        <f t="shared" si="3"/>
        <v/>
      </c>
      <c r="AB7" s="73" t="str">
        <f t="shared" si="3"/>
        <v/>
      </c>
      <c r="AC7" s="73" t="str">
        <f t="shared" si="3"/>
        <v/>
      </c>
      <c r="AD7" s="73" t="str">
        <f t="shared" si="3"/>
        <v/>
      </c>
      <c r="AE7" s="73" t="str">
        <f t="shared" si="3"/>
        <v/>
      </c>
      <c r="AF7" s="73" t="str">
        <f t="shared" si="3"/>
        <v/>
      </c>
      <c r="AG7" s="72"/>
    </row>
    <row r="8" spans="1:36" ht="16" hidden="1" outlineLevel="1" x14ac:dyDescent="0.2">
      <c r="A8" s="70">
        <v>31138</v>
      </c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R8" s="73" t="str">
        <f t="shared" si="3"/>
        <v/>
      </c>
      <c r="S8" s="73" t="str">
        <f t="shared" si="3"/>
        <v/>
      </c>
      <c r="T8" s="73" t="str">
        <f t="shared" si="3"/>
        <v/>
      </c>
      <c r="U8" s="73" t="str">
        <f t="shared" si="3"/>
        <v/>
      </c>
      <c r="V8" s="73" t="str">
        <f t="shared" si="3"/>
        <v/>
      </c>
      <c r="W8" s="73" t="str">
        <f t="shared" si="3"/>
        <v/>
      </c>
      <c r="X8" s="73" t="str">
        <f t="shared" si="3"/>
        <v/>
      </c>
      <c r="Y8" s="73" t="str">
        <f t="shared" si="3"/>
        <v/>
      </c>
      <c r="Z8" s="73" t="str">
        <f t="shared" si="3"/>
        <v/>
      </c>
      <c r="AA8" s="73" t="str">
        <f t="shared" si="3"/>
        <v/>
      </c>
      <c r="AB8" s="73" t="str">
        <f t="shared" si="3"/>
        <v/>
      </c>
      <c r="AC8" s="73" t="str">
        <f t="shared" si="3"/>
        <v/>
      </c>
      <c r="AD8" s="73" t="str">
        <f t="shared" si="3"/>
        <v/>
      </c>
      <c r="AE8" s="73" t="str">
        <f t="shared" si="3"/>
        <v/>
      </c>
      <c r="AF8" s="73" t="str">
        <f t="shared" si="3"/>
        <v/>
      </c>
      <c r="AG8" s="72"/>
    </row>
    <row r="9" spans="1:36" ht="16" hidden="1" outlineLevel="1" x14ac:dyDescent="0.2">
      <c r="A9" s="70">
        <v>31168</v>
      </c>
      <c r="B9" s="71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R9" s="73" t="str">
        <f t="shared" si="3"/>
        <v/>
      </c>
      <c r="S9" s="73" t="str">
        <f t="shared" si="3"/>
        <v/>
      </c>
      <c r="T9" s="73" t="str">
        <f t="shared" si="3"/>
        <v/>
      </c>
      <c r="U9" s="73" t="str">
        <f t="shared" si="3"/>
        <v/>
      </c>
      <c r="V9" s="73" t="str">
        <f t="shared" si="3"/>
        <v/>
      </c>
      <c r="W9" s="73" t="str">
        <f t="shared" si="3"/>
        <v/>
      </c>
      <c r="X9" s="73" t="str">
        <f t="shared" si="3"/>
        <v/>
      </c>
      <c r="Y9" s="73" t="str">
        <f t="shared" si="3"/>
        <v/>
      </c>
      <c r="Z9" s="73" t="str">
        <f t="shared" si="3"/>
        <v/>
      </c>
      <c r="AA9" s="73" t="str">
        <f t="shared" si="3"/>
        <v/>
      </c>
      <c r="AB9" s="73" t="str">
        <f t="shared" si="3"/>
        <v/>
      </c>
      <c r="AC9" s="73" t="str">
        <f t="shared" si="3"/>
        <v/>
      </c>
      <c r="AD9" s="73" t="str">
        <f t="shared" si="3"/>
        <v/>
      </c>
      <c r="AE9" s="73" t="str">
        <f t="shared" si="3"/>
        <v/>
      </c>
      <c r="AF9" s="73" t="str">
        <f t="shared" si="3"/>
        <v/>
      </c>
      <c r="AG9" s="72"/>
    </row>
    <row r="10" spans="1:36" ht="16" hidden="1" outlineLevel="1" x14ac:dyDescent="0.2">
      <c r="A10" s="70">
        <v>31199</v>
      </c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R10" s="73" t="str">
        <f t="shared" si="3"/>
        <v/>
      </c>
      <c r="S10" s="73" t="str">
        <f t="shared" si="3"/>
        <v/>
      </c>
      <c r="T10" s="73" t="str">
        <f t="shared" si="3"/>
        <v/>
      </c>
      <c r="U10" s="73" t="str">
        <f t="shared" si="3"/>
        <v/>
      </c>
      <c r="V10" s="73" t="str">
        <f t="shared" si="3"/>
        <v/>
      </c>
      <c r="W10" s="73" t="str">
        <f t="shared" si="3"/>
        <v/>
      </c>
      <c r="X10" s="73" t="str">
        <f t="shared" si="3"/>
        <v/>
      </c>
      <c r="Y10" s="73" t="str">
        <f t="shared" si="3"/>
        <v/>
      </c>
      <c r="Z10" s="73" t="str">
        <f t="shared" si="3"/>
        <v/>
      </c>
      <c r="AA10" s="73" t="str">
        <f t="shared" si="3"/>
        <v/>
      </c>
      <c r="AB10" s="73" t="str">
        <f t="shared" si="3"/>
        <v/>
      </c>
      <c r="AC10" s="73" t="str">
        <f t="shared" si="3"/>
        <v/>
      </c>
      <c r="AD10" s="73" t="str">
        <f t="shared" si="3"/>
        <v/>
      </c>
      <c r="AE10" s="73" t="str">
        <f t="shared" si="3"/>
        <v/>
      </c>
      <c r="AF10" s="73" t="str">
        <f t="shared" si="3"/>
        <v/>
      </c>
      <c r="AG10" s="72"/>
    </row>
    <row r="11" spans="1:36" ht="16" hidden="1" outlineLevel="1" x14ac:dyDescent="0.2">
      <c r="A11" s="70">
        <v>31229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R11" s="73" t="str">
        <f t="shared" si="3"/>
        <v/>
      </c>
      <c r="S11" s="73" t="str">
        <f t="shared" si="3"/>
        <v/>
      </c>
      <c r="T11" s="73" t="str">
        <f t="shared" si="3"/>
        <v/>
      </c>
      <c r="U11" s="73" t="str">
        <f t="shared" si="3"/>
        <v/>
      </c>
      <c r="V11" s="73" t="str">
        <f t="shared" si="3"/>
        <v/>
      </c>
      <c r="W11" s="73" t="str">
        <f t="shared" si="3"/>
        <v/>
      </c>
      <c r="X11" s="73" t="str">
        <f t="shared" si="3"/>
        <v/>
      </c>
      <c r="Y11" s="73" t="str">
        <f t="shared" si="3"/>
        <v/>
      </c>
      <c r="Z11" s="73" t="str">
        <f t="shared" si="3"/>
        <v/>
      </c>
      <c r="AA11" s="73" t="str">
        <f t="shared" si="3"/>
        <v/>
      </c>
      <c r="AB11" s="73" t="str">
        <f t="shared" si="3"/>
        <v/>
      </c>
      <c r="AC11" s="73" t="str">
        <f t="shared" si="3"/>
        <v/>
      </c>
      <c r="AD11" s="73" t="str">
        <f t="shared" si="3"/>
        <v/>
      </c>
      <c r="AE11" s="73" t="str">
        <f t="shared" si="3"/>
        <v/>
      </c>
      <c r="AF11" s="73" t="str">
        <f t="shared" si="3"/>
        <v/>
      </c>
      <c r="AG11" s="72"/>
    </row>
    <row r="12" spans="1:36" ht="16" hidden="1" outlineLevel="1" x14ac:dyDescent="0.2">
      <c r="A12" s="70">
        <v>31260</v>
      </c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R12" s="73" t="str">
        <f t="shared" si="3"/>
        <v/>
      </c>
      <c r="S12" s="73" t="str">
        <f t="shared" si="3"/>
        <v/>
      </c>
      <c r="T12" s="73" t="str">
        <f t="shared" si="3"/>
        <v/>
      </c>
      <c r="U12" s="73" t="str">
        <f t="shared" si="3"/>
        <v/>
      </c>
      <c r="V12" s="73" t="str">
        <f t="shared" si="3"/>
        <v/>
      </c>
      <c r="W12" s="73" t="str">
        <f t="shared" si="3"/>
        <v/>
      </c>
      <c r="X12" s="73" t="str">
        <f t="shared" si="3"/>
        <v/>
      </c>
      <c r="Y12" s="73" t="str">
        <f t="shared" si="3"/>
        <v/>
      </c>
      <c r="Z12" s="73" t="str">
        <f t="shared" si="3"/>
        <v/>
      </c>
      <c r="AA12" s="73" t="str">
        <f t="shared" si="3"/>
        <v/>
      </c>
      <c r="AB12" s="73" t="str">
        <f t="shared" si="3"/>
        <v/>
      </c>
      <c r="AC12" s="73" t="str">
        <f t="shared" si="3"/>
        <v/>
      </c>
      <c r="AD12" s="73" t="str">
        <f t="shared" si="3"/>
        <v/>
      </c>
      <c r="AE12" s="73" t="str">
        <f t="shared" si="3"/>
        <v/>
      </c>
      <c r="AF12" s="73" t="str">
        <f t="shared" si="3"/>
        <v/>
      </c>
      <c r="AG12" s="72"/>
    </row>
    <row r="13" spans="1:36" ht="16" hidden="1" outlineLevel="1" x14ac:dyDescent="0.2">
      <c r="A13" s="70">
        <v>31291</v>
      </c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R13" s="73" t="str">
        <f t="shared" si="3"/>
        <v/>
      </c>
      <c r="S13" s="73" t="str">
        <f t="shared" si="3"/>
        <v/>
      </c>
      <c r="T13" s="73" t="str">
        <f t="shared" si="3"/>
        <v/>
      </c>
      <c r="U13" s="73" t="str">
        <f t="shared" si="3"/>
        <v/>
      </c>
      <c r="V13" s="73" t="str">
        <f t="shared" si="3"/>
        <v/>
      </c>
      <c r="W13" s="73" t="str">
        <f t="shared" si="3"/>
        <v/>
      </c>
      <c r="X13" s="73" t="str">
        <f t="shared" si="3"/>
        <v/>
      </c>
      <c r="Y13" s="73" t="str">
        <f t="shared" si="3"/>
        <v/>
      </c>
      <c r="Z13" s="73" t="str">
        <f t="shared" si="3"/>
        <v/>
      </c>
      <c r="AA13" s="73" t="str">
        <f t="shared" si="3"/>
        <v/>
      </c>
      <c r="AB13" s="73" t="str">
        <f t="shared" si="3"/>
        <v/>
      </c>
      <c r="AC13" s="73" t="str">
        <f t="shared" si="3"/>
        <v/>
      </c>
      <c r="AD13" s="73" t="str">
        <f t="shared" si="3"/>
        <v/>
      </c>
      <c r="AE13" s="73" t="str">
        <f t="shared" si="3"/>
        <v/>
      </c>
      <c r="AF13" s="73" t="str">
        <f t="shared" si="3"/>
        <v/>
      </c>
      <c r="AG13" s="72"/>
    </row>
    <row r="14" spans="1:36" ht="16" hidden="1" outlineLevel="1" x14ac:dyDescent="0.2">
      <c r="A14" s="70">
        <v>31321</v>
      </c>
      <c r="B14" s="71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R14" s="73" t="str">
        <f t="shared" si="3"/>
        <v/>
      </c>
      <c r="S14" s="73" t="str">
        <f t="shared" si="3"/>
        <v/>
      </c>
      <c r="T14" s="73" t="str">
        <f t="shared" si="3"/>
        <v/>
      </c>
      <c r="U14" s="73" t="str">
        <f t="shared" si="3"/>
        <v/>
      </c>
      <c r="V14" s="73" t="str">
        <f t="shared" si="3"/>
        <v/>
      </c>
      <c r="W14" s="73" t="str">
        <f t="shared" si="3"/>
        <v/>
      </c>
      <c r="X14" s="73" t="str">
        <f t="shared" si="3"/>
        <v/>
      </c>
      <c r="Y14" s="73" t="str">
        <f t="shared" si="3"/>
        <v/>
      </c>
      <c r="Z14" s="73" t="str">
        <f t="shared" si="3"/>
        <v/>
      </c>
      <c r="AA14" s="73" t="str">
        <f t="shared" si="3"/>
        <v/>
      </c>
      <c r="AB14" s="73" t="str">
        <f t="shared" si="3"/>
        <v/>
      </c>
      <c r="AC14" s="73" t="str">
        <f t="shared" si="3"/>
        <v/>
      </c>
      <c r="AD14" s="73" t="str">
        <f t="shared" si="3"/>
        <v/>
      </c>
      <c r="AE14" s="73" t="str">
        <f t="shared" si="3"/>
        <v/>
      </c>
      <c r="AF14" s="73" t="str">
        <f t="shared" si="3"/>
        <v/>
      </c>
      <c r="AG14" s="72"/>
    </row>
    <row r="15" spans="1:36" ht="16" hidden="1" outlineLevel="1" x14ac:dyDescent="0.2">
      <c r="A15" s="70">
        <v>31352</v>
      </c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R15" s="73" t="str">
        <f t="shared" si="3"/>
        <v/>
      </c>
      <c r="S15" s="73" t="str">
        <f t="shared" si="3"/>
        <v/>
      </c>
      <c r="T15" s="73" t="str">
        <f t="shared" si="3"/>
        <v/>
      </c>
      <c r="U15" s="73" t="str">
        <f t="shared" si="3"/>
        <v/>
      </c>
      <c r="V15" s="73" t="str">
        <f t="shared" si="3"/>
        <v/>
      </c>
      <c r="W15" s="73" t="str">
        <f t="shared" si="3"/>
        <v/>
      </c>
      <c r="X15" s="73" t="str">
        <f t="shared" si="3"/>
        <v/>
      </c>
      <c r="Y15" s="73" t="str">
        <f t="shared" si="3"/>
        <v/>
      </c>
      <c r="Z15" s="73" t="str">
        <f t="shared" si="3"/>
        <v/>
      </c>
      <c r="AA15" s="73" t="str">
        <f t="shared" si="3"/>
        <v/>
      </c>
      <c r="AB15" s="73" t="str">
        <f t="shared" si="3"/>
        <v/>
      </c>
      <c r="AC15" s="73" t="str">
        <f t="shared" si="3"/>
        <v/>
      </c>
      <c r="AD15" s="73" t="str">
        <f t="shared" si="3"/>
        <v/>
      </c>
      <c r="AE15" s="73" t="str">
        <f t="shared" si="3"/>
        <v/>
      </c>
      <c r="AF15" s="73" t="str">
        <f t="shared" si="3"/>
        <v/>
      </c>
      <c r="AG15" s="72"/>
    </row>
    <row r="16" spans="1:36" ht="16" hidden="1" outlineLevel="1" x14ac:dyDescent="0.2">
      <c r="A16" s="70">
        <v>31382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R16" s="73" t="str">
        <f t="shared" si="3"/>
        <v/>
      </c>
      <c r="S16" s="73" t="str">
        <f t="shared" si="3"/>
        <v/>
      </c>
      <c r="T16" s="73" t="str">
        <f t="shared" si="3"/>
        <v/>
      </c>
      <c r="U16" s="73" t="str">
        <f t="shared" si="3"/>
        <v/>
      </c>
      <c r="V16" s="73" t="str">
        <f t="shared" si="3"/>
        <v/>
      </c>
      <c r="W16" s="73" t="str">
        <f t="shared" si="3"/>
        <v/>
      </c>
      <c r="X16" s="73" t="str">
        <f t="shared" si="3"/>
        <v/>
      </c>
      <c r="Y16" s="73" t="str">
        <f t="shared" si="3"/>
        <v/>
      </c>
      <c r="Z16" s="73" t="str">
        <f t="shared" si="3"/>
        <v/>
      </c>
      <c r="AA16" s="73" t="str">
        <f t="shared" si="3"/>
        <v/>
      </c>
      <c r="AB16" s="73" t="str">
        <f t="shared" si="3"/>
        <v/>
      </c>
      <c r="AC16" s="73" t="str">
        <f t="shared" si="3"/>
        <v/>
      </c>
      <c r="AD16" s="73" t="str">
        <f t="shared" si="3"/>
        <v/>
      </c>
      <c r="AE16" s="73" t="str">
        <f t="shared" si="3"/>
        <v/>
      </c>
      <c r="AF16" s="73" t="str">
        <f t="shared" si="3"/>
        <v/>
      </c>
      <c r="AG16" s="72"/>
    </row>
    <row r="17" spans="1:33" ht="16" hidden="1" outlineLevel="1" x14ac:dyDescent="0.2">
      <c r="A17" s="70">
        <v>31413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R17" s="73" t="str">
        <f t="shared" si="3"/>
        <v/>
      </c>
      <c r="S17" s="73" t="str">
        <f t="shared" si="3"/>
        <v/>
      </c>
      <c r="T17" s="73" t="str">
        <f t="shared" si="3"/>
        <v/>
      </c>
      <c r="U17" s="73" t="str">
        <f t="shared" si="3"/>
        <v/>
      </c>
      <c r="V17" s="73" t="str">
        <f t="shared" si="3"/>
        <v/>
      </c>
      <c r="W17" s="73" t="str">
        <f t="shared" si="3"/>
        <v/>
      </c>
      <c r="X17" s="73" t="str">
        <f t="shared" si="3"/>
        <v/>
      </c>
      <c r="Y17" s="73" t="str">
        <f t="shared" si="3"/>
        <v/>
      </c>
      <c r="Z17" s="73" t="str">
        <f t="shared" si="3"/>
        <v/>
      </c>
      <c r="AA17" s="73" t="str">
        <f t="shared" si="3"/>
        <v/>
      </c>
      <c r="AB17" s="73" t="str">
        <f t="shared" si="3"/>
        <v/>
      </c>
      <c r="AC17" s="73" t="str">
        <f t="shared" si="3"/>
        <v/>
      </c>
      <c r="AD17" s="73" t="str">
        <f t="shared" si="3"/>
        <v/>
      </c>
      <c r="AE17" s="73" t="str">
        <f t="shared" si="3"/>
        <v/>
      </c>
      <c r="AF17" s="73" t="str">
        <f t="shared" si="3"/>
        <v/>
      </c>
      <c r="AG17" s="72"/>
    </row>
    <row r="18" spans="1:33" ht="16" hidden="1" outlineLevel="1" x14ac:dyDescent="0.2">
      <c r="A18" s="70">
        <v>31444</v>
      </c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R18" s="73" t="str">
        <f t="shared" si="3"/>
        <v/>
      </c>
      <c r="S18" s="73" t="str">
        <f t="shared" si="3"/>
        <v/>
      </c>
      <c r="T18" s="73" t="str">
        <f t="shared" si="3"/>
        <v/>
      </c>
      <c r="U18" s="73" t="str">
        <f t="shared" si="3"/>
        <v/>
      </c>
      <c r="V18" s="73" t="str">
        <f t="shared" si="3"/>
        <v/>
      </c>
      <c r="W18" s="73" t="str">
        <f t="shared" si="3"/>
        <v/>
      </c>
      <c r="X18" s="73" t="str">
        <f t="shared" si="3"/>
        <v/>
      </c>
      <c r="Y18" s="73" t="str">
        <f t="shared" si="3"/>
        <v/>
      </c>
      <c r="Z18" s="73" t="str">
        <f t="shared" si="3"/>
        <v/>
      </c>
      <c r="AA18" s="73" t="str">
        <f t="shared" si="3"/>
        <v/>
      </c>
      <c r="AB18" s="73" t="str">
        <f t="shared" si="3"/>
        <v/>
      </c>
      <c r="AC18" s="73" t="str">
        <f t="shared" si="3"/>
        <v/>
      </c>
      <c r="AD18" s="73" t="str">
        <f t="shared" si="3"/>
        <v/>
      </c>
      <c r="AE18" s="73" t="str">
        <f t="shared" si="3"/>
        <v/>
      </c>
      <c r="AF18" s="73" t="str">
        <f t="shared" si="3"/>
        <v/>
      </c>
      <c r="AG18" s="72"/>
    </row>
    <row r="19" spans="1:33" ht="16" hidden="1" outlineLevel="1" x14ac:dyDescent="0.2">
      <c r="A19" s="70">
        <v>31472</v>
      </c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R19" s="73" t="str">
        <f t="shared" si="3"/>
        <v/>
      </c>
      <c r="S19" s="73" t="str">
        <f t="shared" si="3"/>
        <v/>
      </c>
      <c r="T19" s="73" t="str">
        <f t="shared" si="3"/>
        <v/>
      </c>
      <c r="U19" s="73" t="str">
        <f t="shared" si="3"/>
        <v/>
      </c>
      <c r="V19" s="73" t="str">
        <f t="shared" si="3"/>
        <v/>
      </c>
      <c r="W19" s="73" t="str">
        <f t="shared" si="3"/>
        <v/>
      </c>
      <c r="X19" s="73" t="str">
        <f t="shared" si="3"/>
        <v/>
      </c>
      <c r="Y19" s="73" t="str">
        <f t="shared" si="3"/>
        <v/>
      </c>
      <c r="Z19" s="73" t="str">
        <f t="shared" si="3"/>
        <v/>
      </c>
      <c r="AA19" s="73" t="str">
        <f t="shared" si="3"/>
        <v/>
      </c>
      <c r="AB19" s="73" t="str">
        <f t="shared" si="3"/>
        <v/>
      </c>
      <c r="AC19" s="73" t="str">
        <f t="shared" si="3"/>
        <v/>
      </c>
      <c r="AD19" s="73" t="str">
        <f t="shared" si="3"/>
        <v/>
      </c>
      <c r="AE19" s="73" t="str">
        <f t="shared" si="3"/>
        <v/>
      </c>
      <c r="AF19" s="73" t="str">
        <f t="shared" si="3"/>
        <v/>
      </c>
      <c r="AG19" s="72"/>
    </row>
    <row r="20" spans="1:33" ht="16" hidden="1" outlineLevel="1" x14ac:dyDescent="0.2">
      <c r="A20" s="70">
        <v>31503</v>
      </c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R20" s="73" t="str">
        <f t="shared" si="3"/>
        <v/>
      </c>
      <c r="S20" s="73" t="str">
        <f t="shared" si="3"/>
        <v/>
      </c>
      <c r="T20" s="73" t="str">
        <f t="shared" si="3"/>
        <v/>
      </c>
      <c r="U20" s="73" t="str">
        <f t="shared" si="3"/>
        <v/>
      </c>
      <c r="V20" s="73" t="str">
        <f t="shared" si="3"/>
        <v/>
      </c>
      <c r="W20" s="73" t="str">
        <f t="shared" si="3"/>
        <v/>
      </c>
      <c r="X20" s="73" t="str">
        <f t="shared" si="3"/>
        <v/>
      </c>
      <c r="Y20" s="73" t="str">
        <f t="shared" si="3"/>
        <v/>
      </c>
      <c r="Z20" s="73" t="str">
        <f t="shared" si="3"/>
        <v/>
      </c>
      <c r="AA20" s="73" t="str">
        <f t="shared" si="3"/>
        <v/>
      </c>
      <c r="AB20" s="73" t="str">
        <f t="shared" si="3"/>
        <v/>
      </c>
      <c r="AC20" s="73" t="str">
        <f t="shared" si="3"/>
        <v/>
      </c>
      <c r="AD20" s="73" t="str">
        <f t="shared" si="3"/>
        <v/>
      </c>
      <c r="AE20" s="73" t="str">
        <f t="shared" si="3"/>
        <v/>
      </c>
      <c r="AF20" s="73" t="str">
        <f t="shared" si="3"/>
        <v/>
      </c>
      <c r="AG20" s="72"/>
    </row>
    <row r="21" spans="1:33" ht="16" hidden="1" outlineLevel="1" x14ac:dyDescent="0.2">
      <c r="A21" s="70">
        <v>31533</v>
      </c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R21" s="73" t="str">
        <f t="shared" si="3"/>
        <v/>
      </c>
      <c r="S21" s="73" t="str">
        <f t="shared" si="3"/>
        <v/>
      </c>
      <c r="T21" s="73" t="str">
        <f t="shared" si="3"/>
        <v/>
      </c>
      <c r="U21" s="73" t="str">
        <f t="shared" si="3"/>
        <v/>
      </c>
      <c r="V21" s="73" t="str">
        <f t="shared" si="3"/>
        <v/>
      </c>
      <c r="W21" s="73" t="str">
        <f t="shared" si="3"/>
        <v/>
      </c>
      <c r="X21" s="73" t="str">
        <f t="shared" si="3"/>
        <v/>
      </c>
      <c r="Y21" s="73" t="str">
        <f t="shared" si="3"/>
        <v/>
      </c>
      <c r="Z21" s="73" t="str">
        <f t="shared" si="3"/>
        <v/>
      </c>
      <c r="AA21" s="73" t="str">
        <f t="shared" si="3"/>
        <v/>
      </c>
      <c r="AB21" s="73" t="str">
        <f t="shared" si="3"/>
        <v/>
      </c>
      <c r="AC21" s="73" t="str">
        <f t="shared" si="3"/>
        <v/>
      </c>
      <c r="AD21" s="73" t="str">
        <f t="shared" si="3"/>
        <v/>
      </c>
      <c r="AE21" s="73" t="str">
        <f t="shared" si="3"/>
        <v/>
      </c>
      <c r="AF21" s="73" t="str">
        <f t="shared" si="3"/>
        <v/>
      </c>
      <c r="AG21" s="72"/>
    </row>
    <row r="22" spans="1:33" ht="16" hidden="1" outlineLevel="1" x14ac:dyDescent="0.2">
      <c r="A22" s="70">
        <v>31564</v>
      </c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R22" s="73" t="str">
        <f t="shared" si="3"/>
        <v/>
      </c>
      <c r="S22" s="73" t="str">
        <f t="shared" si="3"/>
        <v/>
      </c>
      <c r="T22" s="73" t="str">
        <f t="shared" si="3"/>
        <v/>
      </c>
      <c r="U22" s="73" t="str">
        <f t="shared" si="3"/>
        <v/>
      </c>
      <c r="V22" s="73" t="str">
        <f t="shared" si="3"/>
        <v/>
      </c>
      <c r="W22" s="73" t="str">
        <f t="shared" si="3"/>
        <v/>
      </c>
      <c r="X22" s="73" t="str">
        <f t="shared" si="3"/>
        <v/>
      </c>
      <c r="Y22" s="73" t="str">
        <f t="shared" si="3"/>
        <v/>
      </c>
      <c r="Z22" s="73" t="str">
        <f t="shared" si="3"/>
        <v/>
      </c>
      <c r="AA22" s="73" t="str">
        <f t="shared" si="3"/>
        <v/>
      </c>
      <c r="AB22" s="73" t="str">
        <f t="shared" si="3"/>
        <v/>
      </c>
      <c r="AC22" s="73" t="str">
        <f t="shared" si="3"/>
        <v/>
      </c>
      <c r="AD22" s="73" t="str">
        <f t="shared" si="3"/>
        <v/>
      </c>
      <c r="AE22" s="73" t="str">
        <f t="shared" si="3"/>
        <v/>
      </c>
      <c r="AF22" s="73" t="str">
        <f t="shared" si="3"/>
        <v/>
      </c>
      <c r="AG22" s="72"/>
    </row>
    <row r="23" spans="1:33" ht="16" hidden="1" outlineLevel="1" x14ac:dyDescent="0.2">
      <c r="A23" s="70">
        <v>31594</v>
      </c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R23" s="73" t="str">
        <f t="shared" ref="R23:AF39" si="4">IFERROR(B23/B22-1,"")</f>
        <v/>
      </c>
      <c r="S23" s="73" t="str">
        <f t="shared" si="4"/>
        <v/>
      </c>
      <c r="T23" s="73" t="str">
        <f t="shared" si="4"/>
        <v/>
      </c>
      <c r="U23" s="73" t="str">
        <f t="shared" si="4"/>
        <v/>
      </c>
      <c r="V23" s="73" t="str">
        <f t="shared" si="4"/>
        <v/>
      </c>
      <c r="W23" s="73" t="str">
        <f t="shared" si="4"/>
        <v/>
      </c>
      <c r="X23" s="73" t="str">
        <f t="shared" si="4"/>
        <v/>
      </c>
      <c r="Y23" s="73" t="str">
        <f t="shared" si="4"/>
        <v/>
      </c>
      <c r="Z23" s="73" t="str">
        <f t="shared" si="4"/>
        <v/>
      </c>
      <c r="AA23" s="73" t="str">
        <f t="shared" si="4"/>
        <v/>
      </c>
      <c r="AB23" s="73" t="str">
        <f t="shared" si="4"/>
        <v/>
      </c>
      <c r="AC23" s="73" t="str">
        <f t="shared" si="4"/>
        <v/>
      </c>
      <c r="AD23" s="73" t="str">
        <f t="shared" si="4"/>
        <v/>
      </c>
      <c r="AE23" s="73" t="str">
        <f t="shared" si="4"/>
        <v/>
      </c>
      <c r="AF23" s="73" t="str">
        <f t="shared" si="4"/>
        <v/>
      </c>
      <c r="AG23" s="72"/>
    </row>
    <row r="24" spans="1:33" ht="16" hidden="1" outlineLevel="1" x14ac:dyDescent="0.2">
      <c r="A24" s="70">
        <v>31625</v>
      </c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R24" s="73" t="str">
        <f t="shared" si="4"/>
        <v/>
      </c>
      <c r="S24" s="73" t="str">
        <f t="shared" si="4"/>
        <v/>
      </c>
      <c r="T24" s="73" t="str">
        <f t="shared" si="4"/>
        <v/>
      </c>
      <c r="U24" s="73" t="str">
        <f t="shared" si="4"/>
        <v/>
      </c>
      <c r="V24" s="73" t="str">
        <f t="shared" si="4"/>
        <v/>
      </c>
      <c r="W24" s="73" t="str">
        <f t="shared" si="4"/>
        <v/>
      </c>
      <c r="X24" s="73" t="str">
        <f t="shared" si="4"/>
        <v/>
      </c>
      <c r="Y24" s="73" t="str">
        <f t="shared" si="4"/>
        <v/>
      </c>
      <c r="Z24" s="73" t="str">
        <f t="shared" si="4"/>
        <v/>
      </c>
      <c r="AA24" s="73" t="str">
        <f t="shared" si="4"/>
        <v/>
      </c>
      <c r="AB24" s="73" t="str">
        <f t="shared" si="4"/>
        <v/>
      </c>
      <c r="AC24" s="73" t="str">
        <f t="shared" si="4"/>
        <v/>
      </c>
      <c r="AD24" s="73" t="str">
        <f t="shared" si="4"/>
        <v/>
      </c>
      <c r="AE24" s="73" t="str">
        <f t="shared" si="4"/>
        <v/>
      </c>
      <c r="AF24" s="73" t="str">
        <f t="shared" si="4"/>
        <v/>
      </c>
      <c r="AG24" s="72"/>
    </row>
    <row r="25" spans="1:33" ht="16" hidden="1" outlineLevel="1" x14ac:dyDescent="0.2">
      <c r="A25" s="70">
        <v>31656</v>
      </c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R25" s="73" t="str">
        <f t="shared" si="4"/>
        <v/>
      </c>
      <c r="S25" s="73" t="str">
        <f t="shared" si="4"/>
        <v/>
      </c>
      <c r="T25" s="73" t="str">
        <f t="shared" si="4"/>
        <v/>
      </c>
      <c r="U25" s="73" t="str">
        <f t="shared" si="4"/>
        <v/>
      </c>
      <c r="V25" s="73" t="str">
        <f t="shared" si="4"/>
        <v/>
      </c>
      <c r="W25" s="73" t="str">
        <f t="shared" si="4"/>
        <v/>
      </c>
      <c r="X25" s="73" t="str">
        <f t="shared" si="4"/>
        <v/>
      </c>
      <c r="Y25" s="73" t="str">
        <f t="shared" si="4"/>
        <v/>
      </c>
      <c r="Z25" s="73" t="str">
        <f t="shared" si="4"/>
        <v/>
      </c>
      <c r="AA25" s="73" t="str">
        <f t="shared" si="4"/>
        <v/>
      </c>
      <c r="AB25" s="73" t="str">
        <f t="shared" si="4"/>
        <v/>
      </c>
      <c r="AC25" s="73" t="str">
        <f t="shared" si="4"/>
        <v/>
      </c>
      <c r="AD25" s="73" t="str">
        <f t="shared" si="4"/>
        <v/>
      </c>
      <c r="AE25" s="73" t="str">
        <f t="shared" si="4"/>
        <v/>
      </c>
      <c r="AF25" s="73" t="str">
        <f t="shared" si="4"/>
        <v/>
      </c>
      <c r="AG25" s="72"/>
    </row>
    <row r="26" spans="1:33" ht="16" hidden="1" outlineLevel="1" x14ac:dyDescent="0.2">
      <c r="A26" s="70">
        <v>31686</v>
      </c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R26" s="73" t="str">
        <f t="shared" si="4"/>
        <v/>
      </c>
      <c r="S26" s="73" t="str">
        <f t="shared" si="4"/>
        <v/>
      </c>
      <c r="T26" s="73" t="str">
        <f t="shared" si="4"/>
        <v/>
      </c>
      <c r="U26" s="73" t="str">
        <f t="shared" si="4"/>
        <v/>
      </c>
      <c r="V26" s="73" t="str">
        <f t="shared" si="4"/>
        <v/>
      </c>
      <c r="W26" s="73" t="str">
        <f t="shared" si="4"/>
        <v/>
      </c>
      <c r="X26" s="73" t="str">
        <f t="shared" si="4"/>
        <v/>
      </c>
      <c r="Y26" s="73" t="str">
        <f t="shared" si="4"/>
        <v/>
      </c>
      <c r="Z26" s="73" t="str">
        <f t="shared" si="4"/>
        <v/>
      </c>
      <c r="AA26" s="73" t="str">
        <f t="shared" si="4"/>
        <v/>
      </c>
      <c r="AB26" s="73" t="str">
        <f t="shared" si="4"/>
        <v/>
      </c>
      <c r="AC26" s="73" t="str">
        <f t="shared" si="4"/>
        <v/>
      </c>
      <c r="AD26" s="73" t="str">
        <f t="shared" si="4"/>
        <v/>
      </c>
      <c r="AE26" s="73" t="str">
        <f t="shared" si="4"/>
        <v/>
      </c>
      <c r="AF26" s="73" t="str">
        <f t="shared" si="4"/>
        <v/>
      </c>
      <c r="AG26" s="72"/>
    </row>
    <row r="27" spans="1:33" ht="16" hidden="1" outlineLevel="1" x14ac:dyDescent="0.2">
      <c r="A27" s="70">
        <v>31717</v>
      </c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R27" s="73" t="str">
        <f t="shared" si="4"/>
        <v/>
      </c>
      <c r="S27" s="73" t="str">
        <f t="shared" si="4"/>
        <v/>
      </c>
      <c r="T27" s="73" t="str">
        <f t="shared" si="4"/>
        <v/>
      </c>
      <c r="U27" s="73" t="str">
        <f t="shared" si="4"/>
        <v/>
      </c>
      <c r="V27" s="73" t="str">
        <f t="shared" si="4"/>
        <v/>
      </c>
      <c r="W27" s="73" t="str">
        <f t="shared" si="4"/>
        <v/>
      </c>
      <c r="X27" s="73" t="str">
        <f t="shared" si="4"/>
        <v/>
      </c>
      <c r="Y27" s="73" t="str">
        <f t="shared" si="4"/>
        <v/>
      </c>
      <c r="Z27" s="73" t="str">
        <f t="shared" si="4"/>
        <v/>
      </c>
      <c r="AA27" s="73" t="str">
        <f t="shared" si="4"/>
        <v/>
      </c>
      <c r="AB27" s="73" t="str">
        <f t="shared" si="4"/>
        <v/>
      </c>
      <c r="AC27" s="73" t="str">
        <f t="shared" si="4"/>
        <v/>
      </c>
      <c r="AD27" s="73" t="str">
        <f t="shared" si="4"/>
        <v/>
      </c>
      <c r="AE27" s="73" t="str">
        <f t="shared" si="4"/>
        <v/>
      </c>
      <c r="AF27" s="73" t="str">
        <f t="shared" si="4"/>
        <v/>
      </c>
      <c r="AG27" s="72"/>
    </row>
    <row r="28" spans="1:33" ht="16" hidden="1" outlineLevel="1" x14ac:dyDescent="0.2">
      <c r="A28" s="70">
        <v>31747</v>
      </c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R28" s="73" t="str">
        <f t="shared" si="4"/>
        <v/>
      </c>
      <c r="S28" s="73" t="str">
        <f t="shared" si="4"/>
        <v/>
      </c>
      <c r="T28" s="73" t="str">
        <f t="shared" si="4"/>
        <v/>
      </c>
      <c r="U28" s="73" t="str">
        <f t="shared" si="4"/>
        <v/>
      </c>
      <c r="V28" s="73" t="str">
        <f t="shared" si="4"/>
        <v/>
      </c>
      <c r="W28" s="73" t="str">
        <f t="shared" si="4"/>
        <v/>
      </c>
      <c r="X28" s="73" t="str">
        <f t="shared" si="4"/>
        <v/>
      </c>
      <c r="Y28" s="73" t="str">
        <f t="shared" si="4"/>
        <v/>
      </c>
      <c r="Z28" s="73" t="str">
        <f t="shared" si="4"/>
        <v/>
      </c>
      <c r="AA28" s="73" t="str">
        <f t="shared" si="4"/>
        <v/>
      </c>
      <c r="AB28" s="73" t="str">
        <f t="shared" si="4"/>
        <v/>
      </c>
      <c r="AC28" s="73" t="str">
        <f t="shared" si="4"/>
        <v/>
      </c>
      <c r="AD28" s="73" t="str">
        <f t="shared" si="4"/>
        <v/>
      </c>
      <c r="AE28" s="73" t="str">
        <f t="shared" si="4"/>
        <v/>
      </c>
      <c r="AF28" s="73" t="str">
        <f t="shared" si="4"/>
        <v/>
      </c>
      <c r="AG28" s="72"/>
    </row>
    <row r="29" spans="1:33" ht="16" hidden="1" outlineLevel="1" x14ac:dyDescent="0.2">
      <c r="A29" s="70">
        <v>31778</v>
      </c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R29" s="73" t="str">
        <f t="shared" si="4"/>
        <v/>
      </c>
      <c r="S29" s="73" t="str">
        <f t="shared" si="4"/>
        <v/>
      </c>
      <c r="T29" s="73" t="str">
        <f t="shared" si="4"/>
        <v/>
      </c>
      <c r="U29" s="73" t="str">
        <f t="shared" si="4"/>
        <v/>
      </c>
      <c r="V29" s="73" t="str">
        <f t="shared" si="4"/>
        <v/>
      </c>
      <c r="W29" s="73" t="str">
        <f t="shared" si="4"/>
        <v/>
      </c>
      <c r="X29" s="73" t="str">
        <f t="shared" si="4"/>
        <v/>
      </c>
      <c r="Y29" s="73" t="str">
        <f t="shared" si="4"/>
        <v/>
      </c>
      <c r="Z29" s="73" t="str">
        <f t="shared" si="4"/>
        <v/>
      </c>
      <c r="AA29" s="73" t="str">
        <f t="shared" si="4"/>
        <v/>
      </c>
      <c r="AB29" s="73" t="str">
        <f t="shared" si="4"/>
        <v/>
      </c>
      <c r="AC29" s="73" t="str">
        <f t="shared" si="4"/>
        <v/>
      </c>
      <c r="AD29" s="73" t="str">
        <f t="shared" si="4"/>
        <v/>
      </c>
      <c r="AE29" s="73" t="str">
        <f t="shared" si="4"/>
        <v/>
      </c>
      <c r="AF29" s="73" t="str">
        <f t="shared" si="4"/>
        <v/>
      </c>
      <c r="AG29" s="72"/>
    </row>
    <row r="30" spans="1:33" ht="16" hidden="1" outlineLevel="1" x14ac:dyDescent="0.2">
      <c r="A30" s="70">
        <v>31809</v>
      </c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R30" s="73" t="str">
        <f t="shared" si="4"/>
        <v/>
      </c>
      <c r="S30" s="73" t="str">
        <f t="shared" si="4"/>
        <v/>
      </c>
      <c r="T30" s="73" t="str">
        <f t="shared" si="4"/>
        <v/>
      </c>
      <c r="U30" s="73" t="str">
        <f t="shared" si="4"/>
        <v/>
      </c>
      <c r="V30" s="73" t="str">
        <f t="shared" si="4"/>
        <v/>
      </c>
      <c r="W30" s="73" t="str">
        <f t="shared" si="4"/>
        <v/>
      </c>
      <c r="X30" s="73" t="str">
        <f t="shared" si="4"/>
        <v/>
      </c>
      <c r="Y30" s="73" t="str">
        <f t="shared" si="4"/>
        <v/>
      </c>
      <c r="Z30" s="73" t="str">
        <f t="shared" si="4"/>
        <v/>
      </c>
      <c r="AA30" s="73" t="str">
        <f t="shared" si="4"/>
        <v/>
      </c>
      <c r="AB30" s="73" t="str">
        <f t="shared" si="4"/>
        <v/>
      </c>
      <c r="AC30" s="73" t="str">
        <f t="shared" si="4"/>
        <v/>
      </c>
      <c r="AD30" s="73" t="str">
        <f t="shared" si="4"/>
        <v/>
      </c>
      <c r="AE30" s="73" t="str">
        <f t="shared" si="4"/>
        <v/>
      </c>
      <c r="AF30" s="73" t="str">
        <f t="shared" si="4"/>
        <v/>
      </c>
      <c r="AG30" s="72"/>
    </row>
    <row r="31" spans="1:33" ht="16" hidden="1" outlineLevel="1" x14ac:dyDescent="0.2">
      <c r="A31" s="70">
        <v>31837</v>
      </c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R31" s="73" t="str">
        <f t="shared" si="4"/>
        <v/>
      </c>
      <c r="S31" s="73" t="str">
        <f t="shared" si="4"/>
        <v/>
      </c>
      <c r="T31" s="73" t="str">
        <f t="shared" si="4"/>
        <v/>
      </c>
      <c r="U31" s="73" t="str">
        <f t="shared" si="4"/>
        <v/>
      </c>
      <c r="V31" s="73" t="str">
        <f t="shared" si="4"/>
        <v/>
      </c>
      <c r="W31" s="73" t="str">
        <f t="shared" si="4"/>
        <v/>
      </c>
      <c r="X31" s="73" t="str">
        <f t="shared" si="4"/>
        <v/>
      </c>
      <c r="Y31" s="73" t="str">
        <f t="shared" si="4"/>
        <v/>
      </c>
      <c r="Z31" s="73" t="str">
        <f t="shared" si="4"/>
        <v/>
      </c>
      <c r="AA31" s="73" t="str">
        <f t="shared" si="4"/>
        <v/>
      </c>
      <c r="AB31" s="73" t="str">
        <f t="shared" si="4"/>
        <v/>
      </c>
      <c r="AC31" s="73" t="str">
        <f t="shared" si="4"/>
        <v/>
      </c>
      <c r="AD31" s="73" t="str">
        <f t="shared" si="4"/>
        <v/>
      </c>
      <c r="AE31" s="73" t="str">
        <f t="shared" si="4"/>
        <v/>
      </c>
      <c r="AF31" s="73" t="str">
        <f t="shared" si="4"/>
        <v/>
      </c>
      <c r="AG31" s="72"/>
    </row>
    <row r="32" spans="1:33" ht="16" hidden="1" outlineLevel="1" x14ac:dyDescent="0.2">
      <c r="A32" s="70">
        <v>31868</v>
      </c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R32" s="73" t="str">
        <f t="shared" si="4"/>
        <v/>
      </c>
      <c r="S32" s="73" t="str">
        <f t="shared" si="4"/>
        <v/>
      </c>
      <c r="T32" s="73" t="str">
        <f t="shared" si="4"/>
        <v/>
      </c>
      <c r="U32" s="73" t="str">
        <f t="shared" si="4"/>
        <v/>
      </c>
      <c r="V32" s="73" t="str">
        <f t="shared" si="4"/>
        <v/>
      </c>
      <c r="W32" s="73" t="str">
        <f t="shared" si="4"/>
        <v/>
      </c>
      <c r="X32" s="73" t="str">
        <f t="shared" si="4"/>
        <v/>
      </c>
      <c r="Y32" s="73" t="str">
        <f t="shared" si="4"/>
        <v/>
      </c>
      <c r="Z32" s="73" t="str">
        <f t="shared" si="4"/>
        <v/>
      </c>
      <c r="AA32" s="73" t="str">
        <f t="shared" si="4"/>
        <v/>
      </c>
      <c r="AB32" s="73" t="str">
        <f t="shared" si="4"/>
        <v/>
      </c>
      <c r="AC32" s="73" t="str">
        <f t="shared" si="4"/>
        <v/>
      </c>
      <c r="AD32" s="73" t="str">
        <f t="shared" si="4"/>
        <v/>
      </c>
      <c r="AE32" s="73" t="str">
        <f t="shared" si="4"/>
        <v/>
      </c>
      <c r="AF32" s="73" t="str">
        <f t="shared" si="4"/>
        <v/>
      </c>
      <c r="AG32" s="72"/>
    </row>
    <row r="33" spans="1:33" ht="16" hidden="1" outlineLevel="1" x14ac:dyDescent="0.2">
      <c r="A33" s="70">
        <v>31898</v>
      </c>
      <c r="B33" s="71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R33" s="73" t="str">
        <f t="shared" si="4"/>
        <v/>
      </c>
      <c r="S33" s="73" t="str">
        <f t="shared" si="4"/>
        <v/>
      </c>
      <c r="T33" s="73" t="str">
        <f t="shared" si="4"/>
        <v/>
      </c>
      <c r="U33" s="73" t="str">
        <f t="shared" si="4"/>
        <v/>
      </c>
      <c r="V33" s="73" t="str">
        <f t="shared" si="4"/>
        <v/>
      </c>
      <c r="W33" s="73" t="str">
        <f t="shared" si="4"/>
        <v/>
      </c>
      <c r="X33" s="73" t="str">
        <f t="shared" si="4"/>
        <v/>
      </c>
      <c r="Y33" s="73" t="str">
        <f t="shared" si="4"/>
        <v/>
      </c>
      <c r="Z33" s="73" t="str">
        <f t="shared" si="4"/>
        <v/>
      </c>
      <c r="AA33" s="73" t="str">
        <f t="shared" si="4"/>
        <v/>
      </c>
      <c r="AB33" s="73" t="str">
        <f t="shared" si="4"/>
        <v/>
      </c>
      <c r="AC33" s="73" t="str">
        <f t="shared" si="4"/>
        <v/>
      </c>
      <c r="AD33" s="73" t="str">
        <f t="shared" si="4"/>
        <v/>
      </c>
      <c r="AE33" s="73" t="str">
        <f t="shared" si="4"/>
        <v/>
      </c>
      <c r="AF33" s="73" t="str">
        <f t="shared" si="4"/>
        <v/>
      </c>
      <c r="AG33" s="72"/>
    </row>
    <row r="34" spans="1:33" ht="16" hidden="1" outlineLevel="1" x14ac:dyDescent="0.2">
      <c r="A34" s="70">
        <v>31929</v>
      </c>
      <c r="B34" s="71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R34" s="73" t="str">
        <f t="shared" si="4"/>
        <v/>
      </c>
      <c r="S34" s="73" t="str">
        <f t="shared" si="4"/>
        <v/>
      </c>
      <c r="T34" s="73" t="str">
        <f t="shared" si="4"/>
        <v/>
      </c>
      <c r="U34" s="73" t="str">
        <f t="shared" si="4"/>
        <v/>
      </c>
      <c r="V34" s="73" t="str">
        <f t="shared" si="4"/>
        <v/>
      </c>
      <c r="W34" s="73" t="str">
        <f t="shared" si="4"/>
        <v/>
      </c>
      <c r="X34" s="73" t="str">
        <f t="shared" si="4"/>
        <v/>
      </c>
      <c r="Y34" s="73" t="str">
        <f t="shared" si="4"/>
        <v/>
      </c>
      <c r="Z34" s="73" t="str">
        <f t="shared" si="4"/>
        <v/>
      </c>
      <c r="AA34" s="73" t="str">
        <f t="shared" si="4"/>
        <v/>
      </c>
      <c r="AB34" s="73" t="str">
        <f t="shared" si="4"/>
        <v/>
      </c>
      <c r="AC34" s="73" t="str">
        <f t="shared" si="4"/>
        <v/>
      </c>
      <c r="AD34" s="73" t="str">
        <f t="shared" si="4"/>
        <v/>
      </c>
      <c r="AE34" s="73" t="str">
        <f t="shared" si="4"/>
        <v/>
      </c>
      <c r="AF34" s="73" t="str">
        <f t="shared" si="4"/>
        <v/>
      </c>
      <c r="AG34" s="72"/>
    </row>
    <row r="35" spans="1:33" ht="16" hidden="1" outlineLevel="1" x14ac:dyDescent="0.2">
      <c r="A35" s="70">
        <v>31959</v>
      </c>
      <c r="B35" s="71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R35" s="73" t="str">
        <f t="shared" si="4"/>
        <v/>
      </c>
      <c r="S35" s="73" t="str">
        <f t="shared" si="4"/>
        <v/>
      </c>
      <c r="T35" s="73" t="str">
        <f t="shared" si="4"/>
        <v/>
      </c>
      <c r="U35" s="73" t="str">
        <f t="shared" si="4"/>
        <v/>
      </c>
      <c r="V35" s="73" t="str">
        <f t="shared" si="4"/>
        <v/>
      </c>
      <c r="W35" s="73" t="str">
        <f t="shared" si="4"/>
        <v/>
      </c>
      <c r="X35" s="73" t="str">
        <f t="shared" si="4"/>
        <v/>
      </c>
      <c r="Y35" s="73" t="str">
        <f t="shared" si="4"/>
        <v/>
      </c>
      <c r="Z35" s="73" t="str">
        <f t="shared" si="4"/>
        <v/>
      </c>
      <c r="AA35" s="73" t="str">
        <f t="shared" si="4"/>
        <v/>
      </c>
      <c r="AB35" s="73" t="str">
        <f t="shared" si="4"/>
        <v/>
      </c>
      <c r="AC35" s="73" t="str">
        <f t="shared" si="4"/>
        <v/>
      </c>
      <c r="AD35" s="73" t="str">
        <f t="shared" si="4"/>
        <v/>
      </c>
      <c r="AE35" s="73" t="str">
        <f t="shared" si="4"/>
        <v/>
      </c>
      <c r="AF35" s="73" t="str">
        <f t="shared" si="4"/>
        <v/>
      </c>
      <c r="AG35" s="72"/>
    </row>
    <row r="36" spans="1:33" ht="16" hidden="1" outlineLevel="1" x14ac:dyDescent="0.2">
      <c r="A36" s="70">
        <v>31990</v>
      </c>
      <c r="B36" s="71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R36" s="73" t="str">
        <f t="shared" si="4"/>
        <v/>
      </c>
      <c r="S36" s="73" t="str">
        <f t="shared" si="4"/>
        <v/>
      </c>
      <c r="T36" s="73" t="str">
        <f t="shared" si="4"/>
        <v/>
      </c>
      <c r="U36" s="73" t="str">
        <f t="shared" si="4"/>
        <v/>
      </c>
      <c r="V36" s="73" t="str">
        <f t="shared" si="4"/>
        <v/>
      </c>
      <c r="W36" s="73" t="str">
        <f t="shared" si="4"/>
        <v/>
      </c>
      <c r="X36" s="73" t="str">
        <f t="shared" si="4"/>
        <v/>
      </c>
      <c r="Y36" s="73" t="str">
        <f t="shared" si="4"/>
        <v/>
      </c>
      <c r="Z36" s="73" t="str">
        <f t="shared" si="4"/>
        <v/>
      </c>
      <c r="AA36" s="73" t="str">
        <f t="shared" si="4"/>
        <v/>
      </c>
      <c r="AB36" s="73" t="str">
        <f t="shared" si="4"/>
        <v/>
      </c>
      <c r="AC36" s="73" t="str">
        <f t="shared" si="4"/>
        <v/>
      </c>
      <c r="AD36" s="73" t="str">
        <f t="shared" si="4"/>
        <v/>
      </c>
      <c r="AE36" s="73" t="str">
        <f t="shared" si="4"/>
        <v/>
      </c>
      <c r="AF36" s="73" t="str">
        <f t="shared" si="4"/>
        <v/>
      </c>
      <c r="AG36" s="72"/>
    </row>
    <row r="37" spans="1:33" ht="16" hidden="1" outlineLevel="1" x14ac:dyDescent="0.2">
      <c r="A37" s="70">
        <v>32021</v>
      </c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R37" s="73" t="str">
        <f t="shared" si="4"/>
        <v/>
      </c>
      <c r="S37" s="73" t="str">
        <f t="shared" si="4"/>
        <v/>
      </c>
      <c r="T37" s="73" t="str">
        <f t="shared" si="4"/>
        <v/>
      </c>
      <c r="U37" s="73" t="str">
        <f t="shared" si="4"/>
        <v/>
      </c>
      <c r="V37" s="73" t="str">
        <f t="shared" si="4"/>
        <v/>
      </c>
      <c r="W37" s="73" t="str">
        <f t="shared" si="4"/>
        <v/>
      </c>
      <c r="X37" s="73" t="str">
        <f t="shared" si="4"/>
        <v/>
      </c>
      <c r="Y37" s="73" t="str">
        <f t="shared" si="4"/>
        <v/>
      </c>
      <c r="Z37" s="73" t="str">
        <f t="shared" si="4"/>
        <v/>
      </c>
      <c r="AA37" s="73" t="str">
        <f t="shared" si="4"/>
        <v/>
      </c>
      <c r="AB37" s="73" t="str">
        <f t="shared" si="4"/>
        <v/>
      </c>
      <c r="AC37" s="73" t="str">
        <f t="shared" si="4"/>
        <v/>
      </c>
      <c r="AD37" s="73" t="str">
        <f t="shared" si="4"/>
        <v/>
      </c>
      <c r="AE37" s="73" t="str">
        <f t="shared" si="4"/>
        <v/>
      </c>
      <c r="AF37" s="73" t="str">
        <f t="shared" si="4"/>
        <v/>
      </c>
      <c r="AG37" s="72"/>
    </row>
    <row r="38" spans="1:33" ht="16" hidden="1" outlineLevel="1" x14ac:dyDescent="0.2">
      <c r="A38" s="70">
        <v>32051</v>
      </c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R38" s="73" t="str">
        <f t="shared" si="4"/>
        <v/>
      </c>
      <c r="S38" s="73" t="str">
        <f t="shared" si="4"/>
        <v/>
      </c>
      <c r="T38" s="73" t="str">
        <f t="shared" si="4"/>
        <v/>
      </c>
      <c r="U38" s="73" t="str">
        <f t="shared" si="4"/>
        <v/>
      </c>
      <c r="V38" s="73" t="str">
        <f t="shared" si="4"/>
        <v/>
      </c>
      <c r="W38" s="73" t="str">
        <f t="shared" si="4"/>
        <v/>
      </c>
      <c r="X38" s="73" t="str">
        <f t="shared" si="4"/>
        <v/>
      </c>
      <c r="Y38" s="73" t="str">
        <f t="shared" si="4"/>
        <v/>
      </c>
      <c r="Z38" s="73" t="str">
        <f t="shared" si="4"/>
        <v/>
      </c>
      <c r="AA38" s="73" t="str">
        <f t="shared" si="4"/>
        <v/>
      </c>
      <c r="AB38" s="73" t="str">
        <f t="shared" si="4"/>
        <v/>
      </c>
      <c r="AC38" s="73" t="str">
        <f t="shared" si="4"/>
        <v/>
      </c>
      <c r="AD38" s="73" t="str">
        <f t="shared" si="4"/>
        <v/>
      </c>
      <c r="AE38" s="73" t="str">
        <f t="shared" si="4"/>
        <v/>
      </c>
      <c r="AF38" s="73" t="str">
        <f t="shared" si="4"/>
        <v/>
      </c>
      <c r="AG38" s="72"/>
    </row>
    <row r="39" spans="1:33" ht="16" hidden="1" outlineLevel="1" x14ac:dyDescent="0.2">
      <c r="A39" s="70">
        <v>32082</v>
      </c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R39" s="73" t="str">
        <f t="shared" si="4"/>
        <v/>
      </c>
      <c r="S39" s="73" t="str">
        <f t="shared" si="4"/>
        <v/>
      </c>
      <c r="T39" s="73" t="str">
        <f t="shared" si="4"/>
        <v/>
      </c>
      <c r="U39" s="73" t="str">
        <f t="shared" si="4"/>
        <v/>
      </c>
      <c r="V39" s="73" t="str">
        <f t="shared" si="4"/>
        <v/>
      </c>
      <c r="W39" s="73" t="str">
        <f t="shared" si="4"/>
        <v/>
      </c>
      <c r="X39" s="73" t="str">
        <f t="shared" si="4"/>
        <v/>
      </c>
      <c r="Y39" s="73" t="str">
        <f t="shared" si="4"/>
        <v/>
      </c>
      <c r="Z39" s="73" t="str">
        <f t="shared" si="4"/>
        <v/>
      </c>
      <c r="AA39" s="73" t="str">
        <f t="shared" si="4"/>
        <v/>
      </c>
      <c r="AB39" s="73" t="str">
        <f t="shared" si="4"/>
        <v/>
      </c>
      <c r="AC39" s="73" t="str">
        <f t="shared" si="4"/>
        <v/>
      </c>
      <c r="AD39" s="73" t="str">
        <f t="shared" si="4"/>
        <v/>
      </c>
      <c r="AE39" s="73" t="str">
        <f t="shared" si="4"/>
        <v/>
      </c>
      <c r="AF39" s="73" t="str">
        <f t="shared" si="4"/>
        <v/>
      </c>
      <c r="AG39" s="72"/>
    </row>
    <row r="40" spans="1:33" ht="16" hidden="1" outlineLevel="1" x14ac:dyDescent="0.2">
      <c r="A40" s="70">
        <v>32112</v>
      </c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R40" s="73" t="str">
        <f t="shared" ref="R40:AF56" si="5">IFERROR(B40/B39-1,"")</f>
        <v/>
      </c>
      <c r="S40" s="73" t="str">
        <f t="shared" si="5"/>
        <v/>
      </c>
      <c r="T40" s="73" t="str">
        <f t="shared" si="5"/>
        <v/>
      </c>
      <c r="U40" s="73" t="str">
        <f t="shared" si="5"/>
        <v/>
      </c>
      <c r="V40" s="73" t="str">
        <f t="shared" si="5"/>
        <v/>
      </c>
      <c r="W40" s="73" t="str">
        <f t="shared" si="5"/>
        <v/>
      </c>
      <c r="X40" s="73" t="str">
        <f t="shared" si="5"/>
        <v/>
      </c>
      <c r="Y40" s="73" t="str">
        <f t="shared" si="5"/>
        <v/>
      </c>
      <c r="Z40" s="73" t="str">
        <f t="shared" si="5"/>
        <v/>
      </c>
      <c r="AA40" s="73" t="str">
        <f t="shared" si="5"/>
        <v/>
      </c>
      <c r="AB40" s="73" t="str">
        <f t="shared" si="5"/>
        <v/>
      </c>
      <c r="AC40" s="73" t="str">
        <f t="shared" si="5"/>
        <v/>
      </c>
      <c r="AD40" s="73" t="str">
        <f t="shared" si="5"/>
        <v/>
      </c>
      <c r="AE40" s="73" t="str">
        <f t="shared" si="5"/>
        <v/>
      </c>
      <c r="AF40" s="73" t="str">
        <f t="shared" si="5"/>
        <v/>
      </c>
      <c r="AG40" s="72"/>
    </row>
    <row r="41" spans="1:33" ht="16" hidden="1" outlineLevel="1" x14ac:dyDescent="0.2">
      <c r="A41" s="70">
        <v>32143</v>
      </c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R41" s="73" t="str">
        <f t="shared" si="5"/>
        <v/>
      </c>
      <c r="S41" s="73" t="str">
        <f t="shared" si="5"/>
        <v/>
      </c>
      <c r="T41" s="73" t="str">
        <f t="shared" si="5"/>
        <v/>
      </c>
      <c r="U41" s="73" t="str">
        <f t="shared" si="5"/>
        <v/>
      </c>
      <c r="V41" s="73" t="str">
        <f t="shared" si="5"/>
        <v/>
      </c>
      <c r="W41" s="73" t="str">
        <f t="shared" si="5"/>
        <v/>
      </c>
      <c r="X41" s="73" t="str">
        <f t="shared" si="5"/>
        <v/>
      </c>
      <c r="Y41" s="73" t="str">
        <f t="shared" si="5"/>
        <v/>
      </c>
      <c r="Z41" s="73" t="str">
        <f t="shared" si="5"/>
        <v/>
      </c>
      <c r="AA41" s="73" t="str">
        <f t="shared" si="5"/>
        <v/>
      </c>
      <c r="AB41" s="73" t="str">
        <f t="shared" si="5"/>
        <v/>
      </c>
      <c r="AC41" s="73" t="str">
        <f t="shared" si="5"/>
        <v/>
      </c>
      <c r="AD41" s="73" t="str">
        <f t="shared" si="5"/>
        <v/>
      </c>
      <c r="AE41" s="73" t="str">
        <f t="shared" si="5"/>
        <v/>
      </c>
      <c r="AF41" s="73" t="str">
        <f t="shared" si="5"/>
        <v/>
      </c>
      <c r="AG41" s="72"/>
    </row>
    <row r="42" spans="1:33" ht="16" hidden="1" outlineLevel="1" x14ac:dyDescent="0.2">
      <c r="A42" s="70">
        <v>32174</v>
      </c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R42" s="73" t="str">
        <f t="shared" si="5"/>
        <v/>
      </c>
      <c r="S42" s="73" t="str">
        <f t="shared" si="5"/>
        <v/>
      </c>
      <c r="T42" s="73" t="str">
        <f t="shared" si="5"/>
        <v/>
      </c>
      <c r="U42" s="73" t="str">
        <f t="shared" si="5"/>
        <v/>
      </c>
      <c r="V42" s="73" t="str">
        <f t="shared" si="5"/>
        <v/>
      </c>
      <c r="W42" s="73" t="str">
        <f t="shared" si="5"/>
        <v/>
      </c>
      <c r="X42" s="73" t="str">
        <f t="shared" si="5"/>
        <v/>
      </c>
      <c r="Y42" s="73" t="str">
        <f t="shared" si="5"/>
        <v/>
      </c>
      <c r="Z42" s="73" t="str">
        <f t="shared" si="5"/>
        <v/>
      </c>
      <c r="AA42" s="73" t="str">
        <f t="shared" si="5"/>
        <v/>
      </c>
      <c r="AB42" s="73" t="str">
        <f t="shared" si="5"/>
        <v/>
      </c>
      <c r="AC42" s="73" t="str">
        <f t="shared" si="5"/>
        <v/>
      </c>
      <c r="AD42" s="73" t="str">
        <f t="shared" si="5"/>
        <v/>
      </c>
      <c r="AE42" s="73" t="str">
        <f t="shared" si="5"/>
        <v/>
      </c>
      <c r="AF42" s="73" t="str">
        <f t="shared" si="5"/>
        <v/>
      </c>
      <c r="AG42" s="72"/>
    </row>
    <row r="43" spans="1:33" ht="16" hidden="1" outlineLevel="1" x14ac:dyDescent="0.2">
      <c r="A43" s="70">
        <v>32203</v>
      </c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R43" s="73" t="str">
        <f t="shared" si="5"/>
        <v/>
      </c>
      <c r="S43" s="73" t="str">
        <f t="shared" si="5"/>
        <v/>
      </c>
      <c r="T43" s="73" t="str">
        <f t="shared" si="5"/>
        <v/>
      </c>
      <c r="U43" s="73" t="str">
        <f t="shared" si="5"/>
        <v/>
      </c>
      <c r="V43" s="73" t="str">
        <f t="shared" si="5"/>
        <v/>
      </c>
      <c r="W43" s="73" t="str">
        <f t="shared" si="5"/>
        <v/>
      </c>
      <c r="X43" s="73" t="str">
        <f t="shared" si="5"/>
        <v/>
      </c>
      <c r="Y43" s="73" t="str">
        <f t="shared" si="5"/>
        <v/>
      </c>
      <c r="Z43" s="73" t="str">
        <f t="shared" si="5"/>
        <v/>
      </c>
      <c r="AA43" s="73" t="str">
        <f t="shared" si="5"/>
        <v/>
      </c>
      <c r="AB43" s="73" t="str">
        <f t="shared" si="5"/>
        <v/>
      </c>
      <c r="AC43" s="73" t="str">
        <f t="shared" si="5"/>
        <v/>
      </c>
      <c r="AD43" s="73" t="str">
        <f t="shared" si="5"/>
        <v/>
      </c>
      <c r="AE43" s="73" t="str">
        <f t="shared" si="5"/>
        <v/>
      </c>
      <c r="AF43" s="73" t="str">
        <f t="shared" si="5"/>
        <v/>
      </c>
      <c r="AG43" s="72"/>
    </row>
    <row r="44" spans="1:33" ht="16" hidden="1" outlineLevel="1" x14ac:dyDescent="0.2">
      <c r="A44" s="70">
        <v>32234</v>
      </c>
      <c r="B44" s="71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R44" s="73" t="str">
        <f t="shared" si="5"/>
        <v/>
      </c>
      <c r="S44" s="73" t="str">
        <f t="shared" si="5"/>
        <v/>
      </c>
      <c r="T44" s="73" t="str">
        <f t="shared" si="5"/>
        <v/>
      </c>
      <c r="U44" s="73" t="str">
        <f t="shared" si="5"/>
        <v/>
      </c>
      <c r="V44" s="73" t="str">
        <f t="shared" si="5"/>
        <v/>
      </c>
      <c r="W44" s="73" t="str">
        <f t="shared" si="5"/>
        <v/>
      </c>
      <c r="X44" s="73" t="str">
        <f t="shared" si="5"/>
        <v/>
      </c>
      <c r="Y44" s="73" t="str">
        <f t="shared" si="5"/>
        <v/>
      </c>
      <c r="Z44" s="73" t="str">
        <f t="shared" si="5"/>
        <v/>
      </c>
      <c r="AA44" s="73" t="str">
        <f t="shared" si="5"/>
        <v/>
      </c>
      <c r="AB44" s="73" t="str">
        <f t="shared" si="5"/>
        <v/>
      </c>
      <c r="AC44" s="73" t="str">
        <f t="shared" si="5"/>
        <v/>
      </c>
      <c r="AD44" s="73" t="str">
        <f t="shared" si="5"/>
        <v/>
      </c>
      <c r="AE44" s="73" t="str">
        <f t="shared" si="5"/>
        <v/>
      </c>
      <c r="AF44" s="73" t="str">
        <f t="shared" si="5"/>
        <v/>
      </c>
      <c r="AG44" s="72"/>
    </row>
    <row r="45" spans="1:33" ht="16" hidden="1" outlineLevel="1" x14ac:dyDescent="0.2">
      <c r="A45" s="70">
        <v>32264</v>
      </c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R45" s="73" t="str">
        <f t="shared" si="5"/>
        <v/>
      </c>
      <c r="S45" s="73" t="str">
        <f t="shared" si="5"/>
        <v/>
      </c>
      <c r="T45" s="73" t="str">
        <f t="shared" si="5"/>
        <v/>
      </c>
      <c r="U45" s="73" t="str">
        <f t="shared" si="5"/>
        <v/>
      </c>
      <c r="V45" s="73" t="str">
        <f t="shared" si="5"/>
        <v/>
      </c>
      <c r="W45" s="73" t="str">
        <f t="shared" si="5"/>
        <v/>
      </c>
      <c r="X45" s="73" t="str">
        <f t="shared" si="5"/>
        <v/>
      </c>
      <c r="Y45" s="73" t="str">
        <f t="shared" si="5"/>
        <v/>
      </c>
      <c r="Z45" s="73" t="str">
        <f t="shared" si="5"/>
        <v/>
      </c>
      <c r="AA45" s="73" t="str">
        <f t="shared" si="5"/>
        <v/>
      </c>
      <c r="AB45" s="73" t="str">
        <f t="shared" si="5"/>
        <v/>
      </c>
      <c r="AC45" s="73" t="str">
        <f t="shared" si="5"/>
        <v/>
      </c>
      <c r="AD45" s="73" t="str">
        <f t="shared" si="5"/>
        <v/>
      </c>
      <c r="AE45" s="73" t="str">
        <f t="shared" si="5"/>
        <v/>
      </c>
      <c r="AF45" s="73" t="str">
        <f t="shared" si="5"/>
        <v/>
      </c>
      <c r="AG45" s="72"/>
    </row>
    <row r="46" spans="1:33" ht="16" hidden="1" outlineLevel="1" x14ac:dyDescent="0.2">
      <c r="A46" s="70">
        <v>32295</v>
      </c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R46" s="73" t="str">
        <f t="shared" si="5"/>
        <v/>
      </c>
      <c r="S46" s="73" t="str">
        <f t="shared" si="5"/>
        <v/>
      </c>
      <c r="T46" s="73" t="str">
        <f t="shared" si="5"/>
        <v/>
      </c>
      <c r="U46" s="73" t="str">
        <f t="shared" si="5"/>
        <v/>
      </c>
      <c r="V46" s="73" t="str">
        <f t="shared" si="5"/>
        <v/>
      </c>
      <c r="W46" s="73" t="str">
        <f t="shared" si="5"/>
        <v/>
      </c>
      <c r="X46" s="73" t="str">
        <f t="shared" si="5"/>
        <v/>
      </c>
      <c r="Y46" s="73" t="str">
        <f t="shared" si="5"/>
        <v/>
      </c>
      <c r="Z46" s="73" t="str">
        <f t="shared" si="5"/>
        <v/>
      </c>
      <c r="AA46" s="73" t="str">
        <f t="shared" si="5"/>
        <v/>
      </c>
      <c r="AB46" s="73" t="str">
        <f t="shared" si="5"/>
        <v/>
      </c>
      <c r="AC46" s="73" t="str">
        <f t="shared" si="5"/>
        <v/>
      </c>
      <c r="AD46" s="73" t="str">
        <f t="shared" si="5"/>
        <v/>
      </c>
      <c r="AE46" s="73" t="str">
        <f t="shared" si="5"/>
        <v/>
      </c>
      <c r="AF46" s="73" t="str">
        <f t="shared" si="5"/>
        <v/>
      </c>
      <c r="AG46" s="72"/>
    </row>
    <row r="47" spans="1:33" ht="16" hidden="1" outlineLevel="1" x14ac:dyDescent="0.2">
      <c r="A47" s="70">
        <v>32325</v>
      </c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R47" s="73" t="str">
        <f t="shared" si="5"/>
        <v/>
      </c>
      <c r="S47" s="73" t="str">
        <f t="shared" si="5"/>
        <v/>
      </c>
      <c r="T47" s="73" t="str">
        <f t="shared" si="5"/>
        <v/>
      </c>
      <c r="U47" s="73" t="str">
        <f t="shared" si="5"/>
        <v/>
      </c>
      <c r="V47" s="73" t="str">
        <f t="shared" si="5"/>
        <v/>
      </c>
      <c r="W47" s="73" t="str">
        <f t="shared" si="5"/>
        <v/>
      </c>
      <c r="X47" s="73" t="str">
        <f t="shared" si="5"/>
        <v/>
      </c>
      <c r="Y47" s="73" t="str">
        <f t="shared" si="5"/>
        <v/>
      </c>
      <c r="Z47" s="73" t="str">
        <f t="shared" si="5"/>
        <v/>
      </c>
      <c r="AA47" s="73" t="str">
        <f t="shared" si="5"/>
        <v/>
      </c>
      <c r="AB47" s="73" t="str">
        <f t="shared" si="5"/>
        <v/>
      </c>
      <c r="AC47" s="73" t="str">
        <f t="shared" si="5"/>
        <v/>
      </c>
      <c r="AD47" s="73" t="str">
        <f t="shared" si="5"/>
        <v/>
      </c>
      <c r="AE47" s="73" t="str">
        <f t="shared" si="5"/>
        <v/>
      </c>
      <c r="AF47" s="73" t="str">
        <f t="shared" si="5"/>
        <v/>
      </c>
      <c r="AG47" s="72"/>
    </row>
    <row r="48" spans="1:33" ht="16" hidden="1" outlineLevel="1" x14ac:dyDescent="0.2">
      <c r="A48" s="70">
        <v>32356</v>
      </c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R48" s="73" t="str">
        <f t="shared" si="5"/>
        <v/>
      </c>
      <c r="S48" s="73" t="str">
        <f t="shared" si="5"/>
        <v/>
      </c>
      <c r="T48" s="73" t="str">
        <f t="shared" si="5"/>
        <v/>
      </c>
      <c r="U48" s="73" t="str">
        <f t="shared" si="5"/>
        <v/>
      </c>
      <c r="V48" s="73" t="str">
        <f t="shared" si="5"/>
        <v/>
      </c>
      <c r="W48" s="73" t="str">
        <f t="shared" si="5"/>
        <v/>
      </c>
      <c r="X48" s="73" t="str">
        <f t="shared" si="5"/>
        <v/>
      </c>
      <c r="Y48" s="73" t="str">
        <f t="shared" si="5"/>
        <v/>
      </c>
      <c r="Z48" s="73" t="str">
        <f t="shared" si="5"/>
        <v/>
      </c>
      <c r="AA48" s="73" t="str">
        <f t="shared" si="5"/>
        <v/>
      </c>
      <c r="AB48" s="73" t="str">
        <f t="shared" si="5"/>
        <v/>
      </c>
      <c r="AC48" s="73" t="str">
        <f t="shared" si="5"/>
        <v/>
      </c>
      <c r="AD48" s="73" t="str">
        <f t="shared" si="5"/>
        <v/>
      </c>
      <c r="AE48" s="73" t="str">
        <f t="shared" si="5"/>
        <v/>
      </c>
      <c r="AF48" s="73" t="str">
        <f t="shared" si="5"/>
        <v/>
      </c>
      <c r="AG48" s="72"/>
    </row>
    <row r="49" spans="1:33" ht="16" hidden="1" outlineLevel="1" x14ac:dyDescent="0.2">
      <c r="A49" s="70">
        <v>32387</v>
      </c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R49" s="73" t="str">
        <f t="shared" si="5"/>
        <v/>
      </c>
      <c r="S49" s="73" t="str">
        <f t="shared" si="5"/>
        <v/>
      </c>
      <c r="T49" s="73" t="str">
        <f t="shared" si="5"/>
        <v/>
      </c>
      <c r="U49" s="73" t="str">
        <f t="shared" si="5"/>
        <v/>
      </c>
      <c r="V49" s="73" t="str">
        <f t="shared" si="5"/>
        <v/>
      </c>
      <c r="W49" s="73" t="str">
        <f t="shared" si="5"/>
        <v/>
      </c>
      <c r="X49" s="73" t="str">
        <f t="shared" si="5"/>
        <v/>
      </c>
      <c r="Y49" s="73" t="str">
        <f t="shared" si="5"/>
        <v/>
      </c>
      <c r="Z49" s="73" t="str">
        <f t="shared" si="5"/>
        <v/>
      </c>
      <c r="AA49" s="73" t="str">
        <f t="shared" si="5"/>
        <v/>
      </c>
      <c r="AB49" s="73" t="str">
        <f t="shared" si="5"/>
        <v/>
      </c>
      <c r="AC49" s="73" t="str">
        <f t="shared" si="5"/>
        <v/>
      </c>
      <c r="AD49" s="73" t="str">
        <f t="shared" si="5"/>
        <v/>
      </c>
      <c r="AE49" s="73" t="str">
        <f t="shared" si="5"/>
        <v/>
      </c>
      <c r="AF49" s="73" t="str">
        <f t="shared" si="5"/>
        <v/>
      </c>
      <c r="AG49" s="72"/>
    </row>
    <row r="50" spans="1:33" ht="16" hidden="1" outlineLevel="1" x14ac:dyDescent="0.2">
      <c r="A50" s="70">
        <v>32417</v>
      </c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R50" s="73" t="str">
        <f t="shared" si="5"/>
        <v/>
      </c>
      <c r="S50" s="73" t="str">
        <f t="shared" si="5"/>
        <v/>
      </c>
      <c r="T50" s="73" t="str">
        <f t="shared" si="5"/>
        <v/>
      </c>
      <c r="U50" s="73" t="str">
        <f t="shared" si="5"/>
        <v/>
      </c>
      <c r="V50" s="73" t="str">
        <f t="shared" si="5"/>
        <v/>
      </c>
      <c r="W50" s="73" t="str">
        <f t="shared" si="5"/>
        <v/>
      </c>
      <c r="X50" s="73" t="str">
        <f t="shared" si="5"/>
        <v/>
      </c>
      <c r="Y50" s="73" t="str">
        <f t="shared" si="5"/>
        <v/>
      </c>
      <c r="Z50" s="73" t="str">
        <f t="shared" si="5"/>
        <v/>
      </c>
      <c r="AA50" s="73" t="str">
        <f t="shared" si="5"/>
        <v/>
      </c>
      <c r="AB50" s="73" t="str">
        <f t="shared" si="5"/>
        <v/>
      </c>
      <c r="AC50" s="73" t="str">
        <f t="shared" si="5"/>
        <v/>
      </c>
      <c r="AD50" s="73" t="str">
        <f t="shared" si="5"/>
        <v/>
      </c>
      <c r="AE50" s="73" t="str">
        <f t="shared" si="5"/>
        <v/>
      </c>
      <c r="AF50" s="73" t="str">
        <f t="shared" si="5"/>
        <v/>
      </c>
      <c r="AG50" s="72"/>
    </row>
    <row r="51" spans="1:33" ht="16" hidden="1" outlineLevel="1" x14ac:dyDescent="0.2">
      <c r="A51" s="70">
        <v>32448</v>
      </c>
      <c r="B51" s="71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R51" s="73" t="str">
        <f t="shared" si="5"/>
        <v/>
      </c>
      <c r="S51" s="73" t="str">
        <f t="shared" si="5"/>
        <v/>
      </c>
      <c r="T51" s="73" t="str">
        <f t="shared" si="5"/>
        <v/>
      </c>
      <c r="U51" s="73" t="str">
        <f t="shared" si="5"/>
        <v/>
      </c>
      <c r="V51" s="73" t="str">
        <f t="shared" si="5"/>
        <v/>
      </c>
      <c r="W51" s="73" t="str">
        <f t="shared" si="5"/>
        <v/>
      </c>
      <c r="X51" s="73" t="str">
        <f t="shared" si="5"/>
        <v/>
      </c>
      <c r="Y51" s="73" t="str">
        <f t="shared" si="5"/>
        <v/>
      </c>
      <c r="Z51" s="73" t="str">
        <f t="shared" si="5"/>
        <v/>
      </c>
      <c r="AA51" s="73" t="str">
        <f t="shared" si="5"/>
        <v/>
      </c>
      <c r="AB51" s="73" t="str">
        <f t="shared" si="5"/>
        <v/>
      </c>
      <c r="AC51" s="73" t="str">
        <f t="shared" si="5"/>
        <v/>
      </c>
      <c r="AD51" s="73" t="str">
        <f t="shared" si="5"/>
        <v/>
      </c>
      <c r="AE51" s="73" t="str">
        <f t="shared" si="5"/>
        <v/>
      </c>
      <c r="AF51" s="73" t="str">
        <f t="shared" si="5"/>
        <v/>
      </c>
      <c r="AG51" s="72"/>
    </row>
    <row r="52" spans="1:33" ht="16" hidden="1" outlineLevel="1" x14ac:dyDescent="0.2">
      <c r="A52" s="70">
        <v>32478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R52" s="73" t="str">
        <f t="shared" si="5"/>
        <v/>
      </c>
      <c r="S52" s="73" t="str">
        <f t="shared" si="5"/>
        <v/>
      </c>
      <c r="T52" s="73" t="str">
        <f t="shared" si="5"/>
        <v/>
      </c>
      <c r="U52" s="73" t="str">
        <f t="shared" si="5"/>
        <v/>
      </c>
      <c r="V52" s="73" t="str">
        <f t="shared" si="5"/>
        <v/>
      </c>
      <c r="W52" s="73" t="str">
        <f t="shared" si="5"/>
        <v/>
      </c>
      <c r="X52" s="73" t="str">
        <f t="shared" si="5"/>
        <v/>
      </c>
      <c r="Y52" s="73" t="str">
        <f t="shared" si="5"/>
        <v/>
      </c>
      <c r="Z52" s="73" t="str">
        <f t="shared" si="5"/>
        <v/>
      </c>
      <c r="AA52" s="73" t="str">
        <f t="shared" si="5"/>
        <v/>
      </c>
      <c r="AB52" s="73" t="str">
        <f t="shared" si="5"/>
        <v/>
      </c>
      <c r="AC52" s="73" t="str">
        <f t="shared" si="5"/>
        <v/>
      </c>
      <c r="AD52" s="73" t="str">
        <f t="shared" si="5"/>
        <v/>
      </c>
      <c r="AE52" s="73" t="str">
        <f t="shared" si="5"/>
        <v/>
      </c>
      <c r="AF52" s="73" t="str">
        <f t="shared" si="5"/>
        <v/>
      </c>
      <c r="AG52" s="72"/>
    </row>
    <row r="53" spans="1:33" ht="16" hidden="1" outlineLevel="1" x14ac:dyDescent="0.2">
      <c r="A53" s="70">
        <v>32509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R53" s="73" t="str">
        <f t="shared" si="5"/>
        <v/>
      </c>
      <c r="S53" s="73" t="str">
        <f t="shared" si="5"/>
        <v/>
      </c>
      <c r="T53" s="73" t="str">
        <f t="shared" si="5"/>
        <v/>
      </c>
      <c r="U53" s="73" t="str">
        <f t="shared" si="5"/>
        <v/>
      </c>
      <c r="V53" s="73" t="str">
        <f t="shared" si="5"/>
        <v/>
      </c>
      <c r="W53" s="73" t="str">
        <f t="shared" si="5"/>
        <v/>
      </c>
      <c r="X53" s="73" t="str">
        <f t="shared" si="5"/>
        <v/>
      </c>
      <c r="Y53" s="73" t="str">
        <f t="shared" si="5"/>
        <v/>
      </c>
      <c r="Z53" s="73" t="str">
        <f t="shared" si="5"/>
        <v/>
      </c>
      <c r="AA53" s="73" t="str">
        <f t="shared" si="5"/>
        <v/>
      </c>
      <c r="AB53" s="73" t="str">
        <f t="shared" si="5"/>
        <v/>
      </c>
      <c r="AC53" s="73" t="str">
        <f t="shared" si="5"/>
        <v/>
      </c>
      <c r="AD53" s="73" t="str">
        <f t="shared" si="5"/>
        <v/>
      </c>
      <c r="AE53" s="73" t="str">
        <f t="shared" si="5"/>
        <v/>
      </c>
      <c r="AF53" s="73" t="str">
        <f t="shared" si="5"/>
        <v/>
      </c>
      <c r="AG53" s="72"/>
    </row>
    <row r="54" spans="1:33" ht="16" hidden="1" outlineLevel="1" x14ac:dyDescent="0.2">
      <c r="A54" s="70">
        <v>32540</v>
      </c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R54" s="73" t="str">
        <f t="shared" si="5"/>
        <v/>
      </c>
      <c r="S54" s="73" t="str">
        <f t="shared" si="5"/>
        <v/>
      </c>
      <c r="T54" s="73" t="str">
        <f t="shared" si="5"/>
        <v/>
      </c>
      <c r="U54" s="73" t="str">
        <f t="shared" si="5"/>
        <v/>
      </c>
      <c r="V54" s="73" t="str">
        <f t="shared" si="5"/>
        <v/>
      </c>
      <c r="W54" s="73" t="str">
        <f t="shared" si="5"/>
        <v/>
      </c>
      <c r="X54" s="73" t="str">
        <f t="shared" si="5"/>
        <v/>
      </c>
      <c r="Y54" s="73" t="str">
        <f t="shared" si="5"/>
        <v/>
      </c>
      <c r="Z54" s="73" t="str">
        <f t="shared" si="5"/>
        <v/>
      </c>
      <c r="AA54" s="73" t="str">
        <f t="shared" si="5"/>
        <v/>
      </c>
      <c r="AB54" s="73" t="str">
        <f t="shared" si="5"/>
        <v/>
      </c>
      <c r="AC54" s="73" t="str">
        <f t="shared" si="5"/>
        <v/>
      </c>
      <c r="AD54" s="73" t="str">
        <f t="shared" si="5"/>
        <v/>
      </c>
      <c r="AE54" s="73" t="str">
        <f t="shared" si="5"/>
        <v/>
      </c>
      <c r="AF54" s="73" t="str">
        <f t="shared" si="5"/>
        <v/>
      </c>
      <c r="AG54" s="72"/>
    </row>
    <row r="55" spans="1:33" ht="16" hidden="1" outlineLevel="1" x14ac:dyDescent="0.2">
      <c r="A55" s="70">
        <v>32568</v>
      </c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R55" s="73" t="str">
        <f t="shared" si="5"/>
        <v/>
      </c>
      <c r="S55" s="73" t="str">
        <f t="shared" si="5"/>
        <v/>
      </c>
      <c r="T55" s="73" t="str">
        <f t="shared" si="5"/>
        <v/>
      </c>
      <c r="U55" s="73" t="str">
        <f t="shared" si="5"/>
        <v/>
      </c>
      <c r="V55" s="73" t="str">
        <f t="shared" si="5"/>
        <v/>
      </c>
      <c r="W55" s="73" t="str">
        <f t="shared" si="5"/>
        <v/>
      </c>
      <c r="X55" s="73" t="str">
        <f t="shared" si="5"/>
        <v/>
      </c>
      <c r="Y55" s="73" t="str">
        <f t="shared" si="5"/>
        <v/>
      </c>
      <c r="Z55" s="73" t="str">
        <f t="shared" si="5"/>
        <v/>
      </c>
      <c r="AA55" s="73" t="str">
        <f t="shared" si="5"/>
        <v/>
      </c>
      <c r="AB55" s="73" t="str">
        <f t="shared" si="5"/>
        <v/>
      </c>
      <c r="AC55" s="73" t="str">
        <f t="shared" si="5"/>
        <v/>
      </c>
      <c r="AD55" s="73" t="str">
        <f t="shared" si="5"/>
        <v/>
      </c>
      <c r="AE55" s="73" t="str">
        <f t="shared" si="5"/>
        <v/>
      </c>
      <c r="AF55" s="73" t="str">
        <f t="shared" si="5"/>
        <v/>
      </c>
      <c r="AG55" s="72"/>
    </row>
    <row r="56" spans="1:33" ht="16" hidden="1" outlineLevel="1" x14ac:dyDescent="0.2">
      <c r="A56" s="70">
        <v>32599</v>
      </c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R56" s="73" t="str">
        <f t="shared" si="5"/>
        <v/>
      </c>
      <c r="S56" s="73" t="str">
        <f t="shared" si="5"/>
        <v/>
      </c>
      <c r="T56" s="73" t="str">
        <f t="shared" si="5"/>
        <v/>
      </c>
      <c r="U56" s="73" t="str">
        <f t="shared" si="5"/>
        <v/>
      </c>
      <c r="V56" s="73" t="str">
        <f t="shared" si="5"/>
        <v/>
      </c>
      <c r="W56" s="73" t="str">
        <f t="shared" si="5"/>
        <v/>
      </c>
      <c r="X56" s="73" t="str">
        <f t="shared" si="5"/>
        <v/>
      </c>
      <c r="Y56" s="73" t="str">
        <f t="shared" si="5"/>
        <v/>
      </c>
      <c r="Z56" s="73" t="str">
        <f t="shared" si="5"/>
        <v/>
      </c>
      <c r="AA56" s="73" t="str">
        <f t="shared" si="5"/>
        <v/>
      </c>
      <c r="AB56" s="73" t="str">
        <f t="shared" si="5"/>
        <v/>
      </c>
      <c r="AC56" s="73" t="str">
        <f t="shared" si="5"/>
        <v/>
      </c>
      <c r="AD56" s="73" t="str">
        <f t="shared" si="5"/>
        <v/>
      </c>
      <c r="AE56" s="73" t="str">
        <f t="shared" si="5"/>
        <v/>
      </c>
      <c r="AF56" s="73" t="str">
        <f t="shared" si="5"/>
        <v/>
      </c>
      <c r="AG56" s="72"/>
    </row>
    <row r="57" spans="1:33" ht="16" hidden="1" outlineLevel="1" x14ac:dyDescent="0.2">
      <c r="A57" s="70">
        <v>32629</v>
      </c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R57" s="73" t="str">
        <f t="shared" ref="R57:AF73" si="6">IFERROR(B57/B56-1,"")</f>
        <v/>
      </c>
      <c r="S57" s="73" t="str">
        <f t="shared" si="6"/>
        <v/>
      </c>
      <c r="T57" s="73" t="str">
        <f t="shared" si="6"/>
        <v/>
      </c>
      <c r="U57" s="73" t="str">
        <f t="shared" si="6"/>
        <v/>
      </c>
      <c r="V57" s="73" t="str">
        <f t="shared" si="6"/>
        <v/>
      </c>
      <c r="W57" s="73" t="str">
        <f t="shared" si="6"/>
        <v/>
      </c>
      <c r="X57" s="73" t="str">
        <f t="shared" si="6"/>
        <v/>
      </c>
      <c r="Y57" s="73" t="str">
        <f t="shared" si="6"/>
        <v/>
      </c>
      <c r="Z57" s="73" t="str">
        <f t="shared" si="6"/>
        <v/>
      </c>
      <c r="AA57" s="73" t="str">
        <f t="shared" si="6"/>
        <v/>
      </c>
      <c r="AB57" s="73" t="str">
        <f t="shared" si="6"/>
        <v/>
      </c>
      <c r="AC57" s="73" t="str">
        <f t="shared" si="6"/>
        <v/>
      </c>
      <c r="AD57" s="73" t="str">
        <f t="shared" si="6"/>
        <v/>
      </c>
      <c r="AE57" s="73" t="str">
        <f t="shared" si="6"/>
        <v/>
      </c>
      <c r="AF57" s="73" t="str">
        <f t="shared" si="6"/>
        <v/>
      </c>
      <c r="AG57" s="72"/>
    </row>
    <row r="58" spans="1:33" ht="16" hidden="1" outlineLevel="1" x14ac:dyDescent="0.2">
      <c r="A58" s="70">
        <v>32660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R58" s="73" t="str">
        <f t="shared" si="6"/>
        <v/>
      </c>
      <c r="S58" s="73" t="str">
        <f t="shared" si="6"/>
        <v/>
      </c>
      <c r="T58" s="73" t="str">
        <f t="shared" si="6"/>
        <v/>
      </c>
      <c r="U58" s="73" t="str">
        <f t="shared" si="6"/>
        <v/>
      </c>
      <c r="V58" s="73" t="str">
        <f t="shared" si="6"/>
        <v/>
      </c>
      <c r="W58" s="73" t="str">
        <f t="shared" si="6"/>
        <v/>
      </c>
      <c r="X58" s="73" t="str">
        <f t="shared" si="6"/>
        <v/>
      </c>
      <c r="Y58" s="73" t="str">
        <f t="shared" si="6"/>
        <v/>
      </c>
      <c r="Z58" s="73" t="str">
        <f t="shared" si="6"/>
        <v/>
      </c>
      <c r="AA58" s="73" t="str">
        <f t="shared" si="6"/>
        <v/>
      </c>
      <c r="AB58" s="73" t="str">
        <f t="shared" si="6"/>
        <v/>
      </c>
      <c r="AC58" s="73" t="str">
        <f t="shared" si="6"/>
        <v/>
      </c>
      <c r="AD58" s="73" t="str">
        <f t="shared" si="6"/>
        <v/>
      </c>
      <c r="AE58" s="73" t="str">
        <f t="shared" si="6"/>
        <v/>
      </c>
      <c r="AF58" s="73" t="str">
        <f t="shared" si="6"/>
        <v/>
      </c>
      <c r="AG58" s="72"/>
    </row>
    <row r="59" spans="1:33" ht="16" hidden="1" outlineLevel="1" x14ac:dyDescent="0.2">
      <c r="A59" s="70">
        <v>32690</v>
      </c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R59" s="73" t="str">
        <f t="shared" si="6"/>
        <v/>
      </c>
      <c r="S59" s="73" t="str">
        <f t="shared" si="6"/>
        <v/>
      </c>
      <c r="T59" s="73" t="str">
        <f t="shared" si="6"/>
        <v/>
      </c>
      <c r="U59" s="73" t="str">
        <f t="shared" si="6"/>
        <v/>
      </c>
      <c r="V59" s="73" t="str">
        <f t="shared" si="6"/>
        <v/>
      </c>
      <c r="W59" s="73" t="str">
        <f t="shared" si="6"/>
        <v/>
      </c>
      <c r="X59" s="73" t="str">
        <f t="shared" si="6"/>
        <v/>
      </c>
      <c r="Y59" s="73" t="str">
        <f t="shared" si="6"/>
        <v/>
      </c>
      <c r="Z59" s="73" t="str">
        <f t="shared" si="6"/>
        <v/>
      </c>
      <c r="AA59" s="73" t="str">
        <f t="shared" si="6"/>
        <v/>
      </c>
      <c r="AB59" s="73" t="str">
        <f t="shared" si="6"/>
        <v/>
      </c>
      <c r="AC59" s="73" t="str">
        <f t="shared" si="6"/>
        <v/>
      </c>
      <c r="AD59" s="73" t="str">
        <f t="shared" si="6"/>
        <v/>
      </c>
      <c r="AE59" s="73" t="str">
        <f t="shared" si="6"/>
        <v/>
      </c>
      <c r="AF59" s="73" t="str">
        <f t="shared" si="6"/>
        <v/>
      </c>
      <c r="AG59" s="72"/>
    </row>
    <row r="60" spans="1:33" ht="16" hidden="1" outlineLevel="1" x14ac:dyDescent="0.2">
      <c r="A60" s="70">
        <v>32721</v>
      </c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R60" s="73" t="str">
        <f t="shared" si="6"/>
        <v/>
      </c>
      <c r="S60" s="73" t="str">
        <f t="shared" si="6"/>
        <v/>
      </c>
      <c r="T60" s="73" t="str">
        <f t="shared" si="6"/>
        <v/>
      </c>
      <c r="U60" s="73" t="str">
        <f t="shared" si="6"/>
        <v/>
      </c>
      <c r="V60" s="73" t="str">
        <f t="shared" si="6"/>
        <v/>
      </c>
      <c r="W60" s="73" t="str">
        <f t="shared" si="6"/>
        <v/>
      </c>
      <c r="X60" s="73" t="str">
        <f t="shared" si="6"/>
        <v/>
      </c>
      <c r="Y60" s="73" t="str">
        <f t="shared" si="6"/>
        <v/>
      </c>
      <c r="Z60" s="73" t="str">
        <f t="shared" si="6"/>
        <v/>
      </c>
      <c r="AA60" s="73" t="str">
        <f t="shared" si="6"/>
        <v/>
      </c>
      <c r="AB60" s="73" t="str">
        <f t="shared" si="6"/>
        <v/>
      </c>
      <c r="AC60" s="73" t="str">
        <f t="shared" si="6"/>
        <v/>
      </c>
      <c r="AD60" s="73" t="str">
        <f t="shared" si="6"/>
        <v/>
      </c>
      <c r="AE60" s="73" t="str">
        <f t="shared" si="6"/>
        <v/>
      </c>
      <c r="AF60" s="73" t="str">
        <f t="shared" si="6"/>
        <v/>
      </c>
      <c r="AG60" s="72"/>
    </row>
    <row r="61" spans="1:33" ht="16" hidden="1" outlineLevel="1" x14ac:dyDescent="0.2">
      <c r="A61" s="70">
        <v>32752</v>
      </c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R61" s="73" t="str">
        <f t="shared" si="6"/>
        <v/>
      </c>
      <c r="S61" s="73" t="str">
        <f t="shared" si="6"/>
        <v/>
      </c>
      <c r="T61" s="73" t="str">
        <f t="shared" si="6"/>
        <v/>
      </c>
      <c r="U61" s="73" t="str">
        <f t="shared" si="6"/>
        <v/>
      </c>
      <c r="V61" s="73" t="str">
        <f t="shared" si="6"/>
        <v/>
      </c>
      <c r="W61" s="73" t="str">
        <f t="shared" si="6"/>
        <v/>
      </c>
      <c r="X61" s="73" t="str">
        <f t="shared" si="6"/>
        <v/>
      </c>
      <c r="Y61" s="73" t="str">
        <f t="shared" si="6"/>
        <v/>
      </c>
      <c r="Z61" s="73" t="str">
        <f t="shared" si="6"/>
        <v/>
      </c>
      <c r="AA61" s="73" t="str">
        <f t="shared" si="6"/>
        <v/>
      </c>
      <c r="AB61" s="73" t="str">
        <f t="shared" si="6"/>
        <v/>
      </c>
      <c r="AC61" s="73" t="str">
        <f t="shared" si="6"/>
        <v/>
      </c>
      <c r="AD61" s="73" t="str">
        <f t="shared" si="6"/>
        <v/>
      </c>
      <c r="AE61" s="73" t="str">
        <f t="shared" si="6"/>
        <v/>
      </c>
      <c r="AF61" s="73" t="str">
        <f t="shared" si="6"/>
        <v/>
      </c>
      <c r="AG61" s="72"/>
    </row>
    <row r="62" spans="1:33" ht="16" hidden="1" outlineLevel="1" x14ac:dyDescent="0.2">
      <c r="A62" s="70">
        <v>32782</v>
      </c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R62" s="73" t="str">
        <f t="shared" si="6"/>
        <v/>
      </c>
      <c r="S62" s="73" t="str">
        <f t="shared" si="6"/>
        <v/>
      </c>
      <c r="T62" s="73" t="str">
        <f t="shared" si="6"/>
        <v/>
      </c>
      <c r="U62" s="73" t="str">
        <f t="shared" si="6"/>
        <v/>
      </c>
      <c r="V62" s="73" t="str">
        <f t="shared" si="6"/>
        <v/>
      </c>
      <c r="W62" s="73" t="str">
        <f t="shared" si="6"/>
        <v/>
      </c>
      <c r="X62" s="73" t="str">
        <f t="shared" si="6"/>
        <v/>
      </c>
      <c r="Y62" s="73" t="str">
        <f t="shared" si="6"/>
        <v/>
      </c>
      <c r="Z62" s="73" t="str">
        <f t="shared" si="6"/>
        <v/>
      </c>
      <c r="AA62" s="73" t="str">
        <f t="shared" si="6"/>
        <v/>
      </c>
      <c r="AB62" s="73" t="str">
        <f t="shared" si="6"/>
        <v/>
      </c>
      <c r="AC62" s="73" t="str">
        <f t="shared" si="6"/>
        <v/>
      </c>
      <c r="AD62" s="73" t="str">
        <f t="shared" si="6"/>
        <v/>
      </c>
      <c r="AE62" s="73" t="str">
        <f t="shared" si="6"/>
        <v/>
      </c>
      <c r="AF62" s="73" t="str">
        <f t="shared" si="6"/>
        <v/>
      </c>
      <c r="AG62" s="72"/>
    </row>
    <row r="63" spans="1:33" ht="16" hidden="1" outlineLevel="1" x14ac:dyDescent="0.2">
      <c r="A63" s="70">
        <v>32813</v>
      </c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R63" s="73" t="str">
        <f t="shared" si="6"/>
        <v/>
      </c>
      <c r="S63" s="73" t="str">
        <f t="shared" si="6"/>
        <v/>
      </c>
      <c r="T63" s="73" t="str">
        <f t="shared" si="6"/>
        <v/>
      </c>
      <c r="U63" s="73" t="str">
        <f t="shared" si="6"/>
        <v/>
      </c>
      <c r="V63" s="73" t="str">
        <f t="shared" si="6"/>
        <v/>
      </c>
      <c r="W63" s="73" t="str">
        <f t="shared" si="6"/>
        <v/>
      </c>
      <c r="X63" s="73" t="str">
        <f t="shared" si="6"/>
        <v/>
      </c>
      <c r="Y63" s="73" t="str">
        <f t="shared" si="6"/>
        <v/>
      </c>
      <c r="Z63" s="73" t="str">
        <f t="shared" si="6"/>
        <v/>
      </c>
      <c r="AA63" s="73" t="str">
        <f t="shared" si="6"/>
        <v/>
      </c>
      <c r="AB63" s="73" t="str">
        <f t="shared" si="6"/>
        <v/>
      </c>
      <c r="AC63" s="73" t="str">
        <f t="shared" si="6"/>
        <v/>
      </c>
      <c r="AD63" s="73" t="str">
        <f t="shared" si="6"/>
        <v/>
      </c>
      <c r="AE63" s="73" t="str">
        <f t="shared" si="6"/>
        <v/>
      </c>
      <c r="AF63" s="73" t="str">
        <f t="shared" si="6"/>
        <v/>
      </c>
      <c r="AG63" s="72"/>
    </row>
    <row r="64" spans="1:33" ht="16" hidden="1" outlineLevel="1" x14ac:dyDescent="0.2">
      <c r="A64" s="70">
        <v>32843</v>
      </c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R64" s="73" t="str">
        <f t="shared" si="6"/>
        <v/>
      </c>
      <c r="S64" s="73" t="str">
        <f t="shared" si="6"/>
        <v/>
      </c>
      <c r="T64" s="73" t="str">
        <f t="shared" si="6"/>
        <v/>
      </c>
      <c r="U64" s="73" t="str">
        <f t="shared" si="6"/>
        <v/>
      </c>
      <c r="V64" s="73" t="str">
        <f t="shared" si="6"/>
        <v/>
      </c>
      <c r="W64" s="73" t="str">
        <f t="shared" si="6"/>
        <v/>
      </c>
      <c r="X64" s="73" t="str">
        <f t="shared" si="6"/>
        <v/>
      </c>
      <c r="Y64" s="73" t="str">
        <f t="shared" si="6"/>
        <v/>
      </c>
      <c r="Z64" s="73" t="str">
        <f t="shared" si="6"/>
        <v/>
      </c>
      <c r="AA64" s="73" t="str">
        <f t="shared" si="6"/>
        <v/>
      </c>
      <c r="AB64" s="73" t="str">
        <f t="shared" si="6"/>
        <v/>
      </c>
      <c r="AC64" s="73" t="str">
        <f t="shared" si="6"/>
        <v/>
      </c>
      <c r="AD64" s="73" t="str">
        <f t="shared" si="6"/>
        <v/>
      </c>
      <c r="AE64" s="73" t="str">
        <f t="shared" si="6"/>
        <v/>
      </c>
      <c r="AF64" s="73" t="str">
        <f t="shared" si="6"/>
        <v/>
      </c>
      <c r="AG64" s="72"/>
    </row>
    <row r="65" spans="1:33" ht="16" hidden="1" outlineLevel="1" x14ac:dyDescent="0.2">
      <c r="A65" s="70">
        <v>32874</v>
      </c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R65" s="73" t="str">
        <f t="shared" si="6"/>
        <v/>
      </c>
      <c r="S65" s="73" t="str">
        <f t="shared" si="6"/>
        <v/>
      </c>
      <c r="T65" s="73" t="str">
        <f t="shared" si="6"/>
        <v/>
      </c>
      <c r="U65" s="73" t="str">
        <f t="shared" si="6"/>
        <v/>
      </c>
      <c r="V65" s="73" t="str">
        <f t="shared" si="6"/>
        <v/>
      </c>
      <c r="W65" s="73" t="str">
        <f t="shared" si="6"/>
        <v/>
      </c>
      <c r="X65" s="73" t="str">
        <f t="shared" si="6"/>
        <v/>
      </c>
      <c r="Y65" s="73" t="str">
        <f t="shared" si="6"/>
        <v/>
      </c>
      <c r="Z65" s="73" t="str">
        <f t="shared" si="6"/>
        <v/>
      </c>
      <c r="AA65" s="73" t="str">
        <f t="shared" si="6"/>
        <v/>
      </c>
      <c r="AB65" s="73" t="str">
        <f t="shared" si="6"/>
        <v/>
      </c>
      <c r="AC65" s="73" t="str">
        <f t="shared" si="6"/>
        <v/>
      </c>
      <c r="AD65" s="73" t="str">
        <f t="shared" si="6"/>
        <v/>
      </c>
      <c r="AE65" s="73" t="str">
        <f t="shared" si="6"/>
        <v/>
      </c>
      <c r="AF65" s="73" t="str">
        <f t="shared" si="6"/>
        <v/>
      </c>
      <c r="AG65" s="72"/>
    </row>
    <row r="66" spans="1:33" ht="16" hidden="1" outlineLevel="1" x14ac:dyDescent="0.2">
      <c r="A66" s="70">
        <v>32905</v>
      </c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R66" s="73" t="str">
        <f t="shared" si="6"/>
        <v/>
      </c>
      <c r="S66" s="73" t="str">
        <f t="shared" si="6"/>
        <v/>
      </c>
      <c r="T66" s="73" t="str">
        <f t="shared" si="6"/>
        <v/>
      </c>
      <c r="U66" s="73" t="str">
        <f t="shared" si="6"/>
        <v/>
      </c>
      <c r="V66" s="73" t="str">
        <f t="shared" si="6"/>
        <v/>
      </c>
      <c r="W66" s="73" t="str">
        <f t="shared" si="6"/>
        <v/>
      </c>
      <c r="X66" s="73" t="str">
        <f t="shared" si="6"/>
        <v/>
      </c>
      <c r="Y66" s="73" t="str">
        <f t="shared" si="6"/>
        <v/>
      </c>
      <c r="Z66" s="73" t="str">
        <f t="shared" si="6"/>
        <v/>
      </c>
      <c r="AA66" s="73" t="str">
        <f t="shared" si="6"/>
        <v/>
      </c>
      <c r="AB66" s="73" t="str">
        <f t="shared" si="6"/>
        <v/>
      </c>
      <c r="AC66" s="73" t="str">
        <f t="shared" si="6"/>
        <v/>
      </c>
      <c r="AD66" s="73" t="str">
        <f t="shared" si="6"/>
        <v/>
      </c>
      <c r="AE66" s="73" t="str">
        <f t="shared" si="6"/>
        <v/>
      </c>
      <c r="AF66" s="73" t="str">
        <f t="shared" si="6"/>
        <v/>
      </c>
      <c r="AG66" s="72"/>
    </row>
    <row r="67" spans="1:33" ht="16" hidden="1" outlineLevel="1" x14ac:dyDescent="0.2">
      <c r="A67" s="70">
        <v>32933</v>
      </c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R67" s="73" t="str">
        <f t="shared" si="6"/>
        <v/>
      </c>
      <c r="S67" s="73" t="str">
        <f t="shared" si="6"/>
        <v/>
      </c>
      <c r="T67" s="73" t="str">
        <f t="shared" si="6"/>
        <v/>
      </c>
      <c r="U67" s="73" t="str">
        <f t="shared" si="6"/>
        <v/>
      </c>
      <c r="V67" s="73" t="str">
        <f t="shared" si="6"/>
        <v/>
      </c>
      <c r="W67" s="73" t="str">
        <f t="shared" si="6"/>
        <v/>
      </c>
      <c r="X67" s="73" t="str">
        <f t="shared" si="6"/>
        <v/>
      </c>
      <c r="Y67" s="73" t="str">
        <f t="shared" si="6"/>
        <v/>
      </c>
      <c r="Z67" s="73" t="str">
        <f t="shared" si="6"/>
        <v/>
      </c>
      <c r="AA67" s="73" t="str">
        <f t="shared" si="6"/>
        <v/>
      </c>
      <c r="AB67" s="73" t="str">
        <f t="shared" si="6"/>
        <v/>
      </c>
      <c r="AC67" s="73" t="str">
        <f t="shared" si="6"/>
        <v/>
      </c>
      <c r="AD67" s="73" t="str">
        <f t="shared" si="6"/>
        <v/>
      </c>
      <c r="AE67" s="73" t="str">
        <f t="shared" si="6"/>
        <v/>
      </c>
      <c r="AF67" s="73" t="str">
        <f t="shared" si="6"/>
        <v/>
      </c>
      <c r="AG67" s="72"/>
    </row>
    <row r="68" spans="1:33" ht="16" hidden="1" outlineLevel="1" x14ac:dyDescent="0.2">
      <c r="A68" s="70">
        <v>32964</v>
      </c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R68" s="73" t="str">
        <f t="shared" si="6"/>
        <v/>
      </c>
      <c r="S68" s="73" t="str">
        <f t="shared" si="6"/>
        <v/>
      </c>
      <c r="T68" s="73" t="str">
        <f t="shared" si="6"/>
        <v/>
      </c>
      <c r="U68" s="73" t="str">
        <f t="shared" si="6"/>
        <v/>
      </c>
      <c r="V68" s="73" t="str">
        <f t="shared" si="6"/>
        <v/>
      </c>
      <c r="W68" s="73" t="str">
        <f t="shared" si="6"/>
        <v/>
      </c>
      <c r="X68" s="73" t="str">
        <f t="shared" si="6"/>
        <v/>
      </c>
      <c r="Y68" s="73" t="str">
        <f t="shared" si="6"/>
        <v/>
      </c>
      <c r="Z68" s="73" t="str">
        <f t="shared" si="6"/>
        <v/>
      </c>
      <c r="AA68" s="73" t="str">
        <f t="shared" si="6"/>
        <v/>
      </c>
      <c r="AB68" s="73" t="str">
        <f t="shared" si="6"/>
        <v/>
      </c>
      <c r="AC68" s="73" t="str">
        <f t="shared" si="6"/>
        <v/>
      </c>
      <c r="AD68" s="73" t="str">
        <f t="shared" si="6"/>
        <v/>
      </c>
      <c r="AE68" s="73" t="str">
        <f t="shared" si="6"/>
        <v/>
      </c>
      <c r="AF68" s="73" t="str">
        <f t="shared" si="6"/>
        <v/>
      </c>
      <c r="AG68" s="72"/>
    </row>
    <row r="69" spans="1:33" ht="16" hidden="1" outlineLevel="1" x14ac:dyDescent="0.2">
      <c r="A69" s="70">
        <v>32994</v>
      </c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R69" s="73" t="str">
        <f t="shared" si="6"/>
        <v/>
      </c>
      <c r="S69" s="73" t="str">
        <f t="shared" si="6"/>
        <v/>
      </c>
      <c r="T69" s="73" t="str">
        <f t="shared" si="6"/>
        <v/>
      </c>
      <c r="U69" s="73" t="str">
        <f t="shared" si="6"/>
        <v/>
      </c>
      <c r="V69" s="73" t="str">
        <f t="shared" si="6"/>
        <v/>
      </c>
      <c r="W69" s="73" t="str">
        <f t="shared" si="6"/>
        <v/>
      </c>
      <c r="X69" s="73" t="str">
        <f t="shared" si="6"/>
        <v/>
      </c>
      <c r="Y69" s="73" t="str">
        <f t="shared" si="6"/>
        <v/>
      </c>
      <c r="Z69" s="73" t="str">
        <f t="shared" si="6"/>
        <v/>
      </c>
      <c r="AA69" s="73" t="str">
        <f t="shared" si="6"/>
        <v/>
      </c>
      <c r="AB69" s="73" t="str">
        <f t="shared" si="6"/>
        <v/>
      </c>
      <c r="AC69" s="73" t="str">
        <f t="shared" si="6"/>
        <v/>
      </c>
      <c r="AD69" s="73" t="str">
        <f t="shared" si="6"/>
        <v/>
      </c>
      <c r="AE69" s="73" t="str">
        <f t="shared" si="6"/>
        <v/>
      </c>
      <c r="AF69" s="73" t="str">
        <f t="shared" si="6"/>
        <v/>
      </c>
      <c r="AG69" s="72"/>
    </row>
    <row r="70" spans="1:33" ht="16" hidden="1" outlineLevel="1" x14ac:dyDescent="0.2">
      <c r="A70" s="70">
        <v>33025</v>
      </c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R70" s="73" t="str">
        <f t="shared" si="6"/>
        <v/>
      </c>
      <c r="S70" s="73" t="str">
        <f t="shared" si="6"/>
        <v/>
      </c>
      <c r="T70" s="73" t="str">
        <f t="shared" si="6"/>
        <v/>
      </c>
      <c r="U70" s="73" t="str">
        <f t="shared" si="6"/>
        <v/>
      </c>
      <c r="V70" s="73" t="str">
        <f t="shared" si="6"/>
        <v/>
      </c>
      <c r="W70" s="73" t="str">
        <f t="shared" si="6"/>
        <v/>
      </c>
      <c r="X70" s="73" t="str">
        <f t="shared" si="6"/>
        <v/>
      </c>
      <c r="Y70" s="73" t="str">
        <f t="shared" si="6"/>
        <v/>
      </c>
      <c r="Z70" s="73" t="str">
        <f t="shared" si="6"/>
        <v/>
      </c>
      <c r="AA70" s="73" t="str">
        <f t="shared" si="6"/>
        <v/>
      </c>
      <c r="AB70" s="73" t="str">
        <f t="shared" si="6"/>
        <v/>
      </c>
      <c r="AC70" s="73" t="str">
        <f t="shared" si="6"/>
        <v/>
      </c>
      <c r="AD70" s="73" t="str">
        <f t="shared" si="6"/>
        <v/>
      </c>
      <c r="AE70" s="73" t="str">
        <f t="shared" si="6"/>
        <v/>
      </c>
      <c r="AF70" s="73" t="str">
        <f t="shared" si="6"/>
        <v/>
      </c>
      <c r="AG70" s="72"/>
    </row>
    <row r="71" spans="1:33" ht="16" hidden="1" outlineLevel="1" x14ac:dyDescent="0.2">
      <c r="A71" s="70">
        <v>33055</v>
      </c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R71" s="73" t="str">
        <f t="shared" si="6"/>
        <v/>
      </c>
      <c r="S71" s="73" t="str">
        <f t="shared" si="6"/>
        <v/>
      </c>
      <c r="T71" s="73" t="str">
        <f t="shared" si="6"/>
        <v/>
      </c>
      <c r="U71" s="73" t="str">
        <f t="shared" si="6"/>
        <v/>
      </c>
      <c r="V71" s="73" t="str">
        <f t="shared" si="6"/>
        <v/>
      </c>
      <c r="W71" s="73" t="str">
        <f t="shared" si="6"/>
        <v/>
      </c>
      <c r="X71" s="73" t="str">
        <f t="shared" si="6"/>
        <v/>
      </c>
      <c r="Y71" s="73" t="str">
        <f t="shared" si="6"/>
        <v/>
      </c>
      <c r="Z71" s="73" t="str">
        <f t="shared" si="6"/>
        <v/>
      </c>
      <c r="AA71" s="73" t="str">
        <f t="shared" si="6"/>
        <v/>
      </c>
      <c r="AB71" s="73" t="str">
        <f t="shared" si="6"/>
        <v/>
      </c>
      <c r="AC71" s="73" t="str">
        <f t="shared" si="6"/>
        <v/>
      </c>
      <c r="AD71" s="73" t="str">
        <f t="shared" si="6"/>
        <v/>
      </c>
      <c r="AE71" s="73" t="str">
        <f t="shared" si="6"/>
        <v/>
      </c>
      <c r="AF71" s="73" t="str">
        <f t="shared" si="6"/>
        <v/>
      </c>
      <c r="AG71" s="72"/>
    </row>
    <row r="72" spans="1:33" ht="16" hidden="1" outlineLevel="1" x14ac:dyDescent="0.2">
      <c r="A72" s="70">
        <v>33086</v>
      </c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R72" s="73" t="str">
        <f t="shared" si="6"/>
        <v/>
      </c>
      <c r="S72" s="73" t="str">
        <f t="shared" si="6"/>
        <v/>
      </c>
      <c r="T72" s="73" t="str">
        <f t="shared" si="6"/>
        <v/>
      </c>
      <c r="U72" s="73" t="str">
        <f t="shared" si="6"/>
        <v/>
      </c>
      <c r="V72" s="73" t="str">
        <f t="shared" si="6"/>
        <v/>
      </c>
      <c r="W72" s="73" t="str">
        <f t="shared" si="6"/>
        <v/>
      </c>
      <c r="X72" s="73" t="str">
        <f t="shared" si="6"/>
        <v/>
      </c>
      <c r="Y72" s="73" t="str">
        <f t="shared" si="6"/>
        <v/>
      </c>
      <c r="Z72" s="73" t="str">
        <f t="shared" si="6"/>
        <v/>
      </c>
      <c r="AA72" s="73" t="str">
        <f t="shared" si="6"/>
        <v/>
      </c>
      <c r="AB72" s="73" t="str">
        <f t="shared" si="6"/>
        <v/>
      </c>
      <c r="AC72" s="73" t="str">
        <f t="shared" si="6"/>
        <v/>
      </c>
      <c r="AD72" s="73" t="str">
        <f t="shared" si="6"/>
        <v/>
      </c>
      <c r="AE72" s="73" t="str">
        <f t="shared" si="6"/>
        <v/>
      </c>
      <c r="AF72" s="73" t="str">
        <f t="shared" si="6"/>
        <v/>
      </c>
      <c r="AG72" s="72"/>
    </row>
    <row r="73" spans="1:33" ht="16" hidden="1" outlineLevel="1" x14ac:dyDescent="0.2">
      <c r="A73" s="70">
        <v>33117</v>
      </c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R73" s="73" t="str">
        <f t="shared" si="6"/>
        <v/>
      </c>
      <c r="S73" s="73" t="str">
        <f t="shared" si="6"/>
        <v/>
      </c>
      <c r="T73" s="73" t="str">
        <f t="shared" si="6"/>
        <v/>
      </c>
      <c r="U73" s="73" t="str">
        <f t="shared" si="6"/>
        <v/>
      </c>
      <c r="V73" s="73" t="str">
        <f t="shared" si="6"/>
        <v/>
      </c>
      <c r="W73" s="73" t="str">
        <f t="shared" si="6"/>
        <v/>
      </c>
      <c r="X73" s="73" t="str">
        <f t="shared" si="6"/>
        <v/>
      </c>
      <c r="Y73" s="73" t="str">
        <f t="shared" si="6"/>
        <v/>
      </c>
      <c r="Z73" s="73" t="str">
        <f t="shared" si="6"/>
        <v/>
      </c>
      <c r="AA73" s="73" t="str">
        <f t="shared" si="6"/>
        <v/>
      </c>
      <c r="AB73" s="73" t="str">
        <f t="shared" si="6"/>
        <v/>
      </c>
      <c r="AC73" s="73" t="str">
        <f t="shared" si="6"/>
        <v/>
      </c>
      <c r="AD73" s="73" t="str">
        <f t="shared" si="6"/>
        <v/>
      </c>
      <c r="AE73" s="73" t="str">
        <f t="shared" si="6"/>
        <v/>
      </c>
      <c r="AF73" s="73" t="str">
        <f t="shared" si="6"/>
        <v/>
      </c>
      <c r="AG73" s="72"/>
    </row>
    <row r="74" spans="1:33" ht="16" hidden="1" outlineLevel="1" x14ac:dyDescent="0.2">
      <c r="A74" s="70">
        <v>33147</v>
      </c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R74" s="73" t="str">
        <f t="shared" ref="R74:AF90" si="7">IFERROR(B74/B73-1,"")</f>
        <v/>
      </c>
      <c r="S74" s="73" t="str">
        <f t="shared" si="7"/>
        <v/>
      </c>
      <c r="T74" s="73" t="str">
        <f t="shared" si="7"/>
        <v/>
      </c>
      <c r="U74" s="73" t="str">
        <f t="shared" si="7"/>
        <v/>
      </c>
      <c r="V74" s="73" t="str">
        <f t="shared" si="7"/>
        <v/>
      </c>
      <c r="W74" s="73" t="str">
        <f t="shared" si="7"/>
        <v/>
      </c>
      <c r="X74" s="73" t="str">
        <f t="shared" si="7"/>
        <v/>
      </c>
      <c r="Y74" s="73" t="str">
        <f t="shared" si="7"/>
        <v/>
      </c>
      <c r="Z74" s="73" t="str">
        <f t="shared" si="7"/>
        <v/>
      </c>
      <c r="AA74" s="73" t="str">
        <f t="shared" si="7"/>
        <v/>
      </c>
      <c r="AB74" s="73" t="str">
        <f t="shared" si="7"/>
        <v/>
      </c>
      <c r="AC74" s="73" t="str">
        <f t="shared" si="7"/>
        <v/>
      </c>
      <c r="AD74" s="73" t="str">
        <f t="shared" si="7"/>
        <v/>
      </c>
      <c r="AE74" s="73" t="str">
        <f t="shared" si="7"/>
        <v/>
      </c>
      <c r="AF74" s="73" t="str">
        <f t="shared" si="7"/>
        <v/>
      </c>
      <c r="AG74" s="72"/>
    </row>
    <row r="75" spans="1:33" ht="16" hidden="1" outlineLevel="1" x14ac:dyDescent="0.2">
      <c r="A75" s="70">
        <v>33178</v>
      </c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R75" s="73" t="str">
        <f t="shared" si="7"/>
        <v/>
      </c>
      <c r="S75" s="73" t="str">
        <f t="shared" si="7"/>
        <v/>
      </c>
      <c r="T75" s="73" t="str">
        <f t="shared" si="7"/>
        <v/>
      </c>
      <c r="U75" s="73" t="str">
        <f t="shared" si="7"/>
        <v/>
      </c>
      <c r="V75" s="73" t="str">
        <f t="shared" si="7"/>
        <v/>
      </c>
      <c r="W75" s="73" t="str">
        <f t="shared" si="7"/>
        <v/>
      </c>
      <c r="X75" s="73" t="str">
        <f t="shared" si="7"/>
        <v/>
      </c>
      <c r="Y75" s="73" t="str">
        <f t="shared" si="7"/>
        <v/>
      </c>
      <c r="Z75" s="73" t="str">
        <f t="shared" si="7"/>
        <v/>
      </c>
      <c r="AA75" s="73" t="str">
        <f t="shared" si="7"/>
        <v/>
      </c>
      <c r="AB75" s="73" t="str">
        <f t="shared" si="7"/>
        <v/>
      </c>
      <c r="AC75" s="73" t="str">
        <f t="shared" si="7"/>
        <v/>
      </c>
      <c r="AD75" s="73" t="str">
        <f t="shared" si="7"/>
        <v/>
      </c>
      <c r="AE75" s="73" t="str">
        <f t="shared" si="7"/>
        <v/>
      </c>
      <c r="AF75" s="73" t="str">
        <f t="shared" si="7"/>
        <v/>
      </c>
      <c r="AG75" s="72"/>
    </row>
    <row r="76" spans="1:33" ht="16" hidden="1" outlineLevel="1" x14ac:dyDescent="0.2">
      <c r="A76" s="70">
        <v>33208</v>
      </c>
      <c r="B76" s="71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R76" s="73" t="str">
        <f t="shared" si="7"/>
        <v/>
      </c>
      <c r="S76" s="73" t="str">
        <f t="shared" si="7"/>
        <v/>
      </c>
      <c r="T76" s="73" t="str">
        <f t="shared" si="7"/>
        <v/>
      </c>
      <c r="U76" s="73" t="str">
        <f t="shared" si="7"/>
        <v/>
      </c>
      <c r="V76" s="73" t="str">
        <f t="shared" si="7"/>
        <v/>
      </c>
      <c r="W76" s="73" t="str">
        <f t="shared" si="7"/>
        <v/>
      </c>
      <c r="X76" s="73" t="str">
        <f t="shared" si="7"/>
        <v/>
      </c>
      <c r="Y76" s="73" t="str">
        <f t="shared" si="7"/>
        <v/>
      </c>
      <c r="Z76" s="73" t="str">
        <f t="shared" si="7"/>
        <v/>
      </c>
      <c r="AA76" s="73" t="str">
        <f t="shared" si="7"/>
        <v/>
      </c>
      <c r="AB76" s="73" t="str">
        <f t="shared" si="7"/>
        <v/>
      </c>
      <c r="AC76" s="73" t="str">
        <f t="shared" si="7"/>
        <v/>
      </c>
      <c r="AD76" s="73" t="str">
        <f t="shared" si="7"/>
        <v/>
      </c>
      <c r="AE76" s="73" t="str">
        <f t="shared" si="7"/>
        <v/>
      </c>
      <c r="AF76" s="73" t="str">
        <f t="shared" si="7"/>
        <v/>
      </c>
      <c r="AG76" s="72"/>
    </row>
    <row r="77" spans="1:33" ht="16" hidden="1" outlineLevel="1" x14ac:dyDescent="0.2">
      <c r="A77" s="70">
        <v>33239</v>
      </c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R77" s="73" t="str">
        <f t="shared" si="7"/>
        <v/>
      </c>
      <c r="S77" s="73" t="str">
        <f t="shared" si="7"/>
        <v/>
      </c>
      <c r="T77" s="73" t="str">
        <f t="shared" si="7"/>
        <v/>
      </c>
      <c r="U77" s="73" t="str">
        <f t="shared" si="7"/>
        <v/>
      </c>
      <c r="V77" s="73" t="str">
        <f t="shared" si="7"/>
        <v/>
      </c>
      <c r="W77" s="73" t="str">
        <f t="shared" si="7"/>
        <v/>
      </c>
      <c r="X77" s="73" t="str">
        <f t="shared" si="7"/>
        <v/>
      </c>
      <c r="Y77" s="73" t="str">
        <f t="shared" si="7"/>
        <v/>
      </c>
      <c r="Z77" s="73" t="str">
        <f t="shared" si="7"/>
        <v/>
      </c>
      <c r="AA77" s="73" t="str">
        <f t="shared" si="7"/>
        <v/>
      </c>
      <c r="AB77" s="73" t="str">
        <f t="shared" si="7"/>
        <v/>
      </c>
      <c r="AC77" s="73" t="str">
        <f t="shared" si="7"/>
        <v/>
      </c>
      <c r="AD77" s="73" t="str">
        <f t="shared" si="7"/>
        <v/>
      </c>
      <c r="AE77" s="73" t="str">
        <f t="shared" si="7"/>
        <v/>
      </c>
      <c r="AF77" s="73" t="str">
        <f t="shared" si="7"/>
        <v/>
      </c>
      <c r="AG77" s="72"/>
    </row>
    <row r="78" spans="1:33" ht="16" hidden="1" outlineLevel="1" x14ac:dyDescent="0.2">
      <c r="A78" s="70">
        <v>33270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R78" s="73" t="str">
        <f t="shared" si="7"/>
        <v/>
      </c>
      <c r="S78" s="73" t="str">
        <f t="shared" si="7"/>
        <v/>
      </c>
      <c r="T78" s="73" t="str">
        <f t="shared" si="7"/>
        <v/>
      </c>
      <c r="U78" s="73" t="str">
        <f t="shared" si="7"/>
        <v/>
      </c>
      <c r="V78" s="73" t="str">
        <f t="shared" si="7"/>
        <v/>
      </c>
      <c r="W78" s="73" t="str">
        <f t="shared" si="7"/>
        <v/>
      </c>
      <c r="X78" s="73" t="str">
        <f t="shared" si="7"/>
        <v/>
      </c>
      <c r="Y78" s="73" t="str">
        <f t="shared" si="7"/>
        <v/>
      </c>
      <c r="Z78" s="73" t="str">
        <f t="shared" si="7"/>
        <v/>
      </c>
      <c r="AA78" s="73" t="str">
        <f t="shared" si="7"/>
        <v/>
      </c>
      <c r="AB78" s="73" t="str">
        <f t="shared" si="7"/>
        <v/>
      </c>
      <c r="AC78" s="73" t="str">
        <f t="shared" si="7"/>
        <v/>
      </c>
      <c r="AD78" s="73" t="str">
        <f t="shared" si="7"/>
        <v/>
      </c>
      <c r="AE78" s="73" t="str">
        <f t="shared" si="7"/>
        <v/>
      </c>
      <c r="AF78" s="73" t="str">
        <f t="shared" si="7"/>
        <v/>
      </c>
      <c r="AG78" s="72"/>
    </row>
    <row r="79" spans="1:33" ht="16" hidden="1" outlineLevel="1" x14ac:dyDescent="0.2">
      <c r="A79" s="70">
        <v>33298</v>
      </c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R79" s="73" t="str">
        <f t="shared" si="7"/>
        <v/>
      </c>
      <c r="S79" s="73" t="str">
        <f t="shared" si="7"/>
        <v/>
      </c>
      <c r="T79" s="73" t="str">
        <f t="shared" si="7"/>
        <v/>
      </c>
      <c r="U79" s="73" t="str">
        <f t="shared" si="7"/>
        <v/>
      </c>
      <c r="V79" s="73" t="str">
        <f t="shared" si="7"/>
        <v/>
      </c>
      <c r="W79" s="73" t="str">
        <f t="shared" si="7"/>
        <v/>
      </c>
      <c r="X79" s="73" t="str">
        <f t="shared" si="7"/>
        <v/>
      </c>
      <c r="Y79" s="73" t="str">
        <f t="shared" si="7"/>
        <v/>
      </c>
      <c r="Z79" s="73" t="str">
        <f t="shared" si="7"/>
        <v/>
      </c>
      <c r="AA79" s="73" t="str">
        <f t="shared" si="7"/>
        <v/>
      </c>
      <c r="AB79" s="73" t="str">
        <f t="shared" si="7"/>
        <v/>
      </c>
      <c r="AC79" s="73" t="str">
        <f t="shared" si="7"/>
        <v/>
      </c>
      <c r="AD79" s="73" t="str">
        <f t="shared" si="7"/>
        <v/>
      </c>
      <c r="AE79" s="73" t="str">
        <f t="shared" si="7"/>
        <v/>
      </c>
      <c r="AF79" s="73" t="str">
        <f t="shared" si="7"/>
        <v/>
      </c>
      <c r="AG79" s="72"/>
    </row>
    <row r="80" spans="1:33" ht="16" hidden="1" outlineLevel="1" x14ac:dyDescent="0.2">
      <c r="A80" s="70">
        <v>33329</v>
      </c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R80" s="73" t="str">
        <f t="shared" si="7"/>
        <v/>
      </c>
      <c r="S80" s="73" t="str">
        <f t="shared" si="7"/>
        <v/>
      </c>
      <c r="T80" s="73" t="str">
        <f t="shared" si="7"/>
        <v/>
      </c>
      <c r="U80" s="73" t="str">
        <f t="shared" si="7"/>
        <v/>
      </c>
      <c r="V80" s="73" t="str">
        <f t="shared" si="7"/>
        <v/>
      </c>
      <c r="W80" s="73" t="str">
        <f t="shared" si="7"/>
        <v/>
      </c>
      <c r="X80" s="73" t="str">
        <f t="shared" si="7"/>
        <v/>
      </c>
      <c r="Y80" s="73" t="str">
        <f t="shared" si="7"/>
        <v/>
      </c>
      <c r="Z80" s="73" t="str">
        <f t="shared" si="7"/>
        <v/>
      </c>
      <c r="AA80" s="73" t="str">
        <f t="shared" si="7"/>
        <v/>
      </c>
      <c r="AB80" s="73" t="str">
        <f t="shared" si="7"/>
        <v/>
      </c>
      <c r="AC80" s="73" t="str">
        <f t="shared" si="7"/>
        <v/>
      </c>
      <c r="AD80" s="73" t="str">
        <f t="shared" si="7"/>
        <v/>
      </c>
      <c r="AE80" s="73" t="str">
        <f t="shared" si="7"/>
        <v/>
      </c>
      <c r="AF80" s="73" t="str">
        <f t="shared" si="7"/>
        <v/>
      </c>
      <c r="AG80" s="72"/>
    </row>
    <row r="81" spans="1:33" ht="16" hidden="1" outlineLevel="1" x14ac:dyDescent="0.2">
      <c r="A81" s="70">
        <v>33359</v>
      </c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R81" s="73" t="str">
        <f t="shared" si="7"/>
        <v/>
      </c>
      <c r="S81" s="73" t="str">
        <f t="shared" si="7"/>
        <v/>
      </c>
      <c r="T81" s="73" t="str">
        <f t="shared" si="7"/>
        <v/>
      </c>
      <c r="U81" s="73" t="str">
        <f t="shared" si="7"/>
        <v/>
      </c>
      <c r="V81" s="73" t="str">
        <f t="shared" si="7"/>
        <v/>
      </c>
      <c r="W81" s="73" t="str">
        <f t="shared" si="7"/>
        <v/>
      </c>
      <c r="X81" s="73" t="str">
        <f t="shared" si="7"/>
        <v/>
      </c>
      <c r="Y81" s="73" t="str">
        <f t="shared" si="7"/>
        <v/>
      </c>
      <c r="Z81" s="73" t="str">
        <f t="shared" si="7"/>
        <v/>
      </c>
      <c r="AA81" s="73" t="str">
        <f t="shared" si="7"/>
        <v/>
      </c>
      <c r="AB81" s="73" t="str">
        <f t="shared" si="7"/>
        <v/>
      </c>
      <c r="AC81" s="73" t="str">
        <f t="shared" si="7"/>
        <v/>
      </c>
      <c r="AD81" s="73" t="str">
        <f t="shared" si="7"/>
        <v/>
      </c>
      <c r="AE81" s="73" t="str">
        <f t="shared" si="7"/>
        <v/>
      </c>
      <c r="AF81" s="73" t="str">
        <f t="shared" si="7"/>
        <v/>
      </c>
      <c r="AG81" s="72"/>
    </row>
    <row r="82" spans="1:33" ht="16" hidden="1" outlineLevel="1" x14ac:dyDescent="0.2">
      <c r="A82" s="70">
        <v>33390</v>
      </c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R82" s="73" t="str">
        <f t="shared" si="7"/>
        <v/>
      </c>
      <c r="S82" s="73" t="str">
        <f t="shared" si="7"/>
        <v/>
      </c>
      <c r="T82" s="73" t="str">
        <f t="shared" si="7"/>
        <v/>
      </c>
      <c r="U82" s="73" t="str">
        <f t="shared" si="7"/>
        <v/>
      </c>
      <c r="V82" s="73" t="str">
        <f t="shared" si="7"/>
        <v/>
      </c>
      <c r="W82" s="73" t="str">
        <f t="shared" si="7"/>
        <v/>
      </c>
      <c r="X82" s="73" t="str">
        <f t="shared" si="7"/>
        <v/>
      </c>
      <c r="Y82" s="73" t="str">
        <f t="shared" si="7"/>
        <v/>
      </c>
      <c r="Z82" s="73" t="str">
        <f t="shared" si="7"/>
        <v/>
      </c>
      <c r="AA82" s="73" t="str">
        <f t="shared" si="7"/>
        <v/>
      </c>
      <c r="AB82" s="73" t="str">
        <f t="shared" si="7"/>
        <v/>
      </c>
      <c r="AC82" s="73" t="str">
        <f t="shared" si="7"/>
        <v/>
      </c>
      <c r="AD82" s="73" t="str">
        <f t="shared" si="7"/>
        <v/>
      </c>
      <c r="AE82" s="73" t="str">
        <f t="shared" si="7"/>
        <v/>
      </c>
      <c r="AF82" s="73" t="str">
        <f t="shared" si="7"/>
        <v/>
      </c>
      <c r="AG82" s="72"/>
    </row>
    <row r="83" spans="1:33" ht="16" hidden="1" outlineLevel="1" x14ac:dyDescent="0.2">
      <c r="A83" s="70">
        <v>33420</v>
      </c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R83" s="73" t="str">
        <f t="shared" si="7"/>
        <v/>
      </c>
      <c r="S83" s="73" t="str">
        <f t="shared" si="7"/>
        <v/>
      </c>
      <c r="T83" s="73" t="str">
        <f t="shared" si="7"/>
        <v/>
      </c>
      <c r="U83" s="73" t="str">
        <f t="shared" si="7"/>
        <v/>
      </c>
      <c r="V83" s="73" t="str">
        <f t="shared" si="7"/>
        <v/>
      </c>
      <c r="W83" s="73" t="str">
        <f t="shared" si="7"/>
        <v/>
      </c>
      <c r="X83" s="73" t="str">
        <f t="shared" si="7"/>
        <v/>
      </c>
      <c r="Y83" s="73" t="str">
        <f t="shared" si="7"/>
        <v/>
      </c>
      <c r="Z83" s="73" t="str">
        <f t="shared" si="7"/>
        <v/>
      </c>
      <c r="AA83" s="73" t="str">
        <f t="shared" si="7"/>
        <v/>
      </c>
      <c r="AB83" s="73" t="str">
        <f t="shared" si="7"/>
        <v/>
      </c>
      <c r="AC83" s="73" t="str">
        <f t="shared" si="7"/>
        <v/>
      </c>
      <c r="AD83" s="73" t="str">
        <f t="shared" si="7"/>
        <v/>
      </c>
      <c r="AE83" s="73" t="str">
        <f t="shared" si="7"/>
        <v/>
      </c>
      <c r="AF83" s="73" t="str">
        <f t="shared" si="7"/>
        <v/>
      </c>
      <c r="AG83" s="72"/>
    </row>
    <row r="84" spans="1:33" ht="16" hidden="1" outlineLevel="1" x14ac:dyDescent="0.2">
      <c r="A84" s="70">
        <v>33451</v>
      </c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R84" s="73" t="str">
        <f t="shared" si="7"/>
        <v/>
      </c>
      <c r="S84" s="73" t="str">
        <f t="shared" si="7"/>
        <v/>
      </c>
      <c r="T84" s="73" t="str">
        <f t="shared" si="7"/>
        <v/>
      </c>
      <c r="U84" s="73" t="str">
        <f t="shared" si="7"/>
        <v/>
      </c>
      <c r="V84" s="73" t="str">
        <f t="shared" si="7"/>
        <v/>
      </c>
      <c r="W84" s="73" t="str">
        <f t="shared" si="7"/>
        <v/>
      </c>
      <c r="X84" s="73" t="str">
        <f t="shared" si="7"/>
        <v/>
      </c>
      <c r="Y84" s="73" t="str">
        <f t="shared" si="7"/>
        <v/>
      </c>
      <c r="Z84" s="73" t="str">
        <f t="shared" si="7"/>
        <v/>
      </c>
      <c r="AA84" s="73" t="str">
        <f t="shared" si="7"/>
        <v/>
      </c>
      <c r="AB84" s="73" t="str">
        <f t="shared" si="7"/>
        <v/>
      </c>
      <c r="AC84" s="73" t="str">
        <f t="shared" si="7"/>
        <v/>
      </c>
      <c r="AD84" s="73" t="str">
        <f t="shared" si="7"/>
        <v/>
      </c>
      <c r="AE84" s="73" t="str">
        <f t="shared" si="7"/>
        <v/>
      </c>
      <c r="AF84" s="73" t="str">
        <f t="shared" si="7"/>
        <v/>
      </c>
      <c r="AG84" s="72"/>
    </row>
    <row r="85" spans="1:33" ht="16" hidden="1" outlineLevel="1" x14ac:dyDescent="0.2">
      <c r="A85" s="70">
        <v>33482</v>
      </c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R85" s="73" t="str">
        <f t="shared" si="7"/>
        <v/>
      </c>
      <c r="S85" s="73" t="str">
        <f t="shared" si="7"/>
        <v/>
      </c>
      <c r="T85" s="73" t="str">
        <f t="shared" si="7"/>
        <v/>
      </c>
      <c r="U85" s="73" t="str">
        <f t="shared" si="7"/>
        <v/>
      </c>
      <c r="V85" s="73" t="str">
        <f t="shared" si="7"/>
        <v/>
      </c>
      <c r="W85" s="73" t="str">
        <f t="shared" si="7"/>
        <v/>
      </c>
      <c r="X85" s="73" t="str">
        <f t="shared" si="7"/>
        <v/>
      </c>
      <c r="Y85" s="73" t="str">
        <f t="shared" si="7"/>
        <v/>
      </c>
      <c r="Z85" s="73" t="str">
        <f t="shared" si="7"/>
        <v/>
      </c>
      <c r="AA85" s="73" t="str">
        <f t="shared" si="7"/>
        <v/>
      </c>
      <c r="AB85" s="73" t="str">
        <f t="shared" si="7"/>
        <v/>
      </c>
      <c r="AC85" s="73" t="str">
        <f t="shared" si="7"/>
        <v/>
      </c>
      <c r="AD85" s="73" t="str">
        <f t="shared" si="7"/>
        <v/>
      </c>
      <c r="AE85" s="73" t="str">
        <f t="shared" si="7"/>
        <v/>
      </c>
      <c r="AF85" s="73" t="str">
        <f t="shared" si="7"/>
        <v/>
      </c>
      <c r="AG85" s="72"/>
    </row>
    <row r="86" spans="1:33" ht="16" hidden="1" outlineLevel="1" x14ac:dyDescent="0.2">
      <c r="A86" s="70">
        <v>33512</v>
      </c>
      <c r="B86" s="71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R86" s="73" t="str">
        <f t="shared" si="7"/>
        <v/>
      </c>
      <c r="S86" s="73" t="str">
        <f t="shared" si="7"/>
        <v/>
      </c>
      <c r="T86" s="73" t="str">
        <f t="shared" si="7"/>
        <v/>
      </c>
      <c r="U86" s="73" t="str">
        <f t="shared" si="7"/>
        <v/>
      </c>
      <c r="V86" s="73" t="str">
        <f t="shared" si="7"/>
        <v/>
      </c>
      <c r="W86" s="73" t="str">
        <f t="shared" si="7"/>
        <v/>
      </c>
      <c r="X86" s="73" t="str">
        <f t="shared" si="7"/>
        <v/>
      </c>
      <c r="Y86" s="73" t="str">
        <f t="shared" si="7"/>
        <v/>
      </c>
      <c r="Z86" s="73" t="str">
        <f t="shared" si="7"/>
        <v/>
      </c>
      <c r="AA86" s="73" t="str">
        <f t="shared" si="7"/>
        <v/>
      </c>
      <c r="AB86" s="73" t="str">
        <f t="shared" si="7"/>
        <v/>
      </c>
      <c r="AC86" s="73" t="str">
        <f t="shared" si="7"/>
        <v/>
      </c>
      <c r="AD86" s="73" t="str">
        <f t="shared" si="7"/>
        <v/>
      </c>
      <c r="AE86" s="73" t="str">
        <f t="shared" si="7"/>
        <v/>
      </c>
      <c r="AF86" s="73" t="str">
        <f t="shared" si="7"/>
        <v/>
      </c>
      <c r="AG86" s="72"/>
    </row>
    <row r="87" spans="1:33" ht="16" hidden="1" outlineLevel="1" x14ac:dyDescent="0.2">
      <c r="A87" s="70">
        <v>33543</v>
      </c>
      <c r="B87" s="71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R87" s="73" t="str">
        <f t="shared" si="7"/>
        <v/>
      </c>
      <c r="S87" s="73" t="str">
        <f t="shared" si="7"/>
        <v/>
      </c>
      <c r="T87" s="73" t="str">
        <f t="shared" si="7"/>
        <v/>
      </c>
      <c r="U87" s="73" t="str">
        <f t="shared" si="7"/>
        <v/>
      </c>
      <c r="V87" s="73" t="str">
        <f t="shared" si="7"/>
        <v/>
      </c>
      <c r="W87" s="73" t="str">
        <f t="shared" si="7"/>
        <v/>
      </c>
      <c r="X87" s="73" t="str">
        <f t="shared" si="7"/>
        <v/>
      </c>
      <c r="Y87" s="73" t="str">
        <f t="shared" si="7"/>
        <v/>
      </c>
      <c r="Z87" s="73" t="str">
        <f t="shared" si="7"/>
        <v/>
      </c>
      <c r="AA87" s="73" t="str">
        <f t="shared" si="7"/>
        <v/>
      </c>
      <c r="AB87" s="73" t="str">
        <f t="shared" si="7"/>
        <v/>
      </c>
      <c r="AC87" s="73" t="str">
        <f t="shared" si="7"/>
        <v/>
      </c>
      <c r="AD87" s="73" t="str">
        <f t="shared" si="7"/>
        <v/>
      </c>
      <c r="AE87" s="73" t="str">
        <f t="shared" si="7"/>
        <v/>
      </c>
      <c r="AF87" s="73" t="str">
        <f t="shared" si="7"/>
        <v/>
      </c>
      <c r="AG87" s="72"/>
    </row>
    <row r="88" spans="1:33" ht="16" hidden="1" outlineLevel="1" x14ac:dyDescent="0.2">
      <c r="A88" s="70">
        <v>33573</v>
      </c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R88" s="73" t="str">
        <f t="shared" si="7"/>
        <v/>
      </c>
      <c r="S88" s="73" t="str">
        <f t="shared" si="7"/>
        <v/>
      </c>
      <c r="T88" s="73" t="str">
        <f t="shared" si="7"/>
        <v/>
      </c>
      <c r="U88" s="73" t="str">
        <f t="shared" si="7"/>
        <v/>
      </c>
      <c r="V88" s="73" t="str">
        <f t="shared" si="7"/>
        <v/>
      </c>
      <c r="W88" s="73" t="str">
        <f t="shared" si="7"/>
        <v/>
      </c>
      <c r="X88" s="73" t="str">
        <f t="shared" si="7"/>
        <v/>
      </c>
      <c r="Y88" s="73" t="str">
        <f t="shared" si="7"/>
        <v/>
      </c>
      <c r="Z88" s="73" t="str">
        <f t="shared" si="7"/>
        <v/>
      </c>
      <c r="AA88" s="73" t="str">
        <f t="shared" si="7"/>
        <v/>
      </c>
      <c r="AB88" s="73" t="str">
        <f t="shared" si="7"/>
        <v/>
      </c>
      <c r="AC88" s="73" t="str">
        <f t="shared" si="7"/>
        <v/>
      </c>
      <c r="AD88" s="73" t="str">
        <f t="shared" si="7"/>
        <v/>
      </c>
      <c r="AE88" s="73" t="str">
        <f t="shared" si="7"/>
        <v/>
      </c>
      <c r="AF88" s="73" t="str">
        <f t="shared" si="7"/>
        <v/>
      </c>
      <c r="AG88" s="72"/>
    </row>
    <row r="89" spans="1:33" ht="16" hidden="1" outlineLevel="1" x14ac:dyDescent="0.2">
      <c r="A89" s="70">
        <v>33604</v>
      </c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R89" s="73" t="str">
        <f t="shared" si="7"/>
        <v/>
      </c>
      <c r="S89" s="73" t="str">
        <f t="shared" si="7"/>
        <v/>
      </c>
      <c r="T89" s="73" t="str">
        <f t="shared" si="7"/>
        <v/>
      </c>
      <c r="U89" s="73" t="str">
        <f t="shared" si="7"/>
        <v/>
      </c>
      <c r="V89" s="73" t="str">
        <f t="shared" si="7"/>
        <v/>
      </c>
      <c r="W89" s="73" t="str">
        <f t="shared" si="7"/>
        <v/>
      </c>
      <c r="X89" s="73" t="str">
        <f t="shared" si="7"/>
        <v/>
      </c>
      <c r="Y89" s="73" t="str">
        <f t="shared" si="7"/>
        <v/>
      </c>
      <c r="Z89" s="73" t="str">
        <f t="shared" si="7"/>
        <v/>
      </c>
      <c r="AA89" s="73" t="str">
        <f t="shared" si="7"/>
        <v/>
      </c>
      <c r="AB89" s="73" t="str">
        <f t="shared" si="7"/>
        <v/>
      </c>
      <c r="AC89" s="73" t="str">
        <f t="shared" si="7"/>
        <v/>
      </c>
      <c r="AD89" s="73" t="str">
        <f t="shared" si="7"/>
        <v/>
      </c>
      <c r="AE89" s="73" t="str">
        <f t="shared" si="7"/>
        <v/>
      </c>
      <c r="AF89" s="73" t="str">
        <f t="shared" si="7"/>
        <v/>
      </c>
      <c r="AG89" s="72"/>
    </row>
    <row r="90" spans="1:33" ht="16" hidden="1" outlineLevel="1" x14ac:dyDescent="0.2">
      <c r="A90" s="70">
        <v>33635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R90" s="73" t="str">
        <f t="shared" si="7"/>
        <v/>
      </c>
      <c r="S90" s="73" t="str">
        <f t="shared" si="7"/>
        <v/>
      </c>
      <c r="T90" s="73" t="str">
        <f t="shared" si="7"/>
        <v/>
      </c>
      <c r="U90" s="73" t="str">
        <f t="shared" si="7"/>
        <v/>
      </c>
      <c r="V90" s="73" t="str">
        <f t="shared" si="7"/>
        <v/>
      </c>
      <c r="W90" s="73" t="str">
        <f t="shared" si="7"/>
        <v/>
      </c>
      <c r="X90" s="73" t="str">
        <f t="shared" si="7"/>
        <v/>
      </c>
      <c r="Y90" s="73" t="str">
        <f t="shared" si="7"/>
        <v/>
      </c>
      <c r="Z90" s="73" t="str">
        <f t="shared" si="7"/>
        <v/>
      </c>
      <c r="AA90" s="73" t="str">
        <f t="shared" si="7"/>
        <v/>
      </c>
      <c r="AB90" s="73" t="str">
        <f t="shared" si="7"/>
        <v/>
      </c>
      <c r="AC90" s="73" t="str">
        <f t="shared" si="7"/>
        <v/>
      </c>
      <c r="AD90" s="73" t="str">
        <f t="shared" si="7"/>
        <v/>
      </c>
      <c r="AE90" s="73" t="str">
        <f t="shared" si="7"/>
        <v/>
      </c>
      <c r="AF90" s="73" t="str">
        <f t="shared" si="7"/>
        <v/>
      </c>
      <c r="AG90" s="72"/>
    </row>
    <row r="91" spans="1:33" ht="16" hidden="1" outlineLevel="1" x14ac:dyDescent="0.2">
      <c r="A91" s="70">
        <v>33664</v>
      </c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R91" s="73" t="str">
        <f t="shared" ref="R91:AF107" si="8">IFERROR(B91/B90-1,"")</f>
        <v/>
      </c>
      <c r="S91" s="73" t="str">
        <f t="shared" si="8"/>
        <v/>
      </c>
      <c r="T91" s="73" t="str">
        <f t="shared" si="8"/>
        <v/>
      </c>
      <c r="U91" s="73" t="str">
        <f t="shared" si="8"/>
        <v/>
      </c>
      <c r="V91" s="73" t="str">
        <f t="shared" si="8"/>
        <v/>
      </c>
      <c r="W91" s="73" t="str">
        <f t="shared" si="8"/>
        <v/>
      </c>
      <c r="X91" s="73" t="str">
        <f t="shared" si="8"/>
        <v/>
      </c>
      <c r="Y91" s="73" t="str">
        <f t="shared" si="8"/>
        <v/>
      </c>
      <c r="Z91" s="73" t="str">
        <f t="shared" si="8"/>
        <v/>
      </c>
      <c r="AA91" s="73" t="str">
        <f t="shared" si="8"/>
        <v/>
      </c>
      <c r="AB91" s="73" t="str">
        <f t="shared" si="8"/>
        <v/>
      </c>
      <c r="AC91" s="73" t="str">
        <f t="shared" si="8"/>
        <v/>
      </c>
      <c r="AD91" s="73" t="str">
        <f t="shared" si="8"/>
        <v/>
      </c>
      <c r="AE91" s="73" t="str">
        <f t="shared" si="8"/>
        <v/>
      </c>
      <c r="AF91" s="73" t="str">
        <f t="shared" si="8"/>
        <v/>
      </c>
      <c r="AG91" s="72"/>
    </row>
    <row r="92" spans="1:33" ht="16" hidden="1" outlineLevel="1" x14ac:dyDescent="0.2">
      <c r="A92" s="70">
        <v>33695</v>
      </c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R92" s="73" t="str">
        <f t="shared" si="8"/>
        <v/>
      </c>
      <c r="S92" s="73" t="str">
        <f t="shared" si="8"/>
        <v/>
      </c>
      <c r="T92" s="73" t="str">
        <f t="shared" si="8"/>
        <v/>
      </c>
      <c r="U92" s="73" t="str">
        <f t="shared" si="8"/>
        <v/>
      </c>
      <c r="V92" s="73" t="str">
        <f t="shared" si="8"/>
        <v/>
      </c>
      <c r="W92" s="73" t="str">
        <f t="shared" si="8"/>
        <v/>
      </c>
      <c r="X92" s="73" t="str">
        <f t="shared" si="8"/>
        <v/>
      </c>
      <c r="Y92" s="73" t="str">
        <f t="shared" si="8"/>
        <v/>
      </c>
      <c r="Z92" s="73" t="str">
        <f t="shared" si="8"/>
        <v/>
      </c>
      <c r="AA92" s="73" t="str">
        <f t="shared" si="8"/>
        <v/>
      </c>
      <c r="AB92" s="73" t="str">
        <f t="shared" si="8"/>
        <v/>
      </c>
      <c r="AC92" s="73" t="str">
        <f t="shared" si="8"/>
        <v/>
      </c>
      <c r="AD92" s="73" t="str">
        <f t="shared" si="8"/>
        <v/>
      </c>
      <c r="AE92" s="73" t="str">
        <f t="shared" si="8"/>
        <v/>
      </c>
      <c r="AF92" s="73" t="str">
        <f t="shared" si="8"/>
        <v/>
      </c>
      <c r="AG92" s="72"/>
    </row>
    <row r="93" spans="1:33" ht="16" hidden="1" outlineLevel="1" x14ac:dyDescent="0.2">
      <c r="A93" s="70">
        <v>33725</v>
      </c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R93" s="73" t="str">
        <f t="shared" si="8"/>
        <v/>
      </c>
      <c r="S93" s="73" t="str">
        <f t="shared" si="8"/>
        <v/>
      </c>
      <c r="T93" s="73" t="str">
        <f t="shared" si="8"/>
        <v/>
      </c>
      <c r="U93" s="73" t="str">
        <f t="shared" si="8"/>
        <v/>
      </c>
      <c r="V93" s="73" t="str">
        <f t="shared" si="8"/>
        <v/>
      </c>
      <c r="W93" s="73" t="str">
        <f t="shared" si="8"/>
        <v/>
      </c>
      <c r="X93" s="73" t="str">
        <f t="shared" si="8"/>
        <v/>
      </c>
      <c r="Y93" s="73" t="str">
        <f t="shared" si="8"/>
        <v/>
      </c>
      <c r="Z93" s="73" t="str">
        <f t="shared" si="8"/>
        <v/>
      </c>
      <c r="AA93" s="73" t="str">
        <f t="shared" si="8"/>
        <v/>
      </c>
      <c r="AB93" s="73" t="str">
        <f t="shared" si="8"/>
        <v/>
      </c>
      <c r="AC93" s="73" t="str">
        <f t="shared" si="8"/>
        <v/>
      </c>
      <c r="AD93" s="73" t="str">
        <f t="shared" si="8"/>
        <v/>
      </c>
      <c r="AE93" s="73" t="str">
        <f t="shared" si="8"/>
        <v/>
      </c>
      <c r="AF93" s="73" t="str">
        <f t="shared" si="8"/>
        <v/>
      </c>
      <c r="AG93" s="72"/>
    </row>
    <row r="94" spans="1:33" ht="16" hidden="1" outlineLevel="1" x14ac:dyDescent="0.2">
      <c r="A94" s="70">
        <v>33756</v>
      </c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R94" s="73" t="str">
        <f t="shared" si="8"/>
        <v/>
      </c>
      <c r="S94" s="73" t="str">
        <f t="shared" si="8"/>
        <v/>
      </c>
      <c r="T94" s="73" t="str">
        <f t="shared" si="8"/>
        <v/>
      </c>
      <c r="U94" s="73" t="str">
        <f t="shared" si="8"/>
        <v/>
      </c>
      <c r="V94" s="73" t="str">
        <f t="shared" si="8"/>
        <v/>
      </c>
      <c r="W94" s="73" t="str">
        <f t="shared" si="8"/>
        <v/>
      </c>
      <c r="X94" s="73" t="str">
        <f t="shared" si="8"/>
        <v/>
      </c>
      <c r="Y94" s="73" t="str">
        <f t="shared" si="8"/>
        <v/>
      </c>
      <c r="Z94" s="73" t="str">
        <f t="shared" si="8"/>
        <v/>
      </c>
      <c r="AA94" s="73" t="str">
        <f t="shared" si="8"/>
        <v/>
      </c>
      <c r="AB94" s="73" t="str">
        <f t="shared" si="8"/>
        <v/>
      </c>
      <c r="AC94" s="73" t="str">
        <f t="shared" si="8"/>
        <v/>
      </c>
      <c r="AD94" s="73" t="str">
        <f t="shared" si="8"/>
        <v/>
      </c>
      <c r="AE94" s="73" t="str">
        <f t="shared" si="8"/>
        <v/>
      </c>
      <c r="AF94" s="73" t="str">
        <f t="shared" si="8"/>
        <v/>
      </c>
      <c r="AG94" s="72"/>
    </row>
    <row r="95" spans="1:33" ht="16" hidden="1" outlineLevel="1" x14ac:dyDescent="0.2">
      <c r="A95" s="70">
        <v>33786</v>
      </c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R95" s="73" t="str">
        <f t="shared" si="8"/>
        <v/>
      </c>
      <c r="S95" s="73" t="str">
        <f t="shared" si="8"/>
        <v/>
      </c>
      <c r="T95" s="73" t="str">
        <f t="shared" si="8"/>
        <v/>
      </c>
      <c r="U95" s="73" t="str">
        <f t="shared" si="8"/>
        <v/>
      </c>
      <c r="V95" s="73" t="str">
        <f t="shared" si="8"/>
        <v/>
      </c>
      <c r="W95" s="73" t="str">
        <f t="shared" si="8"/>
        <v/>
      </c>
      <c r="X95" s="73" t="str">
        <f t="shared" si="8"/>
        <v/>
      </c>
      <c r="Y95" s="73" t="str">
        <f t="shared" si="8"/>
        <v/>
      </c>
      <c r="Z95" s="73" t="str">
        <f t="shared" si="8"/>
        <v/>
      </c>
      <c r="AA95" s="73" t="str">
        <f t="shared" si="8"/>
        <v/>
      </c>
      <c r="AB95" s="73" t="str">
        <f t="shared" si="8"/>
        <v/>
      </c>
      <c r="AC95" s="73" t="str">
        <f t="shared" si="8"/>
        <v/>
      </c>
      <c r="AD95" s="73" t="str">
        <f t="shared" si="8"/>
        <v/>
      </c>
      <c r="AE95" s="73" t="str">
        <f t="shared" si="8"/>
        <v/>
      </c>
      <c r="AF95" s="73" t="str">
        <f t="shared" si="8"/>
        <v/>
      </c>
      <c r="AG95" s="72"/>
    </row>
    <row r="96" spans="1:33" ht="16" hidden="1" outlineLevel="1" x14ac:dyDescent="0.2">
      <c r="A96" s="70">
        <v>33817</v>
      </c>
      <c r="B96" s="71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R96" s="73" t="str">
        <f t="shared" si="8"/>
        <v/>
      </c>
      <c r="S96" s="73" t="str">
        <f t="shared" si="8"/>
        <v/>
      </c>
      <c r="T96" s="73" t="str">
        <f t="shared" si="8"/>
        <v/>
      </c>
      <c r="U96" s="73" t="str">
        <f t="shared" si="8"/>
        <v/>
      </c>
      <c r="V96" s="73" t="str">
        <f t="shared" si="8"/>
        <v/>
      </c>
      <c r="W96" s="73" t="str">
        <f t="shared" si="8"/>
        <v/>
      </c>
      <c r="X96" s="73" t="str">
        <f t="shared" si="8"/>
        <v/>
      </c>
      <c r="Y96" s="73" t="str">
        <f t="shared" si="8"/>
        <v/>
      </c>
      <c r="Z96" s="73" t="str">
        <f t="shared" si="8"/>
        <v/>
      </c>
      <c r="AA96" s="73" t="str">
        <f t="shared" si="8"/>
        <v/>
      </c>
      <c r="AB96" s="73" t="str">
        <f t="shared" si="8"/>
        <v/>
      </c>
      <c r="AC96" s="73" t="str">
        <f t="shared" si="8"/>
        <v/>
      </c>
      <c r="AD96" s="73" t="str">
        <f t="shared" si="8"/>
        <v/>
      </c>
      <c r="AE96" s="73" t="str">
        <f t="shared" si="8"/>
        <v/>
      </c>
      <c r="AF96" s="73" t="str">
        <f t="shared" si="8"/>
        <v/>
      </c>
      <c r="AG96" s="72"/>
    </row>
    <row r="97" spans="1:33" ht="16" hidden="1" outlineLevel="1" x14ac:dyDescent="0.2">
      <c r="A97" s="70">
        <v>33848</v>
      </c>
      <c r="B97" s="71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R97" s="73" t="str">
        <f t="shared" si="8"/>
        <v/>
      </c>
      <c r="S97" s="73" t="str">
        <f t="shared" si="8"/>
        <v/>
      </c>
      <c r="T97" s="73" t="str">
        <f t="shared" si="8"/>
        <v/>
      </c>
      <c r="U97" s="73" t="str">
        <f t="shared" si="8"/>
        <v/>
      </c>
      <c r="V97" s="73" t="str">
        <f t="shared" si="8"/>
        <v/>
      </c>
      <c r="W97" s="73" t="str">
        <f t="shared" si="8"/>
        <v/>
      </c>
      <c r="X97" s="73" t="str">
        <f t="shared" si="8"/>
        <v/>
      </c>
      <c r="Y97" s="73" t="str">
        <f t="shared" si="8"/>
        <v/>
      </c>
      <c r="Z97" s="73" t="str">
        <f t="shared" si="8"/>
        <v/>
      </c>
      <c r="AA97" s="73" t="str">
        <f t="shared" si="8"/>
        <v/>
      </c>
      <c r="AB97" s="73" t="str">
        <f t="shared" si="8"/>
        <v/>
      </c>
      <c r="AC97" s="73" t="str">
        <f t="shared" si="8"/>
        <v/>
      </c>
      <c r="AD97" s="73" t="str">
        <f t="shared" si="8"/>
        <v/>
      </c>
      <c r="AE97" s="73" t="str">
        <f t="shared" si="8"/>
        <v/>
      </c>
      <c r="AF97" s="73" t="str">
        <f t="shared" si="8"/>
        <v/>
      </c>
      <c r="AG97" s="72"/>
    </row>
    <row r="98" spans="1:33" ht="16" hidden="1" outlineLevel="1" x14ac:dyDescent="0.2">
      <c r="A98" s="70">
        <v>33878</v>
      </c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R98" s="73" t="str">
        <f t="shared" si="8"/>
        <v/>
      </c>
      <c r="S98" s="73" t="str">
        <f t="shared" si="8"/>
        <v/>
      </c>
      <c r="T98" s="73" t="str">
        <f t="shared" si="8"/>
        <v/>
      </c>
      <c r="U98" s="73" t="str">
        <f t="shared" si="8"/>
        <v/>
      </c>
      <c r="V98" s="73" t="str">
        <f t="shared" si="8"/>
        <v/>
      </c>
      <c r="W98" s="73" t="str">
        <f t="shared" si="8"/>
        <v/>
      </c>
      <c r="X98" s="73" t="str">
        <f t="shared" si="8"/>
        <v/>
      </c>
      <c r="Y98" s="73" t="str">
        <f t="shared" si="8"/>
        <v/>
      </c>
      <c r="Z98" s="73" t="str">
        <f t="shared" si="8"/>
        <v/>
      </c>
      <c r="AA98" s="73" t="str">
        <f t="shared" si="8"/>
        <v/>
      </c>
      <c r="AB98" s="73" t="str">
        <f t="shared" si="8"/>
        <v/>
      </c>
      <c r="AC98" s="73" t="str">
        <f t="shared" si="8"/>
        <v/>
      </c>
      <c r="AD98" s="73" t="str">
        <f t="shared" si="8"/>
        <v/>
      </c>
      <c r="AE98" s="73" t="str">
        <f t="shared" si="8"/>
        <v/>
      </c>
      <c r="AF98" s="73" t="str">
        <f t="shared" si="8"/>
        <v/>
      </c>
      <c r="AG98" s="72"/>
    </row>
    <row r="99" spans="1:33" ht="16" hidden="1" outlineLevel="1" x14ac:dyDescent="0.2">
      <c r="A99" s="70">
        <v>33909</v>
      </c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R99" s="73" t="str">
        <f t="shared" si="8"/>
        <v/>
      </c>
      <c r="S99" s="73" t="str">
        <f t="shared" si="8"/>
        <v/>
      </c>
      <c r="T99" s="73" t="str">
        <f t="shared" si="8"/>
        <v/>
      </c>
      <c r="U99" s="73" t="str">
        <f t="shared" si="8"/>
        <v/>
      </c>
      <c r="V99" s="73" t="str">
        <f t="shared" si="8"/>
        <v/>
      </c>
      <c r="W99" s="73" t="str">
        <f t="shared" si="8"/>
        <v/>
      </c>
      <c r="X99" s="73" t="str">
        <f t="shared" si="8"/>
        <v/>
      </c>
      <c r="Y99" s="73" t="str">
        <f t="shared" si="8"/>
        <v/>
      </c>
      <c r="Z99" s="73" t="str">
        <f t="shared" si="8"/>
        <v/>
      </c>
      <c r="AA99" s="73" t="str">
        <f t="shared" si="8"/>
        <v/>
      </c>
      <c r="AB99" s="73" t="str">
        <f t="shared" si="8"/>
        <v/>
      </c>
      <c r="AC99" s="73" t="str">
        <f t="shared" si="8"/>
        <v/>
      </c>
      <c r="AD99" s="73" t="str">
        <f t="shared" si="8"/>
        <v/>
      </c>
      <c r="AE99" s="73" t="str">
        <f t="shared" si="8"/>
        <v/>
      </c>
      <c r="AF99" s="73" t="str">
        <f t="shared" si="8"/>
        <v/>
      </c>
      <c r="AG99" s="72"/>
    </row>
    <row r="100" spans="1:33" ht="16" hidden="1" outlineLevel="1" x14ac:dyDescent="0.2">
      <c r="A100" s="70">
        <v>33939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R100" s="73" t="str">
        <f t="shared" si="8"/>
        <v/>
      </c>
      <c r="S100" s="73" t="str">
        <f t="shared" si="8"/>
        <v/>
      </c>
      <c r="T100" s="73" t="str">
        <f t="shared" si="8"/>
        <v/>
      </c>
      <c r="U100" s="73" t="str">
        <f t="shared" si="8"/>
        <v/>
      </c>
      <c r="V100" s="73" t="str">
        <f t="shared" si="8"/>
        <v/>
      </c>
      <c r="W100" s="73" t="str">
        <f t="shared" si="8"/>
        <v/>
      </c>
      <c r="X100" s="73" t="str">
        <f t="shared" si="8"/>
        <v/>
      </c>
      <c r="Y100" s="73" t="str">
        <f t="shared" si="8"/>
        <v/>
      </c>
      <c r="Z100" s="73" t="str">
        <f t="shared" si="8"/>
        <v/>
      </c>
      <c r="AA100" s="73" t="str">
        <f t="shared" si="8"/>
        <v/>
      </c>
      <c r="AB100" s="73" t="str">
        <f t="shared" si="8"/>
        <v/>
      </c>
      <c r="AC100" s="73" t="str">
        <f t="shared" si="8"/>
        <v/>
      </c>
      <c r="AD100" s="73" t="str">
        <f t="shared" si="8"/>
        <v/>
      </c>
      <c r="AE100" s="73" t="str">
        <f t="shared" si="8"/>
        <v/>
      </c>
      <c r="AF100" s="73" t="str">
        <f t="shared" si="8"/>
        <v/>
      </c>
      <c r="AG100" s="72"/>
    </row>
    <row r="101" spans="1:33" ht="16" hidden="1" outlineLevel="1" x14ac:dyDescent="0.2">
      <c r="A101" s="70">
        <v>33970</v>
      </c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R101" s="73" t="str">
        <f t="shared" si="8"/>
        <v/>
      </c>
      <c r="S101" s="73" t="str">
        <f t="shared" si="8"/>
        <v/>
      </c>
      <c r="T101" s="73" t="str">
        <f t="shared" si="8"/>
        <v/>
      </c>
      <c r="U101" s="73" t="str">
        <f t="shared" si="8"/>
        <v/>
      </c>
      <c r="V101" s="73" t="str">
        <f t="shared" si="8"/>
        <v/>
      </c>
      <c r="W101" s="73" t="str">
        <f t="shared" si="8"/>
        <v/>
      </c>
      <c r="X101" s="73" t="str">
        <f t="shared" si="8"/>
        <v/>
      </c>
      <c r="Y101" s="73" t="str">
        <f t="shared" si="8"/>
        <v/>
      </c>
      <c r="Z101" s="73" t="str">
        <f t="shared" si="8"/>
        <v/>
      </c>
      <c r="AA101" s="73" t="str">
        <f t="shared" si="8"/>
        <v/>
      </c>
      <c r="AB101" s="73" t="str">
        <f t="shared" si="8"/>
        <v/>
      </c>
      <c r="AC101" s="73" t="str">
        <f t="shared" si="8"/>
        <v/>
      </c>
      <c r="AD101" s="73" t="str">
        <f t="shared" si="8"/>
        <v/>
      </c>
      <c r="AE101" s="73" t="str">
        <f t="shared" si="8"/>
        <v/>
      </c>
      <c r="AF101" s="73" t="str">
        <f t="shared" si="8"/>
        <v/>
      </c>
      <c r="AG101" s="72"/>
    </row>
    <row r="102" spans="1:33" ht="16" hidden="1" outlineLevel="1" x14ac:dyDescent="0.2">
      <c r="A102" s="70">
        <v>34001</v>
      </c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R102" s="73" t="str">
        <f t="shared" si="8"/>
        <v/>
      </c>
      <c r="S102" s="73" t="str">
        <f t="shared" si="8"/>
        <v/>
      </c>
      <c r="T102" s="73" t="str">
        <f t="shared" si="8"/>
        <v/>
      </c>
      <c r="U102" s="73" t="str">
        <f t="shared" si="8"/>
        <v/>
      </c>
      <c r="V102" s="73" t="str">
        <f t="shared" si="8"/>
        <v/>
      </c>
      <c r="W102" s="73" t="str">
        <f t="shared" si="8"/>
        <v/>
      </c>
      <c r="X102" s="73" t="str">
        <f t="shared" si="8"/>
        <v/>
      </c>
      <c r="Y102" s="73" t="str">
        <f t="shared" si="8"/>
        <v/>
      </c>
      <c r="Z102" s="73" t="str">
        <f t="shared" si="8"/>
        <v/>
      </c>
      <c r="AA102" s="73" t="str">
        <f t="shared" si="8"/>
        <v/>
      </c>
      <c r="AB102" s="73" t="str">
        <f t="shared" si="8"/>
        <v/>
      </c>
      <c r="AC102" s="73" t="str">
        <f t="shared" si="8"/>
        <v/>
      </c>
      <c r="AD102" s="73" t="str">
        <f t="shared" si="8"/>
        <v/>
      </c>
      <c r="AE102" s="73" t="str">
        <f t="shared" si="8"/>
        <v/>
      </c>
      <c r="AF102" s="73" t="str">
        <f t="shared" si="8"/>
        <v/>
      </c>
      <c r="AG102" s="72"/>
    </row>
    <row r="103" spans="1:33" ht="16" hidden="1" outlineLevel="1" x14ac:dyDescent="0.2">
      <c r="A103" s="70">
        <v>34029</v>
      </c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R103" s="73" t="str">
        <f t="shared" si="8"/>
        <v/>
      </c>
      <c r="S103" s="73" t="str">
        <f t="shared" si="8"/>
        <v/>
      </c>
      <c r="T103" s="73" t="str">
        <f t="shared" si="8"/>
        <v/>
      </c>
      <c r="U103" s="73" t="str">
        <f t="shared" si="8"/>
        <v/>
      </c>
      <c r="V103" s="73" t="str">
        <f t="shared" si="8"/>
        <v/>
      </c>
      <c r="W103" s="73" t="str">
        <f t="shared" si="8"/>
        <v/>
      </c>
      <c r="X103" s="73" t="str">
        <f t="shared" si="8"/>
        <v/>
      </c>
      <c r="Y103" s="73" t="str">
        <f t="shared" si="8"/>
        <v/>
      </c>
      <c r="Z103" s="73" t="str">
        <f t="shared" si="8"/>
        <v/>
      </c>
      <c r="AA103" s="73" t="str">
        <f t="shared" si="8"/>
        <v/>
      </c>
      <c r="AB103" s="73" t="str">
        <f t="shared" si="8"/>
        <v/>
      </c>
      <c r="AC103" s="73" t="str">
        <f t="shared" si="8"/>
        <v/>
      </c>
      <c r="AD103" s="73" t="str">
        <f t="shared" si="8"/>
        <v/>
      </c>
      <c r="AE103" s="73" t="str">
        <f t="shared" si="8"/>
        <v/>
      </c>
      <c r="AF103" s="73" t="str">
        <f t="shared" si="8"/>
        <v/>
      </c>
      <c r="AG103" s="72"/>
    </row>
    <row r="104" spans="1:33" ht="16" hidden="1" outlineLevel="1" x14ac:dyDescent="0.2">
      <c r="A104" s="70">
        <v>34060</v>
      </c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R104" s="73" t="str">
        <f t="shared" si="8"/>
        <v/>
      </c>
      <c r="S104" s="73" t="str">
        <f t="shared" si="8"/>
        <v/>
      </c>
      <c r="T104" s="73" t="str">
        <f t="shared" si="8"/>
        <v/>
      </c>
      <c r="U104" s="73" t="str">
        <f t="shared" si="8"/>
        <v/>
      </c>
      <c r="V104" s="73" t="str">
        <f t="shared" si="8"/>
        <v/>
      </c>
      <c r="W104" s="73" t="str">
        <f t="shared" si="8"/>
        <v/>
      </c>
      <c r="X104" s="73" t="str">
        <f t="shared" si="8"/>
        <v/>
      </c>
      <c r="Y104" s="73" t="str">
        <f t="shared" si="8"/>
        <v/>
      </c>
      <c r="Z104" s="73" t="str">
        <f t="shared" si="8"/>
        <v/>
      </c>
      <c r="AA104" s="73" t="str">
        <f t="shared" si="8"/>
        <v/>
      </c>
      <c r="AB104" s="73" t="str">
        <f t="shared" si="8"/>
        <v/>
      </c>
      <c r="AC104" s="73" t="str">
        <f t="shared" si="8"/>
        <v/>
      </c>
      <c r="AD104" s="73" t="str">
        <f t="shared" si="8"/>
        <v/>
      </c>
      <c r="AE104" s="73" t="str">
        <f t="shared" si="8"/>
        <v/>
      </c>
      <c r="AF104" s="73" t="str">
        <f t="shared" si="8"/>
        <v/>
      </c>
      <c r="AG104" s="72"/>
    </row>
    <row r="105" spans="1:33" ht="16" hidden="1" outlineLevel="1" x14ac:dyDescent="0.2">
      <c r="A105" s="70">
        <v>34090</v>
      </c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R105" s="73" t="str">
        <f t="shared" si="8"/>
        <v/>
      </c>
      <c r="S105" s="73" t="str">
        <f t="shared" si="8"/>
        <v/>
      </c>
      <c r="T105" s="73" t="str">
        <f t="shared" si="8"/>
        <v/>
      </c>
      <c r="U105" s="73" t="str">
        <f t="shared" si="8"/>
        <v/>
      </c>
      <c r="V105" s="73" t="str">
        <f t="shared" si="8"/>
        <v/>
      </c>
      <c r="W105" s="73" t="str">
        <f t="shared" si="8"/>
        <v/>
      </c>
      <c r="X105" s="73" t="str">
        <f t="shared" si="8"/>
        <v/>
      </c>
      <c r="Y105" s="73" t="str">
        <f t="shared" si="8"/>
        <v/>
      </c>
      <c r="Z105" s="73" t="str">
        <f t="shared" si="8"/>
        <v/>
      </c>
      <c r="AA105" s="73" t="str">
        <f t="shared" si="8"/>
        <v/>
      </c>
      <c r="AB105" s="73" t="str">
        <f t="shared" si="8"/>
        <v/>
      </c>
      <c r="AC105" s="73" t="str">
        <f t="shared" si="8"/>
        <v/>
      </c>
      <c r="AD105" s="73" t="str">
        <f t="shared" si="8"/>
        <v/>
      </c>
      <c r="AE105" s="73" t="str">
        <f t="shared" si="8"/>
        <v/>
      </c>
      <c r="AF105" s="73" t="str">
        <f t="shared" si="8"/>
        <v/>
      </c>
      <c r="AG105" s="72"/>
    </row>
    <row r="106" spans="1:33" ht="16" hidden="1" outlineLevel="1" x14ac:dyDescent="0.2">
      <c r="A106" s="70">
        <v>34121</v>
      </c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R106" s="73" t="str">
        <f t="shared" si="8"/>
        <v/>
      </c>
      <c r="S106" s="73" t="str">
        <f t="shared" si="8"/>
        <v/>
      </c>
      <c r="T106" s="73" t="str">
        <f t="shared" si="8"/>
        <v/>
      </c>
      <c r="U106" s="73" t="str">
        <f t="shared" si="8"/>
        <v/>
      </c>
      <c r="V106" s="73" t="str">
        <f t="shared" si="8"/>
        <v/>
      </c>
      <c r="W106" s="73" t="str">
        <f t="shared" si="8"/>
        <v/>
      </c>
      <c r="X106" s="73" t="str">
        <f t="shared" si="8"/>
        <v/>
      </c>
      <c r="Y106" s="73" t="str">
        <f t="shared" si="8"/>
        <v/>
      </c>
      <c r="Z106" s="73" t="str">
        <f t="shared" si="8"/>
        <v/>
      </c>
      <c r="AA106" s="73" t="str">
        <f t="shared" si="8"/>
        <v/>
      </c>
      <c r="AB106" s="73" t="str">
        <f t="shared" si="8"/>
        <v/>
      </c>
      <c r="AC106" s="73" t="str">
        <f t="shared" si="8"/>
        <v/>
      </c>
      <c r="AD106" s="73" t="str">
        <f t="shared" si="8"/>
        <v/>
      </c>
      <c r="AE106" s="73" t="str">
        <f t="shared" si="8"/>
        <v/>
      </c>
      <c r="AF106" s="73" t="str">
        <f t="shared" si="8"/>
        <v/>
      </c>
      <c r="AG106" s="72"/>
    </row>
    <row r="107" spans="1:33" ht="16" hidden="1" outlineLevel="1" x14ac:dyDescent="0.2">
      <c r="A107" s="70">
        <v>34151</v>
      </c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R107" s="73" t="str">
        <f t="shared" si="8"/>
        <v/>
      </c>
      <c r="S107" s="73" t="str">
        <f t="shared" si="8"/>
        <v/>
      </c>
      <c r="T107" s="73" t="str">
        <f t="shared" si="8"/>
        <v/>
      </c>
      <c r="U107" s="73" t="str">
        <f t="shared" si="8"/>
        <v/>
      </c>
      <c r="V107" s="73" t="str">
        <f t="shared" si="8"/>
        <v/>
      </c>
      <c r="W107" s="73" t="str">
        <f t="shared" si="8"/>
        <v/>
      </c>
      <c r="X107" s="73" t="str">
        <f t="shared" si="8"/>
        <v/>
      </c>
      <c r="Y107" s="73" t="str">
        <f t="shared" si="8"/>
        <v/>
      </c>
      <c r="Z107" s="73" t="str">
        <f t="shared" si="8"/>
        <v/>
      </c>
      <c r="AA107" s="73" t="str">
        <f t="shared" si="8"/>
        <v/>
      </c>
      <c r="AB107" s="73" t="str">
        <f t="shared" si="8"/>
        <v/>
      </c>
      <c r="AC107" s="73" t="str">
        <f t="shared" si="8"/>
        <v/>
      </c>
      <c r="AD107" s="73" t="str">
        <f t="shared" si="8"/>
        <v/>
      </c>
      <c r="AE107" s="73" t="str">
        <f t="shared" si="8"/>
        <v/>
      </c>
      <c r="AF107" s="73" t="str">
        <f t="shared" si="8"/>
        <v/>
      </c>
      <c r="AG107" s="72"/>
    </row>
    <row r="108" spans="1:33" ht="16" hidden="1" outlineLevel="1" x14ac:dyDescent="0.2">
      <c r="A108" s="70">
        <v>34182</v>
      </c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R108" s="73" t="str">
        <f t="shared" ref="R108:AF124" si="9">IFERROR(B108/B107-1,"")</f>
        <v/>
      </c>
      <c r="S108" s="73" t="str">
        <f t="shared" si="9"/>
        <v/>
      </c>
      <c r="T108" s="73" t="str">
        <f t="shared" si="9"/>
        <v/>
      </c>
      <c r="U108" s="73" t="str">
        <f t="shared" si="9"/>
        <v/>
      </c>
      <c r="V108" s="73" t="str">
        <f t="shared" si="9"/>
        <v/>
      </c>
      <c r="W108" s="73" t="str">
        <f t="shared" si="9"/>
        <v/>
      </c>
      <c r="X108" s="73" t="str">
        <f t="shared" si="9"/>
        <v/>
      </c>
      <c r="Y108" s="73" t="str">
        <f t="shared" si="9"/>
        <v/>
      </c>
      <c r="Z108" s="73" t="str">
        <f t="shared" si="9"/>
        <v/>
      </c>
      <c r="AA108" s="73" t="str">
        <f t="shared" si="9"/>
        <v/>
      </c>
      <c r="AB108" s="73" t="str">
        <f t="shared" si="9"/>
        <v/>
      </c>
      <c r="AC108" s="73" t="str">
        <f t="shared" si="9"/>
        <v/>
      </c>
      <c r="AD108" s="73" t="str">
        <f t="shared" si="9"/>
        <v/>
      </c>
      <c r="AE108" s="73" t="str">
        <f t="shared" si="9"/>
        <v/>
      </c>
      <c r="AF108" s="73" t="str">
        <f t="shared" si="9"/>
        <v/>
      </c>
      <c r="AG108" s="72"/>
    </row>
    <row r="109" spans="1:33" ht="16" hidden="1" outlineLevel="1" x14ac:dyDescent="0.2">
      <c r="A109" s="70">
        <v>34213</v>
      </c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R109" s="73" t="str">
        <f t="shared" si="9"/>
        <v/>
      </c>
      <c r="S109" s="73" t="str">
        <f t="shared" si="9"/>
        <v/>
      </c>
      <c r="T109" s="73" t="str">
        <f t="shared" si="9"/>
        <v/>
      </c>
      <c r="U109" s="73" t="str">
        <f t="shared" si="9"/>
        <v/>
      </c>
      <c r="V109" s="73" t="str">
        <f t="shared" si="9"/>
        <v/>
      </c>
      <c r="W109" s="73" t="str">
        <f t="shared" si="9"/>
        <v/>
      </c>
      <c r="X109" s="73" t="str">
        <f t="shared" si="9"/>
        <v/>
      </c>
      <c r="Y109" s="73" t="str">
        <f t="shared" si="9"/>
        <v/>
      </c>
      <c r="Z109" s="73" t="str">
        <f t="shared" si="9"/>
        <v/>
      </c>
      <c r="AA109" s="73" t="str">
        <f t="shared" si="9"/>
        <v/>
      </c>
      <c r="AB109" s="73" t="str">
        <f t="shared" si="9"/>
        <v/>
      </c>
      <c r="AC109" s="73" t="str">
        <f t="shared" si="9"/>
        <v/>
      </c>
      <c r="AD109" s="73" t="str">
        <f t="shared" si="9"/>
        <v/>
      </c>
      <c r="AE109" s="73" t="str">
        <f t="shared" si="9"/>
        <v/>
      </c>
      <c r="AF109" s="73" t="str">
        <f t="shared" si="9"/>
        <v/>
      </c>
      <c r="AG109" s="72"/>
    </row>
    <row r="110" spans="1:33" ht="16" hidden="1" outlineLevel="1" x14ac:dyDescent="0.2">
      <c r="A110" s="70">
        <v>34243</v>
      </c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R110" s="73" t="str">
        <f t="shared" si="9"/>
        <v/>
      </c>
      <c r="S110" s="73" t="str">
        <f t="shared" si="9"/>
        <v/>
      </c>
      <c r="T110" s="73" t="str">
        <f t="shared" si="9"/>
        <v/>
      </c>
      <c r="U110" s="73" t="str">
        <f t="shared" si="9"/>
        <v/>
      </c>
      <c r="V110" s="73" t="str">
        <f t="shared" si="9"/>
        <v/>
      </c>
      <c r="W110" s="73" t="str">
        <f t="shared" si="9"/>
        <v/>
      </c>
      <c r="X110" s="73" t="str">
        <f t="shared" si="9"/>
        <v/>
      </c>
      <c r="Y110" s="73" t="str">
        <f t="shared" si="9"/>
        <v/>
      </c>
      <c r="Z110" s="73" t="str">
        <f t="shared" si="9"/>
        <v/>
      </c>
      <c r="AA110" s="73" t="str">
        <f t="shared" si="9"/>
        <v/>
      </c>
      <c r="AB110" s="73" t="str">
        <f t="shared" si="9"/>
        <v/>
      </c>
      <c r="AC110" s="73" t="str">
        <f t="shared" si="9"/>
        <v/>
      </c>
      <c r="AD110" s="73" t="str">
        <f t="shared" si="9"/>
        <v/>
      </c>
      <c r="AE110" s="73" t="str">
        <f t="shared" si="9"/>
        <v/>
      </c>
      <c r="AF110" s="73" t="str">
        <f t="shared" si="9"/>
        <v/>
      </c>
      <c r="AG110" s="72"/>
    </row>
    <row r="111" spans="1:33" ht="16" hidden="1" outlineLevel="1" x14ac:dyDescent="0.2">
      <c r="A111" s="70">
        <v>34274</v>
      </c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R111" s="73" t="str">
        <f t="shared" si="9"/>
        <v/>
      </c>
      <c r="S111" s="73" t="str">
        <f t="shared" si="9"/>
        <v/>
      </c>
      <c r="T111" s="73" t="str">
        <f t="shared" si="9"/>
        <v/>
      </c>
      <c r="U111" s="73" t="str">
        <f t="shared" si="9"/>
        <v/>
      </c>
      <c r="V111" s="73" t="str">
        <f t="shared" si="9"/>
        <v/>
      </c>
      <c r="W111" s="73" t="str">
        <f t="shared" si="9"/>
        <v/>
      </c>
      <c r="X111" s="73" t="str">
        <f t="shared" si="9"/>
        <v/>
      </c>
      <c r="Y111" s="73" t="str">
        <f t="shared" si="9"/>
        <v/>
      </c>
      <c r="Z111" s="73" t="str">
        <f t="shared" si="9"/>
        <v/>
      </c>
      <c r="AA111" s="73" t="str">
        <f t="shared" si="9"/>
        <v/>
      </c>
      <c r="AB111" s="73" t="str">
        <f t="shared" si="9"/>
        <v/>
      </c>
      <c r="AC111" s="73" t="str">
        <f t="shared" si="9"/>
        <v/>
      </c>
      <c r="AD111" s="73" t="str">
        <f t="shared" si="9"/>
        <v/>
      </c>
      <c r="AE111" s="73" t="str">
        <f t="shared" si="9"/>
        <v/>
      </c>
      <c r="AF111" s="73" t="str">
        <f t="shared" si="9"/>
        <v/>
      </c>
      <c r="AG111" s="72"/>
    </row>
    <row r="112" spans="1:33" ht="16" hidden="1" outlineLevel="1" x14ac:dyDescent="0.2">
      <c r="A112" s="70">
        <v>34304</v>
      </c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R112" s="73" t="str">
        <f t="shared" si="9"/>
        <v/>
      </c>
      <c r="S112" s="73" t="str">
        <f t="shared" si="9"/>
        <v/>
      </c>
      <c r="T112" s="73" t="str">
        <f t="shared" si="9"/>
        <v/>
      </c>
      <c r="U112" s="73" t="str">
        <f t="shared" si="9"/>
        <v/>
      </c>
      <c r="V112" s="73" t="str">
        <f t="shared" si="9"/>
        <v/>
      </c>
      <c r="W112" s="73" t="str">
        <f t="shared" si="9"/>
        <v/>
      </c>
      <c r="X112" s="73" t="str">
        <f t="shared" si="9"/>
        <v/>
      </c>
      <c r="Y112" s="73" t="str">
        <f t="shared" si="9"/>
        <v/>
      </c>
      <c r="Z112" s="73" t="str">
        <f t="shared" si="9"/>
        <v/>
      </c>
      <c r="AA112" s="73" t="str">
        <f t="shared" si="9"/>
        <v/>
      </c>
      <c r="AB112" s="73" t="str">
        <f t="shared" si="9"/>
        <v/>
      </c>
      <c r="AC112" s="73" t="str">
        <f t="shared" si="9"/>
        <v/>
      </c>
      <c r="AD112" s="73" t="str">
        <f t="shared" si="9"/>
        <v/>
      </c>
      <c r="AE112" s="73" t="str">
        <f t="shared" si="9"/>
        <v/>
      </c>
      <c r="AF112" s="73" t="str">
        <f t="shared" si="9"/>
        <v/>
      </c>
      <c r="AG112" s="72"/>
    </row>
    <row r="113" spans="1:33" ht="16" hidden="1" outlineLevel="1" x14ac:dyDescent="0.2">
      <c r="A113" s="70">
        <v>34335</v>
      </c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R113" s="73" t="str">
        <f t="shared" si="9"/>
        <v/>
      </c>
      <c r="S113" s="73" t="str">
        <f t="shared" si="9"/>
        <v/>
      </c>
      <c r="T113" s="73" t="str">
        <f t="shared" si="9"/>
        <v/>
      </c>
      <c r="U113" s="73" t="str">
        <f t="shared" si="9"/>
        <v/>
      </c>
      <c r="V113" s="73" t="str">
        <f t="shared" si="9"/>
        <v/>
      </c>
      <c r="W113" s="73" t="str">
        <f t="shared" si="9"/>
        <v/>
      </c>
      <c r="X113" s="73" t="str">
        <f t="shared" si="9"/>
        <v/>
      </c>
      <c r="Y113" s="73" t="str">
        <f t="shared" si="9"/>
        <v/>
      </c>
      <c r="Z113" s="73" t="str">
        <f t="shared" si="9"/>
        <v/>
      </c>
      <c r="AA113" s="73" t="str">
        <f t="shared" si="9"/>
        <v/>
      </c>
      <c r="AB113" s="73" t="str">
        <f t="shared" si="9"/>
        <v/>
      </c>
      <c r="AC113" s="73" t="str">
        <f t="shared" si="9"/>
        <v/>
      </c>
      <c r="AD113" s="73" t="str">
        <f t="shared" si="9"/>
        <v/>
      </c>
      <c r="AE113" s="73" t="str">
        <f t="shared" si="9"/>
        <v/>
      </c>
      <c r="AF113" s="73" t="str">
        <f t="shared" si="9"/>
        <v/>
      </c>
      <c r="AG113" s="72"/>
    </row>
    <row r="114" spans="1:33" ht="16" hidden="1" outlineLevel="1" x14ac:dyDescent="0.2">
      <c r="A114" s="70">
        <v>34366</v>
      </c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R114" s="73" t="str">
        <f t="shared" si="9"/>
        <v/>
      </c>
      <c r="S114" s="73" t="str">
        <f t="shared" si="9"/>
        <v/>
      </c>
      <c r="T114" s="73" t="str">
        <f t="shared" si="9"/>
        <v/>
      </c>
      <c r="U114" s="73" t="str">
        <f t="shared" si="9"/>
        <v/>
      </c>
      <c r="V114" s="73" t="str">
        <f t="shared" si="9"/>
        <v/>
      </c>
      <c r="W114" s="73" t="str">
        <f t="shared" si="9"/>
        <v/>
      </c>
      <c r="X114" s="73" t="str">
        <f t="shared" si="9"/>
        <v/>
      </c>
      <c r="Y114" s="73" t="str">
        <f t="shared" si="9"/>
        <v/>
      </c>
      <c r="Z114" s="73" t="str">
        <f t="shared" si="9"/>
        <v/>
      </c>
      <c r="AA114" s="73" t="str">
        <f t="shared" si="9"/>
        <v/>
      </c>
      <c r="AB114" s="73" t="str">
        <f t="shared" si="9"/>
        <v/>
      </c>
      <c r="AC114" s="73" t="str">
        <f t="shared" si="9"/>
        <v/>
      </c>
      <c r="AD114" s="73" t="str">
        <f t="shared" si="9"/>
        <v/>
      </c>
      <c r="AE114" s="73" t="str">
        <f t="shared" si="9"/>
        <v/>
      </c>
      <c r="AF114" s="73" t="str">
        <f t="shared" si="9"/>
        <v/>
      </c>
      <c r="AG114" s="72"/>
    </row>
    <row r="115" spans="1:33" ht="16" hidden="1" outlineLevel="1" x14ac:dyDescent="0.2">
      <c r="A115" s="70">
        <v>34394</v>
      </c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R115" s="73" t="str">
        <f t="shared" si="9"/>
        <v/>
      </c>
      <c r="S115" s="73" t="str">
        <f t="shared" si="9"/>
        <v/>
      </c>
      <c r="T115" s="73" t="str">
        <f t="shared" si="9"/>
        <v/>
      </c>
      <c r="U115" s="73" t="str">
        <f t="shared" si="9"/>
        <v/>
      </c>
      <c r="V115" s="73" t="str">
        <f t="shared" si="9"/>
        <v/>
      </c>
      <c r="W115" s="73" t="str">
        <f t="shared" si="9"/>
        <v/>
      </c>
      <c r="X115" s="73" t="str">
        <f t="shared" si="9"/>
        <v/>
      </c>
      <c r="Y115" s="73" t="str">
        <f t="shared" si="9"/>
        <v/>
      </c>
      <c r="Z115" s="73" t="str">
        <f t="shared" si="9"/>
        <v/>
      </c>
      <c r="AA115" s="73" t="str">
        <f t="shared" si="9"/>
        <v/>
      </c>
      <c r="AB115" s="73" t="str">
        <f t="shared" si="9"/>
        <v/>
      </c>
      <c r="AC115" s="73" t="str">
        <f t="shared" si="9"/>
        <v/>
      </c>
      <c r="AD115" s="73" t="str">
        <f t="shared" si="9"/>
        <v/>
      </c>
      <c r="AE115" s="73" t="str">
        <f t="shared" si="9"/>
        <v/>
      </c>
      <c r="AF115" s="73" t="str">
        <f t="shared" si="9"/>
        <v/>
      </c>
      <c r="AG115" s="72"/>
    </row>
    <row r="116" spans="1:33" ht="16" hidden="1" outlineLevel="1" x14ac:dyDescent="0.2">
      <c r="A116" s="70">
        <v>34425</v>
      </c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R116" s="73" t="str">
        <f t="shared" si="9"/>
        <v/>
      </c>
      <c r="S116" s="73" t="str">
        <f t="shared" si="9"/>
        <v/>
      </c>
      <c r="T116" s="73" t="str">
        <f t="shared" si="9"/>
        <v/>
      </c>
      <c r="U116" s="73" t="str">
        <f t="shared" si="9"/>
        <v/>
      </c>
      <c r="V116" s="73" t="str">
        <f t="shared" si="9"/>
        <v/>
      </c>
      <c r="W116" s="73" t="str">
        <f t="shared" si="9"/>
        <v/>
      </c>
      <c r="X116" s="73" t="str">
        <f t="shared" si="9"/>
        <v/>
      </c>
      <c r="Y116" s="73" t="str">
        <f t="shared" si="9"/>
        <v/>
      </c>
      <c r="Z116" s="73" t="str">
        <f t="shared" si="9"/>
        <v/>
      </c>
      <c r="AA116" s="73" t="str">
        <f t="shared" si="9"/>
        <v/>
      </c>
      <c r="AB116" s="73" t="str">
        <f t="shared" si="9"/>
        <v/>
      </c>
      <c r="AC116" s="73" t="str">
        <f t="shared" si="9"/>
        <v/>
      </c>
      <c r="AD116" s="73" t="str">
        <f t="shared" si="9"/>
        <v/>
      </c>
      <c r="AE116" s="73" t="str">
        <f t="shared" si="9"/>
        <v/>
      </c>
      <c r="AF116" s="73" t="str">
        <f t="shared" si="9"/>
        <v/>
      </c>
      <c r="AG116" s="72"/>
    </row>
    <row r="117" spans="1:33" ht="16" hidden="1" outlineLevel="1" x14ac:dyDescent="0.2">
      <c r="A117" s="70">
        <v>34455</v>
      </c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R117" s="73" t="str">
        <f t="shared" si="9"/>
        <v/>
      </c>
      <c r="S117" s="73" t="str">
        <f t="shared" si="9"/>
        <v/>
      </c>
      <c r="T117" s="73" t="str">
        <f t="shared" si="9"/>
        <v/>
      </c>
      <c r="U117" s="73" t="str">
        <f t="shared" si="9"/>
        <v/>
      </c>
      <c r="V117" s="73" t="str">
        <f t="shared" si="9"/>
        <v/>
      </c>
      <c r="W117" s="73" t="str">
        <f t="shared" si="9"/>
        <v/>
      </c>
      <c r="X117" s="73" t="str">
        <f t="shared" si="9"/>
        <v/>
      </c>
      <c r="Y117" s="73" t="str">
        <f t="shared" si="9"/>
        <v/>
      </c>
      <c r="Z117" s="73" t="str">
        <f t="shared" si="9"/>
        <v/>
      </c>
      <c r="AA117" s="73" t="str">
        <f t="shared" si="9"/>
        <v/>
      </c>
      <c r="AB117" s="73" t="str">
        <f t="shared" si="9"/>
        <v/>
      </c>
      <c r="AC117" s="73" t="str">
        <f t="shared" si="9"/>
        <v/>
      </c>
      <c r="AD117" s="73" t="str">
        <f t="shared" si="9"/>
        <v/>
      </c>
      <c r="AE117" s="73" t="str">
        <f t="shared" si="9"/>
        <v/>
      </c>
      <c r="AF117" s="73" t="str">
        <f t="shared" si="9"/>
        <v/>
      </c>
      <c r="AG117" s="72"/>
    </row>
    <row r="118" spans="1:33" ht="16" hidden="1" outlineLevel="1" x14ac:dyDescent="0.2">
      <c r="A118" s="70">
        <v>34486</v>
      </c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R118" s="73" t="str">
        <f t="shared" si="9"/>
        <v/>
      </c>
      <c r="S118" s="73" t="str">
        <f t="shared" si="9"/>
        <v/>
      </c>
      <c r="T118" s="73" t="str">
        <f t="shared" si="9"/>
        <v/>
      </c>
      <c r="U118" s="73" t="str">
        <f t="shared" si="9"/>
        <v/>
      </c>
      <c r="V118" s="73" t="str">
        <f t="shared" si="9"/>
        <v/>
      </c>
      <c r="W118" s="73" t="str">
        <f t="shared" si="9"/>
        <v/>
      </c>
      <c r="X118" s="73" t="str">
        <f t="shared" si="9"/>
        <v/>
      </c>
      <c r="Y118" s="73" t="str">
        <f t="shared" si="9"/>
        <v/>
      </c>
      <c r="Z118" s="73" t="str">
        <f t="shared" si="9"/>
        <v/>
      </c>
      <c r="AA118" s="73" t="str">
        <f t="shared" si="9"/>
        <v/>
      </c>
      <c r="AB118" s="73" t="str">
        <f t="shared" si="9"/>
        <v/>
      </c>
      <c r="AC118" s="73" t="str">
        <f t="shared" si="9"/>
        <v/>
      </c>
      <c r="AD118" s="73" t="str">
        <f t="shared" si="9"/>
        <v/>
      </c>
      <c r="AE118" s="73" t="str">
        <f t="shared" si="9"/>
        <v/>
      </c>
      <c r="AF118" s="73" t="str">
        <f t="shared" si="9"/>
        <v/>
      </c>
      <c r="AG118" s="72"/>
    </row>
    <row r="119" spans="1:33" ht="16" hidden="1" outlineLevel="1" x14ac:dyDescent="0.2">
      <c r="A119" s="70">
        <v>34516</v>
      </c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R119" s="73" t="str">
        <f t="shared" si="9"/>
        <v/>
      </c>
      <c r="S119" s="73" t="str">
        <f t="shared" si="9"/>
        <v/>
      </c>
      <c r="T119" s="73" t="str">
        <f t="shared" si="9"/>
        <v/>
      </c>
      <c r="U119" s="73" t="str">
        <f t="shared" si="9"/>
        <v/>
      </c>
      <c r="V119" s="73" t="str">
        <f t="shared" si="9"/>
        <v/>
      </c>
      <c r="W119" s="73" t="str">
        <f t="shared" si="9"/>
        <v/>
      </c>
      <c r="X119" s="73" t="str">
        <f t="shared" si="9"/>
        <v/>
      </c>
      <c r="Y119" s="73" t="str">
        <f t="shared" si="9"/>
        <v/>
      </c>
      <c r="Z119" s="73" t="str">
        <f t="shared" si="9"/>
        <v/>
      </c>
      <c r="AA119" s="73" t="str">
        <f t="shared" si="9"/>
        <v/>
      </c>
      <c r="AB119" s="73" t="str">
        <f t="shared" si="9"/>
        <v/>
      </c>
      <c r="AC119" s="73" t="str">
        <f t="shared" si="9"/>
        <v/>
      </c>
      <c r="AD119" s="73" t="str">
        <f t="shared" si="9"/>
        <v/>
      </c>
      <c r="AE119" s="73" t="str">
        <f t="shared" si="9"/>
        <v/>
      </c>
      <c r="AF119" s="73" t="str">
        <f t="shared" si="9"/>
        <v/>
      </c>
      <c r="AG119" s="72"/>
    </row>
    <row r="120" spans="1:33" ht="16" hidden="1" outlineLevel="1" x14ac:dyDescent="0.2">
      <c r="A120" s="70">
        <v>34547</v>
      </c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R120" s="73" t="str">
        <f t="shared" si="9"/>
        <v/>
      </c>
      <c r="S120" s="73" t="str">
        <f t="shared" si="9"/>
        <v/>
      </c>
      <c r="T120" s="73" t="str">
        <f t="shared" si="9"/>
        <v/>
      </c>
      <c r="U120" s="73" t="str">
        <f t="shared" si="9"/>
        <v/>
      </c>
      <c r="V120" s="73" t="str">
        <f t="shared" si="9"/>
        <v/>
      </c>
      <c r="W120" s="73" t="str">
        <f t="shared" si="9"/>
        <v/>
      </c>
      <c r="X120" s="73" t="str">
        <f t="shared" si="9"/>
        <v/>
      </c>
      <c r="Y120" s="73" t="str">
        <f t="shared" si="9"/>
        <v/>
      </c>
      <c r="Z120" s="73" t="str">
        <f t="shared" si="9"/>
        <v/>
      </c>
      <c r="AA120" s="73" t="str">
        <f t="shared" si="9"/>
        <v/>
      </c>
      <c r="AB120" s="73" t="str">
        <f t="shared" si="9"/>
        <v/>
      </c>
      <c r="AC120" s="73" t="str">
        <f t="shared" si="9"/>
        <v/>
      </c>
      <c r="AD120" s="73" t="str">
        <f t="shared" si="9"/>
        <v/>
      </c>
      <c r="AE120" s="73" t="str">
        <f t="shared" si="9"/>
        <v/>
      </c>
      <c r="AF120" s="73" t="str">
        <f t="shared" si="9"/>
        <v/>
      </c>
      <c r="AG120" s="72"/>
    </row>
    <row r="121" spans="1:33" ht="16" hidden="1" outlineLevel="1" x14ac:dyDescent="0.2">
      <c r="A121" s="70">
        <v>34578</v>
      </c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R121" s="73" t="str">
        <f t="shared" si="9"/>
        <v/>
      </c>
      <c r="S121" s="73" t="str">
        <f t="shared" si="9"/>
        <v/>
      </c>
      <c r="T121" s="73" t="str">
        <f t="shared" si="9"/>
        <v/>
      </c>
      <c r="U121" s="73" t="str">
        <f t="shared" si="9"/>
        <v/>
      </c>
      <c r="V121" s="73" t="str">
        <f t="shared" si="9"/>
        <v/>
      </c>
      <c r="W121" s="73" t="str">
        <f t="shared" si="9"/>
        <v/>
      </c>
      <c r="X121" s="73" t="str">
        <f t="shared" si="9"/>
        <v/>
      </c>
      <c r="Y121" s="73" t="str">
        <f t="shared" si="9"/>
        <v/>
      </c>
      <c r="Z121" s="73" t="str">
        <f t="shared" si="9"/>
        <v/>
      </c>
      <c r="AA121" s="73" t="str">
        <f t="shared" si="9"/>
        <v/>
      </c>
      <c r="AB121" s="73" t="str">
        <f t="shared" si="9"/>
        <v/>
      </c>
      <c r="AC121" s="73" t="str">
        <f t="shared" si="9"/>
        <v/>
      </c>
      <c r="AD121" s="73" t="str">
        <f t="shared" si="9"/>
        <v/>
      </c>
      <c r="AE121" s="73" t="str">
        <f t="shared" si="9"/>
        <v/>
      </c>
      <c r="AF121" s="73" t="str">
        <f t="shared" si="9"/>
        <v/>
      </c>
      <c r="AG121" s="72"/>
    </row>
    <row r="122" spans="1:33" ht="16" hidden="1" outlineLevel="1" x14ac:dyDescent="0.2">
      <c r="A122" s="70">
        <v>34608</v>
      </c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R122" s="73" t="str">
        <f t="shared" si="9"/>
        <v/>
      </c>
      <c r="S122" s="73" t="str">
        <f t="shared" si="9"/>
        <v/>
      </c>
      <c r="T122" s="73" t="str">
        <f t="shared" si="9"/>
        <v/>
      </c>
      <c r="U122" s="73" t="str">
        <f t="shared" si="9"/>
        <v/>
      </c>
      <c r="V122" s="73" t="str">
        <f t="shared" si="9"/>
        <v/>
      </c>
      <c r="W122" s="73" t="str">
        <f t="shared" si="9"/>
        <v/>
      </c>
      <c r="X122" s="73" t="str">
        <f t="shared" si="9"/>
        <v/>
      </c>
      <c r="Y122" s="73" t="str">
        <f t="shared" si="9"/>
        <v/>
      </c>
      <c r="Z122" s="73" t="str">
        <f t="shared" si="9"/>
        <v/>
      </c>
      <c r="AA122" s="73" t="str">
        <f t="shared" si="9"/>
        <v/>
      </c>
      <c r="AB122" s="73" t="str">
        <f t="shared" si="9"/>
        <v/>
      </c>
      <c r="AC122" s="73" t="str">
        <f t="shared" si="9"/>
        <v/>
      </c>
      <c r="AD122" s="73" t="str">
        <f t="shared" si="9"/>
        <v/>
      </c>
      <c r="AE122" s="73" t="str">
        <f t="shared" si="9"/>
        <v/>
      </c>
      <c r="AF122" s="73" t="str">
        <f t="shared" si="9"/>
        <v/>
      </c>
      <c r="AG122" s="72"/>
    </row>
    <row r="123" spans="1:33" ht="16" hidden="1" outlineLevel="1" x14ac:dyDescent="0.2">
      <c r="A123" s="70">
        <v>34639</v>
      </c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R123" s="73" t="str">
        <f t="shared" si="9"/>
        <v/>
      </c>
      <c r="S123" s="73" t="str">
        <f t="shared" si="9"/>
        <v/>
      </c>
      <c r="T123" s="73" t="str">
        <f t="shared" si="9"/>
        <v/>
      </c>
      <c r="U123" s="73" t="str">
        <f t="shared" si="9"/>
        <v/>
      </c>
      <c r="V123" s="73" t="str">
        <f t="shared" si="9"/>
        <v/>
      </c>
      <c r="W123" s="73" t="str">
        <f t="shared" si="9"/>
        <v/>
      </c>
      <c r="X123" s="73" t="str">
        <f t="shared" si="9"/>
        <v/>
      </c>
      <c r="Y123" s="73" t="str">
        <f t="shared" si="9"/>
        <v/>
      </c>
      <c r="Z123" s="73" t="str">
        <f t="shared" si="9"/>
        <v/>
      </c>
      <c r="AA123" s="73" t="str">
        <f t="shared" si="9"/>
        <v/>
      </c>
      <c r="AB123" s="73" t="str">
        <f t="shared" si="9"/>
        <v/>
      </c>
      <c r="AC123" s="73" t="str">
        <f t="shared" si="9"/>
        <v/>
      </c>
      <c r="AD123" s="73" t="str">
        <f t="shared" si="9"/>
        <v/>
      </c>
      <c r="AE123" s="73" t="str">
        <f t="shared" si="9"/>
        <v/>
      </c>
      <c r="AF123" s="73" t="str">
        <f t="shared" si="9"/>
        <v/>
      </c>
      <c r="AG123" s="72"/>
    </row>
    <row r="124" spans="1:33" ht="16" hidden="1" outlineLevel="1" x14ac:dyDescent="0.2">
      <c r="A124" s="70">
        <v>34669</v>
      </c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R124" s="73" t="str">
        <f t="shared" si="9"/>
        <v/>
      </c>
      <c r="S124" s="73" t="str">
        <f t="shared" si="9"/>
        <v/>
      </c>
      <c r="T124" s="73" t="str">
        <f t="shared" si="9"/>
        <v/>
      </c>
      <c r="U124" s="73" t="str">
        <f t="shared" si="9"/>
        <v/>
      </c>
      <c r="V124" s="73" t="str">
        <f t="shared" si="9"/>
        <v/>
      </c>
      <c r="W124" s="73" t="str">
        <f t="shared" si="9"/>
        <v/>
      </c>
      <c r="X124" s="73" t="str">
        <f t="shared" si="9"/>
        <v/>
      </c>
      <c r="Y124" s="73" t="str">
        <f t="shared" si="9"/>
        <v/>
      </c>
      <c r="Z124" s="73" t="str">
        <f t="shared" si="9"/>
        <v/>
      </c>
      <c r="AA124" s="73" t="str">
        <f t="shared" si="9"/>
        <v/>
      </c>
      <c r="AB124" s="73" t="str">
        <f t="shared" si="9"/>
        <v/>
      </c>
      <c r="AC124" s="73" t="str">
        <f t="shared" si="9"/>
        <v/>
      </c>
      <c r="AD124" s="73" t="str">
        <f t="shared" si="9"/>
        <v/>
      </c>
      <c r="AE124" s="73" t="str">
        <f t="shared" si="9"/>
        <v/>
      </c>
      <c r="AF124" s="73" t="str">
        <f t="shared" si="9"/>
        <v/>
      </c>
      <c r="AG124" s="72"/>
    </row>
    <row r="125" spans="1:33" ht="16" hidden="1" outlineLevel="1" x14ac:dyDescent="0.2">
      <c r="A125" s="70">
        <v>34700</v>
      </c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R125" s="73" t="str">
        <f t="shared" ref="R125:AF141" si="10">IFERROR(B125/B124-1,"")</f>
        <v/>
      </c>
      <c r="S125" s="73" t="str">
        <f t="shared" si="10"/>
        <v/>
      </c>
      <c r="T125" s="73" t="str">
        <f t="shared" si="10"/>
        <v/>
      </c>
      <c r="U125" s="73" t="str">
        <f t="shared" si="10"/>
        <v/>
      </c>
      <c r="V125" s="73" t="str">
        <f t="shared" si="10"/>
        <v/>
      </c>
      <c r="W125" s="73" t="str">
        <f t="shared" si="10"/>
        <v/>
      </c>
      <c r="X125" s="73" t="str">
        <f t="shared" si="10"/>
        <v/>
      </c>
      <c r="Y125" s="73" t="str">
        <f t="shared" si="10"/>
        <v/>
      </c>
      <c r="Z125" s="73" t="str">
        <f t="shared" si="10"/>
        <v/>
      </c>
      <c r="AA125" s="73" t="str">
        <f t="shared" si="10"/>
        <v/>
      </c>
      <c r="AB125" s="73" t="str">
        <f t="shared" si="10"/>
        <v/>
      </c>
      <c r="AC125" s="73" t="str">
        <f t="shared" si="10"/>
        <v/>
      </c>
      <c r="AD125" s="73" t="str">
        <f t="shared" si="10"/>
        <v/>
      </c>
      <c r="AE125" s="73" t="str">
        <f t="shared" si="10"/>
        <v/>
      </c>
      <c r="AF125" s="73" t="str">
        <f t="shared" si="10"/>
        <v/>
      </c>
      <c r="AG125" s="72"/>
    </row>
    <row r="126" spans="1:33" ht="16" hidden="1" outlineLevel="1" x14ac:dyDescent="0.2">
      <c r="A126" s="70">
        <v>34731</v>
      </c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R126" s="73" t="str">
        <f t="shared" si="10"/>
        <v/>
      </c>
      <c r="S126" s="73" t="str">
        <f t="shared" si="10"/>
        <v/>
      </c>
      <c r="T126" s="73" t="str">
        <f t="shared" si="10"/>
        <v/>
      </c>
      <c r="U126" s="73" t="str">
        <f t="shared" si="10"/>
        <v/>
      </c>
      <c r="V126" s="73" t="str">
        <f t="shared" si="10"/>
        <v/>
      </c>
      <c r="W126" s="73" t="str">
        <f t="shared" si="10"/>
        <v/>
      </c>
      <c r="X126" s="73" t="str">
        <f t="shared" si="10"/>
        <v/>
      </c>
      <c r="Y126" s="73" t="str">
        <f t="shared" si="10"/>
        <v/>
      </c>
      <c r="Z126" s="73" t="str">
        <f t="shared" si="10"/>
        <v/>
      </c>
      <c r="AA126" s="73" t="str">
        <f t="shared" si="10"/>
        <v/>
      </c>
      <c r="AB126" s="73" t="str">
        <f t="shared" si="10"/>
        <v/>
      </c>
      <c r="AC126" s="73" t="str">
        <f t="shared" si="10"/>
        <v/>
      </c>
      <c r="AD126" s="73" t="str">
        <f t="shared" si="10"/>
        <v/>
      </c>
      <c r="AE126" s="73" t="str">
        <f t="shared" si="10"/>
        <v/>
      </c>
      <c r="AF126" s="73" t="str">
        <f t="shared" si="10"/>
        <v/>
      </c>
      <c r="AG126" s="72"/>
    </row>
    <row r="127" spans="1:33" ht="16" hidden="1" outlineLevel="1" x14ac:dyDescent="0.2">
      <c r="A127" s="70">
        <v>34759</v>
      </c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R127" s="73" t="str">
        <f t="shared" si="10"/>
        <v/>
      </c>
      <c r="S127" s="73" t="str">
        <f t="shared" si="10"/>
        <v/>
      </c>
      <c r="T127" s="73" t="str">
        <f t="shared" si="10"/>
        <v/>
      </c>
      <c r="U127" s="73" t="str">
        <f t="shared" si="10"/>
        <v/>
      </c>
      <c r="V127" s="73" t="str">
        <f t="shared" si="10"/>
        <v/>
      </c>
      <c r="W127" s="73" t="str">
        <f t="shared" si="10"/>
        <v/>
      </c>
      <c r="X127" s="73" t="str">
        <f t="shared" si="10"/>
        <v/>
      </c>
      <c r="Y127" s="73" t="str">
        <f t="shared" si="10"/>
        <v/>
      </c>
      <c r="Z127" s="73" t="str">
        <f t="shared" si="10"/>
        <v/>
      </c>
      <c r="AA127" s="73" t="str">
        <f t="shared" si="10"/>
        <v/>
      </c>
      <c r="AB127" s="73" t="str">
        <f t="shared" si="10"/>
        <v/>
      </c>
      <c r="AC127" s="73" t="str">
        <f t="shared" si="10"/>
        <v/>
      </c>
      <c r="AD127" s="73" t="str">
        <f t="shared" si="10"/>
        <v/>
      </c>
      <c r="AE127" s="73" t="str">
        <f t="shared" si="10"/>
        <v/>
      </c>
      <c r="AF127" s="73" t="str">
        <f t="shared" si="10"/>
        <v/>
      </c>
      <c r="AG127" s="72"/>
    </row>
    <row r="128" spans="1:33" ht="16" hidden="1" outlineLevel="1" x14ac:dyDescent="0.2">
      <c r="A128" s="70">
        <v>34790</v>
      </c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R128" s="73" t="str">
        <f t="shared" si="10"/>
        <v/>
      </c>
      <c r="S128" s="73" t="str">
        <f t="shared" si="10"/>
        <v/>
      </c>
      <c r="T128" s="73" t="str">
        <f t="shared" si="10"/>
        <v/>
      </c>
      <c r="U128" s="73" t="str">
        <f t="shared" si="10"/>
        <v/>
      </c>
      <c r="V128" s="73" t="str">
        <f t="shared" si="10"/>
        <v/>
      </c>
      <c r="W128" s="73" t="str">
        <f t="shared" si="10"/>
        <v/>
      </c>
      <c r="X128" s="73" t="str">
        <f t="shared" si="10"/>
        <v/>
      </c>
      <c r="Y128" s="73" t="str">
        <f t="shared" si="10"/>
        <v/>
      </c>
      <c r="Z128" s="73" t="str">
        <f t="shared" si="10"/>
        <v/>
      </c>
      <c r="AA128" s="73" t="str">
        <f t="shared" si="10"/>
        <v/>
      </c>
      <c r="AB128" s="73" t="str">
        <f t="shared" si="10"/>
        <v/>
      </c>
      <c r="AC128" s="73" t="str">
        <f t="shared" si="10"/>
        <v/>
      </c>
      <c r="AD128" s="73" t="str">
        <f t="shared" si="10"/>
        <v/>
      </c>
      <c r="AE128" s="73" t="str">
        <f t="shared" si="10"/>
        <v/>
      </c>
      <c r="AF128" s="73" t="str">
        <f t="shared" si="10"/>
        <v/>
      </c>
      <c r="AG128" s="72"/>
    </row>
    <row r="129" spans="1:33" ht="16" hidden="1" outlineLevel="1" x14ac:dyDescent="0.2">
      <c r="A129" s="70">
        <v>34820</v>
      </c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R129" s="73" t="str">
        <f t="shared" si="10"/>
        <v/>
      </c>
      <c r="S129" s="73" t="str">
        <f t="shared" si="10"/>
        <v/>
      </c>
      <c r="T129" s="73" t="str">
        <f t="shared" si="10"/>
        <v/>
      </c>
      <c r="U129" s="73" t="str">
        <f t="shared" si="10"/>
        <v/>
      </c>
      <c r="V129" s="73" t="str">
        <f t="shared" si="10"/>
        <v/>
      </c>
      <c r="W129" s="73" t="str">
        <f t="shared" si="10"/>
        <v/>
      </c>
      <c r="X129" s="73" t="str">
        <f t="shared" si="10"/>
        <v/>
      </c>
      <c r="Y129" s="73" t="str">
        <f t="shared" si="10"/>
        <v/>
      </c>
      <c r="Z129" s="73" t="str">
        <f t="shared" si="10"/>
        <v/>
      </c>
      <c r="AA129" s="73" t="str">
        <f t="shared" si="10"/>
        <v/>
      </c>
      <c r="AB129" s="73" t="str">
        <f t="shared" si="10"/>
        <v/>
      </c>
      <c r="AC129" s="73" t="str">
        <f t="shared" si="10"/>
        <v/>
      </c>
      <c r="AD129" s="73" t="str">
        <f t="shared" si="10"/>
        <v/>
      </c>
      <c r="AE129" s="73" t="str">
        <f t="shared" si="10"/>
        <v/>
      </c>
      <c r="AF129" s="73" t="str">
        <f t="shared" si="10"/>
        <v/>
      </c>
      <c r="AG129" s="72"/>
    </row>
    <row r="130" spans="1:33" ht="16" hidden="1" outlineLevel="1" x14ac:dyDescent="0.2">
      <c r="A130" s="70">
        <v>34851</v>
      </c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R130" s="73" t="str">
        <f t="shared" si="10"/>
        <v/>
      </c>
      <c r="S130" s="73" t="str">
        <f t="shared" si="10"/>
        <v/>
      </c>
      <c r="T130" s="73" t="str">
        <f t="shared" si="10"/>
        <v/>
      </c>
      <c r="U130" s="73" t="str">
        <f t="shared" si="10"/>
        <v/>
      </c>
      <c r="V130" s="73" t="str">
        <f t="shared" si="10"/>
        <v/>
      </c>
      <c r="W130" s="73" t="str">
        <f t="shared" si="10"/>
        <v/>
      </c>
      <c r="X130" s="73" t="str">
        <f t="shared" si="10"/>
        <v/>
      </c>
      <c r="Y130" s="73" t="str">
        <f t="shared" si="10"/>
        <v/>
      </c>
      <c r="Z130" s="73" t="str">
        <f t="shared" si="10"/>
        <v/>
      </c>
      <c r="AA130" s="73" t="str">
        <f t="shared" si="10"/>
        <v/>
      </c>
      <c r="AB130" s="73" t="str">
        <f t="shared" si="10"/>
        <v/>
      </c>
      <c r="AC130" s="73" t="str">
        <f t="shared" si="10"/>
        <v/>
      </c>
      <c r="AD130" s="73" t="str">
        <f t="shared" si="10"/>
        <v/>
      </c>
      <c r="AE130" s="73" t="str">
        <f t="shared" si="10"/>
        <v/>
      </c>
      <c r="AF130" s="73" t="str">
        <f t="shared" si="10"/>
        <v/>
      </c>
      <c r="AG130" s="72"/>
    </row>
    <row r="131" spans="1:33" ht="16" hidden="1" outlineLevel="1" x14ac:dyDescent="0.2">
      <c r="A131" s="70">
        <v>34881</v>
      </c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R131" s="73" t="str">
        <f t="shared" si="10"/>
        <v/>
      </c>
      <c r="S131" s="73" t="str">
        <f t="shared" si="10"/>
        <v/>
      </c>
      <c r="T131" s="73" t="str">
        <f t="shared" si="10"/>
        <v/>
      </c>
      <c r="U131" s="73" t="str">
        <f t="shared" si="10"/>
        <v/>
      </c>
      <c r="V131" s="73" t="str">
        <f t="shared" si="10"/>
        <v/>
      </c>
      <c r="W131" s="73" t="str">
        <f t="shared" si="10"/>
        <v/>
      </c>
      <c r="X131" s="73" t="str">
        <f t="shared" si="10"/>
        <v/>
      </c>
      <c r="Y131" s="73" t="str">
        <f t="shared" si="10"/>
        <v/>
      </c>
      <c r="Z131" s="73" t="str">
        <f t="shared" si="10"/>
        <v/>
      </c>
      <c r="AA131" s="73" t="str">
        <f t="shared" si="10"/>
        <v/>
      </c>
      <c r="AB131" s="73" t="str">
        <f t="shared" si="10"/>
        <v/>
      </c>
      <c r="AC131" s="73" t="str">
        <f t="shared" si="10"/>
        <v/>
      </c>
      <c r="AD131" s="73" t="str">
        <f t="shared" si="10"/>
        <v/>
      </c>
      <c r="AE131" s="73" t="str">
        <f t="shared" si="10"/>
        <v/>
      </c>
      <c r="AF131" s="73" t="str">
        <f t="shared" si="10"/>
        <v/>
      </c>
      <c r="AG131" s="72"/>
    </row>
    <row r="132" spans="1:33" ht="16" hidden="1" outlineLevel="1" x14ac:dyDescent="0.2">
      <c r="A132" s="70">
        <v>34912</v>
      </c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R132" s="73" t="str">
        <f t="shared" si="10"/>
        <v/>
      </c>
      <c r="S132" s="73" t="str">
        <f t="shared" si="10"/>
        <v/>
      </c>
      <c r="T132" s="73" t="str">
        <f t="shared" si="10"/>
        <v/>
      </c>
      <c r="U132" s="73" t="str">
        <f t="shared" si="10"/>
        <v/>
      </c>
      <c r="V132" s="73" t="str">
        <f t="shared" si="10"/>
        <v/>
      </c>
      <c r="W132" s="73" t="str">
        <f t="shared" si="10"/>
        <v/>
      </c>
      <c r="X132" s="73" t="str">
        <f t="shared" si="10"/>
        <v/>
      </c>
      <c r="Y132" s="73" t="str">
        <f t="shared" si="10"/>
        <v/>
      </c>
      <c r="Z132" s="73" t="str">
        <f t="shared" si="10"/>
        <v/>
      </c>
      <c r="AA132" s="73" t="str">
        <f t="shared" si="10"/>
        <v/>
      </c>
      <c r="AB132" s="73" t="str">
        <f t="shared" si="10"/>
        <v/>
      </c>
      <c r="AC132" s="73" t="str">
        <f t="shared" si="10"/>
        <v/>
      </c>
      <c r="AD132" s="73" t="str">
        <f t="shared" si="10"/>
        <v/>
      </c>
      <c r="AE132" s="73" t="str">
        <f t="shared" si="10"/>
        <v/>
      </c>
      <c r="AF132" s="73" t="str">
        <f t="shared" si="10"/>
        <v/>
      </c>
      <c r="AG132" s="72"/>
    </row>
    <row r="133" spans="1:33" ht="16" hidden="1" outlineLevel="1" x14ac:dyDescent="0.2">
      <c r="A133" s="70">
        <v>34943</v>
      </c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R133" s="73" t="str">
        <f t="shared" si="10"/>
        <v/>
      </c>
      <c r="S133" s="73" t="str">
        <f t="shared" si="10"/>
        <v/>
      </c>
      <c r="T133" s="73" t="str">
        <f t="shared" si="10"/>
        <v/>
      </c>
      <c r="U133" s="73" t="str">
        <f t="shared" si="10"/>
        <v/>
      </c>
      <c r="V133" s="73" t="str">
        <f t="shared" si="10"/>
        <v/>
      </c>
      <c r="W133" s="73" t="str">
        <f t="shared" si="10"/>
        <v/>
      </c>
      <c r="X133" s="73" t="str">
        <f t="shared" si="10"/>
        <v/>
      </c>
      <c r="Y133" s="73" t="str">
        <f t="shared" si="10"/>
        <v/>
      </c>
      <c r="Z133" s="73" t="str">
        <f t="shared" si="10"/>
        <v/>
      </c>
      <c r="AA133" s="73" t="str">
        <f t="shared" si="10"/>
        <v/>
      </c>
      <c r="AB133" s="73" t="str">
        <f t="shared" si="10"/>
        <v/>
      </c>
      <c r="AC133" s="73" t="str">
        <f t="shared" si="10"/>
        <v/>
      </c>
      <c r="AD133" s="73" t="str">
        <f t="shared" si="10"/>
        <v/>
      </c>
      <c r="AE133" s="73" t="str">
        <f t="shared" si="10"/>
        <v/>
      </c>
      <c r="AF133" s="73" t="str">
        <f t="shared" si="10"/>
        <v/>
      </c>
      <c r="AG133" s="72"/>
    </row>
    <row r="134" spans="1:33" ht="16" hidden="1" outlineLevel="1" x14ac:dyDescent="0.2">
      <c r="A134" s="70">
        <v>34973</v>
      </c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R134" s="73" t="str">
        <f t="shared" si="10"/>
        <v/>
      </c>
      <c r="S134" s="73" t="str">
        <f t="shared" si="10"/>
        <v/>
      </c>
      <c r="T134" s="73" t="str">
        <f t="shared" si="10"/>
        <v/>
      </c>
      <c r="U134" s="73" t="str">
        <f t="shared" si="10"/>
        <v/>
      </c>
      <c r="V134" s="73" t="str">
        <f t="shared" si="10"/>
        <v/>
      </c>
      <c r="W134" s="73" t="str">
        <f t="shared" si="10"/>
        <v/>
      </c>
      <c r="X134" s="73" t="str">
        <f t="shared" si="10"/>
        <v/>
      </c>
      <c r="Y134" s="73" t="str">
        <f t="shared" si="10"/>
        <v/>
      </c>
      <c r="Z134" s="73" t="str">
        <f t="shared" si="10"/>
        <v/>
      </c>
      <c r="AA134" s="73" t="str">
        <f t="shared" si="10"/>
        <v/>
      </c>
      <c r="AB134" s="73" t="str">
        <f t="shared" si="10"/>
        <v/>
      </c>
      <c r="AC134" s="73" t="str">
        <f t="shared" si="10"/>
        <v/>
      </c>
      <c r="AD134" s="73" t="str">
        <f t="shared" si="10"/>
        <v/>
      </c>
      <c r="AE134" s="73" t="str">
        <f t="shared" si="10"/>
        <v/>
      </c>
      <c r="AF134" s="73" t="str">
        <f t="shared" si="10"/>
        <v/>
      </c>
      <c r="AG134" s="72"/>
    </row>
    <row r="135" spans="1:33" ht="16" hidden="1" outlineLevel="1" x14ac:dyDescent="0.2">
      <c r="A135" s="70">
        <v>35004</v>
      </c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R135" s="73" t="str">
        <f t="shared" si="10"/>
        <v/>
      </c>
      <c r="S135" s="73" t="str">
        <f t="shared" si="10"/>
        <v/>
      </c>
      <c r="T135" s="73" t="str">
        <f t="shared" si="10"/>
        <v/>
      </c>
      <c r="U135" s="73" t="str">
        <f t="shared" si="10"/>
        <v/>
      </c>
      <c r="V135" s="73" t="str">
        <f t="shared" si="10"/>
        <v/>
      </c>
      <c r="W135" s="73" t="str">
        <f t="shared" si="10"/>
        <v/>
      </c>
      <c r="X135" s="73" t="str">
        <f t="shared" si="10"/>
        <v/>
      </c>
      <c r="Y135" s="73" t="str">
        <f t="shared" si="10"/>
        <v/>
      </c>
      <c r="Z135" s="73" t="str">
        <f t="shared" si="10"/>
        <v/>
      </c>
      <c r="AA135" s="73" t="str">
        <f t="shared" si="10"/>
        <v/>
      </c>
      <c r="AB135" s="73" t="str">
        <f t="shared" si="10"/>
        <v/>
      </c>
      <c r="AC135" s="73" t="str">
        <f t="shared" si="10"/>
        <v/>
      </c>
      <c r="AD135" s="73" t="str">
        <f t="shared" si="10"/>
        <v/>
      </c>
      <c r="AE135" s="73" t="str">
        <f t="shared" si="10"/>
        <v/>
      </c>
      <c r="AF135" s="73" t="str">
        <f t="shared" si="10"/>
        <v/>
      </c>
      <c r="AG135" s="72"/>
    </row>
    <row r="136" spans="1:33" ht="16" hidden="1" outlineLevel="1" x14ac:dyDescent="0.2">
      <c r="A136" s="70">
        <v>35034</v>
      </c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R136" s="73" t="str">
        <f t="shared" si="10"/>
        <v/>
      </c>
      <c r="S136" s="73" t="str">
        <f t="shared" si="10"/>
        <v/>
      </c>
      <c r="T136" s="73" t="str">
        <f t="shared" si="10"/>
        <v/>
      </c>
      <c r="U136" s="73" t="str">
        <f t="shared" si="10"/>
        <v/>
      </c>
      <c r="V136" s="73" t="str">
        <f t="shared" si="10"/>
        <v/>
      </c>
      <c r="W136" s="73" t="str">
        <f t="shared" si="10"/>
        <v/>
      </c>
      <c r="X136" s="73" t="str">
        <f t="shared" si="10"/>
        <v/>
      </c>
      <c r="Y136" s="73" t="str">
        <f t="shared" si="10"/>
        <v/>
      </c>
      <c r="Z136" s="73" t="str">
        <f t="shared" si="10"/>
        <v/>
      </c>
      <c r="AA136" s="73" t="str">
        <f t="shared" si="10"/>
        <v/>
      </c>
      <c r="AB136" s="73" t="str">
        <f t="shared" si="10"/>
        <v/>
      </c>
      <c r="AC136" s="73" t="str">
        <f t="shared" si="10"/>
        <v/>
      </c>
      <c r="AD136" s="73" t="str">
        <f t="shared" si="10"/>
        <v/>
      </c>
      <c r="AE136" s="73" t="str">
        <f t="shared" si="10"/>
        <v/>
      </c>
      <c r="AF136" s="73" t="str">
        <f t="shared" si="10"/>
        <v/>
      </c>
      <c r="AG136" s="72"/>
    </row>
    <row r="137" spans="1:33" ht="16" hidden="1" outlineLevel="1" x14ac:dyDescent="0.2">
      <c r="A137" s="70">
        <v>35065</v>
      </c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R137" s="73" t="str">
        <f t="shared" si="10"/>
        <v/>
      </c>
      <c r="S137" s="73" t="str">
        <f t="shared" si="10"/>
        <v/>
      </c>
      <c r="T137" s="73" t="str">
        <f t="shared" si="10"/>
        <v/>
      </c>
      <c r="U137" s="73" t="str">
        <f t="shared" si="10"/>
        <v/>
      </c>
      <c r="V137" s="73" t="str">
        <f t="shared" si="10"/>
        <v/>
      </c>
      <c r="W137" s="73" t="str">
        <f t="shared" si="10"/>
        <v/>
      </c>
      <c r="X137" s="73" t="str">
        <f t="shared" si="10"/>
        <v/>
      </c>
      <c r="Y137" s="73" t="str">
        <f t="shared" si="10"/>
        <v/>
      </c>
      <c r="Z137" s="73" t="str">
        <f t="shared" si="10"/>
        <v/>
      </c>
      <c r="AA137" s="73" t="str">
        <f t="shared" si="10"/>
        <v/>
      </c>
      <c r="AB137" s="73" t="str">
        <f t="shared" si="10"/>
        <v/>
      </c>
      <c r="AC137" s="73" t="str">
        <f t="shared" si="10"/>
        <v/>
      </c>
      <c r="AD137" s="73" t="str">
        <f t="shared" si="10"/>
        <v/>
      </c>
      <c r="AE137" s="73" t="str">
        <f t="shared" si="10"/>
        <v/>
      </c>
      <c r="AF137" s="73" t="str">
        <f t="shared" si="10"/>
        <v/>
      </c>
      <c r="AG137" s="72"/>
    </row>
    <row r="138" spans="1:33" ht="16" hidden="1" outlineLevel="1" x14ac:dyDescent="0.2">
      <c r="A138" s="70">
        <v>35096</v>
      </c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R138" s="73" t="str">
        <f t="shared" si="10"/>
        <v/>
      </c>
      <c r="S138" s="73" t="str">
        <f t="shared" si="10"/>
        <v/>
      </c>
      <c r="T138" s="73" t="str">
        <f t="shared" si="10"/>
        <v/>
      </c>
      <c r="U138" s="73" t="str">
        <f t="shared" si="10"/>
        <v/>
      </c>
      <c r="V138" s="73" t="str">
        <f t="shared" si="10"/>
        <v/>
      </c>
      <c r="W138" s="73" t="str">
        <f t="shared" si="10"/>
        <v/>
      </c>
      <c r="X138" s="73" t="str">
        <f t="shared" si="10"/>
        <v/>
      </c>
      <c r="Y138" s="73" t="str">
        <f t="shared" si="10"/>
        <v/>
      </c>
      <c r="Z138" s="73" t="str">
        <f t="shared" si="10"/>
        <v/>
      </c>
      <c r="AA138" s="73" t="str">
        <f t="shared" si="10"/>
        <v/>
      </c>
      <c r="AB138" s="73" t="str">
        <f t="shared" si="10"/>
        <v/>
      </c>
      <c r="AC138" s="73" t="str">
        <f t="shared" si="10"/>
        <v/>
      </c>
      <c r="AD138" s="73" t="str">
        <f t="shared" si="10"/>
        <v/>
      </c>
      <c r="AE138" s="73" t="str">
        <f t="shared" si="10"/>
        <v/>
      </c>
      <c r="AF138" s="73" t="str">
        <f t="shared" si="10"/>
        <v/>
      </c>
      <c r="AG138" s="72"/>
    </row>
    <row r="139" spans="1:33" ht="16" hidden="1" outlineLevel="1" x14ac:dyDescent="0.2">
      <c r="A139" s="70">
        <v>35125</v>
      </c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R139" s="73" t="str">
        <f t="shared" si="10"/>
        <v/>
      </c>
      <c r="S139" s="73" t="str">
        <f t="shared" si="10"/>
        <v/>
      </c>
      <c r="T139" s="73" t="str">
        <f t="shared" si="10"/>
        <v/>
      </c>
      <c r="U139" s="73" t="str">
        <f t="shared" si="10"/>
        <v/>
      </c>
      <c r="V139" s="73" t="str">
        <f t="shared" si="10"/>
        <v/>
      </c>
      <c r="W139" s="73" t="str">
        <f t="shared" si="10"/>
        <v/>
      </c>
      <c r="X139" s="73" t="str">
        <f t="shared" si="10"/>
        <v/>
      </c>
      <c r="Y139" s="73" t="str">
        <f t="shared" si="10"/>
        <v/>
      </c>
      <c r="Z139" s="73" t="str">
        <f t="shared" si="10"/>
        <v/>
      </c>
      <c r="AA139" s="73" t="str">
        <f t="shared" si="10"/>
        <v/>
      </c>
      <c r="AB139" s="73" t="str">
        <f t="shared" si="10"/>
        <v/>
      </c>
      <c r="AC139" s="73" t="str">
        <f t="shared" si="10"/>
        <v/>
      </c>
      <c r="AD139" s="73" t="str">
        <f t="shared" si="10"/>
        <v/>
      </c>
      <c r="AE139" s="73" t="str">
        <f t="shared" si="10"/>
        <v/>
      </c>
      <c r="AF139" s="73" t="str">
        <f t="shared" si="10"/>
        <v/>
      </c>
      <c r="AG139" s="72"/>
    </row>
    <row r="140" spans="1:33" ht="16" hidden="1" outlineLevel="1" x14ac:dyDescent="0.2">
      <c r="A140" s="70">
        <v>35156</v>
      </c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R140" s="73" t="str">
        <f t="shared" si="10"/>
        <v/>
      </c>
      <c r="S140" s="73" t="str">
        <f t="shared" si="10"/>
        <v/>
      </c>
      <c r="T140" s="73" t="str">
        <f t="shared" si="10"/>
        <v/>
      </c>
      <c r="U140" s="73" t="str">
        <f t="shared" si="10"/>
        <v/>
      </c>
      <c r="V140" s="73" t="str">
        <f t="shared" si="10"/>
        <v/>
      </c>
      <c r="W140" s="73" t="str">
        <f t="shared" si="10"/>
        <v/>
      </c>
      <c r="X140" s="73" t="str">
        <f t="shared" si="10"/>
        <v/>
      </c>
      <c r="Y140" s="73" t="str">
        <f t="shared" si="10"/>
        <v/>
      </c>
      <c r="Z140" s="73" t="str">
        <f t="shared" si="10"/>
        <v/>
      </c>
      <c r="AA140" s="73" t="str">
        <f t="shared" si="10"/>
        <v/>
      </c>
      <c r="AB140" s="73" t="str">
        <f t="shared" si="10"/>
        <v/>
      </c>
      <c r="AC140" s="73" t="str">
        <f t="shared" si="10"/>
        <v/>
      </c>
      <c r="AD140" s="73" t="str">
        <f t="shared" si="10"/>
        <v/>
      </c>
      <c r="AE140" s="73" t="str">
        <f t="shared" si="10"/>
        <v/>
      </c>
      <c r="AF140" s="73" t="str">
        <f t="shared" si="10"/>
        <v/>
      </c>
      <c r="AG140" s="72"/>
    </row>
    <row r="141" spans="1:33" ht="16" hidden="1" outlineLevel="1" x14ac:dyDescent="0.2">
      <c r="A141" s="70">
        <v>35186</v>
      </c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R141" s="73" t="str">
        <f t="shared" si="10"/>
        <v/>
      </c>
      <c r="S141" s="73" t="str">
        <f t="shared" si="10"/>
        <v/>
      </c>
      <c r="T141" s="73" t="str">
        <f t="shared" si="10"/>
        <v/>
      </c>
      <c r="U141" s="73" t="str">
        <f t="shared" si="10"/>
        <v/>
      </c>
      <c r="V141" s="73" t="str">
        <f t="shared" si="10"/>
        <v/>
      </c>
      <c r="W141" s="73" t="str">
        <f t="shared" si="10"/>
        <v/>
      </c>
      <c r="X141" s="73" t="str">
        <f t="shared" si="10"/>
        <v/>
      </c>
      <c r="Y141" s="73" t="str">
        <f t="shared" si="10"/>
        <v/>
      </c>
      <c r="Z141" s="73" t="str">
        <f t="shared" si="10"/>
        <v/>
      </c>
      <c r="AA141" s="73" t="str">
        <f t="shared" si="10"/>
        <v/>
      </c>
      <c r="AB141" s="73" t="str">
        <f t="shared" si="10"/>
        <v/>
      </c>
      <c r="AC141" s="73" t="str">
        <f t="shared" si="10"/>
        <v/>
      </c>
      <c r="AD141" s="73" t="str">
        <f t="shared" si="10"/>
        <v/>
      </c>
      <c r="AE141" s="73" t="str">
        <f t="shared" si="10"/>
        <v/>
      </c>
      <c r="AF141" s="73" t="str">
        <f t="shared" si="10"/>
        <v/>
      </c>
      <c r="AG141" s="72"/>
    </row>
    <row r="142" spans="1:33" ht="16" hidden="1" outlineLevel="1" x14ac:dyDescent="0.2">
      <c r="A142" s="70">
        <v>35217</v>
      </c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R142" s="73" t="str">
        <f t="shared" ref="R142:AF158" si="11">IFERROR(B142/B141-1,"")</f>
        <v/>
      </c>
      <c r="S142" s="73" t="str">
        <f t="shared" si="11"/>
        <v/>
      </c>
      <c r="T142" s="73" t="str">
        <f t="shared" si="11"/>
        <v/>
      </c>
      <c r="U142" s="73" t="str">
        <f t="shared" si="11"/>
        <v/>
      </c>
      <c r="V142" s="73" t="str">
        <f t="shared" si="11"/>
        <v/>
      </c>
      <c r="W142" s="73" t="str">
        <f t="shared" si="11"/>
        <v/>
      </c>
      <c r="X142" s="73" t="str">
        <f t="shared" si="11"/>
        <v/>
      </c>
      <c r="Y142" s="73" t="str">
        <f t="shared" si="11"/>
        <v/>
      </c>
      <c r="Z142" s="73" t="str">
        <f t="shared" si="11"/>
        <v/>
      </c>
      <c r="AA142" s="73" t="str">
        <f t="shared" si="11"/>
        <v/>
      </c>
      <c r="AB142" s="73" t="str">
        <f t="shared" si="11"/>
        <v/>
      </c>
      <c r="AC142" s="73" t="str">
        <f t="shared" si="11"/>
        <v/>
      </c>
      <c r="AD142" s="73" t="str">
        <f t="shared" si="11"/>
        <v/>
      </c>
      <c r="AE142" s="73" t="str">
        <f t="shared" si="11"/>
        <v/>
      </c>
      <c r="AF142" s="73" t="str">
        <f t="shared" si="11"/>
        <v/>
      </c>
      <c r="AG142" s="72"/>
    </row>
    <row r="143" spans="1:33" ht="16" hidden="1" outlineLevel="1" x14ac:dyDescent="0.2">
      <c r="A143" s="70">
        <v>35247</v>
      </c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R143" s="73" t="str">
        <f t="shared" si="11"/>
        <v/>
      </c>
      <c r="S143" s="73" t="str">
        <f t="shared" si="11"/>
        <v/>
      </c>
      <c r="T143" s="73" t="str">
        <f t="shared" si="11"/>
        <v/>
      </c>
      <c r="U143" s="73" t="str">
        <f t="shared" si="11"/>
        <v/>
      </c>
      <c r="V143" s="73" t="str">
        <f t="shared" si="11"/>
        <v/>
      </c>
      <c r="W143" s="73" t="str">
        <f t="shared" si="11"/>
        <v/>
      </c>
      <c r="X143" s="73" t="str">
        <f t="shared" si="11"/>
        <v/>
      </c>
      <c r="Y143" s="73" t="str">
        <f t="shared" si="11"/>
        <v/>
      </c>
      <c r="Z143" s="73" t="str">
        <f t="shared" si="11"/>
        <v/>
      </c>
      <c r="AA143" s="73" t="str">
        <f t="shared" si="11"/>
        <v/>
      </c>
      <c r="AB143" s="73" t="str">
        <f t="shared" si="11"/>
        <v/>
      </c>
      <c r="AC143" s="73" t="str">
        <f t="shared" si="11"/>
        <v/>
      </c>
      <c r="AD143" s="73" t="str">
        <f t="shared" si="11"/>
        <v/>
      </c>
      <c r="AE143" s="73" t="str">
        <f t="shared" si="11"/>
        <v/>
      </c>
      <c r="AF143" s="73" t="str">
        <f t="shared" si="11"/>
        <v/>
      </c>
      <c r="AG143" s="72"/>
    </row>
    <row r="144" spans="1:33" ht="16" hidden="1" outlineLevel="1" x14ac:dyDescent="0.2">
      <c r="A144" s="70">
        <v>35278</v>
      </c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R144" s="73" t="str">
        <f t="shared" si="11"/>
        <v/>
      </c>
      <c r="S144" s="73" t="str">
        <f t="shared" si="11"/>
        <v/>
      </c>
      <c r="T144" s="73" t="str">
        <f t="shared" si="11"/>
        <v/>
      </c>
      <c r="U144" s="73" t="str">
        <f t="shared" si="11"/>
        <v/>
      </c>
      <c r="V144" s="73" t="str">
        <f t="shared" si="11"/>
        <v/>
      </c>
      <c r="W144" s="73" t="str">
        <f t="shared" si="11"/>
        <v/>
      </c>
      <c r="X144" s="73" t="str">
        <f t="shared" si="11"/>
        <v/>
      </c>
      <c r="Y144" s="73" t="str">
        <f t="shared" si="11"/>
        <v/>
      </c>
      <c r="Z144" s="73" t="str">
        <f t="shared" si="11"/>
        <v/>
      </c>
      <c r="AA144" s="73" t="str">
        <f t="shared" si="11"/>
        <v/>
      </c>
      <c r="AB144" s="73" t="str">
        <f t="shared" si="11"/>
        <v/>
      </c>
      <c r="AC144" s="73" t="str">
        <f t="shared" si="11"/>
        <v/>
      </c>
      <c r="AD144" s="73" t="str">
        <f t="shared" si="11"/>
        <v/>
      </c>
      <c r="AE144" s="73" t="str">
        <f t="shared" si="11"/>
        <v/>
      </c>
      <c r="AF144" s="73" t="str">
        <f t="shared" si="11"/>
        <v/>
      </c>
      <c r="AG144" s="72"/>
    </row>
    <row r="145" spans="1:33" ht="16" hidden="1" outlineLevel="1" x14ac:dyDescent="0.2">
      <c r="A145" s="70">
        <v>35309</v>
      </c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R145" s="73" t="str">
        <f t="shared" si="11"/>
        <v/>
      </c>
      <c r="S145" s="73" t="str">
        <f t="shared" si="11"/>
        <v/>
      </c>
      <c r="T145" s="73" t="str">
        <f t="shared" si="11"/>
        <v/>
      </c>
      <c r="U145" s="73" t="str">
        <f t="shared" si="11"/>
        <v/>
      </c>
      <c r="V145" s="73" t="str">
        <f t="shared" si="11"/>
        <v/>
      </c>
      <c r="W145" s="73" t="str">
        <f t="shared" si="11"/>
        <v/>
      </c>
      <c r="X145" s="73" t="str">
        <f t="shared" si="11"/>
        <v/>
      </c>
      <c r="Y145" s="73" t="str">
        <f t="shared" si="11"/>
        <v/>
      </c>
      <c r="Z145" s="73" t="str">
        <f t="shared" si="11"/>
        <v/>
      </c>
      <c r="AA145" s="73" t="str">
        <f t="shared" si="11"/>
        <v/>
      </c>
      <c r="AB145" s="73" t="str">
        <f t="shared" si="11"/>
        <v/>
      </c>
      <c r="AC145" s="73" t="str">
        <f t="shared" si="11"/>
        <v/>
      </c>
      <c r="AD145" s="73" t="str">
        <f t="shared" si="11"/>
        <v/>
      </c>
      <c r="AE145" s="73" t="str">
        <f t="shared" si="11"/>
        <v/>
      </c>
      <c r="AF145" s="73" t="str">
        <f t="shared" si="11"/>
        <v/>
      </c>
      <c r="AG145" s="72"/>
    </row>
    <row r="146" spans="1:33" ht="16" hidden="1" outlineLevel="1" x14ac:dyDescent="0.2">
      <c r="A146" s="70">
        <v>35339</v>
      </c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R146" s="73" t="str">
        <f t="shared" si="11"/>
        <v/>
      </c>
      <c r="S146" s="73" t="str">
        <f t="shared" si="11"/>
        <v/>
      </c>
      <c r="T146" s="73" t="str">
        <f t="shared" si="11"/>
        <v/>
      </c>
      <c r="U146" s="73" t="str">
        <f t="shared" si="11"/>
        <v/>
      </c>
      <c r="V146" s="73" t="str">
        <f t="shared" si="11"/>
        <v/>
      </c>
      <c r="W146" s="73" t="str">
        <f t="shared" si="11"/>
        <v/>
      </c>
      <c r="X146" s="73" t="str">
        <f t="shared" si="11"/>
        <v/>
      </c>
      <c r="Y146" s="73" t="str">
        <f t="shared" si="11"/>
        <v/>
      </c>
      <c r="Z146" s="73" t="str">
        <f t="shared" si="11"/>
        <v/>
      </c>
      <c r="AA146" s="73" t="str">
        <f t="shared" si="11"/>
        <v/>
      </c>
      <c r="AB146" s="73" t="str">
        <f t="shared" si="11"/>
        <v/>
      </c>
      <c r="AC146" s="73" t="str">
        <f t="shared" si="11"/>
        <v/>
      </c>
      <c r="AD146" s="73" t="str">
        <f t="shared" si="11"/>
        <v/>
      </c>
      <c r="AE146" s="73" t="str">
        <f t="shared" si="11"/>
        <v/>
      </c>
      <c r="AF146" s="73" t="str">
        <f t="shared" si="11"/>
        <v/>
      </c>
      <c r="AG146" s="72"/>
    </row>
    <row r="147" spans="1:33" ht="16" hidden="1" outlineLevel="1" x14ac:dyDescent="0.2">
      <c r="A147" s="70">
        <v>35370</v>
      </c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R147" s="73" t="str">
        <f t="shared" si="11"/>
        <v/>
      </c>
      <c r="S147" s="73" t="str">
        <f t="shared" si="11"/>
        <v/>
      </c>
      <c r="T147" s="73" t="str">
        <f t="shared" si="11"/>
        <v/>
      </c>
      <c r="U147" s="73" t="str">
        <f t="shared" si="11"/>
        <v/>
      </c>
      <c r="V147" s="73" t="str">
        <f t="shared" si="11"/>
        <v/>
      </c>
      <c r="W147" s="73" t="str">
        <f t="shared" si="11"/>
        <v/>
      </c>
      <c r="X147" s="73" t="str">
        <f t="shared" si="11"/>
        <v/>
      </c>
      <c r="Y147" s="73" t="str">
        <f t="shared" si="11"/>
        <v/>
      </c>
      <c r="Z147" s="73" t="str">
        <f t="shared" si="11"/>
        <v/>
      </c>
      <c r="AA147" s="73" t="str">
        <f t="shared" si="11"/>
        <v/>
      </c>
      <c r="AB147" s="73" t="str">
        <f t="shared" si="11"/>
        <v/>
      </c>
      <c r="AC147" s="73" t="str">
        <f t="shared" si="11"/>
        <v/>
      </c>
      <c r="AD147" s="73" t="str">
        <f t="shared" si="11"/>
        <v/>
      </c>
      <c r="AE147" s="73" t="str">
        <f t="shared" si="11"/>
        <v/>
      </c>
      <c r="AF147" s="73" t="str">
        <f t="shared" si="11"/>
        <v/>
      </c>
      <c r="AG147" s="72"/>
    </row>
    <row r="148" spans="1:33" ht="16" hidden="1" outlineLevel="1" x14ac:dyDescent="0.2">
      <c r="A148" s="70">
        <v>35400</v>
      </c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R148" s="73" t="str">
        <f t="shared" si="11"/>
        <v/>
      </c>
      <c r="S148" s="73" t="str">
        <f t="shared" si="11"/>
        <v/>
      </c>
      <c r="T148" s="73" t="str">
        <f t="shared" si="11"/>
        <v/>
      </c>
      <c r="U148" s="73" t="str">
        <f t="shared" si="11"/>
        <v/>
      </c>
      <c r="V148" s="73" t="str">
        <f t="shared" si="11"/>
        <v/>
      </c>
      <c r="W148" s="73" t="str">
        <f t="shared" si="11"/>
        <v/>
      </c>
      <c r="X148" s="73" t="str">
        <f t="shared" si="11"/>
        <v/>
      </c>
      <c r="Y148" s="73" t="str">
        <f t="shared" si="11"/>
        <v/>
      </c>
      <c r="Z148" s="73" t="str">
        <f t="shared" si="11"/>
        <v/>
      </c>
      <c r="AA148" s="73" t="str">
        <f t="shared" si="11"/>
        <v/>
      </c>
      <c r="AB148" s="73" t="str">
        <f t="shared" si="11"/>
        <v/>
      </c>
      <c r="AC148" s="73" t="str">
        <f t="shared" si="11"/>
        <v/>
      </c>
      <c r="AD148" s="73" t="str">
        <f t="shared" si="11"/>
        <v/>
      </c>
      <c r="AE148" s="73" t="str">
        <f t="shared" si="11"/>
        <v/>
      </c>
      <c r="AF148" s="73" t="str">
        <f t="shared" si="11"/>
        <v/>
      </c>
      <c r="AG148" s="72"/>
    </row>
    <row r="149" spans="1:33" ht="16" hidden="1" outlineLevel="1" x14ac:dyDescent="0.2">
      <c r="A149" s="70">
        <v>35431</v>
      </c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R149" s="73" t="str">
        <f t="shared" si="11"/>
        <v/>
      </c>
      <c r="S149" s="73" t="str">
        <f t="shared" si="11"/>
        <v/>
      </c>
      <c r="T149" s="73" t="str">
        <f t="shared" si="11"/>
        <v/>
      </c>
      <c r="U149" s="73" t="str">
        <f t="shared" si="11"/>
        <v/>
      </c>
      <c r="V149" s="73" t="str">
        <f t="shared" si="11"/>
        <v/>
      </c>
      <c r="W149" s="73" t="str">
        <f t="shared" si="11"/>
        <v/>
      </c>
      <c r="X149" s="73" t="str">
        <f t="shared" si="11"/>
        <v/>
      </c>
      <c r="Y149" s="73" t="str">
        <f t="shared" si="11"/>
        <v/>
      </c>
      <c r="Z149" s="73" t="str">
        <f t="shared" si="11"/>
        <v/>
      </c>
      <c r="AA149" s="73" t="str">
        <f t="shared" si="11"/>
        <v/>
      </c>
      <c r="AB149" s="73" t="str">
        <f t="shared" si="11"/>
        <v/>
      </c>
      <c r="AC149" s="73" t="str">
        <f t="shared" si="11"/>
        <v/>
      </c>
      <c r="AD149" s="73" t="str">
        <f t="shared" si="11"/>
        <v/>
      </c>
      <c r="AE149" s="73" t="str">
        <f t="shared" si="11"/>
        <v/>
      </c>
      <c r="AF149" s="73" t="str">
        <f t="shared" si="11"/>
        <v/>
      </c>
      <c r="AG149" s="72"/>
    </row>
    <row r="150" spans="1:33" ht="16" hidden="1" outlineLevel="1" x14ac:dyDescent="0.2">
      <c r="A150" s="70">
        <v>35462</v>
      </c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R150" s="73" t="str">
        <f t="shared" si="11"/>
        <v/>
      </c>
      <c r="S150" s="73" t="str">
        <f t="shared" si="11"/>
        <v/>
      </c>
      <c r="T150" s="73" t="str">
        <f t="shared" si="11"/>
        <v/>
      </c>
      <c r="U150" s="73" t="str">
        <f t="shared" si="11"/>
        <v/>
      </c>
      <c r="V150" s="73" t="str">
        <f t="shared" si="11"/>
        <v/>
      </c>
      <c r="W150" s="73" t="str">
        <f t="shared" si="11"/>
        <v/>
      </c>
      <c r="X150" s="73" t="str">
        <f t="shared" si="11"/>
        <v/>
      </c>
      <c r="Y150" s="73" t="str">
        <f t="shared" si="11"/>
        <v/>
      </c>
      <c r="Z150" s="73" t="str">
        <f t="shared" si="11"/>
        <v/>
      </c>
      <c r="AA150" s="73" t="str">
        <f t="shared" si="11"/>
        <v/>
      </c>
      <c r="AB150" s="73" t="str">
        <f t="shared" si="11"/>
        <v/>
      </c>
      <c r="AC150" s="73" t="str">
        <f t="shared" si="11"/>
        <v/>
      </c>
      <c r="AD150" s="73" t="str">
        <f t="shared" si="11"/>
        <v/>
      </c>
      <c r="AE150" s="73" t="str">
        <f t="shared" si="11"/>
        <v/>
      </c>
      <c r="AF150" s="73" t="str">
        <f t="shared" si="11"/>
        <v/>
      </c>
      <c r="AG150" s="72"/>
    </row>
    <row r="151" spans="1:33" ht="16" hidden="1" outlineLevel="1" x14ac:dyDescent="0.2">
      <c r="A151" s="70">
        <v>35490</v>
      </c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R151" s="73" t="str">
        <f t="shared" si="11"/>
        <v/>
      </c>
      <c r="S151" s="73" t="str">
        <f t="shared" si="11"/>
        <v/>
      </c>
      <c r="T151" s="73" t="str">
        <f t="shared" si="11"/>
        <v/>
      </c>
      <c r="U151" s="73" t="str">
        <f t="shared" si="11"/>
        <v/>
      </c>
      <c r="V151" s="73" t="str">
        <f t="shared" si="11"/>
        <v/>
      </c>
      <c r="W151" s="73" t="str">
        <f t="shared" si="11"/>
        <v/>
      </c>
      <c r="X151" s="73" t="str">
        <f t="shared" si="11"/>
        <v/>
      </c>
      <c r="Y151" s="73" t="str">
        <f t="shared" si="11"/>
        <v/>
      </c>
      <c r="Z151" s="73" t="str">
        <f t="shared" si="11"/>
        <v/>
      </c>
      <c r="AA151" s="73" t="str">
        <f t="shared" si="11"/>
        <v/>
      </c>
      <c r="AB151" s="73" t="str">
        <f t="shared" si="11"/>
        <v/>
      </c>
      <c r="AC151" s="73" t="str">
        <f t="shared" si="11"/>
        <v/>
      </c>
      <c r="AD151" s="73" t="str">
        <f t="shared" si="11"/>
        <v/>
      </c>
      <c r="AE151" s="73" t="str">
        <f t="shared" si="11"/>
        <v/>
      </c>
      <c r="AF151" s="73" t="str">
        <f t="shared" si="11"/>
        <v/>
      </c>
      <c r="AG151" s="72"/>
    </row>
    <row r="152" spans="1:33" ht="16" hidden="1" outlineLevel="1" x14ac:dyDescent="0.2">
      <c r="A152" s="70">
        <v>35521</v>
      </c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R152" s="73" t="str">
        <f t="shared" si="11"/>
        <v/>
      </c>
      <c r="S152" s="73" t="str">
        <f t="shared" si="11"/>
        <v/>
      </c>
      <c r="T152" s="73" t="str">
        <f t="shared" si="11"/>
        <v/>
      </c>
      <c r="U152" s="73" t="str">
        <f t="shared" si="11"/>
        <v/>
      </c>
      <c r="V152" s="73" t="str">
        <f t="shared" si="11"/>
        <v/>
      </c>
      <c r="W152" s="73" t="str">
        <f t="shared" si="11"/>
        <v/>
      </c>
      <c r="X152" s="73" t="str">
        <f t="shared" si="11"/>
        <v/>
      </c>
      <c r="Y152" s="73" t="str">
        <f t="shared" si="11"/>
        <v/>
      </c>
      <c r="Z152" s="73" t="str">
        <f t="shared" si="11"/>
        <v/>
      </c>
      <c r="AA152" s="73" t="str">
        <f t="shared" si="11"/>
        <v/>
      </c>
      <c r="AB152" s="73" t="str">
        <f t="shared" si="11"/>
        <v/>
      </c>
      <c r="AC152" s="73" t="str">
        <f t="shared" si="11"/>
        <v/>
      </c>
      <c r="AD152" s="73" t="str">
        <f t="shared" si="11"/>
        <v/>
      </c>
      <c r="AE152" s="73" t="str">
        <f t="shared" si="11"/>
        <v/>
      </c>
      <c r="AF152" s="73" t="str">
        <f t="shared" si="11"/>
        <v/>
      </c>
      <c r="AG152" s="72"/>
    </row>
    <row r="153" spans="1:33" ht="16" hidden="1" outlineLevel="1" x14ac:dyDescent="0.2">
      <c r="A153" s="70">
        <v>35551</v>
      </c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R153" s="73" t="str">
        <f t="shared" si="11"/>
        <v/>
      </c>
      <c r="S153" s="73" t="str">
        <f t="shared" si="11"/>
        <v/>
      </c>
      <c r="T153" s="73" t="str">
        <f t="shared" si="11"/>
        <v/>
      </c>
      <c r="U153" s="73" t="str">
        <f t="shared" si="11"/>
        <v/>
      </c>
      <c r="V153" s="73" t="str">
        <f t="shared" si="11"/>
        <v/>
      </c>
      <c r="W153" s="73" t="str">
        <f t="shared" si="11"/>
        <v/>
      </c>
      <c r="X153" s="73" t="str">
        <f t="shared" si="11"/>
        <v/>
      </c>
      <c r="Y153" s="73" t="str">
        <f t="shared" si="11"/>
        <v/>
      </c>
      <c r="Z153" s="73" t="str">
        <f t="shared" si="11"/>
        <v/>
      </c>
      <c r="AA153" s="73" t="str">
        <f t="shared" si="11"/>
        <v/>
      </c>
      <c r="AB153" s="73" t="str">
        <f t="shared" si="11"/>
        <v/>
      </c>
      <c r="AC153" s="73" t="str">
        <f t="shared" si="11"/>
        <v/>
      </c>
      <c r="AD153" s="73" t="str">
        <f t="shared" si="11"/>
        <v/>
      </c>
      <c r="AE153" s="73" t="str">
        <f t="shared" si="11"/>
        <v/>
      </c>
      <c r="AF153" s="73" t="str">
        <f t="shared" si="11"/>
        <v/>
      </c>
      <c r="AG153" s="72"/>
    </row>
    <row r="154" spans="1:33" ht="16" hidden="1" outlineLevel="1" x14ac:dyDescent="0.2">
      <c r="A154" s="70">
        <v>35582</v>
      </c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R154" s="73" t="str">
        <f t="shared" si="11"/>
        <v/>
      </c>
      <c r="S154" s="73" t="str">
        <f t="shared" si="11"/>
        <v/>
      </c>
      <c r="T154" s="73" t="str">
        <f t="shared" si="11"/>
        <v/>
      </c>
      <c r="U154" s="73" t="str">
        <f t="shared" si="11"/>
        <v/>
      </c>
      <c r="V154" s="73" t="str">
        <f t="shared" si="11"/>
        <v/>
      </c>
      <c r="W154" s="73" t="str">
        <f t="shared" si="11"/>
        <v/>
      </c>
      <c r="X154" s="73" t="str">
        <f t="shared" si="11"/>
        <v/>
      </c>
      <c r="Y154" s="73" t="str">
        <f t="shared" si="11"/>
        <v/>
      </c>
      <c r="Z154" s="73" t="str">
        <f t="shared" si="11"/>
        <v/>
      </c>
      <c r="AA154" s="73" t="str">
        <f t="shared" si="11"/>
        <v/>
      </c>
      <c r="AB154" s="73" t="str">
        <f t="shared" si="11"/>
        <v/>
      </c>
      <c r="AC154" s="73" t="str">
        <f t="shared" si="11"/>
        <v/>
      </c>
      <c r="AD154" s="73" t="str">
        <f t="shared" si="11"/>
        <v/>
      </c>
      <c r="AE154" s="73" t="str">
        <f t="shared" si="11"/>
        <v/>
      </c>
      <c r="AF154" s="73" t="str">
        <f t="shared" si="11"/>
        <v/>
      </c>
      <c r="AG154" s="72"/>
    </row>
    <row r="155" spans="1:33" ht="16" hidden="1" outlineLevel="1" x14ac:dyDescent="0.2">
      <c r="A155" s="70">
        <v>35612</v>
      </c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R155" s="73" t="str">
        <f t="shared" si="11"/>
        <v/>
      </c>
      <c r="S155" s="73" t="str">
        <f t="shared" si="11"/>
        <v/>
      </c>
      <c r="T155" s="73" t="str">
        <f t="shared" si="11"/>
        <v/>
      </c>
      <c r="U155" s="73" t="str">
        <f t="shared" si="11"/>
        <v/>
      </c>
      <c r="V155" s="73" t="str">
        <f t="shared" si="11"/>
        <v/>
      </c>
      <c r="W155" s="73" t="str">
        <f t="shared" si="11"/>
        <v/>
      </c>
      <c r="X155" s="73" t="str">
        <f t="shared" si="11"/>
        <v/>
      </c>
      <c r="Y155" s="73" t="str">
        <f t="shared" si="11"/>
        <v/>
      </c>
      <c r="Z155" s="73" t="str">
        <f t="shared" si="11"/>
        <v/>
      </c>
      <c r="AA155" s="73" t="str">
        <f t="shared" si="11"/>
        <v/>
      </c>
      <c r="AB155" s="73" t="str">
        <f t="shared" si="11"/>
        <v/>
      </c>
      <c r="AC155" s="73" t="str">
        <f t="shared" si="11"/>
        <v/>
      </c>
      <c r="AD155" s="73" t="str">
        <f t="shared" si="11"/>
        <v/>
      </c>
      <c r="AE155" s="73" t="str">
        <f t="shared" si="11"/>
        <v/>
      </c>
      <c r="AF155" s="73" t="str">
        <f t="shared" si="11"/>
        <v/>
      </c>
      <c r="AG155" s="72"/>
    </row>
    <row r="156" spans="1:33" ht="16" hidden="1" outlineLevel="1" x14ac:dyDescent="0.2">
      <c r="A156" s="70">
        <v>35643</v>
      </c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R156" s="73" t="str">
        <f t="shared" si="11"/>
        <v/>
      </c>
      <c r="S156" s="73" t="str">
        <f t="shared" si="11"/>
        <v/>
      </c>
      <c r="T156" s="73" t="str">
        <f t="shared" si="11"/>
        <v/>
      </c>
      <c r="U156" s="73" t="str">
        <f t="shared" si="11"/>
        <v/>
      </c>
      <c r="V156" s="73" t="str">
        <f t="shared" si="11"/>
        <v/>
      </c>
      <c r="W156" s="73" t="str">
        <f t="shared" si="11"/>
        <v/>
      </c>
      <c r="X156" s="73" t="str">
        <f t="shared" si="11"/>
        <v/>
      </c>
      <c r="Y156" s="73" t="str">
        <f t="shared" si="11"/>
        <v/>
      </c>
      <c r="Z156" s="73" t="str">
        <f t="shared" si="11"/>
        <v/>
      </c>
      <c r="AA156" s="73" t="str">
        <f t="shared" si="11"/>
        <v/>
      </c>
      <c r="AB156" s="73" t="str">
        <f t="shared" si="11"/>
        <v/>
      </c>
      <c r="AC156" s="73" t="str">
        <f t="shared" si="11"/>
        <v/>
      </c>
      <c r="AD156" s="73" t="str">
        <f t="shared" si="11"/>
        <v/>
      </c>
      <c r="AE156" s="73" t="str">
        <f t="shared" si="11"/>
        <v/>
      </c>
      <c r="AF156" s="73" t="str">
        <f t="shared" si="11"/>
        <v/>
      </c>
      <c r="AG156" s="72"/>
    </row>
    <row r="157" spans="1:33" ht="16" hidden="1" outlineLevel="1" x14ac:dyDescent="0.2">
      <c r="A157" s="70">
        <v>35674</v>
      </c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R157" s="73" t="str">
        <f t="shared" si="11"/>
        <v/>
      </c>
      <c r="S157" s="73" t="str">
        <f t="shared" si="11"/>
        <v/>
      </c>
      <c r="T157" s="73" t="str">
        <f t="shared" si="11"/>
        <v/>
      </c>
      <c r="U157" s="73" t="str">
        <f t="shared" si="11"/>
        <v/>
      </c>
      <c r="V157" s="73" t="str">
        <f t="shared" si="11"/>
        <v/>
      </c>
      <c r="W157" s="73" t="str">
        <f t="shared" si="11"/>
        <v/>
      </c>
      <c r="X157" s="73" t="str">
        <f t="shared" si="11"/>
        <v/>
      </c>
      <c r="Y157" s="73" t="str">
        <f t="shared" si="11"/>
        <v/>
      </c>
      <c r="Z157" s="73" t="str">
        <f t="shared" si="11"/>
        <v/>
      </c>
      <c r="AA157" s="73" t="str">
        <f t="shared" si="11"/>
        <v/>
      </c>
      <c r="AB157" s="73" t="str">
        <f t="shared" si="11"/>
        <v/>
      </c>
      <c r="AC157" s="73" t="str">
        <f t="shared" si="11"/>
        <v/>
      </c>
      <c r="AD157" s="73" t="str">
        <f t="shared" si="11"/>
        <v/>
      </c>
      <c r="AE157" s="73" t="str">
        <f t="shared" si="11"/>
        <v/>
      </c>
      <c r="AF157" s="73" t="str">
        <f t="shared" si="11"/>
        <v/>
      </c>
      <c r="AG157" s="72"/>
    </row>
    <row r="158" spans="1:33" ht="16" hidden="1" outlineLevel="1" x14ac:dyDescent="0.2">
      <c r="A158" s="70">
        <v>35704</v>
      </c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R158" s="73" t="str">
        <f t="shared" si="11"/>
        <v/>
      </c>
      <c r="S158" s="73" t="str">
        <f t="shared" si="11"/>
        <v/>
      </c>
      <c r="T158" s="73" t="str">
        <f t="shared" si="11"/>
        <v/>
      </c>
      <c r="U158" s="73" t="str">
        <f t="shared" si="11"/>
        <v/>
      </c>
      <c r="V158" s="73" t="str">
        <f t="shared" si="11"/>
        <v/>
      </c>
      <c r="W158" s="73" t="str">
        <f t="shared" si="11"/>
        <v/>
      </c>
      <c r="X158" s="73" t="str">
        <f t="shared" si="11"/>
        <v/>
      </c>
      <c r="Y158" s="73" t="str">
        <f t="shared" si="11"/>
        <v/>
      </c>
      <c r="Z158" s="73" t="str">
        <f t="shared" si="11"/>
        <v/>
      </c>
      <c r="AA158" s="73" t="str">
        <f t="shared" si="11"/>
        <v/>
      </c>
      <c r="AB158" s="73" t="str">
        <f t="shared" si="11"/>
        <v/>
      </c>
      <c r="AC158" s="73" t="str">
        <f t="shared" si="11"/>
        <v/>
      </c>
      <c r="AD158" s="73" t="str">
        <f t="shared" si="11"/>
        <v/>
      </c>
      <c r="AE158" s="73" t="str">
        <f t="shared" si="11"/>
        <v/>
      </c>
      <c r="AF158" s="73" t="str">
        <f t="shared" si="11"/>
        <v/>
      </c>
      <c r="AG158" s="72"/>
    </row>
    <row r="159" spans="1:33" ht="16" hidden="1" outlineLevel="1" x14ac:dyDescent="0.2">
      <c r="A159" s="70">
        <v>35735</v>
      </c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R159" s="73" t="str">
        <f t="shared" ref="R159:AF175" si="12">IFERROR(B159/B158-1,"")</f>
        <v/>
      </c>
      <c r="S159" s="73" t="str">
        <f t="shared" si="12"/>
        <v/>
      </c>
      <c r="T159" s="73" t="str">
        <f t="shared" si="12"/>
        <v/>
      </c>
      <c r="U159" s="73" t="str">
        <f t="shared" si="12"/>
        <v/>
      </c>
      <c r="V159" s="73" t="str">
        <f t="shared" si="12"/>
        <v/>
      </c>
      <c r="W159" s="73" t="str">
        <f t="shared" si="12"/>
        <v/>
      </c>
      <c r="X159" s="73" t="str">
        <f t="shared" si="12"/>
        <v/>
      </c>
      <c r="Y159" s="73" t="str">
        <f t="shared" si="12"/>
        <v/>
      </c>
      <c r="Z159" s="73" t="str">
        <f t="shared" si="12"/>
        <v/>
      </c>
      <c r="AA159" s="73" t="str">
        <f t="shared" si="12"/>
        <v/>
      </c>
      <c r="AB159" s="73" t="str">
        <f t="shared" si="12"/>
        <v/>
      </c>
      <c r="AC159" s="73" t="str">
        <f t="shared" si="12"/>
        <v/>
      </c>
      <c r="AD159" s="73" t="str">
        <f t="shared" si="12"/>
        <v/>
      </c>
      <c r="AE159" s="73" t="str">
        <f t="shared" si="12"/>
        <v/>
      </c>
      <c r="AF159" s="73" t="str">
        <f t="shared" si="12"/>
        <v/>
      </c>
      <c r="AG159" s="72"/>
    </row>
    <row r="160" spans="1:33" ht="16" hidden="1" outlineLevel="1" x14ac:dyDescent="0.2">
      <c r="A160" s="70">
        <v>35765</v>
      </c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R160" s="73" t="str">
        <f t="shared" si="12"/>
        <v/>
      </c>
      <c r="S160" s="73" t="str">
        <f t="shared" si="12"/>
        <v/>
      </c>
      <c r="T160" s="73" t="str">
        <f t="shared" si="12"/>
        <v/>
      </c>
      <c r="U160" s="73" t="str">
        <f t="shared" si="12"/>
        <v/>
      </c>
      <c r="V160" s="73" t="str">
        <f t="shared" si="12"/>
        <v/>
      </c>
      <c r="W160" s="73" t="str">
        <f t="shared" si="12"/>
        <v/>
      </c>
      <c r="X160" s="73" t="str">
        <f t="shared" si="12"/>
        <v/>
      </c>
      <c r="Y160" s="73" t="str">
        <f t="shared" si="12"/>
        <v/>
      </c>
      <c r="Z160" s="73" t="str">
        <f t="shared" si="12"/>
        <v/>
      </c>
      <c r="AA160" s="73" t="str">
        <f t="shared" si="12"/>
        <v/>
      </c>
      <c r="AB160" s="73" t="str">
        <f t="shared" si="12"/>
        <v/>
      </c>
      <c r="AC160" s="73" t="str">
        <f t="shared" si="12"/>
        <v/>
      </c>
      <c r="AD160" s="73" t="str">
        <f t="shared" si="12"/>
        <v/>
      </c>
      <c r="AE160" s="73" t="str">
        <f t="shared" si="12"/>
        <v/>
      </c>
      <c r="AF160" s="73" t="str">
        <f t="shared" si="12"/>
        <v/>
      </c>
      <c r="AG160" s="72"/>
    </row>
    <row r="161" spans="1:33" ht="16" hidden="1" outlineLevel="1" x14ac:dyDescent="0.2">
      <c r="A161" s="70">
        <v>35796</v>
      </c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R161" s="73" t="str">
        <f t="shared" si="12"/>
        <v/>
      </c>
      <c r="S161" s="73" t="str">
        <f t="shared" si="12"/>
        <v/>
      </c>
      <c r="T161" s="73" t="str">
        <f t="shared" si="12"/>
        <v/>
      </c>
      <c r="U161" s="73" t="str">
        <f t="shared" si="12"/>
        <v/>
      </c>
      <c r="V161" s="73" t="str">
        <f t="shared" si="12"/>
        <v/>
      </c>
      <c r="W161" s="73" t="str">
        <f t="shared" si="12"/>
        <v/>
      </c>
      <c r="X161" s="73" t="str">
        <f t="shared" si="12"/>
        <v/>
      </c>
      <c r="Y161" s="73" t="str">
        <f t="shared" si="12"/>
        <v/>
      </c>
      <c r="Z161" s="73" t="str">
        <f t="shared" si="12"/>
        <v/>
      </c>
      <c r="AA161" s="73" t="str">
        <f t="shared" si="12"/>
        <v/>
      </c>
      <c r="AB161" s="73" t="str">
        <f t="shared" si="12"/>
        <v/>
      </c>
      <c r="AC161" s="73" t="str">
        <f t="shared" si="12"/>
        <v/>
      </c>
      <c r="AD161" s="73" t="str">
        <f t="shared" si="12"/>
        <v/>
      </c>
      <c r="AE161" s="73" t="str">
        <f t="shared" si="12"/>
        <v/>
      </c>
      <c r="AF161" s="73" t="str">
        <f t="shared" si="12"/>
        <v/>
      </c>
      <c r="AG161" s="72"/>
    </row>
    <row r="162" spans="1:33" ht="16" hidden="1" outlineLevel="1" x14ac:dyDescent="0.2">
      <c r="A162" s="70">
        <v>35827</v>
      </c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R162" s="73" t="str">
        <f t="shared" si="12"/>
        <v/>
      </c>
      <c r="S162" s="73" t="str">
        <f t="shared" si="12"/>
        <v/>
      </c>
      <c r="T162" s="73" t="str">
        <f t="shared" si="12"/>
        <v/>
      </c>
      <c r="U162" s="73" t="str">
        <f t="shared" si="12"/>
        <v/>
      </c>
      <c r="V162" s="73" t="str">
        <f t="shared" si="12"/>
        <v/>
      </c>
      <c r="W162" s="73" t="str">
        <f t="shared" si="12"/>
        <v/>
      </c>
      <c r="X162" s="73" t="str">
        <f t="shared" si="12"/>
        <v/>
      </c>
      <c r="Y162" s="73" t="str">
        <f t="shared" si="12"/>
        <v/>
      </c>
      <c r="Z162" s="73" t="str">
        <f t="shared" si="12"/>
        <v/>
      </c>
      <c r="AA162" s="73" t="str">
        <f t="shared" si="12"/>
        <v/>
      </c>
      <c r="AB162" s="73" t="str">
        <f t="shared" si="12"/>
        <v/>
      </c>
      <c r="AC162" s="73" t="str">
        <f t="shared" si="12"/>
        <v/>
      </c>
      <c r="AD162" s="73" t="str">
        <f t="shared" si="12"/>
        <v/>
      </c>
      <c r="AE162" s="73" t="str">
        <f t="shared" si="12"/>
        <v/>
      </c>
      <c r="AF162" s="73" t="str">
        <f t="shared" si="12"/>
        <v/>
      </c>
      <c r="AG162" s="72"/>
    </row>
    <row r="163" spans="1:33" ht="16" hidden="1" outlineLevel="1" x14ac:dyDescent="0.2">
      <c r="A163" s="70">
        <v>35855</v>
      </c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R163" s="73" t="str">
        <f t="shared" si="12"/>
        <v/>
      </c>
      <c r="S163" s="73" t="str">
        <f t="shared" si="12"/>
        <v/>
      </c>
      <c r="T163" s="73" t="str">
        <f t="shared" si="12"/>
        <v/>
      </c>
      <c r="U163" s="73" t="str">
        <f t="shared" si="12"/>
        <v/>
      </c>
      <c r="V163" s="73" t="str">
        <f t="shared" si="12"/>
        <v/>
      </c>
      <c r="W163" s="73" t="str">
        <f t="shared" si="12"/>
        <v/>
      </c>
      <c r="X163" s="73" t="str">
        <f t="shared" si="12"/>
        <v/>
      </c>
      <c r="Y163" s="73" t="str">
        <f t="shared" si="12"/>
        <v/>
      </c>
      <c r="Z163" s="73" t="str">
        <f t="shared" si="12"/>
        <v/>
      </c>
      <c r="AA163" s="73" t="str">
        <f t="shared" si="12"/>
        <v/>
      </c>
      <c r="AB163" s="73" t="str">
        <f t="shared" si="12"/>
        <v/>
      </c>
      <c r="AC163" s="73" t="str">
        <f t="shared" si="12"/>
        <v/>
      </c>
      <c r="AD163" s="73" t="str">
        <f t="shared" si="12"/>
        <v/>
      </c>
      <c r="AE163" s="73" t="str">
        <f t="shared" si="12"/>
        <v/>
      </c>
      <c r="AF163" s="73" t="str">
        <f t="shared" si="12"/>
        <v/>
      </c>
      <c r="AG163" s="72"/>
    </row>
    <row r="164" spans="1:33" ht="16" hidden="1" outlineLevel="1" x14ac:dyDescent="0.2">
      <c r="A164" s="70">
        <v>35886</v>
      </c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R164" s="73" t="str">
        <f t="shared" si="12"/>
        <v/>
      </c>
      <c r="S164" s="73" t="str">
        <f t="shared" si="12"/>
        <v/>
      </c>
      <c r="T164" s="73" t="str">
        <f t="shared" si="12"/>
        <v/>
      </c>
      <c r="U164" s="73" t="str">
        <f t="shared" si="12"/>
        <v/>
      </c>
      <c r="V164" s="73" t="str">
        <f t="shared" si="12"/>
        <v/>
      </c>
      <c r="W164" s="73" t="str">
        <f t="shared" si="12"/>
        <v/>
      </c>
      <c r="X164" s="73" t="str">
        <f t="shared" si="12"/>
        <v/>
      </c>
      <c r="Y164" s="73" t="str">
        <f t="shared" si="12"/>
        <v/>
      </c>
      <c r="Z164" s="73" t="str">
        <f t="shared" si="12"/>
        <v/>
      </c>
      <c r="AA164" s="73" t="str">
        <f t="shared" si="12"/>
        <v/>
      </c>
      <c r="AB164" s="73" t="str">
        <f t="shared" si="12"/>
        <v/>
      </c>
      <c r="AC164" s="73" t="str">
        <f t="shared" si="12"/>
        <v/>
      </c>
      <c r="AD164" s="73" t="str">
        <f t="shared" si="12"/>
        <v/>
      </c>
      <c r="AE164" s="73" t="str">
        <f t="shared" si="12"/>
        <v/>
      </c>
      <c r="AF164" s="73" t="str">
        <f t="shared" si="12"/>
        <v/>
      </c>
      <c r="AG164" s="72"/>
    </row>
    <row r="165" spans="1:33" ht="16" hidden="1" outlineLevel="1" x14ac:dyDescent="0.2">
      <c r="A165" s="70">
        <v>35916</v>
      </c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R165" s="73" t="str">
        <f t="shared" si="12"/>
        <v/>
      </c>
      <c r="S165" s="73" t="str">
        <f t="shared" si="12"/>
        <v/>
      </c>
      <c r="T165" s="73" t="str">
        <f t="shared" si="12"/>
        <v/>
      </c>
      <c r="U165" s="73" t="str">
        <f t="shared" si="12"/>
        <v/>
      </c>
      <c r="V165" s="73" t="str">
        <f t="shared" si="12"/>
        <v/>
      </c>
      <c r="W165" s="73" t="str">
        <f t="shared" si="12"/>
        <v/>
      </c>
      <c r="X165" s="73" t="str">
        <f t="shared" si="12"/>
        <v/>
      </c>
      <c r="Y165" s="73" t="str">
        <f t="shared" si="12"/>
        <v/>
      </c>
      <c r="Z165" s="73" t="str">
        <f t="shared" si="12"/>
        <v/>
      </c>
      <c r="AA165" s="73" t="str">
        <f t="shared" si="12"/>
        <v/>
      </c>
      <c r="AB165" s="73" t="str">
        <f t="shared" si="12"/>
        <v/>
      </c>
      <c r="AC165" s="73" t="str">
        <f t="shared" si="12"/>
        <v/>
      </c>
      <c r="AD165" s="73" t="str">
        <f t="shared" si="12"/>
        <v/>
      </c>
      <c r="AE165" s="73" t="str">
        <f t="shared" si="12"/>
        <v/>
      </c>
      <c r="AF165" s="73" t="str">
        <f t="shared" si="12"/>
        <v/>
      </c>
      <c r="AG165" s="72"/>
    </row>
    <row r="166" spans="1:33" ht="16" hidden="1" outlineLevel="1" x14ac:dyDescent="0.2">
      <c r="A166" s="70">
        <v>35947</v>
      </c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R166" s="73" t="str">
        <f t="shared" si="12"/>
        <v/>
      </c>
      <c r="S166" s="73" t="str">
        <f t="shared" si="12"/>
        <v/>
      </c>
      <c r="T166" s="73" t="str">
        <f t="shared" si="12"/>
        <v/>
      </c>
      <c r="U166" s="73" t="str">
        <f t="shared" si="12"/>
        <v/>
      </c>
      <c r="V166" s="73" t="str">
        <f t="shared" si="12"/>
        <v/>
      </c>
      <c r="W166" s="73" t="str">
        <f t="shared" si="12"/>
        <v/>
      </c>
      <c r="X166" s="73" t="str">
        <f t="shared" si="12"/>
        <v/>
      </c>
      <c r="Y166" s="73" t="str">
        <f t="shared" si="12"/>
        <v/>
      </c>
      <c r="Z166" s="73" t="str">
        <f t="shared" si="12"/>
        <v/>
      </c>
      <c r="AA166" s="73" t="str">
        <f t="shared" si="12"/>
        <v/>
      </c>
      <c r="AB166" s="73" t="str">
        <f t="shared" si="12"/>
        <v/>
      </c>
      <c r="AC166" s="73" t="str">
        <f t="shared" si="12"/>
        <v/>
      </c>
      <c r="AD166" s="73" t="str">
        <f t="shared" si="12"/>
        <v/>
      </c>
      <c r="AE166" s="73" t="str">
        <f t="shared" si="12"/>
        <v/>
      </c>
      <c r="AF166" s="73" t="str">
        <f t="shared" si="12"/>
        <v/>
      </c>
      <c r="AG166" s="72"/>
    </row>
    <row r="167" spans="1:33" ht="16" hidden="1" outlineLevel="1" x14ac:dyDescent="0.2">
      <c r="A167" s="70">
        <v>35977</v>
      </c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R167" s="73" t="str">
        <f t="shared" si="12"/>
        <v/>
      </c>
      <c r="S167" s="73" t="str">
        <f t="shared" si="12"/>
        <v/>
      </c>
      <c r="T167" s="73" t="str">
        <f t="shared" si="12"/>
        <v/>
      </c>
      <c r="U167" s="73" t="str">
        <f t="shared" si="12"/>
        <v/>
      </c>
      <c r="V167" s="73" t="str">
        <f t="shared" si="12"/>
        <v/>
      </c>
      <c r="W167" s="73" t="str">
        <f t="shared" si="12"/>
        <v/>
      </c>
      <c r="X167" s="73" t="str">
        <f t="shared" si="12"/>
        <v/>
      </c>
      <c r="Y167" s="73" t="str">
        <f t="shared" si="12"/>
        <v/>
      </c>
      <c r="Z167" s="73" t="str">
        <f t="shared" si="12"/>
        <v/>
      </c>
      <c r="AA167" s="73" t="str">
        <f t="shared" si="12"/>
        <v/>
      </c>
      <c r="AB167" s="73" t="str">
        <f t="shared" si="12"/>
        <v/>
      </c>
      <c r="AC167" s="73" t="str">
        <f t="shared" si="12"/>
        <v/>
      </c>
      <c r="AD167" s="73" t="str">
        <f t="shared" si="12"/>
        <v/>
      </c>
      <c r="AE167" s="73" t="str">
        <f t="shared" si="12"/>
        <v/>
      </c>
      <c r="AF167" s="73" t="str">
        <f t="shared" si="12"/>
        <v/>
      </c>
      <c r="AG167" s="72"/>
    </row>
    <row r="168" spans="1:33" ht="16" hidden="1" outlineLevel="1" x14ac:dyDescent="0.2">
      <c r="A168" s="70">
        <v>36008</v>
      </c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R168" s="73" t="str">
        <f t="shared" si="12"/>
        <v/>
      </c>
      <c r="S168" s="73" t="str">
        <f t="shared" si="12"/>
        <v/>
      </c>
      <c r="T168" s="73" t="str">
        <f t="shared" si="12"/>
        <v/>
      </c>
      <c r="U168" s="73" t="str">
        <f t="shared" si="12"/>
        <v/>
      </c>
      <c r="V168" s="73" t="str">
        <f t="shared" si="12"/>
        <v/>
      </c>
      <c r="W168" s="73" t="str">
        <f t="shared" si="12"/>
        <v/>
      </c>
      <c r="X168" s="73" t="str">
        <f t="shared" si="12"/>
        <v/>
      </c>
      <c r="Y168" s="73" t="str">
        <f t="shared" si="12"/>
        <v/>
      </c>
      <c r="Z168" s="73" t="str">
        <f t="shared" si="12"/>
        <v/>
      </c>
      <c r="AA168" s="73" t="str">
        <f t="shared" si="12"/>
        <v/>
      </c>
      <c r="AB168" s="73" t="str">
        <f t="shared" si="12"/>
        <v/>
      </c>
      <c r="AC168" s="73" t="str">
        <f t="shared" si="12"/>
        <v/>
      </c>
      <c r="AD168" s="73" t="str">
        <f t="shared" si="12"/>
        <v/>
      </c>
      <c r="AE168" s="73" t="str">
        <f t="shared" si="12"/>
        <v/>
      </c>
      <c r="AF168" s="73" t="str">
        <f t="shared" si="12"/>
        <v/>
      </c>
      <c r="AG168" s="72"/>
    </row>
    <row r="169" spans="1:33" ht="16" hidden="1" outlineLevel="1" x14ac:dyDescent="0.2">
      <c r="A169" s="70">
        <v>36039</v>
      </c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R169" s="73" t="str">
        <f t="shared" si="12"/>
        <v/>
      </c>
      <c r="S169" s="73" t="str">
        <f t="shared" si="12"/>
        <v/>
      </c>
      <c r="T169" s="73" t="str">
        <f t="shared" si="12"/>
        <v/>
      </c>
      <c r="U169" s="73" t="str">
        <f t="shared" si="12"/>
        <v/>
      </c>
      <c r="V169" s="73" t="str">
        <f t="shared" si="12"/>
        <v/>
      </c>
      <c r="W169" s="73" t="str">
        <f t="shared" si="12"/>
        <v/>
      </c>
      <c r="X169" s="73" t="str">
        <f t="shared" si="12"/>
        <v/>
      </c>
      <c r="Y169" s="73" t="str">
        <f t="shared" si="12"/>
        <v/>
      </c>
      <c r="Z169" s="73" t="str">
        <f t="shared" si="12"/>
        <v/>
      </c>
      <c r="AA169" s="73" t="str">
        <f t="shared" si="12"/>
        <v/>
      </c>
      <c r="AB169" s="73" t="str">
        <f t="shared" si="12"/>
        <v/>
      </c>
      <c r="AC169" s="73" t="str">
        <f t="shared" si="12"/>
        <v/>
      </c>
      <c r="AD169" s="73" t="str">
        <f t="shared" si="12"/>
        <v/>
      </c>
      <c r="AE169" s="73" t="str">
        <f t="shared" si="12"/>
        <v/>
      </c>
      <c r="AF169" s="73" t="str">
        <f t="shared" si="12"/>
        <v/>
      </c>
      <c r="AG169" s="72"/>
    </row>
    <row r="170" spans="1:33" ht="16" hidden="1" outlineLevel="1" x14ac:dyDescent="0.2">
      <c r="A170" s="70">
        <v>36069</v>
      </c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R170" s="73" t="str">
        <f t="shared" si="12"/>
        <v/>
      </c>
      <c r="S170" s="73" t="str">
        <f t="shared" si="12"/>
        <v/>
      </c>
      <c r="T170" s="73" t="str">
        <f t="shared" si="12"/>
        <v/>
      </c>
      <c r="U170" s="73" t="str">
        <f t="shared" si="12"/>
        <v/>
      </c>
      <c r="V170" s="73" t="str">
        <f t="shared" si="12"/>
        <v/>
      </c>
      <c r="W170" s="73" t="str">
        <f t="shared" si="12"/>
        <v/>
      </c>
      <c r="X170" s="73" t="str">
        <f t="shared" si="12"/>
        <v/>
      </c>
      <c r="Y170" s="73" t="str">
        <f t="shared" si="12"/>
        <v/>
      </c>
      <c r="Z170" s="73" t="str">
        <f t="shared" si="12"/>
        <v/>
      </c>
      <c r="AA170" s="73" t="str">
        <f t="shared" si="12"/>
        <v/>
      </c>
      <c r="AB170" s="73" t="str">
        <f t="shared" si="12"/>
        <v/>
      </c>
      <c r="AC170" s="73" t="str">
        <f t="shared" si="12"/>
        <v/>
      </c>
      <c r="AD170" s="73" t="str">
        <f t="shared" si="12"/>
        <v/>
      </c>
      <c r="AE170" s="73" t="str">
        <f t="shared" si="12"/>
        <v/>
      </c>
      <c r="AF170" s="73" t="str">
        <f t="shared" si="12"/>
        <v/>
      </c>
      <c r="AG170" s="72"/>
    </row>
    <row r="171" spans="1:33" ht="16" hidden="1" outlineLevel="1" x14ac:dyDescent="0.2">
      <c r="A171" s="70">
        <v>36100</v>
      </c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R171" s="73" t="str">
        <f t="shared" si="12"/>
        <v/>
      </c>
      <c r="S171" s="73" t="str">
        <f t="shared" si="12"/>
        <v/>
      </c>
      <c r="T171" s="73" t="str">
        <f t="shared" si="12"/>
        <v/>
      </c>
      <c r="U171" s="73" t="str">
        <f t="shared" si="12"/>
        <v/>
      </c>
      <c r="V171" s="73" t="str">
        <f t="shared" si="12"/>
        <v/>
      </c>
      <c r="W171" s="73" t="str">
        <f t="shared" si="12"/>
        <v/>
      </c>
      <c r="X171" s="73" t="str">
        <f t="shared" si="12"/>
        <v/>
      </c>
      <c r="Y171" s="73" t="str">
        <f t="shared" si="12"/>
        <v/>
      </c>
      <c r="Z171" s="73" t="str">
        <f t="shared" si="12"/>
        <v/>
      </c>
      <c r="AA171" s="73" t="str">
        <f t="shared" si="12"/>
        <v/>
      </c>
      <c r="AB171" s="73" t="str">
        <f t="shared" si="12"/>
        <v/>
      </c>
      <c r="AC171" s="73" t="str">
        <f t="shared" si="12"/>
        <v/>
      </c>
      <c r="AD171" s="73" t="str">
        <f t="shared" si="12"/>
        <v/>
      </c>
      <c r="AE171" s="73" t="str">
        <f t="shared" si="12"/>
        <v/>
      </c>
      <c r="AF171" s="73" t="str">
        <f t="shared" si="12"/>
        <v/>
      </c>
      <c r="AG171" s="72"/>
    </row>
    <row r="172" spans="1:33" ht="16" hidden="1" outlineLevel="1" x14ac:dyDescent="0.2">
      <c r="A172" s="70">
        <v>36130</v>
      </c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R172" s="73" t="str">
        <f t="shared" si="12"/>
        <v/>
      </c>
      <c r="S172" s="73" t="str">
        <f t="shared" si="12"/>
        <v/>
      </c>
      <c r="T172" s="73" t="str">
        <f t="shared" si="12"/>
        <v/>
      </c>
      <c r="U172" s="73" t="str">
        <f t="shared" si="12"/>
        <v/>
      </c>
      <c r="V172" s="73" t="str">
        <f t="shared" si="12"/>
        <v/>
      </c>
      <c r="W172" s="73" t="str">
        <f t="shared" si="12"/>
        <v/>
      </c>
      <c r="X172" s="73" t="str">
        <f t="shared" si="12"/>
        <v/>
      </c>
      <c r="Y172" s="73" t="str">
        <f t="shared" si="12"/>
        <v/>
      </c>
      <c r="Z172" s="73" t="str">
        <f t="shared" si="12"/>
        <v/>
      </c>
      <c r="AA172" s="73" t="str">
        <f t="shared" si="12"/>
        <v/>
      </c>
      <c r="AB172" s="73" t="str">
        <f t="shared" si="12"/>
        <v/>
      </c>
      <c r="AC172" s="73" t="str">
        <f t="shared" si="12"/>
        <v/>
      </c>
      <c r="AD172" s="73" t="str">
        <f t="shared" si="12"/>
        <v/>
      </c>
      <c r="AE172" s="73" t="str">
        <f t="shared" si="12"/>
        <v/>
      </c>
      <c r="AF172" s="73" t="str">
        <f t="shared" si="12"/>
        <v/>
      </c>
      <c r="AG172" s="72"/>
    </row>
    <row r="173" spans="1:33" ht="16" hidden="1" outlineLevel="1" x14ac:dyDescent="0.2">
      <c r="A173" s="70">
        <v>36161</v>
      </c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R173" s="73" t="str">
        <f t="shared" si="12"/>
        <v/>
      </c>
      <c r="S173" s="73" t="str">
        <f t="shared" si="12"/>
        <v/>
      </c>
      <c r="T173" s="73" t="str">
        <f t="shared" si="12"/>
        <v/>
      </c>
      <c r="U173" s="73" t="str">
        <f t="shared" si="12"/>
        <v/>
      </c>
      <c r="V173" s="73" t="str">
        <f t="shared" si="12"/>
        <v/>
      </c>
      <c r="W173" s="73" t="str">
        <f t="shared" si="12"/>
        <v/>
      </c>
      <c r="X173" s="73" t="str">
        <f t="shared" si="12"/>
        <v/>
      </c>
      <c r="Y173" s="73" t="str">
        <f t="shared" si="12"/>
        <v/>
      </c>
      <c r="Z173" s="73" t="str">
        <f t="shared" si="12"/>
        <v/>
      </c>
      <c r="AA173" s="73" t="str">
        <f t="shared" si="12"/>
        <v/>
      </c>
      <c r="AB173" s="73" t="str">
        <f t="shared" si="12"/>
        <v/>
      </c>
      <c r="AC173" s="73" t="str">
        <f t="shared" si="12"/>
        <v/>
      </c>
      <c r="AD173" s="73" t="str">
        <f t="shared" si="12"/>
        <v/>
      </c>
      <c r="AE173" s="73" t="str">
        <f t="shared" si="12"/>
        <v/>
      </c>
      <c r="AF173" s="73" t="str">
        <f t="shared" si="12"/>
        <v/>
      </c>
      <c r="AG173" s="72"/>
    </row>
    <row r="174" spans="1:33" ht="16" hidden="1" outlineLevel="1" x14ac:dyDescent="0.2">
      <c r="A174" s="70">
        <v>36192</v>
      </c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R174" s="73" t="str">
        <f t="shared" si="12"/>
        <v/>
      </c>
      <c r="S174" s="73" t="str">
        <f t="shared" si="12"/>
        <v/>
      </c>
      <c r="T174" s="73" t="str">
        <f t="shared" si="12"/>
        <v/>
      </c>
      <c r="U174" s="73" t="str">
        <f t="shared" si="12"/>
        <v/>
      </c>
      <c r="V174" s="73" t="str">
        <f t="shared" si="12"/>
        <v/>
      </c>
      <c r="W174" s="73" t="str">
        <f t="shared" si="12"/>
        <v/>
      </c>
      <c r="X174" s="73" t="str">
        <f t="shared" si="12"/>
        <v/>
      </c>
      <c r="Y174" s="73" t="str">
        <f t="shared" si="12"/>
        <v/>
      </c>
      <c r="Z174" s="73" t="str">
        <f t="shared" si="12"/>
        <v/>
      </c>
      <c r="AA174" s="73" t="str">
        <f t="shared" si="12"/>
        <v/>
      </c>
      <c r="AB174" s="73" t="str">
        <f t="shared" si="12"/>
        <v/>
      </c>
      <c r="AC174" s="73" t="str">
        <f t="shared" si="12"/>
        <v/>
      </c>
      <c r="AD174" s="73" t="str">
        <f t="shared" si="12"/>
        <v/>
      </c>
      <c r="AE174" s="73" t="str">
        <f t="shared" si="12"/>
        <v/>
      </c>
      <c r="AF174" s="73" t="str">
        <f t="shared" si="12"/>
        <v/>
      </c>
      <c r="AG174" s="72"/>
    </row>
    <row r="175" spans="1:33" ht="16" hidden="1" outlineLevel="1" x14ac:dyDescent="0.2">
      <c r="A175" s="70">
        <v>36220</v>
      </c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R175" s="73" t="str">
        <f t="shared" si="12"/>
        <v/>
      </c>
      <c r="S175" s="73" t="str">
        <f t="shared" si="12"/>
        <v/>
      </c>
      <c r="T175" s="73" t="str">
        <f t="shared" si="12"/>
        <v/>
      </c>
      <c r="U175" s="73" t="str">
        <f t="shared" si="12"/>
        <v/>
      </c>
      <c r="V175" s="73" t="str">
        <f t="shared" si="12"/>
        <v/>
      </c>
      <c r="W175" s="73" t="str">
        <f t="shared" si="12"/>
        <v/>
      </c>
      <c r="X175" s="73" t="str">
        <f t="shared" si="12"/>
        <v/>
      </c>
      <c r="Y175" s="73" t="str">
        <f t="shared" si="12"/>
        <v/>
      </c>
      <c r="Z175" s="73" t="str">
        <f t="shared" si="12"/>
        <v/>
      </c>
      <c r="AA175" s="73" t="str">
        <f t="shared" si="12"/>
        <v/>
      </c>
      <c r="AB175" s="73" t="str">
        <f t="shared" si="12"/>
        <v/>
      </c>
      <c r="AC175" s="73" t="str">
        <f t="shared" si="12"/>
        <v/>
      </c>
      <c r="AD175" s="73" t="str">
        <f t="shared" si="12"/>
        <v/>
      </c>
      <c r="AE175" s="73" t="str">
        <f t="shared" si="12"/>
        <v/>
      </c>
      <c r="AF175" s="73" t="str">
        <f t="shared" si="12"/>
        <v/>
      </c>
      <c r="AG175" s="72"/>
    </row>
    <row r="176" spans="1:33" ht="16" hidden="1" outlineLevel="1" x14ac:dyDescent="0.2">
      <c r="A176" s="70">
        <v>36251</v>
      </c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R176" s="73" t="str">
        <f t="shared" ref="R176:AF192" si="13">IFERROR(B176/B175-1,"")</f>
        <v/>
      </c>
      <c r="S176" s="73" t="str">
        <f t="shared" si="13"/>
        <v/>
      </c>
      <c r="T176" s="73" t="str">
        <f t="shared" si="13"/>
        <v/>
      </c>
      <c r="U176" s="73" t="str">
        <f t="shared" si="13"/>
        <v/>
      </c>
      <c r="V176" s="73" t="str">
        <f t="shared" si="13"/>
        <v/>
      </c>
      <c r="W176" s="73" t="str">
        <f t="shared" si="13"/>
        <v/>
      </c>
      <c r="X176" s="73" t="str">
        <f t="shared" si="13"/>
        <v/>
      </c>
      <c r="Y176" s="73" t="str">
        <f t="shared" si="13"/>
        <v/>
      </c>
      <c r="Z176" s="73" t="str">
        <f t="shared" si="13"/>
        <v/>
      </c>
      <c r="AA176" s="73" t="str">
        <f t="shared" si="13"/>
        <v/>
      </c>
      <c r="AB176" s="73" t="str">
        <f t="shared" si="13"/>
        <v/>
      </c>
      <c r="AC176" s="73" t="str">
        <f t="shared" si="13"/>
        <v/>
      </c>
      <c r="AD176" s="73" t="str">
        <f t="shared" si="13"/>
        <v/>
      </c>
      <c r="AE176" s="73" t="str">
        <f t="shared" si="13"/>
        <v/>
      </c>
      <c r="AF176" s="73" t="str">
        <f t="shared" si="13"/>
        <v/>
      </c>
      <c r="AG176" s="72"/>
    </row>
    <row r="177" spans="1:33" ht="16" hidden="1" outlineLevel="1" x14ac:dyDescent="0.2">
      <c r="A177" s="70">
        <v>36281</v>
      </c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R177" s="73" t="str">
        <f t="shared" si="13"/>
        <v/>
      </c>
      <c r="S177" s="73" t="str">
        <f t="shared" si="13"/>
        <v/>
      </c>
      <c r="T177" s="73" t="str">
        <f t="shared" si="13"/>
        <v/>
      </c>
      <c r="U177" s="73" t="str">
        <f t="shared" si="13"/>
        <v/>
      </c>
      <c r="V177" s="73" t="str">
        <f t="shared" si="13"/>
        <v/>
      </c>
      <c r="W177" s="73" t="str">
        <f t="shared" si="13"/>
        <v/>
      </c>
      <c r="X177" s="73" t="str">
        <f t="shared" si="13"/>
        <v/>
      </c>
      <c r="Y177" s="73" t="str">
        <f t="shared" si="13"/>
        <v/>
      </c>
      <c r="Z177" s="73" t="str">
        <f t="shared" si="13"/>
        <v/>
      </c>
      <c r="AA177" s="73" t="str">
        <f t="shared" si="13"/>
        <v/>
      </c>
      <c r="AB177" s="73" t="str">
        <f t="shared" si="13"/>
        <v/>
      </c>
      <c r="AC177" s="73" t="str">
        <f t="shared" si="13"/>
        <v/>
      </c>
      <c r="AD177" s="73" t="str">
        <f t="shared" si="13"/>
        <v/>
      </c>
      <c r="AE177" s="73" t="str">
        <f t="shared" si="13"/>
        <v/>
      </c>
      <c r="AF177" s="73" t="str">
        <f t="shared" si="13"/>
        <v/>
      </c>
      <c r="AG177" s="72"/>
    </row>
    <row r="178" spans="1:33" ht="16" hidden="1" outlineLevel="1" x14ac:dyDescent="0.2">
      <c r="A178" s="70">
        <v>36312</v>
      </c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R178" s="73" t="str">
        <f t="shared" si="13"/>
        <v/>
      </c>
      <c r="S178" s="73" t="str">
        <f t="shared" si="13"/>
        <v/>
      </c>
      <c r="T178" s="73" t="str">
        <f t="shared" si="13"/>
        <v/>
      </c>
      <c r="U178" s="73" t="str">
        <f t="shared" si="13"/>
        <v/>
      </c>
      <c r="V178" s="73" t="str">
        <f t="shared" si="13"/>
        <v/>
      </c>
      <c r="W178" s="73" t="str">
        <f t="shared" si="13"/>
        <v/>
      </c>
      <c r="X178" s="73" t="str">
        <f t="shared" si="13"/>
        <v/>
      </c>
      <c r="Y178" s="73" t="str">
        <f t="shared" si="13"/>
        <v/>
      </c>
      <c r="Z178" s="73" t="str">
        <f t="shared" si="13"/>
        <v/>
      </c>
      <c r="AA178" s="73" t="str">
        <f t="shared" si="13"/>
        <v/>
      </c>
      <c r="AB178" s="73" t="str">
        <f t="shared" si="13"/>
        <v/>
      </c>
      <c r="AC178" s="73" t="str">
        <f t="shared" si="13"/>
        <v/>
      </c>
      <c r="AD178" s="73" t="str">
        <f t="shared" si="13"/>
        <v/>
      </c>
      <c r="AE178" s="73" t="str">
        <f t="shared" si="13"/>
        <v/>
      </c>
      <c r="AF178" s="73" t="str">
        <f t="shared" si="13"/>
        <v/>
      </c>
      <c r="AG178" s="72"/>
    </row>
    <row r="179" spans="1:33" ht="16" hidden="1" outlineLevel="1" x14ac:dyDescent="0.2">
      <c r="A179" s="70">
        <v>36342</v>
      </c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R179" s="73" t="str">
        <f t="shared" si="13"/>
        <v/>
      </c>
      <c r="S179" s="73" t="str">
        <f t="shared" si="13"/>
        <v/>
      </c>
      <c r="T179" s="73" t="str">
        <f t="shared" si="13"/>
        <v/>
      </c>
      <c r="U179" s="73" t="str">
        <f t="shared" si="13"/>
        <v/>
      </c>
      <c r="V179" s="73" t="str">
        <f t="shared" si="13"/>
        <v/>
      </c>
      <c r="W179" s="73" t="str">
        <f t="shared" si="13"/>
        <v/>
      </c>
      <c r="X179" s="73" t="str">
        <f t="shared" si="13"/>
        <v/>
      </c>
      <c r="Y179" s="73" t="str">
        <f t="shared" si="13"/>
        <v/>
      </c>
      <c r="Z179" s="73" t="str">
        <f t="shared" si="13"/>
        <v/>
      </c>
      <c r="AA179" s="73" t="str">
        <f t="shared" si="13"/>
        <v/>
      </c>
      <c r="AB179" s="73" t="str">
        <f t="shared" si="13"/>
        <v/>
      </c>
      <c r="AC179" s="73" t="str">
        <f t="shared" si="13"/>
        <v/>
      </c>
      <c r="AD179" s="73" t="str">
        <f t="shared" si="13"/>
        <v/>
      </c>
      <c r="AE179" s="73" t="str">
        <f t="shared" si="13"/>
        <v/>
      </c>
      <c r="AF179" s="73" t="str">
        <f t="shared" si="13"/>
        <v/>
      </c>
      <c r="AG179" s="72"/>
    </row>
    <row r="180" spans="1:33" ht="16" hidden="1" outlineLevel="1" x14ac:dyDescent="0.2">
      <c r="A180" s="70">
        <v>36373</v>
      </c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R180" s="73" t="str">
        <f t="shared" si="13"/>
        <v/>
      </c>
      <c r="S180" s="73" t="str">
        <f t="shared" si="13"/>
        <v/>
      </c>
      <c r="T180" s="73" t="str">
        <f t="shared" si="13"/>
        <v/>
      </c>
      <c r="U180" s="73" t="str">
        <f t="shared" si="13"/>
        <v/>
      </c>
      <c r="V180" s="73" t="str">
        <f t="shared" si="13"/>
        <v/>
      </c>
      <c r="W180" s="73" t="str">
        <f t="shared" si="13"/>
        <v/>
      </c>
      <c r="X180" s="73" t="str">
        <f t="shared" si="13"/>
        <v/>
      </c>
      <c r="Y180" s="73" t="str">
        <f t="shared" si="13"/>
        <v/>
      </c>
      <c r="Z180" s="73" t="str">
        <f t="shared" si="13"/>
        <v/>
      </c>
      <c r="AA180" s="73" t="str">
        <f t="shared" si="13"/>
        <v/>
      </c>
      <c r="AB180" s="73" t="str">
        <f t="shared" si="13"/>
        <v/>
      </c>
      <c r="AC180" s="73" t="str">
        <f t="shared" si="13"/>
        <v/>
      </c>
      <c r="AD180" s="73" t="str">
        <f t="shared" si="13"/>
        <v/>
      </c>
      <c r="AE180" s="73" t="str">
        <f t="shared" si="13"/>
        <v/>
      </c>
      <c r="AF180" s="73" t="str">
        <f t="shared" si="13"/>
        <v/>
      </c>
      <c r="AG180" s="72"/>
    </row>
    <row r="181" spans="1:33" ht="16" hidden="1" outlineLevel="1" x14ac:dyDescent="0.2">
      <c r="A181" s="70">
        <v>36404</v>
      </c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R181" s="73" t="str">
        <f t="shared" si="13"/>
        <v/>
      </c>
      <c r="S181" s="73" t="str">
        <f t="shared" si="13"/>
        <v/>
      </c>
      <c r="T181" s="73" t="str">
        <f t="shared" si="13"/>
        <v/>
      </c>
      <c r="U181" s="73" t="str">
        <f t="shared" si="13"/>
        <v/>
      </c>
      <c r="V181" s="73" t="str">
        <f t="shared" si="13"/>
        <v/>
      </c>
      <c r="W181" s="73" t="str">
        <f t="shared" si="13"/>
        <v/>
      </c>
      <c r="X181" s="73" t="str">
        <f t="shared" si="13"/>
        <v/>
      </c>
      <c r="Y181" s="73" t="str">
        <f t="shared" si="13"/>
        <v/>
      </c>
      <c r="Z181" s="73" t="str">
        <f t="shared" si="13"/>
        <v/>
      </c>
      <c r="AA181" s="73" t="str">
        <f t="shared" si="13"/>
        <v/>
      </c>
      <c r="AB181" s="73" t="str">
        <f t="shared" si="13"/>
        <v/>
      </c>
      <c r="AC181" s="73" t="str">
        <f t="shared" si="13"/>
        <v/>
      </c>
      <c r="AD181" s="73" t="str">
        <f t="shared" si="13"/>
        <v/>
      </c>
      <c r="AE181" s="73" t="str">
        <f t="shared" si="13"/>
        <v/>
      </c>
      <c r="AF181" s="73" t="str">
        <f t="shared" si="13"/>
        <v/>
      </c>
      <c r="AG181" s="72"/>
    </row>
    <row r="182" spans="1:33" ht="16" hidden="1" outlineLevel="1" x14ac:dyDescent="0.2">
      <c r="A182" s="70">
        <v>36434</v>
      </c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R182" s="73" t="str">
        <f t="shared" si="13"/>
        <v/>
      </c>
      <c r="S182" s="73" t="str">
        <f t="shared" si="13"/>
        <v/>
      </c>
      <c r="T182" s="73" t="str">
        <f t="shared" si="13"/>
        <v/>
      </c>
      <c r="U182" s="73" t="str">
        <f t="shared" si="13"/>
        <v/>
      </c>
      <c r="V182" s="73" t="str">
        <f t="shared" si="13"/>
        <v/>
      </c>
      <c r="W182" s="73" t="str">
        <f t="shared" si="13"/>
        <v/>
      </c>
      <c r="X182" s="73" t="str">
        <f t="shared" si="13"/>
        <v/>
      </c>
      <c r="Y182" s="73" t="str">
        <f t="shared" si="13"/>
        <v/>
      </c>
      <c r="Z182" s="73" t="str">
        <f t="shared" si="13"/>
        <v/>
      </c>
      <c r="AA182" s="73" t="str">
        <f t="shared" si="13"/>
        <v/>
      </c>
      <c r="AB182" s="73" t="str">
        <f t="shared" si="13"/>
        <v/>
      </c>
      <c r="AC182" s="73" t="str">
        <f t="shared" si="13"/>
        <v/>
      </c>
      <c r="AD182" s="73" t="str">
        <f t="shared" si="13"/>
        <v/>
      </c>
      <c r="AE182" s="73" t="str">
        <f t="shared" si="13"/>
        <v/>
      </c>
      <c r="AF182" s="73" t="str">
        <f t="shared" si="13"/>
        <v/>
      </c>
      <c r="AG182" s="72"/>
    </row>
    <row r="183" spans="1:33" ht="16" hidden="1" outlineLevel="1" x14ac:dyDescent="0.2">
      <c r="A183" s="70">
        <v>36465</v>
      </c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R183" s="73" t="str">
        <f t="shared" si="13"/>
        <v/>
      </c>
      <c r="S183" s="73" t="str">
        <f t="shared" si="13"/>
        <v/>
      </c>
      <c r="T183" s="73" t="str">
        <f t="shared" si="13"/>
        <v/>
      </c>
      <c r="U183" s="73" t="str">
        <f t="shared" si="13"/>
        <v/>
      </c>
      <c r="V183" s="73" t="str">
        <f t="shared" si="13"/>
        <v/>
      </c>
      <c r="W183" s="73" t="str">
        <f t="shared" si="13"/>
        <v/>
      </c>
      <c r="X183" s="73" t="str">
        <f t="shared" si="13"/>
        <v/>
      </c>
      <c r="Y183" s="73" t="str">
        <f t="shared" si="13"/>
        <v/>
      </c>
      <c r="Z183" s="73" t="str">
        <f t="shared" si="13"/>
        <v/>
      </c>
      <c r="AA183" s="73" t="str">
        <f t="shared" si="13"/>
        <v/>
      </c>
      <c r="AB183" s="73" t="str">
        <f t="shared" si="13"/>
        <v/>
      </c>
      <c r="AC183" s="73" t="str">
        <f t="shared" si="13"/>
        <v/>
      </c>
      <c r="AD183" s="73" t="str">
        <f t="shared" si="13"/>
        <v/>
      </c>
      <c r="AE183" s="73" t="str">
        <f t="shared" si="13"/>
        <v/>
      </c>
      <c r="AF183" s="73" t="str">
        <f t="shared" si="13"/>
        <v/>
      </c>
      <c r="AG183" s="72"/>
    </row>
    <row r="184" spans="1:33" ht="16" hidden="1" outlineLevel="1" x14ac:dyDescent="0.2">
      <c r="A184" s="70">
        <v>36495</v>
      </c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R184" s="73" t="str">
        <f t="shared" si="13"/>
        <v/>
      </c>
      <c r="S184" s="73" t="str">
        <f t="shared" si="13"/>
        <v/>
      </c>
      <c r="T184" s="73" t="str">
        <f t="shared" si="13"/>
        <v/>
      </c>
      <c r="U184" s="73" t="str">
        <f t="shared" si="13"/>
        <v/>
      </c>
      <c r="V184" s="73" t="str">
        <f t="shared" si="13"/>
        <v/>
      </c>
      <c r="W184" s="73" t="str">
        <f t="shared" si="13"/>
        <v/>
      </c>
      <c r="X184" s="73" t="str">
        <f t="shared" si="13"/>
        <v/>
      </c>
      <c r="Y184" s="73" t="str">
        <f t="shared" si="13"/>
        <v/>
      </c>
      <c r="Z184" s="73" t="str">
        <f t="shared" si="13"/>
        <v/>
      </c>
      <c r="AA184" s="73" t="str">
        <f t="shared" si="13"/>
        <v/>
      </c>
      <c r="AB184" s="73" t="str">
        <f t="shared" si="13"/>
        <v/>
      </c>
      <c r="AC184" s="73" t="str">
        <f t="shared" si="13"/>
        <v/>
      </c>
      <c r="AD184" s="73" t="str">
        <f t="shared" si="13"/>
        <v/>
      </c>
      <c r="AE184" s="73" t="str">
        <f t="shared" si="13"/>
        <v/>
      </c>
      <c r="AF184" s="73" t="str">
        <f t="shared" si="13"/>
        <v/>
      </c>
      <c r="AG184" s="72"/>
    </row>
    <row r="185" spans="1:33" ht="16" hidden="1" outlineLevel="1" x14ac:dyDescent="0.2">
      <c r="A185" s="70">
        <v>36526</v>
      </c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R185" s="73" t="str">
        <f t="shared" si="13"/>
        <v/>
      </c>
      <c r="S185" s="73" t="str">
        <f t="shared" si="13"/>
        <v/>
      </c>
      <c r="T185" s="73" t="str">
        <f t="shared" si="13"/>
        <v/>
      </c>
      <c r="U185" s="73" t="str">
        <f t="shared" si="13"/>
        <v/>
      </c>
      <c r="V185" s="73" t="str">
        <f t="shared" si="13"/>
        <v/>
      </c>
      <c r="W185" s="73" t="str">
        <f t="shared" si="13"/>
        <v/>
      </c>
      <c r="X185" s="73" t="str">
        <f t="shared" si="13"/>
        <v/>
      </c>
      <c r="Y185" s="73" t="str">
        <f t="shared" si="13"/>
        <v/>
      </c>
      <c r="Z185" s="73" t="str">
        <f t="shared" si="13"/>
        <v/>
      </c>
      <c r="AA185" s="73" t="str">
        <f t="shared" si="13"/>
        <v/>
      </c>
      <c r="AB185" s="73" t="str">
        <f t="shared" si="13"/>
        <v/>
      </c>
      <c r="AC185" s="73" t="str">
        <f t="shared" si="13"/>
        <v/>
      </c>
      <c r="AD185" s="73" t="str">
        <f t="shared" si="13"/>
        <v/>
      </c>
      <c r="AE185" s="73" t="str">
        <f t="shared" si="13"/>
        <v/>
      </c>
      <c r="AF185" s="73" t="str">
        <f t="shared" si="13"/>
        <v/>
      </c>
      <c r="AG185" s="72"/>
    </row>
    <row r="186" spans="1:33" ht="16" hidden="1" outlineLevel="1" x14ac:dyDescent="0.2">
      <c r="A186" s="70">
        <v>36557</v>
      </c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R186" s="73" t="str">
        <f t="shared" si="13"/>
        <v/>
      </c>
      <c r="S186" s="73" t="str">
        <f t="shared" si="13"/>
        <v/>
      </c>
      <c r="T186" s="73" t="str">
        <f t="shared" si="13"/>
        <v/>
      </c>
      <c r="U186" s="73" t="str">
        <f t="shared" si="13"/>
        <v/>
      </c>
      <c r="V186" s="73" t="str">
        <f t="shared" si="13"/>
        <v/>
      </c>
      <c r="W186" s="73" t="str">
        <f t="shared" si="13"/>
        <v/>
      </c>
      <c r="X186" s="73" t="str">
        <f t="shared" si="13"/>
        <v/>
      </c>
      <c r="Y186" s="73" t="str">
        <f t="shared" si="13"/>
        <v/>
      </c>
      <c r="Z186" s="73" t="str">
        <f t="shared" si="13"/>
        <v/>
      </c>
      <c r="AA186" s="73" t="str">
        <f t="shared" si="13"/>
        <v/>
      </c>
      <c r="AB186" s="73" t="str">
        <f t="shared" si="13"/>
        <v/>
      </c>
      <c r="AC186" s="73" t="str">
        <f t="shared" si="13"/>
        <v/>
      </c>
      <c r="AD186" s="73" t="str">
        <f t="shared" si="13"/>
        <v/>
      </c>
      <c r="AE186" s="73" t="str">
        <f t="shared" si="13"/>
        <v/>
      </c>
      <c r="AF186" s="73" t="str">
        <f t="shared" si="13"/>
        <v/>
      </c>
      <c r="AG186" s="72"/>
    </row>
    <row r="187" spans="1:33" ht="16" hidden="1" outlineLevel="1" x14ac:dyDescent="0.2">
      <c r="A187" s="70">
        <v>36586</v>
      </c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R187" s="73" t="str">
        <f t="shared" si="13"/>
        <v/>
      </c>
      <c r="S187" s="73" t="str">
        <f t="shared" si="13"/>
        <v/>
      </c>
      <c r="T187" s="73" t="str">
        <f t="shared" si="13"/>
        <v/>
      </c>
      <c r="U187" s="73" t="str">
        <f t="shared" si="13"/>
        <v/>
      </c>
      <c r="V187" s="73" t="str">
        <f t="shared" si="13"/>
        <v/>
      </c>
      <c r="W187" s="73" t="str">
        <f t="shared" si="13"/>
        <v/>
      </c>
      <c r="X187" s="73" t="str">
        <f t="shared" si="13"/>
        <v/>
      </c>
      <c r="Y187" s="73" t="str">
        <f t="shared" si="13"/>
        <v/>
      </c>
      <c r="Z187" s="73" t="str">
        <f t="shared" si="13"/>
        <v/>
      </c>
      <c r="AA187" s="73" t="str">
        <f t="shared" si="13"/>
        <v/>
      </c>
      <c r="AB187" s="73" t="str">
        <f t="shared" si="13"/>
        <v/>
      </c>
      <c r="AC187" s="73" t="str">
        <f t="shared" si="13"/>
        <v/>
      </c>
      <c r="AD187" s="73" t="str">
        <f t="shared" si="13"/>
        <v/>
      </c>
      <c r="AE187" s="73" t="str">
        <f t="shared" si="13"/>
        <v/>
      </c>
      <c r="AF187" s="73" t="str">
        <f t="shared" si="13"/>
        <v/>
      </c>
      <c r="AG187" s="72"/>
    </row>
    <row r="188" spans="1:33" ht="16" hidden="1" outlineLevel="1" x14ac:dyDescent="0.2">
      <c r="A188" s="70">
        <v>36617</v>
      </c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R188" s="73" t="str">
        <f t="shared" si="13"/>
        <v/>
      </c>
      <c r="S188" s="73" t="str">
        <f t="shared" si="13"/>
        <v/>
      </c>
      <c r="T188" s="73" t="str">
        <f t="shared" si="13"/>
        <v/>
      </c>
      <c r="U188" s="73" t="str">
        <f t="shared" si="13"/>
        <v/>
      </c>
      <c r="V188" s="73" t="str">
        <f t="shared" si="13"/>
        <v/>
      </c>
      <c r="W188" s="73" t="str">
        <f t="shared" si="13"/>
        <v/>
      </c>
      <c r="X188" s="73" t="str">
        <f t="shared" si="13"/>
        <v/>
      </c>
      <c r="Y188" s="73" t="str">
        <f t="shared" si="13"/>
        <v/>
      </c>
      <c r="Z188" s="73" t="str">
        <f t="shared" si="13"/>
        <v/>
      </c>
      <c r="AA188" s="73" t="str">
        <f t="shared" si="13"/>
        <v/>
      </c>
      <c r="AB188" s="73" t="str">
        <f t="shared" si="13"/>
        <v/>
      </c>
      <c r="AC188" s="73" t="str">
        <f t="shared" si="13"/>
        <v/>
      </c>
      <c r="AD188" s="73" t="str">
        <f t="shared" si="13"/>
        <v/>
      </c>
      <c r="AE188" s="73" t="str">
        <f t="shared" si="13"/>
        <v/>
      </c>
      <c r="AF188" s="73" t="str">
        <f t="shared" si="13"/>
        <v/>
      </c>
      <c r="AG188" s="72"/>
    </row>
    <row r="189" spans="1:33" ht="16" hidden="1" outlineLevel="1" x14ac:dyDescent="0.2">
      <c r="A189" s="70">
        <v>36647</v>
      </c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R189" s="73" t="str">
        <f t="shared" si="13"/>
        <v/>
      </c>
      <c r="S189" s="73" t="str">
        <f t="shared" si="13"/>
        <v/>
      </c>
      <c r="T189" s="73" t="str">
        <f t="shared" si="13"/>
        <v/>
      </c>
      <c r="U189" s="73" t="str">
        <f t="shared" si="13"/>
        <v/>
      </c>
      <c r="V189" s="73" t="str">
        <f t="shared" si="13"/>
        <v/>
      </c>
      <c r="W189" s="73" t="str">
        <f t="shared" si="13"/>
        <v/>
      </c>
      <c r="X189" s="73" t="str">
        <f t="shared" si="13"/>
        <v/>
      </c>
      <c r="Y189" s="73" t="str">
        <f t="shared" si="13"/>
        <v/>
      </c>
      <c r="Z189" s="73" t="str">
        <f t="shared" si="13"/>
        <v/>
      </c>
      <c r="AA189" s="73" t="str">
        <f t="shared" si="13"/>
        <v/>
      </c>
      <c r="AB189" s="73" t="str">
        <f t="shared" si="13"/>
        <v/>
      </c>
      <c r="AC189" s="73" t="str">
        <f t="shared" si="13"/>
        <v/>
      </c>
      <c r="AD189" s="73" t="str">
        <f t="shared" si="13"/>
        <v/>
      </c>
      <c r="AE189" s="73" t="str">
        <f t="shared" si="13"/>
        <v/>
      </c>
      <c r="AF189" s="73" t="str">
        <f t="shared" si="13"/>
        <v/>
      </c>
      <c r="AG189" s="72"/>
    </row>
    <row r="190" spans="1:33" ht="16" hidden="1" outlineLevel="1" x14ac:dyDescent="0.2">
      <c r="A190" s="70">
        <v>36678</v>
      </c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R190" s="73" t="str">
        <f t="shared" si="13"/>
        <v/>
      </c>
      <c r="S190" s="73" t="str">
        <f t="shared" si="13"/>
        <v/>
      </c>
      <c r="T190" s="73" t="str">
        <f t="shared" si="13"/>
        <v/>
      </c>
      <c r="U190" s="73" t="str">
        <f t="shared" si="13"/>
        <v/>
      </c>
      <c r="V190" s="73" t="str">
        <f t="shared" si="13"/>
        <v/>
      </c>
      <c r="W190" s="73" t="str">
        <f t="shared" si="13"/>
        <v/>
      </c>
      <c r="X190" s="73" t="str">
        <f t="shared" si="13"/>
        <v/>
      </c>
      <c r="Y190" s="73" t="str">
        <f t="shared" si="13"/>
        <v/>
      </c>
      <c r="Z190" s="73" t="str">
        <f t="shared" si="13"/>
        <v/>
      </c>
      <c r="AA190" s="73" t="str">
        <f t="shared" si="13"/>
        <v/>
      </c>
      <c r="AB190" s="73" t="str">
        <f t="shared" si="13"/>
        <v/>
      </c>
      <c r="AC190" s="73" t="str">
        <f t="shared" si="13"/>
        <v/>
      </c>
      <c r="AD190" s="73" t="str">
        <f t="shared" si="13"/>
        <v/>
      </c>
      <c r="AE190" s="73" t="str">
        <f t="shared" si="13"/>
        <v/>
      </c>
      <c r="AF190" s="73" t="str">
        <f t="shared" si="13"/>
        <v/>
      </c>
      <c r="AG190" s="72"/>
    </row>
    <row r="191" spans="1:33" ht="16" hidden="1" outlineLevel="1" x14ac:dyDescent="0.2">
      <c r="A191" s="70">
        <v>36708</v>
      </c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R191" s="73" t="str">
        <f t="shared" si="13"/>
        <v/>
      </c>
      <c r="S191" s="73" t="str">
        <f t="shared" si="13"/>
        <v/>
      </c>
      <c r="T191" s="73" t="str">
        <f t="shared" si="13"/>
        <v/>
      </c>
      <c r="U191" s="73" t="str">
        <f t="shared" si="13"/>
        <v/>
      </c>
      <c r="V191" s="73" t="str">
        <f t="shared" si="13"/>
        <v/>
      </c>
      <c r="W191" s="73" t="str">
        <f t="shared" si="13"/>
        <v/>
      </c>
      <c r="X191" s="73" t="str">
        <f t="shared" si="13"/>
        <v/>
      </c>
      <c r="Y191" s="73" t="str">
        <f t="shared" si="13"/>
        <v/>
      </c>
      <c r="Z191" s="73" t="str">
        <f t="shared" si="13"/>
        <v/>
      </c>
      <c r="AA191" s="73" t="str">
        <f t="shared" si="13"/>
        <v/>
      </c>
      <c r="AB191" s="73" t="str">
        <f t="shared" si="13"/>
        <v/>
      </c>
      <c r="AC191" s="73" t="str">
        <f t="shared" si="13"/>
        <v/>
      </c>
      <c r="AD191" s="73" t="str">
        <f t="shared" si="13"/>
        <v/>
      </c>
      <c r="AE191" s="73" t="str">
        <f t="shared" si="13"/>
        <v/>
      </c>
      <c r="AF191" s="73" t="str">
        <f t="shared" si="13"/>
        <v/>
      </c>
      <c r="AG191" s="72"/>
    </row>
    <row r="192" spans="1:33" ht="16" hidden="1" outlineLevel="1" x14ac:dyDescent="0.2">
      <c r="A192" s="70">
        <v>36739</v>
      </c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R192" s="73" t="str">
        <f t="shared" si="13"/>
        <v/>
      </c>
      <c r="S192" s="73" t="str">
        <f t="shared" si="13"/>
        <v/>
      </c>
      <c r="T192" s="73" t="str">
        <f t="shared" si="13"/>
        <v/>
      </c>
      <c r="U192" s="73" t="str">
        <f t="shared" si="13"/>
        <v/>
      </c>
      <c r="V192" s="73" t="str">
        <f t="shared" si="13"/>
        <v/>
      </c>
      <c r="W192" s="73" t="str">
        <f t="shared" si="13"/>
        <v/>
      </c>
      <c r="X192" s="73" t="str">
        <f t="shared" si="13"/>
        <v/>
      </c>
      <c r="Y192" s="73" t="str">
        <f t="shared" si="13"/>
        <v/>
      </c>
      <c r="Z192" s="73" t="str">
        <f t="shared" si="13"/>
        <v/>
      </c>
      <c r="AA192" s="73" t="str">
        <f t="shared" si="13"/>
        <v/>
      </c>
      <c r="AB192" s="73" t="str">
        <f t="shared" si="13"/>
        <v/>
      </c>
      <c r="AC192" s="73" t="str">
        <f t="shared" si="13"/>
        <v/>
      </c>
      <c r="AD192" s="73" t="str">
        <f t="shared" si="13"/>
        <v/>
      </c>
      <c r="AE192" s="73" t="str">
        <f t="shared" si="13"/>
        <v/>
      </c>
      <c r="AF192" s="73" t="str">
        <f t="shared" si="13"/>
        <v/>
      </c>
      <c r="AG192" s="72"/>
    </row>
    <row r="193" spans="1:33" ht="16" hidden="1" outlineLevel="1" x14ac:dyDescent="0.2">
      <c r="A193" s="70">
        <v>36770</v>
      </c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R193" s="73" t="str">
        <f t="shared" ref="R193:AF209" si="14">IFERROR(B193/B192-1,"")</f>
        <v/>
      </c>
      <c r="S193" s="73" t="str">
        <f t="shared" si="14"/>
        <v/>
      </c>
      <c r="T193" s="73" t="str">
        <f t="shared" si="14"/>
        <v/>
      </c>
      <c r="U193" s="73" t="str">
        <f t="shared" si="14"/>
        <v/>
      </c>
      <c r="V193" s="73" t="str">
        <f t="shared" si="14"/>
        <v/>
      </c>
      <c r="W193" s="73" t="str">
        <f t="shared" si="14"/>
        <v/>
      </c>
      <c r="X193" s="73" t="str">
        <f t="shared" si="14"/>
        <v/>
      </c>
      <c r="Y193" s="73" t="str">
        <f t="shared" si="14"/>
        <v/>
      </c>
      <c r="Z193" s="73" t="str">
        <f t="shared" si="14"/>
        <v/>
      </c>
      <c r="AA193" s="73" t="str">
        <f t="shared" si="14"/>
        <v/>
      </c>
      <c r="AB193" s="73" t="str">
        <f t="shared" si="14"/>
        <v/>
      </c>
      <c r="AC193" s="73" t="str">
        <f t="shared" si="14"/>
        <v/>
      </c>
      <c r="AD193" s="73" t="str">
        <f t="shared" si="14"/>
        <v/>
      </c>
      <c r="AE193" s="73" t="str">
        <f t="shared" si="14"/>
        <v/>
      </c>
      <c r="AF193" s="73" t="str">
        <f t="shared" si="14"/>
        <v/>
      </c>
      <c r="AG193" s="72"/>
    </row>
    <row r="194" spans="1:33" ht="16" hidden="1" outlineLevel="1" x14ac:dyDescent="0.2">
      <c r="A194" s="70">
        <v>36800</v>
      </c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R194" s="73" t="str">
        <f t="shared" si="14"/>
        <v/>
      </c>
      <c r="S194" s="73" t="str">
        <f t="shared" si="14"/>
        <v/>
      </c>
      <c r="T194" s="73" t="str">
        <f t="shared" si="14"/>
        <v/>
      </c>
      <c r="U194" s="73" t="str">
        <f t="shared" si="14"/>
        <v/>
      </c>
      <c r="V194" s="73" t="str">
        <f t="shared" si="14"/>
        <v/>
      </c>
      <c r="W194" s="73" t="str">
        <f t="shared" si="14"/>
        <v/>
      </c>
      <c r="X194" s="73" t="str">
        <f t="shared" si="14"/>
        <v/>
      </c>
      <c r="Y194" s="73" t="str">
        <f t="shared" si="14"/>
        <v/>
      </c>
      <c r="Z194" s="73" t="str">
        <f t="shared" si="14"/>
        <v/>
      </c>
      <c r="AA194" s="73" t="str">
        <f t="shared" si="14"/>
        <v/>
      </c>
      <c r="AB194" s="73" t="str">
        <f t="shared" si="14"/>
        <v/>
      </c>
      <c r="AC194" s="73" t="str">
        <f t="shared" si="14"/>
        <v/>
      </c>
      <c r="AD194" s="73" t="str">
        <f t="shared" si="14"/>
        <v/>
      </c>
      <c r="AE194" s="73" t="str">
        <f t="shared" si="14"/>
        <v/>
      </c>
      <c r="AF194" s="73" t="str">
        <f t="shared" si="14"/>
        <v/>
      </c>
      <c r="AG194" s="72"/>
    </row>
    <row r="195" spans="1:33" ht="16" hidden="1" outlineLevel="1" x14ac:dyDescent="0.2">
      <c r="A195" s="70">
        <v>36831</v>
      </c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R195" s="73" t="str">
        <f t="shared" si="14"/>
        <v/>
      </c>
      <c r="S195" s="73" t="str">
        <f t="shared" si="14"/>
        <v/>
      </c>
      <c r="T195" s="73" t="str">
        <f t="shared" si="14"/>
        <v/>
      </c>
      <c r="U195" s="73" t="str">
        <f t="shared" si="14"/>
        <v/>
      </c>
      <c r="V195" s="73" t="str">
        <f t="shared" si="14"/>
        <v/>
      </c>
      <c r="W195" s="73" t="str">
        <f t="shared" si="14"/>
        <v/>
      </c>
      <c r="X195" s="73" t="str">
        <f t="shared" si="14"/>
        <v/>
      </c>
      <c r="Y195" s="73" t="str">
        <f t="shared" si="14"/>
        <v/>
      </c>
      <c r="Z195" s="73" t="str">
        <f t="shared" si="14"/>
        <v/>
      </c>
      <c r="AA195" s="73" t="str">
        <f t="shared" si="14"/>
        <v/>
      </c>
      <c r="AB195" s="73" t="str">
        <f t="shared" si="14"/>
        <v/>
      </c>
      <c r="AC195" s="73" t="str">
        <f t="shared" si="14"/>
        <v/>
      </c>
      <c r="AD195" s="73" t="str">
        <f t="shared" si="14"/>
        <v/>
      </c>
      <c r="AE195" s="73" t="str">
        <f t="shared" si="14"/>
        <v/>
      </c>
      <c r="AF195" s="73" t="str">
        <f t="shared" si="14"/>
        <v/>
      </c>
      <c r="AG195" s="72"/>
    </row>
    <row r="196" spans="1:33" ht="16" hidden="1" outlineLevel="1" x14ac:dyDescent="0.2">
      <c r="A196" s="70">
        <v>36861</v>
      </c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R196" s="73" t="str">
        <f t="shared" si="14"/>
        <v/>
      </c>
      <c r="S196" s="73" t="str">
        <f t="shared" si="14"/>
        <v/>
      </c>
      <c r="T196" s="73" t="str">
        <f t="shared" si="14"/>
        <v/>
      </c>
      <c r="U196" s="73" t="str">
        <f t="shared" si="14"/>
        <v/>
      </c>
      <c r="V196" s="73" t="str">
        <f t="shared" si="14"/>
        <v/>
      </c>
      <c r="W196" s="73" t="str">
        <f t="shared" si="14"/>
        <v/>
      </c>
      <c r="X196" s="73" t="str">
        <f t="shared" si="14"/>
        <v/>
      </c>
      <c r="Y196" s="73" t="str">
        <f t="shared" si="14"/>
        <v/>
      </c>
      <c r="Z196" s="73" t="str">
        <f t="shared" si="14"/>
        <v/>
      </c>
      <c r="AA196" s="73" t="str">
        <f t="shared" si="14"/>
        <v/>
      </c>
      <c r="AB196" s="73" t="str">
        <f t="shared" si="14"/>
        <v/>
      </c>
      <c r="AC196" s="73" t="str">
        <f t="shared" si="14"/>
        <v/>
      </c>
      <c r="AD196" s="73" t="str">
        <f t="shared" si="14"/>
        <v/>
      </c>
      <c r="AE196" s="73" t="str">
        <f t="shared" si="14"/>
        <v/>
      </c>
      <c r="AF196" s="73" t="str">
        <f t="shared" si="14"/>
        <v/>
      </c>
      <c r="AG196" s="72"/>
    </row>
    <row r="197" spans="1:33" ht="16" hidden="1" outlineLevel="1" x14ac:dyDescent="0.2">
      <c r="A197" s="70">
        <v>36892</v>
      </c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R197" s="73" t="str">
        <f t="shared" si="14"/>
        <v/>
      </c>
      <c r="S197" s="73" t="str">
        <f t="shared" si="14"/>
        <v/>
      </c>
      <c r="T197" s="73" t="str">
        <f t="shared" si="14"/>
        <v/>
      </c>
      <c r="U197" s="73" t="str">
        <f t="shared" si="14"/>
        <v/>
      </c>
      <c r="V197" s="73" t="str">
        <f t="shared" si="14"/>
        <v/>
      </c>
      <c r="W197" s="73" t="str">
        <f t="shared" si="14"/>
        <v/>
      </c>
      <c r="X197" s="73" t="str">
        <f t="shared" si="14"/>
        <v/>
      </c>
      <c r="Y197" s="73" t="str">
        <f t="shared" si="14"/>
        <v/>
      </c>
      <c r="Z197" s="73" t="str">
        <f t="shared" si="14"/>
        <v/>
      </c>
      <c r="AA197" s="73" t="str">
        <f t="shared" si="14"/>
        <v/>
      </c>
      <c r="AB197" s="73" t="str">
        <f t="shared" si="14"/>
        <v/>
      </c>
      <c r="AC197" s="73" t="str">
        <f t="shared" si="14"/>
        <v/>
      </c>
      <c r="AD197" s="73" t="str">
        <f t="shared" si="14"/>
        <v/>
      </c>
      <c r="AE197" s="73" t="str">
        <f t="shared" si="14"/>
        <v/>
      </c>
      <c r="AF197" s="73" t="str">
        <f t="shared" si="14"/>
        <v/>
      </c>
      <c r="AG197" s="72"/>
    </row>
    <row r="198" spans="1:33" ht="16" hidden="1" outlineLevel="1" x14ac:dyDescent="0.2">
      <c r="A198" s="70">
        <v>36923</v>
      </c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R198" s="73" t="str">
        <f t="shared" si="14"/>
        <v/>
      </c>
      <c r="S198" s="73" t="str">
        <f t="shared" si="14"/>
        <v/>
      </c>
      <c r="T198" s="73" t="str">
        <f t="shared" si="14"/>
        <v/>
      </c>
      <c r="U198" s="73" t="str">
        <f t="shared" si="14"/>
        <v/>
      </c>
      <c r="V198" s="73" t="str">
        <f t="shared" si="14"/>
        <v/>
      </c>
      <c r="W198" s="73" t="str">
        <f t="shared" si="14"/>
        <v/>
      </c>
      <c r="X198" s="73" t="str">
        <f t="shared" si="14"/>
        <v/>
      </c>
      <c r="Y198" s="73" t="str">
        <f t="shared" si="14"/>
        <v/>
      </c>
      <c r="Z198" s="73" t="str">
        <f t="shared" si="14"/>
        <v/>
      </c>
      <c r="AA198" s="73" t="str">
        <f t="shared" si="14"/>
        <v/>
      </c>
      <c r="AB198" s="73" t="str">
        <f t="shared" si="14"/>
        <v/>
      </c>
      <c r="AC198" s="73" t="str">
        <f t="shared" si="14"/>
        <v/>
      </c>
      <c r="AD198" s="73" t="str">
        <f t="shared" si="14"/>
        <v/>
      </c>
      <c r="AE198" s="73" t="str">
        <f t="shared" si="14"/>
        <v/>
      </c>
      <c r="AF198" s="73" t="str">
        <f t="shared" si="14"/>
        <v/>
      </c>
      <c r="AG198" s="72"/>
    </row>
    <row r="199" spans="1:33" ht="16" hidden="1" outlineLevel="1" x14ac:dyDescent="0.2">
      <c r="A199" s="70">
        <v>36951</v>
      </c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R199" s="73" t="str">
        <f t="shared" si="14"/>
        <v/>
      </c>
      <c r="S199" s="73" t="str">
        <f t="shared" si="14"/>
        <v/>
      </c>
      <c r="T199" s="73" t="str">
        <f t="shared" si="14"/>
        <v/>
      </c>
      <c r="U199" s="73" t="str">
        <f t="shared" si="14"/>
        <v/>
      </c>
      <c r="V199" s="73" t="str">
        <f t="shared" si="14"/>
        <v/>
      </c>
      <c r="W199" s="73" t="str">
        <f t="shared" si="14"/>
        <v/>
      </c>
      <c r="X199" s="73" t="str">
        <f t="shared" si="14"/>
        <v/>
      </c>
      <c r="Y199" s="73" t="str">
        <f t="shared" si="14"/>
        <v/>
      </c>
      <c r="Z199" s="73" t="str">
        <f t="shared" si="14"/>
        <v/>
      </c>
      <c r="AA199" s="73" t="str">
        <f t="shared" si="14"/>
        <v/>
      </c>
      <c r="AB199" s="73" t="str">
        <f t="shared" si="14"/>
        <v/>
      </c>
      <c r="AC199" s="73" t="str">
        <f t="shared" si="14"/>
        <v/>
      </c>
      <c r="AD199" s="73" t="str">
        <f t="shared" si="14"/>
        <v/>
      </c>
      <c r="AE199" s="73" t="str">
        <f t="shared" si="14"/>
        <v/>
      </c>
      <c r="AF199" s="73" t="str">
        <f t="shared" si="14"/>
        <v/>
      </c>
      <c r="AG199" s="72"/>
    </row>
    <row r="200" spans="1:33" ht="16" hidden="1" outlineLevel="1" x14ac:dyDescent="0.2">
      <c r="A200" s="70">
        <v>36982</v>
      </c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R200" s="73" t="str">
        <f t="shared" si="14"/>
        <v/>
      </c>
      <c r="S200" s="73" t="str">
        <f t="shared" si="14"/>
        <v/>
      </c>
      <c r="T200" s="73" t="str">
        <f t="shared" si="14"/>
        <v/>
      </c>
      <c r="U200" s="73" t="str">
        <f t="shared" si="14"/>
        <v/>
      </c>
      <c r="V200" s="73" t="str">
        <f t="shared" si="14"/>
        <v/>
      </c>
      <c r="W200" s="73" t="str">
        <f t="shared" si="14"/>
        <v/>
      </c>
      <c r="X200" s="73" t="str">
        <f t="shared" si="14"/>
        <v/>
      </c>
      <c r="Y200" s="73" t="str">
        <f t="shared" si="14"/>
        <v/>
      </c>
      <c r="Z200" s="73" t="str">
        <f t="shared" si="14"/>
        <v/>
      </c>
      <c r="AA200" s="73" t="str">
        <f t="shared" si="14"/>
        <v/>
      </c>
      <c r="AB200" s="73" t="str">
        <f t="shared" si="14"/>
        <v/>
      </c>
      <c r="AC200" s="73" t="str">
        <f t="shared" si="14"/>
        <v/>
      </c>
      <c r="AD200" s="73" t="str">
        <f t="shared" si="14"/>
        <v/>
      </c>
      <c r="AE200" s="73" t="str">
        <f t="shared" si="14"/>
        <v/>
      </c>
      <c r="AF200" s="73" t="str">
        <f t="shared" si="14"/>
        <v/>
      </c>
      <c r="AG200" s="72"/>
    </row>
    <row r="201" spans="1:33" ht="16" hidden="1" outlineLevel="1" x14ac:dyDescent="0.2">
      <c r="A201" s="70">
        <v>37012</v>
      </c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R201" s="73" t="str">
        <f t="shared" si="14"/>
        <v/>
      </c>
      <c r="S201" s="73" t="str">
        <f t="shared" si="14"/>
        <v/>
      </c>
      <c r="T201" s="73" t="str">
        <f t="shared" si="14"/>
        <v/>
      </c>
      <c r="U201" s="73" t="str">
        <f t="shared" si="14"/>
        <v/>
      </c>
      <c r="V201" s="73" t="str">
        <f t="shared" si="14"/>
        <v/>
      </c>
      <c r="W201" s="73" t="str">
        <f t="shared" si="14"/>
        <v/>
      </c>
      <c r="X201" s="73" t="str">
        <f t="shared" si="14"/>
        <v/>
      </c>
      <c r="Y201" s="73" t="str">
        <f t="shared" si="14"/>
        <v/>
      </c>
      <c r="Z201" s="73" t="str">
        <f t="shared" si="14"/>
        <v/>
      </c>
      <c r="AA201" s="73" t="str">
        <f t="shared" si="14"/>
        <v/>
      </c>
      <c r="AB201" s="73" t="str">
        <f t="shared" si="14"/>
        <v/>
      </c>
      <c r="AC201" s="73" t="str">
        <f t="shared" si="14"/>
        <v/>
      </c>
      <c r="AD201" s="73" t="str">
        <f t="shared" si="14"/>
        <v/>
      </c>
      <c r="AE201" s="73" t="str">
        <f t="shared" si="14"/>
        <v/>
      </c>
      <c r="AF201" s="73" t="str">
        <f t="shared" si="14"/>
        <v/>
      </c>
      <c r="AG201" s="72"/>
    </row>
    <row r="202" spans="1:33" ht="16" hidden="1" outlineLevel="1" x14ac:dyDescent="0.2">
      <c r="A202" s="70">
        <v>37043</v>
      </c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R202" s="73" t="str">
        <f t="shared" si="14"/>
        <v/>
      </c>
      <c r="S202" s="73" t="str">
        <f t="shared" si="14"/>
        <v/>
      </c>
      <c r="T202" s="73" t="str">
        <f t="shared" si="14"/>
        <v/>
      </c>
      <c r="U202" s="73" t="str">
        <f t="shared" si="14"/>
        <v/>
      </c>
      <c r="V202" s="73" t="str">
        <f t="shared" si="14"/>
        <v/>
      </c>
      <c r="W202" s="73" t="str">
        <f t="shared" si="14"/>
        <v/>
      </c>
      <c r="X202" s="73" t="str">
        <f t="shared" si="14"/>
        <v/>
      </c>
      <c r="Y202" s="73" t="str">
        <f t="shared" si="14"/>
        <v/>
      </c>
      <c r="Z202" s="73" t="str">
        <f t="shared" si="14"/>
        <v/>
      </c>
      <c r="AA202" s="73" t="str">
        <f t="shared" si="14"/>
        <v/>
      </c>
      <c r="AB202" s="73" t="str">
        <f t="shared" si="14"/>
        <v/>
      </c>
      <c r="AC202" s="73" t="str">
        <f t="shared" si="14"/>
        <v/>
      </c>
      <c r="AD202" s="73" t="str">
        <f t="shared" si="14"/>
        <v/>
      </c>
      <c r="AE202" s="73" t="str">
        <f t="shared" si="14"/>
        <v/>
      </c>
      <c r="AF202" s="73" t="str">
        <f t="shared" si="14"/>
        <v/>
      </c>
      <c r="AG202" s="72"/>
    </row>
    <row r="203" spans="1:33" ht="16" hidden="1" outlineLevel="1" x14ac:dyDescent="0.2">
      <c r="A203" s="70">
        <v>37073</v>
      </c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R203" s="73" t="str">
        <f t="shared" si="14"/>
        <v/>
      </c>
      <c r="S203" s="73" t="str">
        <f t="shared" si="14"/>
        <v/>
      </c>
      <c r="T203" s="73" t="str">
        <f t="shared" si="14"/>
        <v/>
      </c>
      <c r="U203" s="73" t="str">
        <f t="shared" si="14"/>
        <v/>
      </c>
      <c r="V203" s="73" t="str">
        <f t="shared" si="14"/>
        <v/>
      </c>
      <c r="W203" s="73" t="str">
        <f t="shared" si="14"/>
        <v/>
      </c>
      <c r="X203" s="73" t="str">
        <f t="shared" si="14"/>
        <v/>
      </c>
      <c r="Y203" s="73" t="str">
        <f t="shared" si="14"/>
        <v/>
      </c>
      <c r="Z203" s="73" t="str">
        <f t="shared" si="14"/>
        <v/>
      </c>
      <c r="AA203" s="73" t="str">
        <f t="shared" si="14"/>
        <v/>
      </c>
      <c r="AB203" s="73" t="str">
        <f t="shared" si="14"/>
        <v/>
      </c>
      <c r="AC203" s="73" t="str">
        <f t="shared" si="14"/>
        <v/>
      </c>
      <c r="AD203" s="73" t="str">
        <f t="shared" si="14"/>
        <v/>
      </c>
      <c r="AE203" s="73" t="str">
        <f t="shared" si="14"/>
        <v/>
      </c>
      <c r="AF203" s="73" t="str">
        <f t="shared" si="14"/>
        <v/>
      </c>
      <c r="AG203" s="72"/>
    </row>
    <row r="204" spans="1:33" ht="16" hidden="1" outlineLevel="1" x14ac:dyDescent="0.2">
      <c r="A204" s="70">
        <v>37104</v>
      </c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R204" s="73" t="str">
        <f t="shared" si="14"/>
        <v/>
      </c>
      <c r="S204" s="73" t="str">
        <f t="shared" si="14"/>
        <v/>
      </c>
      <c r="T204" s="73" t="str">
        <f t="shared" si="14"/>
        <v/>
      </c>
      <c r="U204" s="73" t="str">
        <f t="shared" si="14"/>
        <v/>
      </c>
      <c r="V204" s="73" t="str">
        <f t="shared" si="14"/>
        <v/>
      </c>
      <c r="W204" s="73" t="str">
        <f t="shared" si="14"/>
        <v/>
      </c>
      <c r="X204" s="73" t="str">
        <f t="shared" si="14"/>
        <v/>
      </c>
      <c r="Y204" s="73" t="str">
        <f t="shared" si="14"/>
        <v/>
      </c>
      <c r="Z204" s="73" t="str">
        <f t="shared" si="14"/>
        <v/>
      </c>
      <c r="AA204" s="73" t="str">
        <f t="shared" si="14"/>
        <v/>
      </c>
      <c r="AB204" s="73" t="str">
        <f t="shared" si="14"/>
        <v/>
      </c>
      <c r="AC204" s="73" t="str">
        <f t="shared" si="14"/>
        <v/>
      </c>
      <c r="AD204" s="73" t="str">
        <f t="shared" si="14"/>
        <v/>
      </c>
      <c r="AE204" s="73" t="str">
        <f t="shared" si="14"/>
        <v/>
      </c>
      <c r="AF204" s="73" t="str">
        <f t="shared" si="14"/>
        <v/>
      </c>
      <c r="AG204" s="72"/>
    </row>
    <row r="205" spans="1:33" ht="16" hidden="1" outlineLevel="1" x14ac:dyDescent="0.2">
      <c r="A205" s="70">
        <v>37135</v>
      </c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R205" s="73" t="str">
        <f t="shared" si="14"/>
        <v/>
      </c>
      <c r="S205" s="73" t="str">
        <f t="shared" si="14"/>
        <v/>
      </c>
      <c r="T205" s="73" t="str">
        <f t="shared" si="14"/>
        <v/>
      </c>
      <c r="U205" s="73" t="str">
        <f t="shared" si="14"/>
        <v/>
      </c>
      <c r="V205" s="73" t="str">
        <f t="shared" si="14"/>
        <v/>
      </c>
      <c r="W205" s="73" t="str">
        <f t="shared" si="14"/>
        <v/>
      </c>
      <c r="X205" s="73" t="str">
        <f t="shared" si="14"/>
        <v/>
      </c>
      <c r="Y205" s="73" t="str">
        <f t="shared" si="14"/>
        <v/>
      </c>
      <c r="Z205" s="73" t="str">
        <f t="shared" si="14"/>
        <v/>
      </c>
      <c r="AA205" s="73" t="str">
        <f t="shared" si="14"/>
        <v/>
      </c>
      <c r="AB205" s="73" t="str">
        <f t="shared" si="14"/>
        <v/>
      </c>
      <c r="AC205" s="73" t="str">
        <f t="shared" si="14"/>
        <v/>
      </c>
      <c r="AD205" s="73" t="str">
        <f t="shared" si="14"/>
        <v/>
      </c>
      <c r="AE205" s="73" t="str">
        <f t="shared" si="14"/>
        <v/>
      </c>
      <c r="AF205" s="73" t="str">
        <f t="shared" si="14"/>
        <v/>
      </c>
      <c r="AG205" s="72"/>
    </row>
    <row r="206" spans="1:33" ht="16" hidden="1" outlineLevel="1" x14ac:dyDescent="0.2">
      <c r="A206" s="70">
        <v>37165</v>
      </c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R206" s="73" t="str">
        <f t="shared" si="14"/>
        <v/>
      </c>
      <c r="S206" s="73" t="str">
        <f t="shared" si="14"/>
        <v/>
      </c>
      <c r="T206" s="73" t="str">
        <f t="shared" si="14"/>
        <v/>
      </c>
      <c r="U206" s="73" t="str">
        <f t="shared" si="14"/>
        <v/>
      </c>
      <c r="V206" s="73" t="str">
        <f t="shared" si="14"/>
        <v/>
      </c>
      <c r="W206" s="73" t="str">
        <f t="shared" si="14"/>
        <v/>
      </c>
      <c r="X206" s="73" t="str">
        <f t="shared" si="14"/>
        <v/>
      </c>
      <c r="Y206" s="73" t="str">
        <f t="shared" si="14"/>
        <v/>
      </c>
      <c r="Z206" s="73" t="str">
        <f t="shared" si="14"/>
        <v/>
      </c>
      <c r="AA206" s="73" t="str">
        <f t="shared" si="14"/>
        <v/>
      </c>
      <c r="AB206" s="73" t="str">
        <f t="shared" si="14"/>
        <v/>
      </c>
      <c r="AC206" s="73" t="str">
        <f t="shared" si="14"/>
        <v/>
      </c>
      <c r="AD206" s="73" t="str">
        <f t="shared" si="14"/>
        <v/>
      </c>
      <c r="AE206" s="73" t="str">
        <f t="shared" si="14"/>
        <v/>
      </c>
      <c r="AF206" s="73" t="str">
        <f t="shared" si="14"/>
        <v/>
      </c>
      <c r="AG206" s="72"/>
    </row>
    <row r="207" spans="1:33" ht="16" hidden="1" outlineLevel="1" x14ac:dyDescent="0.2">
      <c r="A207" s="70">
        <v>37196</v>
      </c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R207" s="73" t="str">
        <f t="shared" si="14"/>
        <v/>
      </c>
      <c r="S207" s="73" t="str">
        <f t="shared" si="14"/>
        <v/>
      </c>
      <c r="T207" s="73" t="str">
        <f t="shared" si="14"/>
        <v/>
      </c>
      <c r="U207" s="73" t="str">
        <f t="shared" si="14"/>
        <v/>
      </c>
      <c r="V207" s="73" t="str">
        <f t="shared" si="14"/>
        <v/>
      </c>
      <c r="W207" s="73" t="str">
        <f t="shared" si="14"/>
        <v/>
      </c>
      <c r="X207" s="73" t="str">
        <f t="shared" si="14"/>
        <v/>
      </c>
      <c r="Y207" s="73" t="str">
        <f t="shared" si="14"/>
        <v/>
      </c>
      <c r="Z207" s="73" t="str">
        <f t="shared" si="14"/>
        <v/>
      </c>
      <c r="AA207" s="73" t="str">
        <f t="shared" si="14"/>
        <v/>
      </c>
      <c r="AB207" s="73" t="str">
        <f t="shared" si="14"/>
        <v/>
      </c>
      <c r="AC207" s="73" t="str">
        <f t="shared" si="14"/>
        <v/>
      </c>
      <c r="AD207" s="73" t="str">
        <f t="shared" si="14"/>
        <v/>
      </c>
      <c r="AE207" s="73" t="str">
        <f t="shared" si="14"/>
        <v/>
      </c>
      <c r="AF207" s="73" t="str">
        <f t="shared" si="14"/>
        <v/>
      </c>
      <c r="AG207" s="72"/>
    </row>
    <row r="208" spans="1:33" ht="16" hidden="1" outlineLevel="1" x14ac:dyDescent="0.2">
      <c r="A208" s="70">
        <v>37226</v>
      </c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R208" s="73" t="str">
        <f t="shared" si="14"/>
        <v/>
      </c>
      <c r="S208" s="73" t="str">
        <f t="shared" si="14"/>
        <v/>
      </c>
      <c r="T208" s="73" t="str">
        <f t="shared" si="14"/>
        <v/>
      </c>
      <c r="U208" s="73" t="str">
        <f t="shared" si="14"/>
        <v/>
      </c>
      <c r="V208" s="73" t="str">
        <f t="shared" si="14"/>
        <v/>
      </c>
      <c r="W208" s="73" t="str">
        <f t="shared" si="14"/>
        <v/>
      </c>
      <c r="X208" s="73" t="str">
        <f t="shared" si="14"/>
        <v/>
      </c>
      <c r="Y208" s="73" t="str">
        <f t="shared" si="14"/>
        <v/>
      </c>
      <c r="Z208" s="73" t="str">
        <f t="shared" si="14"/>
        <v/>
      </c>
      <c r="AA208" s="73" t="str">
        <f t="shared" si="14"/>
        <v/>
      </c>
      <c r="AB208" s="73" t="str">
        <f t="shared" si="14"/>
        <v/>
      </c>
      <c r="AC208" s="73" t="str">
        <f t="shared" si="14"/>
        <v/>
      </c>
      <c r="AD208" s="73" t="str">
        <f t="shared" si="14"/>
        <v/>
      </c>
      <c r="AE208" s="73" t="str">
        <f t="shared" si="14"/>
        <v/>
      </c>
      <c r="AF208" s="73" t="str">
        <f t="shared" si="14"/>
        <v/>
      </c>
      <c r="AG208" s="72"/>
    </row>
    <row r="209" spans="1:33" ht="16" hidden="1" outlineLevel="1" x14ac:dyDescent="0.2">
      <c r="A209" s="70">
        <v>37257</v>
      </c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R209" s="73" t="str">
        <f t="shared" si="14"/>
        <v/>
      </c>
      <c r="S209" s="73" t="str">
        <f t="shared" si="14"/>
        <v/>
      </c>
      <c r="T209" s="73" t="str">
        <f t="shared" si="14"/>
        <v/>
      </c>
      <c r="U209" s="73" t="str">
        <f t="shared" si="14"/>
        <v/>
      </c>
      <c r="V209" s="73" t="str">
        <f t="shared" si="14"/>
        <v/>
      </c>
      <c r="W209" s="73" t="str">
        <f t="shared" si="14"/>
        <v/>
      </c>
      <c r="X209" s="73" t="str">
        <f t="shared" si="14"/>
        <v/>
      </c>
      <c r="Y209" s="73" t="str">
        <f t="shared" si="14"/>
        <v/>
      </c>
      <c r="Z209" s="73" t="str">
        <f t="shared" si="14"/>
        <v/>
      </c>
      <c r="AA209" s="73" t="str">
        <f t="shared" si="14"/>
        <v/>
      </c>
      <c r="AB209" s="73" t="str">
        <f t="shared" si="14"/>
        <v/>
      </c>
      <c r="AC209" s="73" t="str">
        <f t="shared" si="14"/>
        <v/>
      </c>
      <c r="AD209" s="73" t="str">
        <f t="shared" si="14"/>
        <v/>
      </c>
      <c r="AE209" s="73" t="str">
        <f t="shared" si="14"/>
        <v/>
      </c>
      <c r="AF209" s="73" t="str">
        <f t="shared" si="14"/>
        <v/>
      </c>
      <c r="AG209" s="72"/>
    </row>
    <row r="210" spans="1:33" ht="16" hidden="1" outlineLevel="1" x14ac:dyDescent="0.2">
      <c r="A210" s="70">
        <v>37288</v>
      </c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R210" s="73" t="str">
        <f t="shared" ref="R210:AF226" si="15">IFERROR(B210/B209-1,"")</f>
        <v/>
      </c>
      <c r="S210" s="73" t="str">
        <f t="shared" si="15"/>
        <v/>
      </c>
      <c r="T210" s="73" t="str">
        <f t="shared" si="15"/>
        <v/>
      </c>
      <c r="U210" s="73" t="str">
        <f t="shared" si="15"/>
        <v/>
      </c>
      <c r="V210" s="73" t="str">
        <f t="shared" si="15"/>
        <v/>
      </c>
      <c r="W210" s="73" t="str">
        <f t="shared" si="15"/>
        <v/>
      </c>
      <c r="X210" s="73" t="str">
        <f t="shared" si="15"/>
        <v/>
      </c>
      <c r="Y210" s="73" t="str">
        <f t="shared" si="15"/>
        <v/>
      </c>
      <c r="Z210" s="73" t="str">
        <f t="shared" si="15"/>
        <v/>
      </c>
      <c r="AA210" s="73" t="str">
        <f t="shared" si="15"/>
        <v/>
      </c>
      <c r="AB210" s="73" t="str">
        <f t="shared" si="15"/>
        <v/>
      </c>
      <c r="AC210" s="73" t="str">
        <f t="shared" si="15"/>
        <v/>
      </c>
      <c r="AD210" s="73" t="str">
        <f t="shared" si="15"/>
        <v/>
      </c>
      <c r="AE210" s="73" t="str">
        <f t="shared" si="15"/>
        <v/>
      </c>
      <c r="AF210" s="73" t="str">
        <f t="shared" si="15"/>
        <v/>
      </c>
      <c r="AG210" s="72"/>
    </row>
    <row r="211" spans="1:33" ht="16" hidden="1" outlineLevel="1" x14ac:dyDescent="0.2">
      <c r="A211" s="70">
        <v>37316</v>
      </c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R211" s="73" t="str">
        <f t="shared" si="15"/>
        <v/>
      </c>
      <c r="S211" s="73" t="str">
        <f t="shared" si="15"/>
        <v/>
      </c>
      <c r="T211" s="73" t="str">
        <f t="shared" si="15"/>
        <v/>
      </c>
      <c r="U211" s="73" t="str">
        <f t="shared" si="15"/>
        <v/>
      </c>
      <c r="V211" s="73" t="str">
        <f t="shared" si="15"/>
        <v/>
      </c>
      <c r="W211" s="73" t="str">
        <f t="shared" si="15"/>
        <v/>
      </c>
      <c r="X211" s="73" t="str">
        <f t="shared" si="15"/>
        <v/>
      </c>
      <c r="Y211" s="73" t="str">
        <f t="shared" si="15"/>
        <v/>
      </c>
      <c r="Z211" s="73" t="str">
        <f t="shared" si="15"/>
        <v/>
      </c>
      <c r="AA211" s="73" t="str">
        <f t="shared" si="15"/>
        <v/>
      </c>
      <c r="AB211" s="73" t="str">
        <f t="shared" si="15"/>
        <v/>
      </c>
      <c r="AC211" s="73" t="str">
        <f t="shared" si="15"/>
        <v/>
      </c>
      <c r="AD211" s="73" t="str">
        <f t="shared" si="15"/>
        <v/>
      </c>
      <c r="AE211" s="73" t="str">
        <f t="shared" si="15"/>
        <v/>
      </c>
      <c r="AF211" s="73" t="str">
        <f t="shared" si="15"/>
        <v/>
      </c>
      <c r="AG211" s="72"/>
    </row>
    <row r="212" spans="1:33" ht="16" hidden="1" outlineLevel="1" x14ac:dyDescent="0.2">
      <c r="A212" s="70">
        <v>37347</v>
      </c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R212" s="73" t="str">
        <f t="shared" si="15"/>
        <v/>
      </c>
      <c r="S212" s="73" t="str">
        <f t="shared" si="15"/>
        <v/>
      </c>
      <c r="T212" s="73" t="str">
        <f t="shared" si="15"/>
        <v/>
      </c>
      <c r="U212" s="73" t="str">
        <f t="shared" si="15"/>
        <v/>
      </c>
      <c r="V212" s="73" t="str">
        <f t="shared" si="15"/>
        <v/>
      </c>
      <c r="W212" s="73" t="str">
        <f t="shared" si="15"/>
        <v/>
      </c>
      <c r="X212" s="73" t="str">
        <f t="shared" si="15"/>
        <v/>
      </c>
      <c r="Y212" s="73" t="str">
        <f t="shared" si="15"/>
        <v/>
      </c>
      <c r="Z212" s="73" t="str">
        <f t="shared" si="15"/>
        <v/>
      </c>
      <c r="AA212" s="73" t="str">
        <f t="shared" si="15"/>
        <v/>
      </c>
      <c r="AB212" s="73" t="str">
        <f t="shared" si="15"/>
        <v/>
      </c>
      <c r="AC212" s="73" t="str">
        <f t="shared" si="15"/>
        <v/>
      </c>
      <c r="AD212" s="73" t="str">
        <f t="shared" si="15"/>
        <v/>
      </c>
      <c r="AE212" s="73" t="str">
        <f t="shared" si="15"/>
        <v/>
      </c>
      <c r="AF212" s="73" t="str">
        <f t="shared" si="15"/>
        <v/>
      </c>
      <c r="AG212" s="72"/>
    </row>
    <row r="213" spans="1:33" ht="16" hidden="1" outlineLevel="1" x14ac:dyDescent="0.2">
      <c r="A213" s="70">
        <v>37377</v>
      </c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R213" s="73" t="str">
        <f t="shared" si="15"/>
        <v/>
      </c>
      <c r="S213" s="73" t="str">
        <f t="shared" si="15"/>
        <v/>
      </c>
      <c r="T213" s="73" t="str">
        <f t="shared" si="15"/>
        <v/>
      </c>
      <c r="U213" s="73" t="str">
        <f t="shared" si="15"/>
        <v/>
      </c>
      <c r="V213" s="73" t="str">
        <f t="shared" si="15"/>
        <v/>
      </c>
      <c r="W213" s="73" t="str">
        <f t="shared" si="15"/>
        <v/>
      </c>
      <c r="X213" s="73" t="str">
        <f t="shared" si="15"/>
        <v/>
      </c>
      <c r="Y213" s="73" t="str">
        <f t="shared" si="15"/>
        <v/>
      </c>
      <c r="Z213" s="73" t="str">
        <f t="shared" si="15"/>
        <v/>
      </c>
      <c r="AA213" s="73" t="str">
        <f t="shared" si="15"/>
        <v/>
      </c>
      <c r="AB213" s="73" t="str">
        <f t="shared" si="15"/>
        <v/>
      </c>
      <c r="AC213" s="73" t="str">
        <f t="shared" si="15"/>
        <v/>
      </c>
      <c r="AD213" s="73" t="str">
        <f t="shared" si="15"/>
        <v/>
      </c>
      <c r="AE213" s="73" t="str">
        <f t="shared" si="15"/>
        <v/>
      </c>
      <c r="AF213" s="73" t="str">
        <f t="shared" si="15"/>
        <v/>
      </c>
      <c r="AG213" s="72"/>
    </row>
    <row r="214" spans="1:33" ht="16" hidden="1" outlineLevel="1" x14ac:dyDescent="0.2">
      <c r="A214" s="70">
        <v>37408</v>
      </c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R214" s="73" t="str">
        <f t="shared" si="15"/>
        <v/>
      </c>
      <c r="S214" s="73" t="str">
        <f t="shared" si="15"/>
        <v/>
      </c>
      <c r="T214" s="73" t="str">
        <f t="shared" si="15"/>
        <v/>
      </c>
      <c r="U214" s="73" t="str">
        <f t="shared" si="15"/>
        <v/>
      </c>
      <c r="V214" s="73" t="str">
        <f t="shared" si="15"/>
        <v/>
      </c>
      <c r="W214" s="73" t="str">
        <f t="shared" si="15"/>
        <v/>
      </c>
      <c r="X214" s="73" t="str">
        <f t="shared" si="15"/>
        <v/>
      </c>
      <c r="Y214" s="73" t="str">
        <f t="shared" si="15"/>
        <v/>
      </c>
      <c r="Z214" s="73" t="str">
        <f t="shared" si="15"/>
        <v/>
      </c>
      <c r="AA214" s="73" t="str">
        <f t="shared" si="15"/>
        <v/>
      </c>
      <c r="AB214" s="73" t="str">
        <f t="shared" si="15"/>
        <v/>
      </c>
      <c r="AC214" s="73" t="str">
        <f t="shared" si="15"/>
        <v/>
      </c>
      <c r="AD214" s="73" t="str">
        <f t="shared" si="15"/>
        <v/>
      </c>
      <c r="AE214" s="73" t="str">
        <f t="shared" si="15"/>
        <v/>
      </c>
      <c r="AF214" s="73" t="str">
        <f t="shared" si="15"/>
        <v/>
      </c>
      <c r="AG214" s="72"/>
    </row>
    <row r="215" spans="1:33" ht="16" hidden="1" outlineLevel="1" x14ac:dyDescent="0.2">
      <c r="A215" s="70">
        <v>37438</v>
      </c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R215" s="73" t="str">
        <f t="shared" si="15"/>
        <v/>
      </c>
      <c r="S215" s="73" t="str">
        <f t="shared" si="15"/>
        <v/>
      </c>
      <c r="T215" s="73" t="str">
        <f t="shared" si="15"/>
        <v/>
      </c>
      <c r="U215" s="73" t="str">
        <f t="shared" si="15"/>
        <v/>
      </c>
      <c r="V215" s="73" t="str">
        <f t="shared" si="15"/>
        <v/>
      </c>
      <c r="W215" s="73" t="str">
        <f t="shared" si="15"/>
        <v/>
      </c>
      <c r="X215" s="73" t="str">
        <f t="shared" si="15"/>
        <v/>
      </c>
      <c r="Y215" s="73" t="str">
        <f t="shared" si="15"/>
        <v/>
      </c>
      <c r="Z215" s="73" t="str">
        <f t="shared" si="15"/>
        <v/>
      </c>
      <c r="AA215" s="73" t="str">
        <f t="shared" si="15"/>
        <v/>
      </c>
      <c r="AB215" s="73" t="str">
        <f t="shared" si="15"/>
        <v/>
      </c>
      <c r="AC215" s="73" t="str">
        <f t="shared" si="15"/>
        <v/>
      </c>
      <c r="AD215" s="73" t="str">
        <f t="shared" si="15"/>
        <v/>
      </c>
      <c r="AE215" s="73" t="str">
        <f t="shared" si="15"/>
        <v/>
      </c>
      <c r="AF215" s="73" t="str">
        <f t="shared" si="15"/>
        <v/>
      </c>
      <c r="AG215" s="72"/>
    </row>
    <row r="216" spans="1:33" ht="16" hidden="1" outlineLevel="1" x14ac:dyDescent="0.2">
      <c r="A216" s="70">
        <v>37469</v>
      </c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R216" s="73" t="str">
        <f t="shared" si="15"/>
        <v/>
      </c>
      <c r="S216" s="73" t="str">
        <f t="shared" si="15"/>
        <v/>
      </c>
      <c r="T216" s="73" t="str">
        <f t="shared" si="15"/>
        <v/>
      </c>
      <c r="U216" s="73" t="str">
        <f t="shared" si="15"/>
        <v/>
      </c>
      <c r="V216" s="73" t="str">
        <f t="shared" si="15"/>
        <v/>
      </c>
      <c r="W216" s="73" t="str">
        <f t="shared" si="15"/>
        <v/>
      </c>
      <c r="X216" s="73" t="str">
        <f t="shared" si="15"/>
        <v/>
      </c>
      <c r="Y216" s="73" t="str">
        <f t="shared" si="15"/>
        <v/>
      </c>
      <c r="Z216" s="73" t="str">
        <f t="shared" si="15"/>
        <v/>
      </c>
      <c r="AA216" s="73" t="str">
        <f t="shared" si="15"/>
        <v/>
      </c>
      <c r="AB216" s="73" t="str">
        <f t="shared" si="15"/>
        <v/>
      </c>
      <c r="AC216" s="73" t="str">
        <f t="shared" si="15"/>
        <v/>
      </c>
      <c r="AD216" s="73" t="str">
        <f t="shared" si="15"/>
        <v/>
      </c>
      <c r="AE216" s="73" t="str">
        <f t="shared" si="15"/>
        <v/>
      </c>
      <c r="AF216" s="73" t="str">
        <f t="shared" si="15"/>
        <v/>
      </c>
      <c r="AG216" s="72"/>
    </row>
    <row r="217" spans="1:33" ht="16" hidden="1" outlineLevel="1" x14ac:dyDescent="0.2">
      <c r="A217" s="70">
        <v>37500</v>
      </c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R217" s="73" t="str">
        <f t="shared" si="15"/>
        <v/>
      </c>
      <c r="S217" s="73" t="str">
        <f t="shared" si="15"/>
        <v/>
      </c>
      <c r="T217" s="73" t="str">
        <f t="shared" si="15"/>
        <v/>
      </c>
      <c r="U217" s="73" t="str">
        <f t="shared" si="15"/>
        <v/>
      </c>
      <c r="V217" s="73" t="str">
        <f t="shared" si="15"/>
        <v/>
      </c>
      <c r="W217" s="73" t="str">
        <f t="shared" si="15"/>
        <v/>
      </c>
      <c r="X217" s="73" t="str">
        <f t="shared" si="15"/>
        <v/>
      </c>
      <c r="Y217" s="73" t="str">
        <f t="shared" si="15"/>
        <v/>
      </c>
      <c r="Z217" s="73" t="str">
        <f t="shared" si="15"/>
        <v/>
      </c>
      <c r="AA217" s="73" t="str">
        <f t="shared" si="15"/>
        <v/>
      </c>
      <c r="AB217" s="73" t="str">
        <f t="shared" si="15"/>
        <v/>
      </c>
      <c r="AC217" s="73" t="str">
        <f t="shared" si="15"/>
        <v/>
      </c>
      <c r="AD217" s="73" t="str">
        <f t="shared" si="15"/>
        <v/>
      </c>
      <c r="AE217" s="73" t="str">
        <f t="shared" si="15"/>
        <v/>
      </c>
      <c r="AF217" s="73" t="str">
        <f t="shared" si="15"/>
        <v/>
      </c>
      <c r="AG217" s="72"/>
    </row>
    <row r="218" spans="1:33" ht="16" hidden="1" outlineLevel="1" x14ac:dyDescent="0.2">
      <c r="A218" s="70">
        <v>37530</v>
      </c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R218" s="73" t="str">
        <f t="shared" si="15"/>
        <v/>
      </c>
      <c r="S218" s="73" t="str">
        <f t="shared" si="15"/>
        <v/>
      </c>
      <c r="T218" s="73" t="str">
        <f t="shared" si="15"/>
        <v/>
      </c>
      <c r="U218" s="73" t="str">
        <f t="shared" si="15"/>
        <v/>
      </c>
      <c r="V218" s="73" t="str">
        <f t="shared" si="15"/>
        <v/>
      </c>
      <c r="W218" s="73" t="str">
        <f t="shared" si="15"/>
        <v/>
      </c>
      <c r="X218" s="73" t="str">
        <f t="shared" si="15"/>
        <v/>
      </c>
      <c r="Y218" s="73" t="str">
        <f t="shared" si="15"/>
        <v/>
      </c>
      <c r="Z218" s="73" t="str">
        <f t="shared" si="15"/>
        <v/>
      </c>
      <c r="AA218" s="73" t="str">
        <f t="shared" si="15"/>
        <v/>
      </c>
      <c r="AB218" s="73" t="str">
        <f t="shared" si="15"/>
        <v/>
      </c>
      <c r="AC218" s="73" t="str">
        <f t="shared" si="15"/>
        <v/>
      </c>
      <c r="AD218" s="73" t="str">
        <f t="shared" si="15"/>
        <v/>
      </c>
      <c r="AE218" s="73" t="str">
        <f t="shared" si="15"/>
        <v/>
      </c>
      <c r="AF218" s="73" t="str">
        <f t="shared" si="15"/>
        <v/>
      </c>
      <c r="AG218" s="72"/>
    </row>
    <row r="219" spans="1:33" ht="16" hidden="1" outlineLevel="1" x14ac:dyDescent="0.2">
      <c r="A219" s="70">
        <v>37561</v>
      </c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R219" s="73" t="str">
        <f t="shared" si="15"/>
        <v/>
      </c>
      <c r="S219" s="73" t="str">
        <f t="shared" si="15"/>
        <v/>
      </c>
      <c r="T219" s="73" t="str">
        <f t="shared" si="15"/>
        <v/>
      </c>
      <c r="U219" s="73" t="str">
        <f t="shared" si="15"/>
        <v/>
      </c>
      <c r="V219" s="73" t="str">
        <f t="shared" si="15"/>
        <v/>
      </c>
      <c r="W219" s="73" t="str">
        <f t="shared" si="15"/>
        <v/>
      </c>
      <c r="X219" s="73" t="str">
        <f t="shared" si="15"/>
        <v/>
      </c>
      <c r="Y219" s="73" t="str">
        <f t="shared" si="15"/>
        <v/>
      </c>
      <c r="Z219" s="73" t="str">
        <f t="shared" si="15"/>
        <v/>
      </c>
      <c r="AA219" s="73" t="str">
        <f t="shared" si="15"/>
        <v/>
      </c>
      <c r="AB219" s="73" t="str">
        <f t="shared" si="15"/>
        <v/>
      </c>
      <c r="AC219" s="73" t="str">
        <f t="shared" si="15"/>
        <v/>
      </c>
      <c r="AD219" s="73" t="str">
        <f t="shared" si="15"/>
        <v/>
      </c>
      <c r="AE219" s="73" t="str">
        <f t="shared" si="15"/>
        <v/>
      </c>
      <c r="AF219" s="73" t="str">
        <f t="shared" si="15"/>
        <v/>
      </c>
      <c r="AG219" s="72"/>
    </row>
    <row r="220" spans="1:33" ht="16" hidden="1" outlineLevel="1" x14ac:dyDescent="0.2">
      <c r="A220" s="70">
        <v>37591</v>
      </c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R220" s="73" t="str">
        <f t="shared" si="15"/>
        <v/>
      </c>
      <c r="S220" s="73" t="str">
        <f t="shared" si="15"/>
        <v/>
      </c>
      <c r="T220" s="73" t="str">
        <f t="shared" si="15"/>
        <v/>
      </c>
      <c r="U220" s="73" t="str">
        <f t="shared" si="15"/>
        <v/>
      </c>
      <c r="V220" s="73" t="str">
        <f t="shared" si="15"/>
        <v/>
      </c>
      <c r="W220" s="73" t="str">
        <f t="shared" si="15"/>
        <v/>
      </c>
      <c r="X220" s="73" t="str">
        <f t="shared" si="15"/>
        <v/>
      </c>
      <c r="Y220" s="73" t="str">
        <f t="shared" si="15"/>
        <v/>
      </c>
      <c r="Z220" s="73" t="str">
        <f t="shared" si="15"/>
        <v/>
      </c>
      <c r="AA220" s="73" t="str">
        <f t="shared" si="15"/>
        <v/>
      </c>
      <c r="AB220" s="73" t="str">
        <f t="shared" si="15"/>
        <v/>
      </c>
      <c r="AC220" s="73" t="str">
        <f t="shared" si="15"/>
        <v/>
      </c>
      <c r="AD220" s="73" t="str">
        <f t="shared" si="15"/>
        <v/>
      </c>
      <c r="AE220" s="73" t="str">
        <f t="shared" si="15"/>
        <v/>
      </c>
      <c r="AF220" s="73" t="str">
        <f t="shared" si="15"/>
        <v/>
      </c>
      <c r="AG220" s="72"/>
    </row>
    <row r="221" spans="1:33" ht="16" hidden="1" outlineLevel="1" x14ac:dyDescent="0.2">
      <c r="A221" s="70">
        <v>37622</v>
      </c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R221" s="73" t="str">
        <f t="shared" si="15"/>
        <v/>
      </c>
      <c r="S221" s="73" t="str">
        <f t="shared" si="15"/>
        <v/>
      </c>
      <c r="T221" s="73" t="str">
        <f t="shared" si="15"/>
        <v/>
      </c>
      <c r="U221" s="73" t="str">
        <f t="shared" si="15"/>
        <v/>
      </c>
      <c r="V221" s="73" t="str">
        <f t="shared" si="15"/>
        <v/>
      </c>
      <c r="W221" s="73" t="str">
        <f t="shared" si="15"/>
        <v/>
      </c>
      <c r="X221" s="73" t="str">
        <f t="shared" si="15"/>
        <v/>
      </c>
      <c r="Y221" s="73" t="str">
        <f t="shared" si="15"/>
        <v/>
      </c>
      <c r="Z221" s="73" t="str">
        <f t="shared" si="15"/>
        <v/>
      </c>
      <c r="AA221" s="73" t="str">
        <f t="shared" si="15"/>
        <v/>
      </c>
      <c r="AB221" s="73" t="str">
        <f t="shared" si="15"/>
        <v/>
      </c>
      <c r="AC221" s="73" t="str">
        <f t="shared" si="15"/>
        <v/>
      </c>
      <c r="AD221" s="73" t="str">
        <f t="shared" si="15"/>
        <v/>
      </c>
      <c r="AE221" s="73" t="str">
        <f t="shared" si="15"/>
        <v/>
      </c>
      <c r="AF221" s="73" t="str">
        <f t="shared" si="15"/>
        <v/>
      </c>
      <c r="AG221" s="72"/>
    </row>
    <row r="222" spans="1:33" ht="16" hidden="1" outlineLevel="1" x14ac:dyDescent="0.2">
      <c r="A222" s="70">
        <v>37653</v>
      </c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R222" s="73" t="str">
        <f t="shared" si="15"/>
        <v/>
      </c>
      <c r="S222" s="73" t="str">
        <f t="shared" si="15"/>
        <v/>
      </c>
      <c r="T222" s="73" t="str">
        <f t="shared" si="15"/>
        <v/>
      </c>
      <c r="U222" s="73" t="str">
        <f t="shared" si="15"/>
        <v/>
      </c>
      <c r="V222" s="73" t="str">
        <f t="shared" si="15"/>
        <v/>
      </c>
      <c r="W222" s="73" t="str">
        <f t="shared" si="15"/>
        <v/>
      </c>
      <c r="X222" s="73" t="str">
        <f t="shared" si="15"/>
        <v/>
      </c>
      <c r="Y222" s="73" t="str">
        <f t="shared" si="15"/>
        <v/>
      </c>
      <c r="Z222" s="73" t="str">
        <f t="shared" si="15"/>
        <v/>
      </c>
      <c r="AA222" s="73" t="str">
        <f t="shared" si="15"/>
        <v/>
      </c>
      <c r="AB222" s="73" t="str">
        <f t="shared" si="15"/>
        <v/>
      </c>
      <c r="AC222" s="73" t="str">
        <f t="shared" si="15"/>
        <v/>
      </c>
      <c r="AD222" s="73" t="str">
        <f t="shared" si="15"/>
        <v/>
      </c>
      <c r="AE222" s="73" t="str">
        <f t="shared" si="15"/>
        <v/>
      </c>
      <c r="AF222" s="73" t="str">
        <f t="shared" si="15"/>
        <v/>
      </c>
      <c r="AG222" s="72"/>
    </row>
    <row r="223" spans="1:33" ht="16" hidden="1" outlineLevel="1" x14ac:dyDescent="0.2">
      <c r="A223" s="70">
        <v>37681</v>
      </c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R223" s="73" t="str">
        <f t="shared" si="15"/>
        <v/>
      </c>
      <c r="S223" s="73" t="str">
        <f t="shared" si="15"/>
        <v/>
      </c>
      <c r="T223" s="73" t="str">
        <f t="shared" si="15"/>
        <v/>
      </c>
      <c r="U223" s="73" t="str">
        <f t="shared" si="15"/>
        <v/>
      </c>
      <c r="V223" s="73" t="str">
        <f t="shared" si="15"/>
        <v/>
      </c>
      <c r="W223" s="73" t="str">
        <f t="shared" si="15"/>
        <v/>
      </c>
      <c r="X223" s="73" t="str">
        <f t="shared" si="15"/>
        <v/>
      </c>
      <c r="Y223" s="73" t="str">
        <f t="shared" si="15"/>
        <v/>
      </c>
      <c r="Z223" s="73" t="str">
        <f t="shared" si="15"/>
        <v/>
      </c>
      <c r="AA223" s="73" t="str">
        <f t="shared" si="15"/>
        <v/>
      </c>
      <c r="AB223" s="73" t="str">
        <f t="shared" si="15"/>
        <v/>
      </c>
      <c r="AC223" s="73" t="str">
        <f t="shared" si="15"/>
        <v/>
      </c>
      <c r="AD223" s="73" t="str">
        <f t="shared" si="15"/>
        <v/>
      </c>
      <c r="AE223" s="73" t="str">
        <f t="shared" si="15"/>
        <v/>
      </c>
      <c r="AF223" s="73" t="str">
        <f t="shared" si="15"/>
        <v/>
      </c>
      <c r="AG223" s="72"/>
    </row>
    <row r="224" spans="1:33" ht="16" hidden="1" outlineLevel="1" x14ac:dyDescent="0.2">
      <c r="A224" s="70">
        <v>37712</v>
      </c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R224" s="73" t="str">
        <f t="shared" si="15"/>
        <v/>
      </c>
      <c r="S224" s="73" t="str">
        <f t="shared" si="15"/>
        <v/>
      </c>
      <c r="T224" s="73" t="str">
        <f t="shared" si="15"/>
        <v/>
      </c>
      <c r="U224" s="73" t="str">
        <f t="shared" si="15"/>
        <v/>
      </c>
      <c r="V224" s="73" t="str">
        <f t="shared" si="15"/>
        <v/>
      </c>
      <c r="W224" s="73" t="str">
        <f t="shared" si="15"/>
        <v/>
      </c>
      <c r="X224" s="73" t="str">
        <f t="shared" si="15"/>
        <v/>
      </c>
      <c r="Y224" s="73" t="str">
        <f t="shared" si="15"/>
        <v/>
      </c>
      <c r="Z224" s="73" t="str">
        <f t="shared" si="15"/>
        <v/>
      </c>
      <c r="AA224" s="73" t="str">
        <f t="shared" si="15"/>
        <v/>
      </c>
      <c r="AB224" s="73" t="str">
        <f t="shared" si="15"/>
        <v/>
      </c>
      <c r="AC224" s="73" t="str">
        <f t="shared" si="15"/>
        <v/>
      </c>
      <c r="AD224" s="73" t="str">
        <f t="shared" si="15"/>
        <v/>
      </c>
      <c r="AE224" s="73" t="str">
        <f t="shared" si="15"/>
        <v/>
      </c>
      <c r="AF224" s="73" t="str">
        <f t="shared" si="15"/>
        <v/>
      </c>
      <c r="AG224" s="72"/>
    </row>
    <row r="225" spans="1:33" ht="16" hidden="1" outlineLevel="1" x14ac:dyDescent="0.2">
      <c r="A225" s="70">
        <v>37742</v>
      </c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R225" s="73" t="str">
        <f t="shared" si="15"/>
        <v/>
      </c>
      <c r="S225" s="73" t="str">
        <f t="shared" si="15"/>
        <v/>
      </c>
      <c r="T225" s="73" t="str">
        <f t="shared" si="15"/>
        <v/>
      </c>
      <c r="U225" s="73" t="str">
        <f t="shared" si="15"/>
        <v/>
      </c>
      <c r="V225" s="73" t="str">
        <f t="shared" si="15"/>
        <v/>
      </c>
      <c r="W225" s="73" t="str">
        <f t="shared" si="15"/>
        <v/>
      </c>
      <c r="X225" s="73" t="str">
        <f t="shared" si="15"/>
        <v/>
      </c>
      <c r="Y225" s="73" t="str">
        <f t="shared" si="15"/>
        <v/>
      </c>
      <c r="Z225" s="73" t="str">
        <f t="shared" si="15"/>
        <v/>
      </c>
      <c r="AA225" s="73" t="str">
        <f t="shared" si="15"/>
        <v/>
      </c>
      <c r="AB225" s="73" t="str">
        <f t="shared" si="15"/>
        <v/>
      </c>
      <c r="AC225" s="73" t="str">
        <f t="shared" si="15"/>
        <v/>
      </c>
      <c r="AD225" s="73" t="str">
        <f t="shared" si="15"/>
        <v/>
      </c>
      <c r="AE225" s="73" t="str">
        <f t="shared" si="15"/>
        <v/>
      </c>
      <c r="AF225" s="73" t="str">
        <f t="shared" si="15"/>
        <v/>
      </c>
      <c r="AG225" s="72"/>
    </row>
    <row r="226" spans="1:33" ht="16" hidden="1" outlineLevel="1" x14ac:dyDescent="0.2">
      <c r="A226" s="70">
        <v>37773</v>
      </c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R226" s="73" t="str">
        <f t="shared" si="15"/>
        <v/>
      </c>
      <c r="S226" s="73" t="str">
        <f t="shared" si="15"/>
        <v/>
      </c>
      <c r="T226" s="73" t="str">
        <f t="shared" si="15"/>
        <v/>
      </c>
      <c r="U226" s="73" t="str">
        <f t="shared" si="15"/>
        <v/>
      </c>
      <c r="V226" s="73" t="str">
        <f t="shared" si="15"/>
        <v/>
      </c>
      <c r="W226" s="73" t="str">
        <f t="shared" si="15"/>
        <v/>
      </c>
      <c r="X226" s="73" t="str">
        <f t="shared" si="15"/>
        <v/>
      </c>
      <c r="Y226" s="73" t="str">
        <f t="shared" si="15"/>
        <v/>
      </c>
      <c r="Z226" s="73" t="str">
        <f t="shared" si="15"/>
        <v/>
      </c>
      <c r="AA226" s="73" t="str">
        <f t="shared" si="15"/>
        <v/>
      </c>
      <c r="AB226" s="73" t="str">
        <f t="shared" si="15"/>
        <v/>
      </c>
      <c r="AC226" s="73" t="str">
        <f t="shared" si="15"/>
        <v/>
      </c>
      <c r="AD226" s="73" t="str">
        <f t="shared" si="15"/>
        <v/>
      </c>
      <c r="AE226" s="73" t="str">
        <f t="shared" si="15"/>
        <v/>
      </c>
      <c r="AF226" s="73" t="str">
        <f t="shared" si="15"/>
        <v/>
      </c>
      <c r="AG226" s="72"/>
    </row>
    <row r="227" spans="1:33" ht="16" hidden="1" outlineLevel="1" x14ac:dyDescent="0.2">
      <c r="A227" s="70">
        <v>37803</v>
      </c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R227" s="73" t="str">
        <f t="shared" ref="R227:AF243" si="16">IFERROR(B227/B226-1,"")</f>
        <v/>
      </c>
      <c r="S227" s="73" t="str">
        <f t="shared" si="16"/>
        <v/>
      </c>
      <c r="T227" s="73" t="str">
        <f t="shared" si="16"/>
        <v/>
      </c>
      <c r="U227" s="73" t="str">
        <f t="shared" si="16"/>
        <v/>
      </c>
      <c r="V227" s="73" t="str">
        <f t="shared" si="16"/>
        <v/>
      </c>
      <c r="W227" s="73" t="str">
        <f t="shared" si="16"/>
        <v/>
      </c>
      <c r="X227" s="73" t="str">
        <f t="shared" si="16"/>
        <v/>
      </c>
      <c r="Y227" s="73" t="str">
        <f t="shared" si="16"/>
        <v/>
      </c>
      <c r="Z227" s="73" t="str">
        <f t="shared" si="16"/>
        <v/>
      </c>
      <c r="AA227" s="73" t="str">
        <f t="shared" si="16"/>
        <v/>
      </c>
      <c r="AB227" s="73" t="str">
        <f t="shared" si="16"/>
        <v/>
      </c>
      <c r="AC227" s="73" t="str">
        <f t="shared" si="16"/>
        <v/>
      </c>
      <c r="AD227" s="73" t="str">
        <f t="shared" si="16"/>
        <v/>
      </c>
      <c r="AE227" s="73" t="str">
        <f t="shared" si="16"/>
        <v/>
      </c>
      <c r="AF227" s="73" t="str">
        <f t="shared" si="16"/>
        <v/>
      </c>
      <c r="AG227" s="72"/>
    </row>
    <row r="228" spans="1:33" ht="16" hidden="1" outlineLevel="1" x14ac:dyDescent="0.2">
      <c r="A228" s="70">
        <v>37834</v>
      </c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R228" s="73" t="str">
        <f t="shared" si="16"/>
        <v/>
      </c>
      <c r="S228" s="73" t="str">
        <f t="shared" si="16"/>
        <v/>
      </c>
      <c r="T228" s="73" t="str">
        <f t="shared" si="16"/>
        <v/>
      </c>
      <c r="U228" s="73" t="str">
        <f t="shared" si="16"/>
        <v/>
      </c>
      <c r="V228" s="73" t="str">
        <f t="shared" si="16"/>
        <v/>
      </c>
      <c r="W228" s="73" t="str">
        <f t="shared" si="16"/>
        <v/>
      </c>
      <c r="X228" s="73" t="str">
        <f t="shared" si="16"/>
        <v/>
      </c>
      <c r="Y228" s="73" t="str">
        <f t="shared" si="16"/>
        <v/>
      </c>
      <c r="Z228" s="73" t="str">
        <f t="shared" si="16"/>
        <v/>
      </c>
      <c r="AA228" s="73" t="str">
        <f t="shared" si="16"/>
        <v/>
      </c>
      <c r="AB228" s="73" t="str">
        <f t="shared" si="16"/>
        <v/>
      </c>
      <c r="AC228" s="73" t="str">
        <f t="shared" si="16"/>
        <v/>
      </c>
      <c r="AD228" s="73" t="str">
        <f t="shared" si="16"/>
        <v/>
      </c>
      <c r="AE228" s="73" t="str">
        <f t="shared" si="16"/>
        <v/>
      </c>
      <c r="AF228" s="73" t="str">
        <f t="shared" si="16"/>
        <v/>
      </c>
      <c r="AG228" s="72"/>
    </row>
    <row r="229" spans="1:33" ht="16" hidden="1" outlineLevel="1" x14ac:dyDescent="0.2">
      <c r="A229" s="70">
        <v>37865</v>
      </c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R229" s="73" t="str">
        <f t="shared" si="16"/>
        <v/>
      </c>
      <c r="S229" s="73" t="str">
        <f t="shared" si="16"/>
        <v/>
      </c>
      <c r="T229" s="73" t="str">
        <f t="shared" si="16"/>
        <v/>
      </c>
      <c r="U229" s="73" t="str">
        <f t="shared" si="16"/>
        <v/>
      </c>
      <c r="V229" s="73" t="str">
        <f t="shared" si="16"/>
        <v/>
      </c>
      <c r="W229" s="73" t="str">
        <f t="shared" si="16"/>
        <v/>
      </c>
      <c r="X229" s="73" t="str">
        <f t="shared" si="16"/>
        <v/>
      </c>
      <c r="Y229" s="73" t="str">
        <f t="shared" si="16"/>
        <v/>
      </c>
      <c r="Z229" s="73" t="str">
        <f t="shared" si="16"/>
        <v/>
      </c>
      <c r="AA229" s="73" t="str">
        <f t="shared" si="16"/>
        <v/>
      </c>
      <c r="AB229" s="73" t="str">
        <f t="shared" si="16"/>
        <v/>
      </c>
      <c r="AC229" s="73" t="str">
        <f t="shared" si="16"/>
        <v/>
      </c>
      <c r="AD229" s="73" t="str">
        <f t="shared" si="16"/>
        <v/>
      </c>
      <c r="AE229" s="73" t="str">
        <f t="shared" si="16"/>
        <v/>
      </c>
      <c r="AF229" s="73" t="str">
        <f t="shared" si="16"/>
        <v/>
      </c>
      <c r="AG229" s="72"/>
    </row>
    <row r="230" spans="1:33" ht="16" hidden="1" outlineLevel="1" x14ac:dyDescent="0.2">
      <c r="A230" s="70">
        <v>37895</v>
      </c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R230" s="73" t="str">
        <f t="shared" si="16"/>
        <v/>
      </c>
      <c r="S230" s="73" t="str">
        <f t="shared" si="16"/>
        <v/>
      </c>
      <c r="T230" s="73" t="str">
        <f t="shared" si="16"/>
        <v/>
      </c>
      <c r="U230" s="73" t="str">
        <f t="shared" si="16"/>
        <v/>
      </c>
      <c r="V230" s="73" t="str">
        <f t="shared" si="16"/>
        <v/>
      </c>
      <c r="W230" s="73" t="str">
        <f t="shared" si="16"/>
        <v/>
      </c>
      <c r="X230" s="73" t="str">
        <f t="shared" si="16"/>
        <v/>
      </c>
      <c r="Y230" s="73" t="str">
        <f t="shared" si="16"/>
        <v/>
      </c>
      <c r="Z230" s="73" t="str">
        <f t="shared" si="16"/>
        <v/>
      </c>
      <c r="AA230" s="73" t="str">
        <f t="shared" si="16"/>
        <v/>
      </c>
      <c r="AB230" s="73" t="str">
        <f t="shared" si="16"/>
        <v/>
      </c>
      <c r="AC230" s="73" t="str">
        <f t="shared" si="16"/>
        <v/>
      </c>
      <c r="AD230" s="73" t="str">
        <f t="shared" si="16"/>
        <v/>
      </c>
      <c r="AE230" s="73" t="str">
        <f t="shared" si="16"/>
        <v/>
      </c>
      <c r="AF230" s="73" t="str">
        <f t="shared" si="16"/>
        <v/>
      </c>
      <c r="AG230" s="72"/>
    </row>
    <row r="231" spans="1:33" ht="16" hidden="1" outlineLevel="1" x14ac:dyDescent="0.2">
      <c r="A231" s="70">
        <v>37926</v>
      </c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R231" s="73" t="str">
        <f t="shared" si="16"/>
        <v/>
      </c>
      <c r="S231" s="73" t="str">
        <f t="shared" si="16"/>
        <v/>
      </c>
      <c r="T231" s="73" t="str">
        <f t="shared" si="16"/>
        <v/>
      </c>
      <c r="U231" s="73" t="str">
        <f t="shared" si="16"/>
        <v/>
      </c>
      <c r="V231" s="73" t="str">
        <f t="shared" si="16"/>
        <v/>
      </c>
      <c r="W231" s="73" t="str">
        <f t="shared" si="16"/>
        <v/>
      </c>
      <c r="X231" s="73" t="str">
        <f t="shared" si="16"/>
        <v/>
      </c>
      <c r="Y231" s="73" t="str">
        <f t="shared" si="16"/>
        <v/>
      </c>
      <c r="Z231" s="73" t="str">
        <f t="shared" si="16"/>
        <v/>
      </c>
      <c r="AA231" s="73" t="str">
        <f t="shared" si="16"/>
        <v/>
      </c>
      <c r="AB231" s="73" t="str">
        <f t="shared" si="16"/>
        <v/>
      </c>
      <c r="AC231" s="73" t="str">
        <f t="shared" si="16"/>
        <v/>
      </c>
      <c r="AD231" s="73" t="str">
        <f t="shared" si="16"/>
        <v/>
      </c>
      <c r="AE231" s="73" t="str">
        <f t="shared" si="16"/>
        <v/>
      </c>
      <c r="AF231" s="73" t="str">
        <f t="shared" si="16"/>
        <v/>
      </c>
      <c r="AG231" s="72"/>
    </row>
    <row r="232" spans="1:33" ht="16" hidden="1" outlineLevel="1" x14ac:dyDescent="0.2">
      <c r="A232" s="70">
        <v>37956</v>
      </c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R232" s="73" t="str">
        <f t="shared" si="16"/>
        <v/>
      </c>
      <c r="S232" s="73" t="str">
        <f t="shared" si="16"/>
        <v/>
      </c>
      <c r="T232" s="73" t="str">
        <f t="shared" si="16"/>
        <v/>
      </c>
      <c r="U232" s="73" t="str">
        <f t="shared" si="16"/>
        <v/>
      </c>
      <c r="V232" s="73" t="str">
        <f t="shared" si="16"/>
        <v/>
      </c>
      <c r="W232" s="73" t="str">
        <f t="shared" si="16"/>
        <v/>
      </c>
      <c r="X232" s="73" t="str">
        <f t="shared" si="16"/>
        <v/>
      </c>
      <c r="Y232" s="73" t="str">
        <f t="shared" si="16"/>
        <v/>
      </c>
      <c r="Z232" s="73" t="str">
        <f t="shared" si="16"/>
        <v/>
      </c>
      <c r="AA232" s="73" t="str">
        <f t="shared" si="16"/>
        <v/>
      </c>
      <c r="AB232" s="73" t="str">
        <f t="shared" si="16"/>
        <v/>
      </c>
      <c r="AC232" s="73" t="str">
        <f t="shared" si="16"/>
        <v/>
      </c>
      <c r="AD232" s="73" t="str">
        <f t="shared" si="16"/>
        <v/>
      </c>
      <c r="AE232" s="73" t="str">
        <f t="shared" si="16"/>
        <v/>
      </c>
      <c r="AF232" s="73" t="str">
        <f t="shared" si="16"/>
        <v/>
      </c>
      <c r="AG232" s="72"/>
    </row>
    <row r="233" spans="1:33" ht="16" hidden="1" outlineLevel="1" x14ac:dyDescent="0.2">
      <c r="A233" s="70">
        <v>37987</v>
      </c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R233" s="73" t="str">
        <f t="shared" si="16"/>
        <v/>
      </c>
      <c r="S233" s="73" t="str">
        <f t="shared" si="16"/>
        <v/>
      </c>
      <c r="T233" s="73" t="str">
        <f t="shared" si="16"/>
        <v/>
      </c>
      <c r="U233" s="73" t="str">
        <f t="shared" si="16"/>
        <v/>
      </c>
      <c r="V233" s="73" t="str">
        <f t="shared" si="16"/>
        <v/>
      </c>
      <c r="W233" s="73" t="str">
        <f t="shared" si="16"/>
        <v/>
      </c>
      <c r="X233" s="73" t="str">
        <f t="shared" si="16"/>
        <v/>
      </c>
      <c r="Y233" s="73" t="str">
        <f t="shared" si="16"/>
        <v/>
      </c>
      <c r="Z233" s="73" t="str">
        <f t="shared" si="16"/>
        <v/>
      </c>
      <c r="AA233" s="73" t="str">
        <f t="shared" si="16"/>
        <v/>
      </c>
      <c r="AB233" s="73" t="str">
        <f t="shared" si="16"/>
        <v/>
      </c>
      <c r="AC233" s="73" t="str">
        <f t="shared" si="16"/>
        <v/>
      </c>
      <c r="AD233" s="73" t="str">
        <f t="shared" si="16"/>
        <v/>
      </c>
      <c r="AE233" s="73" t="str">
        <f t="shared" si="16"/>
        <v/>
      </c>
      <c r="AF233" s="73" t="str">
        <f t="shared" si="16"/>
        <v/>
      </c>
      <c r="AG233" s="72"/>
    </row>
    <row r="234" spans="1:33" ht="16" hidden="1" outlineLevel="1" x14ac:dyDescent="0.2">
      <c r="A234" s="70">
        <v>38018</v>
      </c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R234" s="73" t="str">
        <f t="shared" si="16"/>
        <v/>
      </c>
      <c r="S234" s="73" t="str">
        <f t="shared" si="16"/>
        <v/>
      </c>
      <c r="T234" s="73" t="str">
        <f t="shared" si="16"/>
        <v/>
      </c>
      <c r="U234" s="73" t="str">
        <f t="shared" si="16"/>
        <v/>
      </c>
      <c r="V234" s="73" t="str">
        <f t="shared" si="16"/>
        <v/>
      </c>
      <c r="W234" s="73" t="str">
        <f t="shared" si="16"/>
        <v/>
      </c>
      <c r="X234" s="73" t="str">
        <f t="shared" si="16"/>
        <v/>
      </c>
      <c r="Y234" s="73" t="str">
        <f t="shared" si="16"/>
        <v/>
      </c>
      <c r="Z234" s="73" t="str">
        <f t="shared" si="16"/>
        <v/>
      </c>
      <c r="AA234" s="73" t="str">
        <f t="shared" si="16"/>
        <v/>
      </c>
      <c r="AB234" s="73" t="str">
        <f t="shared" si="16"/>
        <v/>
      </c>
      <c r="AC234" s="73" t="str">
        <f t="shared" si="16"/>
        <v/>
      </c>
      <c r="AD234" s="73" t="str">
        <f t="shared" si="16"/>
        <v/>
      </c>
      <c r="AE234" s="73" t="str">
        <f t="shared" si="16"/>
        <v/>
      </c>
      <c r="AF234" s="73" t="str">
        <f t="shared" si="16"/>
        <v/>
      </c>
      <c r="AG234" s="72"/>
    </row>
    <row r="235" spans="1:33" ht="16" hidden="1" outlineLevel="1" x14ac:dyDescent="0.2">
      <c r="A235" s="70">
        <v>38047</v>
      </c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R235" s="73" t="str">
        <f t="shared" si="16"/>
        <v/>
      </c>
      <c r="S235" s="73" t="str">
        <f t="shared" si="16"/>
        <v/>
      </c>
      <c r="T235" s="73" t="str">
        <f t="shared" si="16"/>
        <v/>
      </c>
      <c r="U235" s="73" t="str">
        <f t="shared" si="16"/>
        <v/>
      </c>
      <c r="V235" s="73" t="str">
        <f t="shared" si="16"/>
        <v/>
      </c>
      <c r="W235" s="73" t="str">
        <f t="shared" si="16"/>
        <v/>
      </c>
      <c r="X235" s="73" t="str">
        <f t="shared" si="16"/>
        <v/>
      </c>
      <c r="Y235" s="73" t="str">
        <f t="shared" si="16"/>
        <v/>
      </c>
      <c r="Z235" s="73" t="str">
        <f t="shared" si="16"/>
        <v/>
      </c>
      <c r="AA235" s="73" t="str">
        <f t="shared" si="16"/>
        <v/>
      </c>
      <c r="AB235" s="73" t="str">
        <f t="shared" si="16"/>
        <v/>
      </c>
      <c r="AC235" s="73" t="str">
        <f t="shared" si="16"/>
        <v/>
      </c>
      <c r="AD235" s="73" t="str">
        <f t="shared" si="16"/>
        <v/>
      </c>
      <c r="AE235" s="73" t="str">
        <f t="shared" si="16"/>
        <v/>
      </c>
      <c r="AF235" s="73" t="str">
        <f t="shared" si="16"/>
        <v/>
      </c>
      <c r="AG235" s="72"/>
    </row>
    <row r="236" spans="1:33" ht="16" hidden="1" outlineLevel="1" x14ac:dyDescent="0.2">
      <c r="A236" s="70">
        <v>38078</v>
      </c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R236" s="73" t="str">
        <f t="shared" si="16"/>
        <v/>
      </c>
      <c r="S236" s="73" t="str">
        <f t="shared" si="16"/>
        <v/>
      </c>
      <c r="T236" s="73" t="str">
        <f t="shared" si="16"/>
        <v/>
      </c>
      <c r="U236" s="73" t="str">
        <f t="shared" si="16"/>
        <v/>
      </c>
      <c r="V236" s="73" t="str">
        <f t="shared" si="16"/>
        <v/>
      </c>
      <c r="W236" s="73" t="str">
        <f t="shared" si="16"/>
        <v/>
      </c>
      <c r="X236" s="73" t="str">
        <f t="shared" si="16"/>
        <v/>
      </c>
      <c r="Y236" s="73" t="str">
        <f t="shared" si="16"/>
        <v/>
      </c>
      <c r="Z236" s="73" t="str">
        <f t="shared" si="16"/>
        <v/>
      </c>
      <c r="AA236" s="73" t="str">
        <f t="shared" si="16"/>
        <v/>
      </c>
      <c r="AB236" s="73" t="str">
        <f t="shared" si="16"/>
        <v/>
      </c>
      <c r="AC236" s="73" t="str">
        <f t="shared" si="16"/>
        <v/>
      </c>
      <c r="AD236" s="73" t="str">
        <f t="shared" si="16"/>
        <v/>
      </c>
      <c r="AE236" s="73" t="str">
        <f t="shared" si="16"/>
        <v/>
      </c>
      <c r="AF236" s="73" t="str">
        <f t="shared" si="16"/>
        <v/>
      </c>
      <c r="AG236" s="72"/>
    </row>
    <row r="237" spans="1:33" ht="16" hidden="1" outlineLevel="1" x14ac:dyDescent="0.2">
      <c r="A237" s="70">
        <v>38108</v>
      </c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R237" s="73" t="str">
        <f t="shared" si="16"/>
        <v/>
      </c>
      <c r="S237" s="73" t="str">
        <f t="shared" si="16"/>
        <v/>
      </c>
      <c r="T237" s="73" t="str">
        <f t="shared" si="16"/>
        <v/>
      </c>
      <c r="U237" s="73" t="str">
        <f t="shared" si="16"/>
        <v/>
      </c>
      <c r="V237" s="73" t="str">
        <f t="shared" si="16"/>
        <v/>
      </c>
      <c r="W237" s="73" t="str">
        <f t="shared" si="16"/>
        <v/>
      </c>
      <c r="X237" s="73" t="str">
        <f t="shared" si="16"/>
        <v/>
      </c>
      <c r="Y237" s="73" t="str">
        <f t="shared" si="16"/>
        <v/>
      </c>
      <c r="Z237" s="73" t="str">
        <f t="shared" si="16"/>
        <v/>
      </c>
      <c r="AA237" s="73" t="str">
        <f t="shared" si="16"/>
        <v/>
      </c>
      <c r="AB237" s="73" t="str">
        <f t="shared" si="16"/>
        <v/>
      </c>
      <c r="AC237" s="73" t="str">
        <f t="shared" si="16"/>
        <v/>
      </c>
      <c r="AD237" s="73" t="str">
        <f t="shared" si="16"/>
        <v/>
      </c>
      <c r="AE237" s="73" t="str">
        <f t="shared" si="16"/>
        <v/>
      </c>
      <c r="AF237" s="73" t="str">
        <f t="shared" si="16"/>
        <v/>
      </c>
      <c r="AG237" s="72"/>
    </row>
    <row r="238" spans="1:33" ht="16" hidden="1" outlineLevel="1" x14ac:dyDescent="0.2">
      <c r="A238" s="70">
        <v>38139</v>
      </c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R238" s="73" t="str">
        <f t="shared" si="16"/>
        <v/>
      </c>
      <c r="S238" s="73" t="str">
        <f t="shared" si="16"/>
        <v/>
      </c>
      <c r="T238" s="73" t="str">
        <f t="shared" si="16"/>
        <v/>
      </c>
      <c r="U238" s="73" t="str">
        <f t="shared" si="16"/>
        <v/>
      </c>
      <c r="V238" s="73" t="str">
        <f t="shared" si="16"/>
        <v/>
      </c>
      <c r="W238" s="73" t="str">
        <f t="shared" si="16"/>
        <v/>
      </c>
      <c r="X238" s="73" t="str">
        <f t="shared" si="16"/>
        <v/>
      </c>
      <c r="Y238" s="73" t="str">
        <f t="shared" si="16"/>
        <v/>
      </c>
      <c r="Z238" s="73" t="str">
        <f t="shared" si="16"/>
        <v/>
      </c>
      <c r="AA238" s="73" t="str">
        <f t="shared" si="16"/>
        <v/>
      </c>
      <c r="AB238" s="73" t="str">
        <f t="shared" si="16"/>
        <v/>
      </c>
      <c r="AC238" s="73" t="str">
        <f t="shared" si="16"/>
        <v/>
      </c>
      <c r="AD238" s="73" t="str">
        <f t="shared" si="16"/>
        <v/>
      </c>
      <c r="AE238" s="73" t="str">
        <f t="shared" si="16"/>
        <v/>
      </c>
      <c r="AF238" s="73" t="str">
        <f t="shared" si="16"/>
        <v/>
      </c>
      <c r="AG238" s="72"/>
    </row>
    <row r="239" spans="1:33" ht="16" hidden="1" outlineLevel="1" x14ac:dyDescent="0.2">
      <c r="A239" s="70">
        <v>38169</v>
      </c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R239" s="73" t="str">
        <f t="shared" si="16"/>
        <v/>
      </c>
      <c r="S239" s="73" t="str">
        <f t="shared" si="16"/>
        <v/>
      </c>
      <c r="T239" s="73" t="str">
        <f t="shared" si="16"/>
        <v/>
      </c>
      <c r="U239" s="73" t="str">
        <f t="shared" si="16"/>
        <v/>
      </c>
      <c r="V239" s="73" t="str">
        <f t="shared" si="16"/>
        <v/>
      </c>
      <c r="W239" s="73" t="str">
        <f t="shared" si="16"/>
        <v/>
      </c>
      <c r="X239" s="73" t="str">
        <f t="shared" si="16"/>
        <v/>
      </c>
      <c r="Y239" s="73" t="str">
        <f t="shared" si="16"/>
        <v/>
      </c>
      <c r="Z239" s="73" t="str">
        <f t="shared" si="16"/>
        <v/>
      </c>
      <c r="AA239" s="73" t="str">
        <f t="shared" si="16"/>
        <v/>
      </c>
      <c r="AB239" s="73" t="str">
        <f t="shared" si="16"/>
        <v/>
      </c>
      <c r="AC239" s="73" t="str">
        <f t="shared" si="16"/>
        <v/>
      </c>
      <c r="AD239" s="73" t="str">
        <f t="shared" si="16"/>
        <v/>
      </c>
      <c r="AE239" s="73" t="str">
        <f t="shared" si="16"/>
        <v/>
      </c>
      <c r="AF239" s="73" t="str">
        <f t="shared" si="16"/>
        <v/>
      </c>
      <c r="AG239" s="72"/>
    </row>
    <row r="240" spans="1:33" ht="16" hidden="1" outlineLevel="1" x14ac:dyDescent="0.2">
      <c r="A240" s="70">
        <v>38200</v>
      </c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R240" s="73" t="str">
        <f t="shared" si="16"/>
        <v/>
      </c>
      <c r="S240" s="73" t="str">
        <f t="shared" si="16"/>
        <v/>
      </c>
      <c r="T240" s="73" t="str">
        <f t="shared" si="16"/>
        <v/>
      </c>
      <c r="U240" s="73" t="str">
        <f t="shared" si="16"/>
        <v/>
      </c>
      <c r="V240" s="73" t="str">
        <f t="shared" si="16"/>
        <v/>
      </c>
      <c r="W240" s="73" t="str">
        <f t="shared" si="16"/>
        <v/>
      </c>
      <c r="X240" s="73" t="str">
        <f t="shared" si="16"/>
        <v/>
      </c>
      <c r="Y240" s="73" t="str">
        <f t="shared" si="16"/>
        <v/>
      </c>
      <c r="Z240" s="73" t="str">
        <f t="shared" si="16"/>
        <v/>
      </c>
      <c r="AA240" s="73" t="str">
        <f t="shared" si="16"/>
        <v/>
      </c>
      <c r="AB240" s="73" t="str">
        <f t="shared" si="16"/>
        <v/>
      </c>
      <c r="AC240" s="73" t="str">
        <f t="shared" si="16"/>
        <v/>
      </c>
      <c r="AD240" s="73" t="str">
        <f t="shared" si="16"/>
        <v/>
      </c>
      <c r="AE240" s="73" t="str">
        <f t="shared" si="16"/>
        <v/>
      </c>
      <c r="AF240" s="73" t="str">
        <f t="shared" si="16"/>
        <v/>
      </c>
      <c r="AG240" s="72"/>
    </row>
    <row r="241" spans="1:33" ht="16" hidden="1" outlineLevel="1" x14ac:dyDescent="0.2">
      <c r="A241" s="70">
        <v>38231</v>
      </c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R241" s="73" t="str">
        <f t="shared" si="16"/>
        <v/>
      </c>
      <c r="S241" s="73" t="str">
        <f t="shared" si="16"/>
        <v/>
      </c>
      <c r="T241" s="73" t="str">
        <f t="shared" si="16"/>
        <v/>
      </c>
      <c r="U241" s="73" t="str">
        <f t="shared" si="16"/>
        <v/>
      </c>
      <c r="V241" s="73" t="str">
        <f t="shared" si="16"/>
        <v/>
      </c>
      <c r="W241" s="73" t="str">
        <f t="shared" si="16"/>
        <v/>
      </c>
      <c r="X241" s="73" t="str">
        <f t="shared" si="16"/>
        <v/>
      </c>
      <c r="Y241" s="73" t="str">
        <f t="shared" si="16"/>
        <v/>
      </c>
      <c r="Z241" s="73" t="str">
        <f t="shared" si="16"/>
        <v/>
      </c>
      <c r="AA241" s="73" t="str">
        <f t="shared" si="16"/>
        <v/>
      </c>
      <c r="AB241" s="73" t="str">
        <f t="shared" si="16"/>
        <v/>
      </c>
      <c r="AC241" s="73" t="str">
        <f t="shared" si="16"/>
        <v/>
      </c>
      <c r="AD241" s="73" t="str">
        <f t="shared" si="16"/>
        <v/>
      </c>
      <c r="AE241" s="73" t="str">
        <f t="shared" si="16"/>
        <v/>
      </c>
      <c r="AF241" s="73" t="str">
        <f t="shared" si="16"/>
        <v/>
      </c>
      <c r="AG241" s="72"/>
    </row>
    <row r="242" spans="1:33" ht="16" hidden="1" outlineLevel="1" x14ac:dyDescent="0.2">
      <c r="A242" s="70">
        <v>38261</v>
      </c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R242" s="73" t="str">
        <f t="shared" si="16"/>
        <v/>
      </c>
      <c r="S242" s="73" t="str">
        <f t="shared" si="16"/>
        <v/>
      </c>
      <c r="T242" s="73" t="str">
        <f t="shared" si="16"/>
        <v/>
      </c>
      <c r="U242" s="73" t="str">
        <f t="shared" si="16"/>
        <v/>
      </c>
      <c r="V242" s="73" t="str">
        <f t="shared" si="16"/>
        <v/>
      </c>
      <c r="W242" s="73" t="str">
        <f t="shared" si="16"/>
        <v/>
      </c>
      <c r="X242" s="73" t="str">
        <f t="shared" si="16"/>
        <v/>
      </c>
      <c r="Y242" s="73" t="str">
        <f t="shared" si="16"/>
        <v/>
      </c>
      <c r="Z242" s="73" t="str">
        <f t="shared" si="16"/>
        <v/>
      </c>
      <c r="AA242" s="73" t="str">
        <f t="shared" si="16"/>
        <v/>
      </c>
      <c r="AB242" s="73" t="str">
        <f t="shared" si="16"/>
        <v/>
      </c>
      <c r="AC242" s="73" t="str">
        <f t="shared" si="16"/>
        <v/>
      </c>
      <c r="AD242" s="73" t="str">
        <f t="shared" si="16"/>
        <v/>
      </c>
      <c r="AE242" s="73" t="str">
        <f t="shared" si="16"/>
        <v/>
      </c>
      <c r="AF242" s="73" t="str">
        <f t="shared" si="16"/>
        <v/>
      </c>
      <c r="AG242" s="72"/>
    </row>
    <row r="243" spans="1:33" ht="16" hidden="1" outlineLevel="1" x14ac:dyDescent="0.2">
      <c r="A243" s="70">
        <v>38292</v>
      </c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R243" s="73" t="str">
        <f t="shared" si="16"/>
        <v/>
      </c>
      <c r="S243" s="73" t="str">
        <f t="shared" si="16"/>
        <v/>
      </c>
      <c r="T243" s="73" t="str">
        <f t="shared" si="16"/>
        <v/>
      </c>
      <c r="U243" s="73" t="str">
        <f t="shared" si="16"/>
        <v/>
      </c>
      <c r="V243" s="73" t="str">
        <f t="shared" si="16"/>
        <v/>
      </c>
      <c r="W243" s="73" t="str">
        <f t="shared" si="16"/>
        <v/>
      </c>
      <c r="X243" s="73" t="str">
        <f t="shared" si="16"/>
        <v/>
      </c>
      <c r="Y243" s="73" t="str">
        <f t="shared" si="16"/>
        <v/>
      </c>
      <c r="Z243" s="73" t="str">
        <f t="shared" si="16"/>
        <v/>
      </c>
      <c r="AA243" s="73" t="str">
        <f t="shared" si="16"/>
        <v/>
      </c>
      <c r="AB243" s="73" t="str">
        <f t="shared" si="16"/>
        <v/>
      </c>
      <c r="AC243" s="73" t="str">
        <f t="shared" si="16"/>
        <v/>
      </c>
      <c r="AD243" s="73" t="str">
        <f t="shared" si="16"/>
        <v/>
      </c>
      <c r="AE243" s="73" t="str">
        <f t="shared" si="16"/>
        <v/>
      </c>
      <c r="AF243" s="73" t="str">
        <f t="shared" si="16"/>
        <v/>
      </c>
      <c r="AG243" s="72"/>
    </row>
    <row r="244" spans="1:33" ht="16" hidden="1" outlineLevel="1" x14ac:dyDescent="0.2">
      <c r="A244" s="70">
        <v>38322</v>
      </c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R244" s="73" t="str">
        <f t="shared" ref="R244:AF260" si="17">IFERROR(B244/B243-1,"")</f>
        <v/>
      </c>
      <c r="S244" s="73" t="str">
        <f t="shared" si="17"/>
        <v/>
      </c>
      <c r="T244" s="73" t="str">
        <f t="shared" si="17"/>
        <v/>
      </c>
      <c r="U244" s="73" t="str">
        <f t="shared" si="17"/>
        <v/>
      </c>
      <c r="V244" s="73" t="str">
        <f t="shared" si="17"/>
        <v/>
      </c>
      <c r="W244" s="73" t="str">
        <f t="shared" si="17"/>
        <v/>
      </c>
      <c r="X244" s="73" t="str">
        <f t="shared" si="17"/>
        <v/>
      </c>
      <c r="Y244" s="73" t="str">
        <f t="shared" si="17"/>
        <v/>
      </c>
      <c r="Z244" s="73" t="str">
        <f t="shared" si="17"/>
        <v/>
      </c>
      <c r="AA244" s="73" t="str">
        <f t="shared" si="17"/>
        <v/>
      </c>
      <c r="AB244" s="73" t="str">
        <f t="shared" si="17"/>
        <v/>
      </c>
      <c r="AC244" s="73" t="str">
        <f t="shared" si="17"/>
        <v/>
      </c>
      <c r="AD244" s="73" t="str">
        <f t="shared" si="17"/>
        <v/>
      </c>
      <c r="AE244" s="73" t="str">
        <f t="shared" si="17"/>
        <v/>
      </c>
      <c r="AF244" s="73" t="str">
        <f t="shared" si="17"/>
        <v/>
      </c>
      <c r="AG244" s="72"/>
    </row>
    <row r="245" spans="1:33" ht="16" hidden="1" outlineLevel="1" x14ac:dyDescent="0.2">
      <c r="A245" s="70">
        <v>38353</v>
      </c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4"/>
      <c r="R245" s="73" t="str">
        <f t="shared" si="17"/>
        <v/>
      </c>
      <c r="S245" s="73" t="str">
        <f t="shared" si="17"/>
        <v/>
      </c>
      <c r="T245" s="73" t="str">
        <f t="shared" si="17"/>
        <v/>
      </c>
      <c r="U245" s="73" t="str">
        <f t="shared" si="17"/>
        <v/>
      </c>
      <c r="V245" s="73" t="str">
        <f t="shared" si="17"/>
        <v/>
      </c>
      <c r="W245" s="73" t="str">
        <f t="shared" si="17"/>
        <v/>
      </c>
      <c r="X245" s="73" t="str">
        <f t="shared" si="17"/>
        <v/>
      </c>
      <c r="Y245" s="73" t="str">
        <f t="shared" si="17"/>
        <v/>
      </c>
      <c r="Z245" s="73" t="str">
        <f t="shared" si="17"/>
        <v/>
      </c>
      <c r="AA245" s="73" t="str">
        <f t="shared" si="17"/>
        <v/>
      </c>
      <c r="AB245" s="73" t="str">
        <f t="shared" si="17"/>
        <v/>
      </c>
      <c r="AC245" s="73" t="str">
        <f t="shared" si="17"/>
        <v/>
      </c>
      <c r="AD245" s="73" t="str">
        <f t="shared" si="17"/>
        <v/>
      </c>
      <c r="AE245" s="73" t="str">
        <f t="shared" si="17"/>
        <v/>
      </c>
      <c r="AF245" s="73" t="str">
        <f t="shared" si="17"/>
        <v/>
      </c>
      <c r="AG245" s="72"/>
    </row>
    <row r="246" spans="1:33" ht="16" hidden="1" outlineLevel="1" x14ac:dyDescent="0.2">
      <c r="A246" s="70">
        <v>38384</v>
      </c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4"/>
      <c r="R246" s="73" t="str">
        <f t="shared" si="17"/>
        <v/>
      </c>
      <c r="S246" s="73" t="str">
        <f t="shared" si="17"/>
        <v/>
      </c>
      <c r="T246" s="73" t="str">
        <f t="shared" si="17"/>
        <v/>
      </c>
      <c r="U246" s="73" t="str">
        <f t="shared" si="17"/>
        <v/>
      </c>
      <c r="V246" s="73" t="str">
        <f t="shared" si="17"/>
        <v/>
      </c>
      <c r="W246" s="73" t="str">
        <f t="shared" si="17"/>
        <v/>
      </c>
      <c r="X246" s="73" t="str">
        <f t="shared" si="17"/>
        <v/>
      </c>
      <c r="Y246" s="73" t="str">
        <f t="shared" si="17"/>
        <v/>
      </c>
      <c r="Z246" s="73" t="str">
        <f t="shared" si="17"/>
        <v/>
      </c>
      <c r="AA246" s="73" t="str">
        <f t="shared" si="17"/>
        <v/>
      </c>
      <c r="AB246" s="73" t="str">
        <f t="shared" si="17"/>
        <v/>
      </c>
      <c r="AC246" s="73" t="str">
        <f t="shared" si="17"/>
        <v/>
      </c>
      <c r="AD246" s="73" t="str">
        <f t="shared" si="17"/>
        <v/>
      </c>
      <c r="AE246" s="73" t="str">
        <f t="shared" si="17"/>
        <v/>
      </c>
      <c r="AF246" s="73" t="str">
        <f t="shared" si="17"/>
        <v/>
      </c>
      <c r="AG246" s="72"/>
    </row>
    <row r="247" spans="1:33" ht="16" hidden="1" outlineLevel="1" x14ac:dyDescent="0.2">
      <c r="A247" s="70">
        <v>38412</v>
      </c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4"/>
      <c r="R247" s="73" t="str">
        <f t="shared" si="17"/>
        <v/>
      </c>
      <c r="S247" s="73" t="str">
        <f t="shared" si="17"/>
        <v/>
      </c>
      <c r="T247" s="73" t="str">
        <f t="shared" si="17"/>
        <v/>
      </c>
      <c r="U247" s="73" t="str">
        <f t="shared" si="17"/>
        <v/>
      </c>
      <c r="V247" s="73" t="str">
        <f t="shared" si="17"/>
        <v/>
      </c>
      <c r="W247" s="73" t="str">
        <f t="shared" si="17"/>
        <v/>
      </c>
      <c r="X247" s="73" t="str">
        <f t="shared" si="17"/>
        <v/>
      </c>
      <c r="Y247" s="73" t="str">
        <f t="shared" si="17"/>
        <v/>
      </c>
      <c r="Z247" s="73" t="str">
        <f t="shared" si="17"/>
        <v/>
      </c>
      <c r="AA247" s="73" t="str">
        <f t="shared" si="17"/>
        <v/>
      </c>
      <c r="AB247" s="73" t="str">
        <f t="shared" si="17"/>
        <v/>
      </c>
      <c r="AC247" s="73" t="str">
        <f t="shared" si="17"/>
        <v/>
      </c>
      <c r="AD247" s="73" t="str">
        <f t="shared" si="17"/>
        <v/>
      </c>
      <c r="AE247" s="73" t="str">
        <f t="shared" si="17"/>
        <v/>
      </c>
      <c r="AF247" s="73" t="str">
        <f t="shared" si="17"/>
        <v/>
      </c>
      <c r="AG247" s="72"/>
    </row>
    <row r="248" spans="1:33" ht="16" hidden="1" outlineLevel="1" x14ac:dyDescent="0.2">
      <c r="A248" s="70">
        <v>38443</v>
      </c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R248" s="73" t="str">
        <f t="shared" si="17"/>
        <v/>
      </c>
      <c r="S248" s="73" t="str">
        <f t="shared" si="17"/>
        <v/>
      </c>
      <c r="T248" s="73" t="str">
        <f t="shared" si="17"/>
        <v/>
      </c>
      <c r="U248" s="73" t="str">
        <f t="shared" si="17"/>
        <v/>
      </c>
      <c r="V248" s="73" t="str">
        <f t="shared" si="17"/>
        <v/>
      </c>
      <c r="W248" s="73" t="str">
        <f t="shared" si="17"/>
        <v/>
      </c>
      <c r="X248" s="73" t="str">
        <f t="shared" si="17"/>
        <v/>
      </c>
      <c r="Y248" s="73" t="str">
        <f t="shared" si="17"/>
        <v/>
      </c>
      <c r="Z248" s="73" t="str">
        <f t="shared" si="17"/>
        <v/>
      </c>
      <c r="AA248" s="73" t="str">
        <f t="shared" si="17"/>
        <v/>
      </c>
      <c r="AB248" s="73" t="str">
        <f t="shared" si="17"/>
        <v/>
      </c>
      <c r="AC248" s="73" t="str">
        <f t="shared" si="17"/>
        <v/>
      </c>
      <c r="AD248" s="73" t="str">
        <f t="shared" si="17"/>
        <v/>
      </c>
      <c r="AE248" s="73" t="str">
        <f t="shared" si="17"/>
        <v/>
      </c>
      <c r="AF248" s="73" t="str">
        <f t="shared" si="17"/>
        <v/>
      </c>
      <c r="AG248" s="72"/>
    </row>
    <row r="249" spans="1:33" ht="16" hidden="1" outlineLevel="1" x14ac:dyDescent="0.2">
      <c r="A249" s="70">
        <v>38473</v>
      </c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R249" s="73" t="str">
        <f t="shared" si="17"/>
        <v/>
      </c>
      <c r="S249" s="73" t="str">
        <f t="shared" si="17"/>
        <v/>
      </c>
      <c r="T249" s="73" t="str">
        <f t="shared" si="17"/>
        <v/>
      </c>
      <c r="U249" s="73" t="str">
        <f t="shared" si="17"/>
        <v/>
      </c>
      <c r="V249" s="73" t="str">
        <f t="shared" si="17"/>
        <v/>
      </c>
      <c r="W249" s="73" t="str">
        <f t="shared" si="17"/>
        <v/>
      </c>
      <c r="X249" s="73" t="str">
        <f t="shared" si="17"/>
        <v/>
      </c>
      <c r="Y249" s="73" t="str">
        <f t="shared" si="17"/>
        <v/>
      </c>
      <c r="Z249" s="73" t="str">
        <f t="shared" si="17"/>
        <v/>
      </c>
      <c r="AA249" s="73" t="str">
        <f t="shared" si="17"/>
        <v/>
      </c>
      <c r="AB249" s="73" t="str">
        <f t="shared" si="17"/>
        <v/>
      </c>
      <c r="AC249" s="73" t="str">
        <f t="shared" si="17"/>
        <v/>
      </c>
      <c r="AD249" s="73" t="str">
        <f t="shared" si="17"/>
        <v/>
      </c>
      <c r="AE249" s="73" t="str">
        <f t="shared" si="17"/>
        <v/>
      </c>
      <c r="AF249" s="73" t="str">
        <f t="shared" si="17"/>
        <v/>
      </c>
      <c r="AG249" s="72"/>
    </row>
    <row r="250" spans="1:33" ht="16" hidden="1" outlineLevel="1" x14ac:dyDescent="0.2">
      <c r="A250" s="70">
        <v>38504</v>
      </c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R250" s="73" t="str">
        <f t="shared" si="17"/>
        <v/>
      </c>
      <c r="S250" s="73" t="str">
        <f t="shared" si="17"/>
        <v/>
      </c>
      <c r="T250" s="73" t="str">
        <f t="shared" si="17"/>
        <v/>
      </c>
      <c r="U250" s="73" t="str">
        <f t="shared" si="17"/>
        <v/>
      </c>
      <c r="V250" s="73" t="str">
        <f t="shared" si="17"/>
        <v/>
      </c>
      <c r="W250" s="73" t="str">
        <f t="shared" si="17"/>
        <v/>
      </c>
      <c r="X250" s="73" t="str">
        <f t="shared" si="17"/>
        <v/>
      </c>
      <c r="Y250" s="73" t="str">
        <f t="shared" si="17"/>
        <v/>
      </c>
      <c r="Z250" s="73" t="str">
        <f t="shared" si="17"/>
        <v/>
      </c>
      <c r="AA250" s="73" t="str">
        <f t="shared" si="17"/>
        <v/>
      </c>
      <c r="AB250" s="73" t="str">
        <f t="shared" si="17"/>
        <v/>
      </c>
      <c r="AC250" s="73" t="str">
        <f t="shared" si="17"/>
        <v/>
      </c>
      <c r="AD250" s="73" t="str">
        <f t="shared" si="17"/>
        <v/>
      </c>
      <c r="AE250" s="73" t="str">
        <f t="shared" si="17"/>
        <v/>
      </c>
      <c r="AF250" s="73" t="str">
        <f t="shared" si="17"/>
        <v/>
      </c>
      <c r="AG250" s="72"/>
    </row>
    <row r="251" spans="1:33" ht="16" hidden="1" outlineLevel="1" x14ac:dyDescent="0.2">
      <c r="A251" s="70">
        <v>38534</v>
      </c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R251" s="73" t="str">
        <f t="shared" si="17"/>
        <v/>
      </c>
      <c r="S251" s="73" t="str">
        <f t="shared" si="17"/>
        <v/>
      </c>
      <c r="T251" s="73" t="str">
        <f t="shared" si="17"/>
        <v/>
      </c>
      <c r="U251" s="73" t="str">
        <f t="shared" si="17"/>
        <v/>
      </c>
      <c r="V251" s="73" t="str">
        <f t="shared" si="17"/>
        <v/>
      </c>
      <c r="W251" s="73" t="str">
        <f t="shared" si="17"/>
        <v/>
      </c>
      <c r="X251" s="73" t="str">
        <f t="shared" si="17"/>
        <v/>
      </c>
      <c r="Y251" s="73" t="str">
        <f t="shared" si="17"/>
        <v/>
      </c>
      <c r="Z251" s="73" t="str">
        <f t="shared" si="17"/>
        <v/>
      </c>
      <c r="AA251" s="73" t="str">
        <f t="shared" si="17"/>
        <v/>
      </c>
      <c r="AB251" s="73" t="str">
        <f t="shared" si="17"/>
        <v/>
      </c>
      <c r="AC251" s="73" t="str">
        <f t="shared" si="17"/>
        <v/>
      </c>
      <c r="AD251" s="73" t="str">
        <f t="shared" si="17"/>
        <v/>
      </c>
      <c r="AE251" s="73" t="str">
        <f t="shared" si="17"/>
        <v/>
      </c>
      <c r="AF251" s="73" t="str">
        <f t="shared" si="17"/>
        <v/>
      </c>
      <c r="AG251" s="72"/>
    </row>
    <row r="252" spans="1:33" ht="16" hidden="1" outlineLevel="1" x14ac:dyDescent="0.2">
      <c r="A252" s="70">
        <v>38565</v>
      </c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R252" s="73" t="str">
        <f t="shared" si="17"/>
        <v/>
      </c>
      <c r="S252" s="73" t="str">
        <f t="shared" si="17"/>
        <v/>
      </c>
      <c r="T252" s="73" t="str">
        <f t="shared" si="17"/>
        <v/>
      </c>
      <c r="U252" s="73" t="str">
        <f t="shared" si="17"/>
        <v/>
      </c>
      <c r="V252" s="73" t="str">
        <f t="shared" si="17"/>
        <v/>
      </c>
      <c r="W252" s="73" t="str">
        <f t="shared" si="17"/>
        <v/>
      </c>
      <c r="X252" s="73" t="str">
        <f t="shared" si="17"/>
        <v/>
      </c>
      <c r="Y252" s="73" t="str">
        <f t="shared" si="17"/>
        <v/>
      </c>
      <c r="Z252" s="73" t="str">
        <f t="shared" si="17"/>
        <v/>
      </c>
      <c r="AA252" s="73" t="str">
        <f t="shared" si="17"/>
        <v/>
      </c>
      <c r="AB252" s="73" t="str">
        <f t="shared" si="17"/>
        <v/>
      </c>
      <c r="AC252" s="73" t="str">
        <f t="shared" si="17"/>
        <v/>
      </c>
      <c r="AD252" s="73" t="str">
        <f t="shared" si="17"/>
        <v/>
      </c>
      <c r="AE252" s="73" t="str">
        <f t="shared" si="17"/>
        <v/>
      </c>
      <c r="AF252" s="73" t="str">
        <f t="shared" si="17"/>
        <v/>
      </c>
      <c r="AG252" s="72"/>
    </row>
    <row r="253" spans="1:33" ht="16" hidden="1" outlineLevel="1" x14ac:dyDescent="0.2">
      <c r="A253" s="70">
        <v>38596</v>
      </c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R253" s="73" t="str">
        <f t="shared" si="17"/>
        <v/>
      </c>
      <c r="S253" s="73" t="str">
        <f t="shared" si="17"/>
        <v/>
      </c>
      <c r="T253" s="73" t="str">
        <f t="shared" si="17"/>
        <v/>
      </c>
      <c r="U253" s="73" t="str">
        <f t="shared" si="17"/>
        <v/>
      </c>
      <c r="V253" s="73" t="str">
        <f t="shared" si="17"/>
        <v/>
      </c>
      <c r="W253" s="73" t="str">
        <f t="shared" si="17"/>
        <v/>
      </c>
      <c r="X253" s="73" t="str">
        <f t="shared" si="17"/>
        <v/>
      </c>
      <c r="Y253" s="73" t="str">
        <f t="shared" si="17"/>
        <v/>
      </c>
      <c r="Z253" s="73" t="str">
        <f t="shared" si="17"/>
        <v/>
      </c>
      <c r="AA253" s="73" t="str">
        <f t="shared" si="17"/>
        <v/>
      </c>
      <c r="AB253" s="73" t="str">
        <f t="shared" si="17"/>
        <v/>
      </c>
      <c r="AC253" s="73" t="str">
        <f t="shared" si="17"/>
        <v/>
      </c>
      <c r="AD253" s="73" t="str">
        <f t="shared" si="17"/>
        <v/>
      </c>
      <c r="AE253" s="73" t="str">
        <f t="shared" si="17"/>
        <v/>
      </c>
      <c r="AF253" s="73" t="str">
        <f t="shared" si="17"/>
        <v/>
      </c>
      <c r="AG253" s="72"/>
    </row>
    <row r="254" spans="1:33" ht="16" hidden="1" outlineLevel="1" x14ac:dyDescent="0.2">
      <c r="A254" s="70">
        <v>38626</v>
      </c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R254" s="73" t="str">
        <f t="shared" si="17"/>
        <v/>
      </c>
      <c r="S254" s="73" t="str">
        <f t="shared" si="17"/>
        <v/>
      </c>
      <c r="T254" s="73" t="str">
        <f t="shared" si="17"/>
        <v/>
      </c>
      <c r="U254" s="73" t="str">
        <f t="shared" si="17"/>
        <v/>
      </c>
      <c r="V254" s="73" t="str">
        <f t="shared" si="17"/>
        <v/>
      </c>
      <c r="W254" s="73" t="str">
        <f t="shared" si="17"/>
        <v/>
      </c>
      <c r="X254" s="73" t="str">
        <f t="shared" si="17"/>
        <v/>
      </c>
      <c r="Y254" s="73" t="str">
        <f t="shared" si="17"/>
        <v/>
      </c>
      <c r="Z254" s="73" t="str">
        <f t="shared" si="17"/>
        <v/>
      </c>
      <c r="AA254" s="73" t="str">
        <f t="shared" si="17"/>
        <v/>
      </c>
      <c r="AB254" s="73" t="str">
        <f t="shared" si="17"/>
        <v/>
      </c>
      <c r="AC254" s="73" t="str">
        <f t="shared" si="17"/>
        <v/>
      </c>
      <c r="AD254" s="73" t="str">
        <f t="shared" si="17"/>
        <v/>
      </c>
      <c r="AE254" s="73" t="str">
        <f t="shared" si="17"/>
        <v/>
      </c>
      <c r="AF254" s="73" t="str">
        <f t="shared" si="17"/>
        <v/>
      </c>
      <c r="AG254" s="72"/>
    </row>
    <row r="255" spans="1:33" ht="16" hidden="1" outlineLevel="1" x14ac:dyDescent="0.2">
      <c r="A255" s="70">
        <v>38657</v>
      </c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R255" s="73" t="str">
        <f t="shared" si="17"/>
        <v/>
      </c>
      <c r="S255" s="73" t="str">
        <f t="shared" si="17"/>
        <v/>
      </c>
      <c r="T255" s="73" t="str">
        <f t="shared" si="17"/>
        <v/>
      </c>
      <c r="U255" s="73" t="str">
        <f t="shared" si="17"/>
        <v/>
      </c>
      <c r="V255" s="73" t="str">
        <f t="shared" si="17"/>
        <v/>
      </c>
      <c r="W255" s="73" t="str">
        <f t="shared" si="17"/>
        <v/>
      </c>
      <c r="X255" s="73" t="str">
        <f t="shared" si="17"/>
        <v/>
      </c>
      <c r="Y255" s="73" t="str">
        <f t="shared" si="17"/>
        <v/>
      </c>
      <c r="Z255" s="73" t="str">
        <f t="shared" si="17"/>
        <v/>
      </c>
      <c r="AA255" s="73" t="str">
        <f t="shared" si="17"/>
        <v/>
      </c>
      <c r="AB255" s="73" t="str">
        <f t="shared" si="17"/>
        <v/>
      </c>
      <c r="AC255" s="73" t="str">
        <f t="shared" si="17"/>
        <v/>
      </c>
      <c r="AD255" s="73" t="str">
        <f t="shared" si="17"/>
        <v/>
      </c>
      <c r="AE255" s="73" t="str">
        <f t="shared" si="17"/>
        <v/>
      </c>
      <c r="AF255" s="73" t="str">
        <f t="shared" si="17"/>
        <v/>
      </c>
      <c r="AG255" s="72"/>
    </row>
    <row r="256" spans="1:33" ht="16" hidden="1" outlineLevel="1" x14ac:dyDescent="0.2">
      <c r="A256" s="70">
        <v>38687</v>
      </c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R256" s="73" t="str">
        <f t="shared" si="17"/>
        <v/>
      </c>
      <c r="S256" s="73" t="str">
        <f t="shared" si="17"/>
        <v/>
      </c>
      <c r="T256" s="73" t="str">
        <f t="shared" si="17"/>
        <v/>
      </c>
      <c r="U256" s="73" t="str">
        <f t="shared" si="17"/>
        <v/>
      </c>
      <c r="V256" s="73" t="str">
        <f t="shared" si="17"/>
        <v/>
      </c>
      <c r="W256" s="73" t="str">
        <f t="shared" si="17"/>
        <v/>
      </c>
      <c r="X256" s="73" t="str">
        <f t="shared" si="17"/>
        <v/>
      </c>
      <c r="Y256" s="73" t="str">
        <f t="shared" si="17"/>
        <v/>
      </c>
      <c r="Z256" s="73" t="str">
        <f t="shared" si="17"/>
        <v/>
      </c>
      <c r="AA256" s="73" t="str">
        <f t="shared" si="17"/>
        <v/>
      </c>
      <c r="AB256" s="73" t="str">
        <f t="shared" si="17"/>
        <v/>
      </c>
      <c r="AC256" s="73" t="str">
        <f t="shared" si="17"/>
        <v/>
      </c>
      <c r="AD256" s="73" t="str">
        <f t="shared" si="17"/>
        <v/>
      </c>
      <c r="AE256" s="73" t="str">
        <f t="shared" si="17"/>
        <v/>
      </c>
      <c r="AF256" s="73" t="str">
        <f t="shared" si="17"/>
        <v/>
      </c>
      <c r="AG256" s="72"/>
    </row>
    <row r="257" spans="1:33" ht="16" hidden="1" outlineLevel="1" x14ac:dyDescent="0.2">
      <c r="A257" s="70">
        <v>38718</v>
      </c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R257" s="73" t="str">
        <f t="shared" si="17"/>
        <v/>
      </c>
      <c r="S257" s="73" t="str">
        <f t="shared" si="17"/>
        <v/>
      </c>
      <c r="T257" s="73" t="str">
        <f t="shared" si="17"/>
        <v/>
      </c>
      <c r="U257" s="73" t="str">
        <f t="shared" si="17"/>
        <v/>
      </c>
      <c r="V257" s="73" t="str">
        <f t="shared" si="17"/>
        <v/>
      </c>
      <c r="W257" s="73" t="str">
        <f t="shared" si="17"/>
        <v/>
      </c>
      <c r="X257" s="73" t="str">
        <f t="shared" si="17"/>
        <v/>
      </c>
      <c r="Y257" s="73" t="str">
        <f t="shared" si="17"/>
        <v/>
      </c>
      <c r="Z257" s="73" t="str">
        <f t="shared" si="17"/>
        <v/>
      </c>
      <c r="AA257" s="73" t="str">
        <f t="shared" si="17"/>
        <v/>
      </c>
      <c r="AB257" s="73" t="str">
        <f t="shared" si="17"/>
        <v/>
      </c>
      <c r="AC257" s="73" t="str">
        <f t="shared" si="17"/>
        <v/>
      </c>
      <c r="AD257" s="73" t="str">
        <f t="shared" si="17"/>
        <v/>
      </c>
      <c r="AE257" s="73" t="str">
        <f t="shared" si="17"/>
        <v/>
      </c>
      <c r="AF257" s="73" t="str">
        <f t="shared" si="17"/>
        <v/>
      </c>
      <c r="AG257" s="72"/>
    </row>
    <row r="258" spans="1:33" ht="16" hidden="1" outlineLevel="1" x14ac:dyDescent="0.2">
      <c r="A258" s="70">
        <v>38749</v>
      </c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R258" s="73" t="str">
        <f t="shared" si="17"/>
        <v/>
      </c>
      <c r="S258" s="73" t="str">
        <f t="shared" si="17"/>
        <v/>
      </c>
      <c r="T258" s="73" t="str">
        <f t="shared" si="17"/>
        <v/>
      </c>
      <c r="U258" s="73" t="str">
        <f t="shared" si="17"/>
        <v/>
      </c>
      <c r="V258" s="73" t="str">
        <f t="shared" si="17"/>
        <v/>
      </c>
      <c r="W258" s="73" t="str">
        <f t="shared" si="17"/>
        <v/>
      </c>
      <c r="X258" s="73" t="str">
        <f t="shared" si="17"/>
        <v/>
      </c>
      <c r="Y258" s="73" t="str">
        <f t="shared" si="17"/>
        <v/>
      </c>
      <c r="Z258" s="73" t="str">
        <f t="shared" si="17"/>
        <v/>
      </c>
      <c r="AA258" s="73" t="str">
        <f t="shared" si="17"/>
        <v/>
      </c>
      <c r="AB258" s="73" t="str">
        <f t="shared" si="17"/>
        <v/>
      </c>
      <c r="AC258" s="73" t="str">
        <f t="shared" si="17"/>
        <v/>
      </c>
      <c r="AD258" s="73" t="str">
        <f t="shared" si="17"/>
        <v/>
      </c>
      <c r="AE258" s="73" t="str">
        <f t="shared" si="17"/>
        <v/>
      </c>
      <c r="AF258" s="73" t="str">
        <f t="shared" si="17"/>
        <v/>
      </c>
      <c r="AG258" s="72"/>
    </row>
    <row r="259" spans="1:33" ht="16" hidden="1" outlineLevel="1" x14ac:dyDescent="0.2">
      <c r="A259" s="70">
        <v>38777</v>
      </c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R259" s="73" t="str">
        <f t="shared" si="17"/>
        <v/>
      </c>
      <c r="S259" s="73" t="str">
        <f t="shared" si="17"/>
        <v/>
      </c>
      <c r="T259" s="73" t="str">
        <f t="shared" si="17"/>
        <v/>
      </c>
      <c r="U259" s="73" t="str">
        <f t="shared" si="17"/>
        <v/>
      </c>
      <c r="V259" s="73" t="str">
        <f t="shared" si="17"/>
        <v/>
      </c>
      <c r="W259" s="73" t="str">
        <f t="shared" si="17"/>
        <v/>
      </c>
      <c r="X259" s="73" t="str">
        <f t="shared" si="17"/>
        <v/>
      </c>
      <c r="Y259" s="73" t="str">
        <f t="shared" si="17"/>
        <v/>
      </c>
      <c r="Z259" s="73" t="str">
        <f t="shared" si="17"/>
        <v/>
      </c>
      <c r="AA259" s="73" t="str">
        <f t="shared" si="17"/>
        <v/>
      </c>
      <c r="AB259" s="73" t="str">
        <f t="shared" si="17"/>
        <v/>
      </c>
      <c r="AC259" s="73" t="str">
        <f t="shared" si="17"/>
        <v/>
      </c>
      <c r="AD259" s="73" t="str">
        <f t="shared" si="17"/>
        <v/>
      </c>
      <c r="AE259" s="73" t="str">
        <f t="shared" si="17"/>
        <v/>
      </c>
      <c r="AF259" s="73" t="str">
        <f t="shared" si="17"/>
        <v/>
      </c>
      <c r="AG259" s="72"/>
    </row>
    <row r="260" spans="1:33" ht="16" hidden="1" outlineLevel="1" x14ac:dyDescent="0.2">
      <c r="A260" s="70">
        <v>38808</v>
      </c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R260" s="73" t="str">
        <f t="shared" si="17"/>
        <v/>
      </c>
      <c r="S260" s="73" t="str">
        <f t="shared" si="17"/>
        <v/>
      </c>
      <c r="T260" s="73" t="str">
        <f t="shared" si="17"/>
        <v/>
      </c>
      <c r="U260" s="73" t="str">
        <f t="shared" si="17"/>
        <v/>
      </c>
      <c r="V260" s="73" t="str">
        <f t="shared" si="17"/>
        <v/>
      </c>
      <c r="W260" s="73" t="str">
        <f t="shared" si="17"/>
        <v/>
      </c>
      <c r="X260" s="73" t="str">
        <f t="shared" si="17"/>
        <v/>
      </c>
      <c r="Y260" s="73" t="str">
        <f t="shared" si="17"/>
        <v/>
      </c>
      <c r="Z260" s="73" t="str">
        <f t="shared" si="17"/>
        <v/>
      </c>
      <c r="AA260" s="73" t="str">
        <f t="shared" si="17"/>
        <v/>
      </c>
      <c r="AB260" s="73" t="str">
        <f t="shared" si="17"/>
        <v/>
      </c>
      <c r="AC260" s="73" t="str">
        <f t="shared" si="17"/>
        <v/>
      </c>
      <c r="AD260" s="73" t="str">
        <f t="shared" si="17"/>
        <v/>
      </c>
      <c r="AE260" s="73" t="str">
        <f t="shared" si="17"/>
        <v/>
      </c>
      <c r="AF260" s="73" t="str">
        <f t="shared" si="17"/>
        <v/>
      </c>
      <c r="AG260" s="72"/>
    </row>
    <row r="261" spans="1:33" ht="16" hidden="1" outlineLevel="1" x14ac:dyDescent="0.2">
      <c r="A261" s="70">
        <v>38838</v>
      </c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R261" s="73" t="str">
        <f t="shared" ref="R261:AF277" si="18">IFERROR(B261/B260-1,"")</f>
        <v/>
      </c>
      <c r="S261" s="73" t="str">
        <f t="shared" si="18"/>
        <v/>
      </c>
      <c r="T261" s="73" t="str">
        <f t="shared" si="18"/>
        <v/>
      </c>
      <c r="U261" s="73" t="str">
        <f t="shared" si="18"/>
        <v/>
      </c>
      <c r="V261" s="73" t="str">
        <f t="shared" si="18"/>
        <v/>
      </c>
      <c r="W261" s="73" t="str">
        <f t="shared" si="18"/>
        <v/>
      </c>
      <c r="X261" s="73" t="str">
        <f t="shared" si="18"/>
        <v/>
      </c>
      <c r="Y261" s="73" t="str">
        <f t="shared" si="18"/>
        <v/>
      </c>
      <c r="Z261" s="73" t="str">
        <f t="shared" si="18"/>
        <v/>
      </c>
      <c r="AA261" s="73" t="str">
        <f t="shared" si="18"/>
        <v/>
      </c>
      <c r="AB261" s="73" t="str">
        <f t="shared" si="18"/>
        <v/>
      </c>
      <c r="AC261" s="73" t="str">
        <f t="shared" si="18"/>
        <v/>
      </c>
      <c r="AD261" s="73" t="str">
        <f t="shared" si="18"/>
        <v/>
      </c>
      <c r="AE261" s="73" t="str">
        <f t="shared" si="18"/>
        <v/>
      </c>
      <c r="AF261" s="73" t="str">
        <f t="shared" si="18"/>
        <v/>
      </c>
      <c r="AG261" s="72"/>
    </row>
    <row r="262" spans="1:33" ht="16" hidden="1" outlineLevel="1" x14ac:dyDescent="0.2">
      <c r="A262" s="70">
        <v>38869</v>
      </c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R262" s="73" t="str">
        <f t="shared" si="18"/>
        <v/>
      </c>
      <c r="S262" s="73" t="str">
        <f t="shared" si="18"/>
        <v/>
      </c>
      <c r="T262" s="73" t="str">
        <f t="shared" si="18"/>
        <v/>
      </c>
      <c r="U262" s="73" t="str">
        <f t="shared" si="18"/>
        <v/>
      </c>
      <c r="V262" s="73" t="str">
        <f t="shared" si="18"/>
        <v/>
      </c>
      <c r="W262" s="73" t="str">
        <f t="shared" si="18"/>
        <v/>
      </c>
      <c r="X262" s="73" t="str">
        <f t="shared" si="18"/>
        <v/>
      </c>
      <c r="Y262" s="73" t="str">
        <f t="shared" si="18"/>
        <v/>
      </c>
      <c r="Z262" s="73" t="str">
        <f t="shared" si="18"/>
        <v/>
      </c>
      <c r="AA262" s="73" t="str">
        <f t="shared" si="18"/>
        <v/>
      </c>
      <c r="AB262" s="73" t="str">
        <f t="shared" si="18"/>
        <v/>
      </c>
      <c r="AC262" s="73" t="str">
        <f t="shared" si="18"/>
        <v/>
      </c>
      <c r="AD262" s="73" t="str">
        <f t="shared" si="18"/>
        <v/>
      </c>
      <c r="AE262" s="73" t="str">
        <f t="shared" si="18"/>
        <v/>
      </c>
      <c r="AF262" s="73" t="str">
        <f t="shared" si="18"/>
        <v/>
      </c>
      <c r="AG262" s="72"/>
    </row>
    <row r="263" spans="1:33" ht="16" hidden="1" outlineLevel="1" x14ac:dyDescent="0.2">
      <c r="A263" s="70">
        <v>38899</v>
      </c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R263" s="73" t="str">
        <f t="shared" si="18"/>
        <v/>
      </c>
      <c r="S263" s="73" t="str">
        <f t="shared" si="18"/>
        <v/>
      </c>
      <c r="T263" s="73" t="str">
        <f t="shared" si="18"/>
        <v/>
      </c>
      <c r="U263" s="73" t="str">
        <f t="shared" si="18"/>
        <v/>
      </c>
      <c r="V263" s="73" t="str">
        <f t="shared" si="18"/>
        <v/>
      </c>
      <c r="W263" s="73" t="str">
        <f t="shared" si="18"/>
        <v/>
      </c>
      <c r="X263" s="73" t="str">
        <f t="shared" si="18"/>
        <v/>
      </c>
      <c r="Y263" s="73" t="str">
        <f t="shared" si="18"/>
        <v/>
      </c>
      <c r="Z263" s="73" t="str">
        <f t="shared" si="18"/>
        <v/>
      </c>
      <c r="AA263" s="73" t="str">
        <f t="shared" si="18"/>
        <v/>
      </c>
      <c r="AB263" s="73" t="str">
        <f t="shared" si="18"/>
        <v/>
      </c>
      <c r="AC263" s="73" t="str">
        <f t="shared" si="18"/>
        <v/>
      </c>
      <c r="AD263" s="73" t="str">
        <f t="shared" si="18"/>
        <v/>
      </c>
      <c r="AE263" s="73" t="str">
        <f t="shared" si="18"/>
        <v/>
      </c>
      <c r="AF263" s="73" t="str">
        <f t="shared" si="18"/>
        <v/>
      </c>
      <c r="AG263" s="72"/>
    </row>
    <row r="264" spans="1:33" ht="16" hidden="1" outlineLevel="1" x14ac:dyDescent="0.2">
      <c r="A264" s="70">
        <v>38930</v>
      </c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R264" s="73" t="str">
        <f t="shared" si="18"/>
        <v/>
      </c>
      <c r="S264" s="73" t="str">
        <f t="shared" si="18"/>
        <v/>
      </c>
      <c r="T264" s="73" t="str">
        <f t="shared" si="18"/>
        <v/>
      </c>
      <c r="U264" s="73" t="str">
        <f t="shared" si="18"/>
        <v/>
      </c>
      <c r="V264" s="73" t="str">
        <f t="shared" si="18"/>
        <v/>
      </c>
      <c r="W264" s="73" t="str">
        <f t="shared" si="18"/>
        <v/>
      </c>
      <c r="X264" s="73" t="str">
        <f t="shared" si="18"/>
        <v/>
      </c>
      <c r="Y264" s="73" t="str">
        <f t="shared" si="18"/>
        <v/>
      </c>
      <c r="Z264" s="73" t="str">
        <f t="shared" si="18"/>
        <v/>
      </c>
      <c r="AA264" s="73" t="str">
        <f t="shared" si="18"/>
        <v/>
      </c>
      <c r="AB264" s="73" t="str">
        <f t="shared" si="18"/>
        <v/>
      </c>
      <c r="AC264" s="73" t="str">
        <f t="shared" si="18"/>
        <v/>
      </c>
      <c r="AD264" s="73" t="str">
        <f t="shared" si="18"/>
        <v/>
      </c>
      <c r="AE264" s="73" t="str">
        <f t="shared" si="18"/>
        <v/>
      </c>
      <c r="AF264" s="73" t="str">
        <f t="shared" si="18"/>
        <v/>
      </c>
      <c r="AG264" s="72"/>
    </row>
    <row r="265" spans="1:33" ht="16" hidden="1" outlineLevel="1" x14ac:dyDescent="0.2">
      <c r="A265" s="70">
        <v>38961</v>
      </c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R265" s="73" t="str">
        <f t="shared" si="18"/>
        <v/>
      </c>
      <c r="S265" s="73" t="str">
        <f t="shared" si="18"/>
        <v/>
      </c>
      <c r="T265" s="73" t="str">
        <f t="shared" si="18"/>
        <v/>
      </c>
      <c r="U265" s="73" t="str">
        <f t="shared" si="18"/>
        <v/>
      </c>
      <c r="V265" s="73" t="str">
        <f t="shared" si="18"/>
        <v/>
      </c>
      <c r="W265" s="73" t="str">
        <f t="shared" si="18"/>
        <v/>
      </c>
      <c r="X265" s="73" t="str">
        <f t="shared" si="18"/>
        <v/>
      </c>
      <c r="Y265" s="73" t="str">
        <f t="shared" si="18"/>
        <v/>
      </c>
      <c r="Z265" s="73" t="str">
        <f t="shared" si="18"/>
        <v/>
      </c>
      <c r="AA265" s="73" t="str">
        <f t="shared" si="18"/>
        <v/>
      </c>
      <c r="AB265" s="73" t="str">
        <f t="shared" si="18"/>
        <v/>
      </c>
      <c r="AC265" s="73" t="str">
        <f t="shared" si="18"/>
        <v/>
      </c>
      <c r="AD265" s="73" t="str">
        <f t="shared" si="18"/>
        <v/>
      </c>
      <c r="AE265" s="73" t="str">
        <f t="shared" si="18"/>
        <v/>
      </c>
      <c r="AF265" s="73" t="str">
        <f t="shared" si="18"/>
        <v/>
      </c>
      <c r="AG265" s="72"/>
    </row>
    <row r="266" spans="1:33" ht="16" hidden="1" outlineLevel="1" x14ac:dyDescent="0.2">
      <c r="A266" s="70">
        <v>38991</v>
      </c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R266" s="73" t="str">
        <f t="shared" si="18"/>
        <v/>
      </c>
      <c r="S266" s="73" t="str">
        <f t="shared" si="18"/>
        <v/>
      </c>
      <c r="T266" s="73" t="str">
        <f t="shared" si="18"/>
        <v/>
      </c>
      <c r="U266" s="73" t="str">
        <f t="shared" si="18"/>
        <v/>
      </c>
      <c r="V266" s="73" t="str">
        <f t="shared" si="18"/>
        <v/>
      </c>
      <c r="W266" s="73" t="str">
        <f t="shared" si="18"/>
        <v/>
      </c>
      <c r="X266" s="73" t="str">
        <f t="shared" si="18"/>
        <v/>
      </c>
      <c r="Y266" s="73" t="str">
        <f t="shared" si="18"/>
        <v/>
      </c>
      <c r="Z266" s="73" t="str">
        <f t="shared" si="18"/>
        <v/>
      </c>
      <c r="AA266" s="73" t="str">
        <f t="shared" si="18"/>
        <v/>
      </c>
      <c r="AB266" s="73" t="str">
        <f t="shared" si="18"/>
        <v/>
      </c>
      <c r="AC266" s="73" t="str">
        <f t="shared" si="18"/>
        <v/>
      </c>
      <c r="AD266" s="73" t="str">
        <f t="shared" si="18"/>
        <v/>
      </c>
      <c r="AE266" s="73" t="str">
        <f t="shared" si="18"/>
        <v/>
      </c>
      <c r="AF266" s="73" t="str">
        <f t="shared" si="18"/>
        <v/>
      </c>
      <c r="AG266" s="72"/>
    </row>
    <row r="267" spans="1:33" ht="16" hidden="1" outlineLevel="1" x14ac:dyDescent="0.2">
      <c r="A267" s="70">
        <v>39022</v>
      </c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R267" s="73" t="str">
        <f t="shared" si="18"/>
        <v/>
      </c>
      <c r="S267" s="73" t="str">
        <f t="shared" si="18"/>
        <v/>
      </c>
      <c r="T267" s="73" t="str">
        <f t="shared" si="18"/>
        <v/>
      </c>
      <c r="U267" s="73" t="str">
        <f t="shared" si="18"/>
        <v/>
      </c>
      <c r="V267" s="73" t="str">
        <f t="shared" si="18"/>
        <v/>
      </c>
      <c r="W267" s="73" t="str">
        <f t="shared" si="18"/>
        <v/>
      </c>
      <c r="X267" s="73" t="str">
        <f t="shared" si="18"/>
        <v/>
      </c>
      <c r="Y267" s="73" t="str">
        <f t="shared" si="18"/>
        <v/>
      </c>
      <c r="Z267" s="73" t="str">
        <f t="shared" si="18"/>
        <v/>
      </c>
      <c r="AA267" s="73" t="str">
        <f t="shared" si="18"/>
        <v/>
      </c>
      <c r="AB267" s="73" t="str">
        <f t="shared" si="18"/>
        <v/>
      </c>
      <c r="AC267" s="73" t="str">
        <f t="shared" si="18"/>
        <v/>
      </c>
      <c r="AD267" s="73" t="str">
        <f t="shared" si="18"/>
        <v/>
      </c>
      <c r="AE267" s="73" t="str">
        <f t="shared" si="18"/>
        <v/>
      </c>
      <c r="AF267" s="73" t="str">
        <f t="shared" si="18"/>
        <v/>
      </c>
      <c r="AG267" s="72"/>
    </row>
    <row r="268" spans="1:33" ht="16" hidden="1" outlineLevel="1" x14ac:dyDescent="0.2">
      <c r="A268" s="70">
        <v>39052</v>
      </c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R268" s="73" t="str">
        <f t="shared" si="18"/>
        <v/>
      </c>
      <c r="S268" s="73" t="str">
        <f t="shared" si="18"/>
        <v/>
      </c>
      <c r="T268" s="73" t="str">
        <f t="shared" si="18"/>
        <v/>
      </c>
      <c r="U268" s="73" t="str">
        <f t="shared" si="18"/>
        <v/>
      </c>
      <c r="V268" s="73" t="str">
        <f t="shared" si="18"/>
        <v/>
      </c>
      <c r="W268" s="73" t="str">
        <f t="shared" si="18"/>
        <v/>
      </c>
      <c r="X268" s="73" t="str">
        <f t="shared" si="18"/>
        <v/>
      </c>
      <c r="Y268" s="73" t="str">
        <f t="shared" si="18"/>
        <v/>
      </c>
      <c r="Z268" s="73" t="str">
        <f t="shared" si="18"/>
        <v/>
      </c>
      <c r="AA268" s="73" t="str">
        <f t="shared" si="18"/>
        <v/>
      </c>
      <c r="AB268" s="73" t="str">
        <f t="shared" si="18"/>
        <v/>
      </c>
      <c r="AC268" s="73" t="str">
        <f t="shared" si="18"/>
        <v/>
      </c>
      <c r="AD268" s="73" t="str">
        <f t="shared" si="18"/>
        <v/>
      </c>
      <c r="AE268" s="73" t="str">
        <f t="shared" si="18"/>
        <v/>
      </c>
      <c r="AF268" s="73" t="str">
        <f t="shared" si="18"/>
        <v/>
      </c>
      <c r="AG268" s="72"/>
    </row>
    <row r="269" spans="1:33" ht="16" hidden="1" outlineLevel="1" x14ac:dyDescent="0.2">
      <c r="A269" s="70">
        <v>39083</v>
      </c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R269" s="73" t="str">
        <f t="shared" si="18"/>
        <v/>
      </c>
      <c r="S269" s="73" t="str">
        <f t="shared" si="18"/>
        <v/>
      </c>
      <c r="T269" s="73" t="str">
        <f t="shared" si="18"/>
        <v/>
      </c>
      <c r="U269" s="73" t="str">
        <f t="shared" si="18"/>
        <v/>
      </c>
      <c r="V269" s="73" t="str">
        <f t="shared" si="18"/>
        <v/>
      </c>
      <c r="W269" s="73" t="str">
        <f t="shared" si="18"/>
        <v/>
      </c>
      <c r="X269" s="73" t="str">
        <f t="shared" si="18"/>
        <v/>
      </c>
      <c r="Y269" s="73" t="str">
        <f t="shared" si="18"/>
        <v/>
      </c>
      <c r="Z269" s="73" t="str">
        <f t="shared" si="18"/>
        <v/>
      </c>
      <c r="AA269" s="73" t="str">
        <f t="shared" si="18"/>
        <v/>
      </c>
      <c r="AB269" s="73" t="str">
        <f t="shared" si="18"/>
        <v/>
      </c>
      <c r="AC269" s="73" t="str">
        <f t="shared" si="18"/>
        <v/>
      </c>
      <c r="AD269" s="73" t="str">
        <f t="shared" si="18"/>
        <v/>
      </c>
      <c r="AE269" s="73" t="str">
        <f t="shared" si="18"/>
        <v/>
      </c>
      <c r="AF269" s="73" t="str">
        <f t="shared" si="18"/>
        <v/>
      </c>
      <c r="AG269" s="72"/>
    </row>
    <row r="270" spans="1:33" ht="16" hidden="1" outlineLevel="1" x14ac:dyDescent="0.2">
      <c r="A270" s="70">
        <v>39114</v>
      </c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R270" s="73" t="str">
        <f t="shared" si="18"/>
        <v/>
      </c>
      <c r="S270" s="73" t="str">
        <f t="shared" si="18"/>
        <v/>
      </c>
      <c r="T270" s="73" t="str">
        <f t="shared" si="18"/>
        <v/>
      </c>
      <c r="U270" s="73" t="str">
        <f t="shared" si="18"/>
        <v/>
      </c>
      <c r="V270" s="73" t="str">
        <f t="shared" si="18"/>
        <v/>
      </c>
      <c r="W270" s="73" t="str">
        <f t="shared" si="18"/>
        <v/>
      </c>
      <c r="X270" s="73" t="str">
        <f t="shared" si="18"/>
        <v/>
      </c>
      <c r="Y270" s="73" t="str">
        <f t="shared" si="18"/>
        <v/>
      </c>
      <c r="Z270" s="73" t="str">
        <f t="shared" si="18"/>
        <v/>
      </c>
      <c r="AA270" s="73" t="str">
        <f t="shared" si="18"/>
        <v/>
      </c>
      <c r="AB270" s="73" t="str">
        <f t="shared" si="18"/>
        <v/>
      </c>
      <c r="AC270" s="73" t="str">
        <f t="shared" si="18"/>
        <v/>
      </c>
      <c r="AD270" s="73" t="str">
        <f t="shared" si="18"/>
        <v/>
      </c>
      <c r="AE270" s="73" t="str">
        <f t="shared" si="18"/>
        <v/>
      </c>
      <c r="AF270" s="73" t="str">
        <f t="shared" si="18"/>
        <v/>
      </c>
      <c r="AG270" s="72"/>
    </row>
    <row r="271" spans="1:33" ht="16" hidden="1" outlineLevel="1" x14ac:dyDescent="0.2">
      <c r="A271" s="70">
        <v>39142</v>
      </c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R271" s="73" t="str">
        <f t="shared" si="18"/>
        <v/>
      </c>
      <c r="S271" s="73" t="str">
        <f t="shared" si="18"/>
        <v/>
      </c>
      <c r="T271" s="73" t="str">
        <f t="shared" si="18"/>
        <v/>
      </c>
      <c r="U271" s="73" t="str">
        <f t="shared" si="18"/>
        <v/>
      </c>
      <c r="V271" s="73" t="str">
        <f t="shared" si="18"/>
        <v/>
      </c>
      <c r="W271" s="73" t="str">
        <f t="shared" si="18"/>
        <v/>
      </c>
      <c r="X271" s="73" t="str">
        <f t="shared" si="18"/>
        <v/>
      </c>
      <c r="Y271" s="73" t="str">
        <f t="shared" si="18"/>
        <v/>
      </c>
      <c r="Z271" s="73" t="str">
        <f t="shared" si="18"/>
        <v/>
      </c>
      <c r="AA271" s="73" t="str">
        <f t="shared" si="18"/>
        <v/>
      </c>
      <c r="AB271" s="73" t="str">
        <f t="shared" si="18"/>
        <v/>
      </c>
      <c r="AC271" s="73" t="str">
        <f t="shared" si="18"/>
        <v/>
      </c>
      <c r="AD271" s="73" t="str">
        <f t="shared" si="18"/>
        <v/>
      </c>
      <c r="AE271" s="73" t="str">
        <f t="shared" si="18"/>
        <v/>
      </c>
      <c r="AF271" s="73" t="str">
        <f t="shared" si="18"/>
        <v/>
      </c>
      <c r="AG271" s="72"/>
    </row>
    <row r="272" spans="1:33" ht="16" hidden="1" outlineLevel="1" x14ac:dyDescent="0.2">
      <c r="A272" s="70">
        <v>39173</v>
      </c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R272" s="73" t="str">
        <f t="shared" si="18"/>
        <v/>
      </c>
      <c r="S272" s="73" t="str">
        <f t="shared" si="18"/>
        <v/>
      </c>
      <c r="T272" s="73" t="str">
        <f t="shared" si="18"/>
        <v/>
      </c>
      <c r="U272" s="73" t="str">
        <f t="shared" si="18"/>
        <v/>
      </c>
      <c r="V272" s="73" t="str">
        <f t="shared" si="18"/>
        <v/>
      </c>
      <c r="W272" s="73" t="str">
        <f t="shared" si="18"/>
        <v/>
      </c>
      <c r="X272" s="73" t="str">
        <f t="shared" si="18"/>
        <v/>
      </c>
      <c r="Y272" s="73" t="str">
        <f t="shared" si="18"/>
        <v/>
      </c>
      <c r="Z272" s="73" t="str">
        <f t="shared" si="18"/>
        <v/>
      </c>
      <c r="AA272" s="73" t="str">
        <f t="shared" si="18"/>
        <v/>
      </c>
      <c r="AB272" s="73" t="str">
        <f t="shared" si="18"/>
        <v/>
      </c>
      <c r="AC272" s="73" t="str">
        <f t="shared" si="18"/>
        <v/>
      </c>
      <c r="AD272" s="73" t="str">
        <f t="shared" si="18"/>
        <v/>
      </c>
      <c r="AE272" s="73" t="str">
        <f t="shared" si="18"/>
        <v/>
      </c>
      <c r="AF272" s="73" t="str">
        <f t="shared" si="18"/>
        <v/>
      </c>
      <c r="AG272" s="72"/>
    </row>
    <row r="273" spans="1:33" ht="16" hidden="1" outlineLevel="1" x14ac:dyDescent="0.2">
      <c r="A273" s="70">
        <v>39203</v>
      </c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R273" s="73" t="str">
        <f t="shared" si="18"/>
        <v/>
      </c>
      <c r="S273" s="73" t="str">
        <f t="shared" si="18"/>
        <v/>
      </c>
      <c r="T273" s="73" t="str">
        <f t="shared" si="18"/>
        <v/>
      </c>
      <c r="U273" s="73" t="str">
        <f t="shared" si="18"/>
        <v/>
      </c>
      <c r="V273" s="73" t="str">
        <f t="shared" si="18"/>
        <v/>
      </c>
      <c r="W273" s="73" t="str">
        <f t="shared" si="18"/>
        <v/>
      </c>
      <c r="X273" s="73" t="str">
        <f t="shared" si="18"/>
        <v/>
      </c>
      <c r="Y273" s="73" t="str">
        <f t="shared" si="18"/>
        <v/>
      </c>
      <c r="Z273" s="73" t="str">
        <f t="shared" si="18"/>
        <v/>
      </c>
      <c r="AA273" s="73" t="str">
        <f t="shared" si="18"/>
        <v/>
      </c>
      <c r="AB273" s="73" t="str">
        <f t="shared" si="18"/>
        <v/>
      </c>
      <c r="AC273" s="73" t="str">
        <f t="shared" si="18"/>
        <v/>
      </c>
      <c r="AD273" s="73" t="str">
        <f t="shared" si="18"/>
        <v/>
      </c>
      <c r="AE273" s="73" t="str">
        <f t="shared" si="18"/>
        <v/>
      </c>
      <c r="AF273" s="73" t="str">
        <f t="shared" si="18"/>
        <v/>
      </c>
      <c r="AG273" s="72"/>
    </row>
    <row r="274" spans="1:33" ht="16" hidden="1" outlineLevel="1" x14ac:dyDescent="0.2">
      <c r="A274" s="70">
        <v>39234</v>
      </c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R274" s="73" t="str">
        <f t="shared" si="18"/>
        <v/>
      </c>
      <c r="S274" s="73" t="str">
        <f t="shared" si="18"/>
        <v/>
      </c>
      <c r="T274" s="73" t="str">
        <f t="shared" si="18"/>
        <v/>
      </c>
      <c r="U274" s="73" t="str">
        <f t="shared" si="18"/>
        <v/>
      </c>
      <c r="V274" s="73" t="str">
        <f t="shared" si="18"/>
        <v/>
      </c>
      <c r="W274" s="73" t="str">
        <f t="shared" si="18"/>
        <v/>
      </c>
      <c r="X274" s="73" t="str">
        <f t="shared" si="18"/>
        <v/>
      </c>
      <c r="Y274" s="73" t="str">
        <f t="shared" si="18"/>
        <v/>
      </c>
      <c r="Z274" s="73" t="str">
        <f t="shared" si="18"/>
        <v/>
      </c>
      <c r="AA274" s="73" t="str">
        <f t="shared" si="18"/>
        <v/>
      </c>
      <c r="AB274" s="73" t="str">
        <f t="shared" si="18"/>
        <v/>
      </c>
      <c r="AC274" s="73" t="str">
        <f t="shared" si="18"/>
        <v/>
      </c>
      <c r="AD274" s="73" t="str">
        <f t="shared" si="18"/>
        <v/>
      </c>
      <c r="AE274" s="73" t="str">
        <f t="shared" si="18"/>
        <v/>
      </c>
      <c r="AF274" s="73" t="str">
        <f t="shared" si="18"/>
        <v/>
      </c>
      <c r="AG274" s="72"/>
    </row>
    <row r="275" spans="1:33" ht="16" hidden="1" outlineLevel="1" x14ac:dyDescent="0.2">
      <c r="A275" s="70">
        <v>39264</v>
      </c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R275" s="73" t="str">
        <f t="shared" si="18"/>
        <v/>
      </c>
      <c r="S275" s="73" t="str">
        <f t="shared" si="18"/>
        <v/>
      </c>
      <c r="T275" s="73" t="str">
        <f t="shared" si="18"/>
        <v/>
      </c>
      <c r="U275" s="73" t="str">
        <f t="shared" si="18"/>
        <v/>
      </c>
      <c r="V275" s="73" t="str">
        <f t="shared" si="18"/>
        <v/>
      </c>
      <c r="W275" s="73" t="str">
        <f t="shared" si="18"/>
        <v/>
      </c>
      <c r="X275" s="73" t="str">
        <f t="shared" si="18"/>
        <v/>
      </c>
      <c r="Y275" s="73" t="str">
        <f t="shared" si="18"/>
        <v/>
      </c>
      <c r="Z275" s="73" t="str">
        <f t="shared" si="18"/>
        <v/>
      </c>
      <c r="AA275" s="73" t="str">
        <f t="shared" si="18"/>
        <v/>
      </c>
      <c r="AB275" s="73" t="str">
        <f t="shared" si="18"/>
        <v/>
      </c>
      <c r="AC275" s="73" t="str">
        <f t="shared" si="18"/>
        <v/>
      </c>
      <c r="AD275" s="73" t="str">
        <f t="shared" si="18"/>
        <v/>
      </c>
      <c r="AE275" s="73" t="str">
        <f t="shared" si="18"/>
        <v/>
      </c>
      <c r="AF275" s="73" t="str">
        <f t="shared" si="18"/>
        <v/>
      </c>
      <c r="AG275" s="72"/>
    </row>
    <row r="276" spans="1:33" ht="16" hidden="1" outlineLevel="1" x14ac:dyDescent="0.2">
      <c r="A276" s="70">
        <v>39295</v>
      </c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R276" s="73" t="str">
        <f t="shared" si="18"/>
        <v/>
      </c>
      <c r="S276" s="73" t="str">
        <f t="shared" si="18"/>
        <v/>
      </c>
      <c r="T276" s="73" t="str">
        <f t="shared" si="18"/>
        <v/>
      </c>
      <c r="U276" s="73" t="str">
        <f t="shared" si="18"/>
        <v/>
      </c>
      <c r="V276" s="73" t="str">
        <f t="shared" si="18"/>
        <v/>
      </c>
      <c r="W276" s="73" t="str">
        <f t="shared" si="18"/>
        <v/>
      </c>
      <c r="X276" s="73" t="str">
        <f t="shared" si="18"/>
        <v/>
      </c>
      <c r="Y276" s="73" t="str">
        <f t="shared" si="18"/>
        <v/>
      </c>
      <c r="Z276" s="73" t="str">
        <f t="shared" si="18"/>
        <v/>
      </c>
      <c r="AA276" s="73" t="str">
        <f t="shared" si="18"/>
        <v/>
      </c>
      <c r="AB276" s="73" t="str">
        <f t="shared" si="18"/>
        <v/>
      </c>
      <c r="AC276" s="73" t="str">
        <f t="shared" si="18"/>
        <v/>
      </c>
      <c r="AD276" s="73" t="str">
        <f t="shared" si="18"/>
        <v/>
      </c>
      <c r="AE276" s="73" t="str">
        <f t="shared" si="18"/>
        <v/>
      </c>
      <c r="AF276" s="73" t="str">
        <f t="shared" si="18"/>
        <v/>
      </c>
      <c r="AG276" s="72"/>
    </row>
    <row r="277" spans="1:33" ht="16" hidden="1" outlineLevel="1" x14ac:dyDescent="0.2">
      <c r="A277" s="70">
        <v>39326</v>
      </c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R277" s="73" t="str">
        <f t="shared" si="18"/>
        <v/>
      </c>
      <c r="S277" s="73" t="str">
        <f t="shared" si="18"/>
        <v/>
      </c>
      <c r="T277" s="73" t="str">
        <f t="shared" si="18"/>
        <v/>
      </c>
      <c r="U277" s="73" t="str">
        <f t="shared" si="18"/>
        <v/>
      </c>
      <c r="V277" s="73" t="str">
        <f t="shared" si="18"/>
        <v/>
      </c>
      <c r="W277" s="73" t="str">
        <f t="shared" si="18"/>
        <v/>
      </c>
      <c r="X277" s="73" t="str">
        <f t="shared" si="18"/>
        <v/>
      </c>
      <c r="Y277" s="73" t="str">
        <f t="shared" si="18"/>
        <v/>
      </c>
      <c r="Z277" s="73" t="str">
        <f t="shared" si="18"/>
        <v/>
      </c>
      <c r="AA277" s="73" t="str">
        <f t="shared" si="18"/>
        <v/>
      </c>
      <c r="AB277" s="73" t="str">
        <f t="shared" si="18"/>
        <v/>
      </c>
      <c r="AC277" s="73" t="str">
        <f t="shared" si="18"/>
        <v/>
      </c>
      <c r="AD277" s="73" t="str">
        <f t="shared" si="18"/>
        <v/>
      </c>
      <c r="AE277" s="73" t="str">
        <f t="shared" si="18"/>
        <v/>
      </c>
      <c r="AF277" s="73" t="str">
        <f t="shared" si="18"/>
        <v/>
      </c>
      <c r="AG277" s="72"/>
    </row>
    <row r="278" spans="1:33" ht="16" hidden="1" outlineLevel="1" x14ac:dyDescent="0.2">
      <c r="A278" s="70">
        <v>39356</v>
      </c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R278" s="73" t="str">
        <f t="shared" ref="R278:AF294" si="19">IFERROR(B278/B277-1,"")</f>
        <v/>
      </c>
      <c r="S278" s="73" t="str">
        <f t="shared" si="19"/>
        <v/>
      </c>
      <c r="T278" s="73" t="str">
        <f t="shared" si="19"/>
        <v/>
      </c>
      <c r="U278" s="73" t="str">
        <f t="shared" si="19"/>
        <v/>
      </c>
      <c r="V278" s="73" t="str">
        <f t="shared" si="19"/>
        <v/>
      </c>
      <c r="W278" s="73" t="str">
        <f t="shared" si="19"/>
        <v/>
      </c>
      <c r="X278" s="73" t="str">
        <f t="shared" si="19"/>
        <v/>
      </c>
      <c r="Y278" s="73" t="str">
        <f t="shared" si="19"/>
        <v/>
      </c>
      <c r="Z278" s="73" t="str">
        <f t="shared" si="19"/>
        <v/>
      </c>
      <c r="AA278" s="73" t="str">
        <f t="shared" si="19"/>
        <v/>
      </c>
      <c r="AB278" s="73" t="str">
        <f t="shared" si="19"/>
        <v/>
      </c>
      <c r="AC278" s="73" t="str">
        <f t="shared" si="19"/>
        <v/>
      </c>
      <c r="AD278" s="73" t="str">
        <f t="shared" si="19"/>
        <v/>
      </c>
      <c r="AE278" s="73" t="str">
        <f t="shared" si="19"/>
        <v/>
      </c>
      <c r="AF278" s="73" t="str">
        <f t="shared" si="19"/>
        <v/>
      </c>
      <c r="AG278" s="72"/>
    </row>
    <row r="279" spans="1:33" ht="16" hidden="1" outlineLevel="1" x14ac:dyDescent="0.2">
      <c r="A279" s="70">
        <v>39387</v>
      </c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R279" s="73" t="str">
        <f t="shared" si="19"/>
        <v/>
      </c>
      <c r="S279" s="73" t="str">
        <f t="shared" si="19"/>
        <v/>
      </c>
      <c r="T279" s="73" t="str">
        <f t="shared" si="19"/>
        <v/>
      </c>
      <c r="U279" s="73" t="str">
        <f t="shared" si="19"/>
        <v/>
      </c>
      <c r="V279" s="73" t="str">
        <f t="shared" si="19"/>
        <v/>
      </c>
      <c r="W279" s="73" t="str">
        <f t="shared" si="19"/>
        <v/>
      </c>
      <c r="X279" s="73" t="str">
        <f t="shared" si="19"/>
        <v/>
      </c>
      <c r="Y279" s="73" t="str">
        <f t="shared" si="19"/>
        <v/>
      </c>
      <c r="Z279" s="73" t="str">
        <f t="shared" si="19"/>
        <v/>
      </c>
      <c r="AA279" s="73" t="str">
        <f t="shared" si="19"/>
        <v/>
      </c>
      <c r="AB279" s="73" t="str">
        <f t="shared" si="19"/>
        <v/>
      </c>
      <c r="AC279" s="73" t="str">
        <f t="shared" si="19"/>
        <v/>
      </c>
      <c r="AD279" s="73" t="str">
        <f t="shared" si="19"/>
        <v/>
      </c>
      <c r="AE279" s="73" t="str">
        <f t="shared" si="19"/>
        <v/>
      </c>
      <c r="AF279" s="73" t="str">
        <f t="shared" si="19"/>
        <v/>
      </c>
      <c r="AG279" s="72"/>
    </row>
    <row r="280" spans="1:33" ht="16" hidden="1" outlineLevel="1" x14ac:dyDescent="0.2">
      <c r="A280" s="70">
        <v>39417</v>
      </c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R280" s="73" t="str">
        <f t="shared" si="19"/>
        <v/>
      </c>
      <c r="S280" s="73" t="str">
        <f t="shared" si="19"/>
        <v/>
      </c>
      <c r="T280" s="73" t="str">
        <f t="shared" si="19"/>
        <v/>
      </c>
      <c r="U280" s="73" t="str">
        <f t="shared" si="19"/>
        <v/>
      </c>
      <c r="V280" s="73" t="str">
        <f t="shared" si="19"/>
        <v/>
      </c>
      <c r="W280" s="73" t="str">
        <f t="shared" si="19"/>
        <v/>
      </c>
      <c r="X280" s="73" t="str">
        <f t="shared" si="19"/>
        <v/>
      </c>
      <c r="Y280" s="73" t="str">
        <f t="shared" si="19"/>
        <v/>
      </c>
      <c r="Z280" s="73" t="str">
        <f t="shared" si="19"/>
        <v/>
      </c>
      <c r="AA280" s="73" t="str">
        <f t="shared" si="19"/>
        <v/>
      </c>
      <c r="AB280" s="73" t="str">
        <f t="shared" si="19"/>
        <v/>
      </c>
      <c r="AC280" s="73" t="str">
        <f t="shared" si="19"/>
        <v/>
      </c>
      <c r="AD280" s="73" t="str">
        <f t="shared" si="19"/>
        <v/>
      </c>
      <c r="AE280" s="73" t="str">
        <f t="shared" si="19"/>
        <v/>
      </c>
      <c r="AF280" s="73" t="str">
        <f t="shared" si="19"/>
        <v/>
      </c>
      <c r="AG280" s="72"/>
    </row>
    <row r="281" spans="1:33" ht="16" hidden="1" outlineLevel="1" x14ac:dyDescent="0.2">
      <c r="A281" s="70">
        <v>39448</v>
      </c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R281" s="73" t="str">
        <f t="shared" si="19"/>
        <v/>
      </c>
      <c r="S281" s="73" t="str">
        <f t="shared" si="19"/>
        <v/>
      </c>
      <c r="T281" s="73" t="str">
        <f t="shared" si="19"/>
        <v/>
      </c>
      <c r="U281" s="73" t="str">
        <f t="shared" si="19"/>
        <v/>
      </c>
      <c r="V281" s="73" t="str">
        <f t="shared" si="19"/>
        <v/>
      </c>
      <c r="W281" s="73" t="str">
        <f t="shared" si="19"/>
        <v/>
      </c>
      <c r="X281" s="73" t="str">
        <f t="shared" si="19"/>
        <v/>
      </c>
      <c r="Y281" s="73" t="str">
        <f t="shared" si="19"/>
        <v/>
      </c>
      <c r="Z281" s="73" t="str">
        <f t="shared" si="19"/>
        <v/>
      </c>
      <c r="AA281" s="73" t="str">
        <f t="shared" si="19"/>
        <v/>
      </c>
      <c r="AB281" s="73" t="str">
        <f t="shared" si="19"/>
        <v/>
      </c>
      <c r="AC281" s="73" t="str">
        <f t="shared" si="19"/>
        <v/>
      </c>
      <c r="AD281" s="73" t="str">
        <f t="shared" si="19"/>
        <v/>
      </c>
      <c r="AE281" s="73" t="str">
        <f t="shared" si="19"/>
        <v/>
      </c>
      <c r="AF281" s="73" t="str">
        <f t="shared" si="19"/>
        <v/>
      </c>
      <c r="AG281" s="72"/>
    </row>
    <row r="282" spans="1:33" ht="16" hidden="1" outlineLevel="1" x14ac:dyDescent="0.2">
      <c r="A282" s="70">
        <v>39479</v>
      </c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R282" s="73" t="str">
        <f t="shared" si="19"/>
        <v/>
      </c>
      <c r="S282" s="73" t="str">
        <f t="shared" si="19"/>
        <v/>
      </c>
      <c r="T282" s="73" t="str">
        <f t="shared" si="19"/>
        <v/>
      </c>
      <c r="U282" s="73" t="str">
        <f t="shared" si="19"/>
        <v/>
      </c>
      <c r="V282" s="73" t="str">
        <f t="shared" si="19"/>
        <v/>
      </c>
      <c r="W282" s="73" t="str">
        <f t="shared" si="19"/>
        <v/>
      </c>
      <c r="X282" s="73" t="str">
        <f t="shared" si="19"/>
        <v/>
      </c>
      <c r="Y282" s="73" t="str">
        <f t="shared" si="19"/>
        <v/>
      </c>
      <c r="Z282" s="73" t="str">
        <f t="shared" si="19"/>
        <v/>
      </c>
      <c r="AA282" s="73" t="str">
        <f t="shared" si="19"/>
        <v/>
      </c>
      <c r="AB282" s="73" t="str">
        <f t="shared" si="19"/>
        <v/>
      </c>
      <c r="AC282" s="73" t="str">
        <f t="shared" si="19"/>
        <v/>
      </c>
      <c r="AD282" s="73" t="str">
        <f t="shared" si="19"/>
        <v/>
      </c>
      <c r="AE282" s="73" t="str">
        <f t="shared" si="19"/>
        <v/>
      </c>
      <c r="AF282" s="73" t="str">
        <f t="shared" si="19"/>
        <v/>
      </c>
      <c r="AG282" s="72"/>
    </row>
    <row r="283" spans="1:33" ht="16" hidden="1" outlineLevel="1" x14ac:dyDescent="0.2">
      <c r="A283" s="70">
        <v>39508</v>
      </c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R283" s="73" t="str">
        <f t="shared" si="19"/>
        <v/>
      </c>
      <c r="S283" s="73" t="str">
        <f t="shared" si="19"/>
        <v/>
      </c>
      <c r="T283" s="73" t="str">
        <f t="shared" si="19"/>
        <v/>
      </c>
      <c r="U283" s="73" t="str">
        <f t="shared" si="19"/>
        <v/>
      </c>
      <c r="V283" s="73" t="str">
        <f t="shared" si="19"/>
        <v/>
      </c>
      <c r="W283" s="73" t="str">
        <f t="shared" si="19"/>
        <v/>
      </c>
      <c r="X283" s="73" t="str">
        <f t="shared" si="19"/>
        <v/>
      </c>
      <c r="Y283" s="73" t="str">
        <f t="shared" si="19"/>
        <v/>
      </c>
      <c r="Z283" s="73" t="str">
        <f t="shared" si="19"/>
        <v/>
      </c>
      <c r="AA283" s="73" t="str">
        <f t="shared" si="19"/>
        <v/>
      </c>
      <c r="AB283" s="73" t="str">
        <f t="shared" si="19"/>
        <v/>
      </c>
      <c r="AC283" s="73" t="str">
        <f t="shared" si="19"/>
        <v/>
      </c>
      <c r="AD283" s="73" t="str">
        <f t="shared" si="19"/>
        <v/>
      </c>
      <c r="AE283" s="73" t="str">
        <f t="shared" si="19"/>
        <v/>
      </c>
      <c r="AF283" s="73" t="str">
        <f t="shared" si="19"/>
        <v/>
      </c>
      <c r="AG283" s="72"/>
    </row>
    <row r="284" spans="1:33" ht="16" hidden="1" outlineLevel="1" x14ac:dyDescent="0.2">
      <c r="A284" s="70">
        <v>39539</v>
      </c>
      <c r="B284" s="71">
        <v>5.3421469999999998</v>
      </c>
      <c r="C284" s="71">
        <v>30.457166999999998</v>
      </c>
      <c r="D284" s="71">
        <v>38.381858999999999</v>
      </c>
      <c r="E284" s="71">
        <v>19.459358000000002</v>
      </c>
      <c r="F284" s="71" t="e">
        <v>#N/A</v>
      </c>
      <c r="G284" s="71">
        <v>30.950019999999999</v>
      </c>
      <c r="H284" s="71"/>
      <c r="I284" s="71">
        <v>24.146193</v>
      </c>
      <c r="J284" s="71"/>
      <c r="K284" s="71">
        <v>26.204999999999998</v>
      </c>
      <c r="L284" s="71"/>
      <c r="M284" s="71">
        <v>32.926453000000002</v>
      </c>
      <c r="N284" s="118"/>
      <c r="O284" s="71"/>
      <c r="P284" s="71"/>
      <c r="R284" s="73" t="str">
        <f t="shared" si="19"/>
        <v/>
      </c>
      <c r="S284" s="73" t="str">
        <f t="shared" si="19"/>
        <v/>
      </c>
      <c r="T284" s="73" t="str">
        <f t="shared" si="19"/>
        <v/>
      </c>
      <c r="U284" s="73" t="str">
        <f t="shared" si="19"/>
        <v/>
      </c>
      <c r="V284" s="73" t="str">
        <f t="shared" si="19"/>
        <v/>
      </c>
      <c r="W284" s="73" t="str">
        <f t="shared" si="19"/>
        <v/>
      </c>
      <c r="X284" s="73" t="str">
        <f t="shared" si="19"/>
        <v/>
      </c>
      <c r="Y284" s="73" t="str">
        <f t="shared" si="19"/>
        <v/>
      </c>
      <c r="Z284" s="73" t="str">
        <f t="shared" si="19"/>
        <v/>
      </c>
      <c r="AA284" s="73" t="str">
        <f t="shared" si="19"/>
        <v/>
      </c>
      <c r="AB284" s="73" t="str">
        <f t="shared" si="19"/>
        <v/>
      </c>
      <c r="AC284" s="73" t="str">
        <f t="shared" si="19"/>
        <v/>
      </c>
      <c r="AD284" s="73" t="str">
        <f t="shared" si="19"/>
        <v/>
      </c>
      <c r="AE284" s="73" t="str">
        <f t="shared" si="19"/>
        <v/>
      </c>
      <c r="AF284" s="73" t="str">
        <f t="shared" si="19"/>
        <v/>
      </c>
      <c r="AG284" s="72"/>
    </row>
    <row r="285" spans="1:33" ht="16" hidden="1" outlineLevel="1" x14ac:dyDescent="0.2">
      <c r="A285" s="70">
        <v>39569</v>
      </c>
      <c r="B285" s="71">
        <v>5.7966670000000002</v>
      </c>
      <c r="C285" s="71">
        <v>27.593178000000002</v>
      </c>
      <c r="D285" s="71">
        <v>37.191108999999997</v>
      </c>
      <c r="E285" s="71">
        <v>18.927166</v>
      </c>
      <c r="F285" s="71" t="e">
        <v>#N/A</v>
      </c>
      <c r="G285" s="71">
        <v>31.050501000000001</v>
      </c>
      <c r="H285" s="71"/>
      <c r="I285" s="71">
        <v>23.647451</v>
      </c>
      <c r="J285" s="71"/>
      <c r="K285" s="71">
        <v>25.940000999999999</v>
      </c>
      <c r="L285" s="71"/>
      <c r="M285" s="71">
        <v>33.874741</v>
      </c>
      <c r="N285" s="71"/>
      <c r="O285" s="71"/>
      <c r="P285" s="71"/>
      <c r="R285" s="73">
        <f t="shared" si="19"/>
        <v>8.5081896847840399E-2</v>
      </c>
      <c r="S285" s="73">
        <f t="shared" si="19"/>
        <v>-9.4033335405095175E-2</v>
      </c>
      <c r="T285" s="73">
        <f t="shared" si="19"/>
        <v>-3.1023770891347446E-2</v>
      </c>
      <c r="U285" s="73">
        <f t="shared" si="19"/>
        <v>-2.7348898149671896E-2</v>
      </c>
      <c r="V285" s="73" t="str">
        <f t="shared" si="19"/>
        <v/>
      </c>
      <c r="W285" s="73">
        <f t="shared" si="19"/>
        <v>3.2465568681376844E-3</v>
      </c>
      <c r="X285" s="73" t="str">
        <f t="shared" si="19"/>
        <v/>
      </c>
      <c r="Y285" s="73">
        <f t="shared" si="19"/>
        <v>-2.0655098714733255E-2</v>
      </c>
      <c r="Z285" s="73" t="str">
        <f t="shared" si="19"/>
        <v/>
      </c>
      <c r="AA285" s="73">
        <f t="shared" si="19"/>
        <v>-1.0112535775615328E-2</v>
      </c>
      <c r="AB285" s="73" t="str">
        <f t="shared" si="19"/>
        <v/>
      </c>
      <c r="AC285" s="73">
        <f t="shared" si="19"/>
        <v>2.8800186889246682E-2</v>
      </c>
      <c r="AD285" s="73" t="str">
        <f t="shared" si="19"/>
        <v/>
      </c>
      <c r="AE285" s="73" t="str">
        <f t="shared" si="19"/>
        <v/>
      </c>
      <c r="AF285" s="73" t="str">
        <f t="shared" si="19"/>
        <v/>
      </c>
      <c r="AG285" s="72"/>
    </row>
    <row r="286" spans="1:33" ht="16" hidden="1" outlineLevel="1" x14ac:dyDescent="0.2">
      <c r="A286" s="70">
        <v>39600</v>
      </c>
      <c r="B286" s="71">
        <v>5.14222</v>
      </c>
      <c r="C286" s="71">
        <v>19.366344000000002</v>
      </c>
      <c r="D286" s="71">
        <v>30.226299000000001</v>
      </c>
      <c r="E286" s="71">
        <v>17.181875000000002</v>
      </c>
      <c r="F286" s="71" t="e">
        <v>#N/A</v>
      </c>
      <c r="G286" s="71">
        <v>28.904613000000001</v>
      </c>
      <c r="H286" s="71"/>
      <c r="I286" s="71">
        <v>19.871271</v>
      </c>
      <c r="J286" s="71"/>
      <c r="K286" s="71">
        <v>26.565000999999999</v>
      </c>
      <c r="L286" s="71"/>
      <c r="M286" s="71">
        <v>28.777930999999999</v>
      </c>
      <c r="N286" s="71"/>
      <c r="O286" s="71"/>
      <c r="P286" s="71"/>
      <c r="R286" s="73">
        <f t="shared" si="19"/>
        <v>-0.11290056855085862</v>
      </c>
      <c r="S286" s="73">
        <f t="shared" si="19"/>
        <v>-0.29814738990920142</v>
      </c>
      <c r="T286" s="73">
        <f t="shared" si="19"/>
        <v>-0.18727083400497679</v>
      </c>
      <c r="U286" s="73">
        <f t="shared" si="19"/>
        <v>-9.2210899402477842E-2</v>
      </c>
      <c r="V286" s="73" t="str">
        <f t="shared" si="19"/>
        <v/>
      </c>
      <c r="W286" s="73">
        <f t="shared" si="19"/>
        <v>-6.9109609535768834E-2</v>
      </c>
      <c r="X286" s="73" t="str">
        <f t="shared" si="19"/>
        <v/>
      </c>
      <c r="Y286" s="73">
        <f t="shared" si="19"/>
        <v>-0.15968655564610323</v>
      </c>
      <c r="Z286" s="73" t="str">
        <f t="shared" si="19"/>
        <v/>
      </c>
      <c r="AA286" s="73">
        <f t="shared" si="19"/>
        <v>2.4094062293983809E-2</v>
      </c>
      <c r="AB286" s="73" t="str">
        <f t="shared" si="19"/>
        <v/>
      </c>
      <c r="AC286" s="73">
        <f t="shared" si="19"/>
        <v>-0.15046048617759178</v>
      </c>
      <c r="AD286" s="73" t="str">
        <f t="shared" si="19"/>
        <v/>
      </c>
      <c r="AE286" s="73" t="str">
        <f t="shared" si="19"/>
        <v/>
      </c>
      <c r="AF286" s="73" t="str">
        <f t="shared" si="19"/>
        <v/>
      </c>
      <c r="AG286" s="72"/>
    </row>
    <row r="287" spans="1:33" ht="16" hidden="1" outlineLevel="1" x14ac:dyDescent="0.2">
      <c r="A287" s="70">
        <v>39630</v>
      </c>
      <c r="B287" s="71">
        <v>4.8814859999999998</v>
      </c>
      <c r="C287" s="71">
        <v>27.215523000000001</v>
      </c>
      <c r="D287" s="71">
        <v>29.784991999999999</v>
      </c>
      <c r="E287" s="71">
        <v>17.135463999999999</v>
      </c>
      <c r="F287" s="71" t="e">
        <v>#N/A</v>
      </c>
      <c r="G287" s="71">
        <v>29.215136000000001</v>
      </c>
      <c r="H287" s="71"/>
      <c r="I287" s="71">
        <v>22.123280000000001</v>
      </c>
      <c r="J287" s="71"/>
      <c r="K287" s="71">
        <v>27.924999</v>
      </c>
      <c r="L287" s="71"/>
      <c r="M287" s="71">
        <v>27.005465999999998</v>
      </c>
      <c r="N287" s="71"/>
      <c r="O287" s="71"/>
      <c r="P287" s="71"/>
      <c r="R287" s="73">
        <f t="shared" si="19"/>
        <v>-5.0704559509317071E-2</v>
      </c>
      <c r="S287" s="73">
        <f t="shared" si="19"/>
        <v>0.40529998847485094</v>
      </c>
      <c r="T287" s="73">
        <f t="shared" si="19"/>
        <v>-1.4600100396016114E-2</v>
      </c>
      <c r="U287" s="73">
        <f t="shared" si="19"/>
        <v>-2.7011603797607586E-3</v>
      </c>
      <c r="V287" s="73" t="str">
        <f t="shared" si="19"/>
        <v/>
      </c>
      <c r="W287" s="73">
        <f t="shared" si="19"/>
        <v>1.0743025689359698E-2</v>
      </c>
      <c r="X287" s="73" t="str">
        <f t="shared" si="19"/>
        <v/>
      </c>
      <c r="Y287" s="73">
        <f t="shared" si="19"/>
        <v>0.11332989218455136</v>
      </c>
      <c r="Z287" s="73" t="str">
        <f t="shared" si="19"/>
        <v/>
      </c>
      <c r="AA287" s="73">
        <f t="shared" si="19"/>
        <v>5.11951044157688E-2</v>
      </c>
      <c r="AB287" s="73" t="str">
        <f t="shared" si="19"/>
        <v/>
      </c>
      <c r="AC287" s="73">
        <f t="shared" si="19"/>
        <v>-6.1591119945349826E-2</v>
      </c>
      <c r="AD287" s="73" t="str">
        <f t="shared" si="19"/>
        <v/>
      </c>
      <c r="AE287" s="73" t="str">
        <f t="shared" si="19"/>
        <v/>
      </c>
      <c r="AF287" s="73" t="str">
        <f t="shared" si="19"/>
        <v/>
      </c>
      <c r="AG287" s="72"/>
    </row>
    <row r="288" spans="1:33" ht="16" hidden="1" outlineLevel="1" x14ac:dyDescent="0.2">
      <c r="A288" s="70">
        <v>39661</v>
      </c>
      <c r="B288" s="71">
        <v>5.206404</v>
      </c>
      <c r="C288" s="71">
        <v>25.759616999999999</v>
      </c>
      <c r="D288" s="71">
        <v>31.977644000000002</v>
      </c>
      <c r="E288" s="71">
        <v>17.325113000000002</v>
      </c>
      <c r="F288" s="71" t="e">
        <v>#N/A</v>
      </c>
      <c r="G288" s="71">
        <v>34.124907999999998</v>
      </c>
      <c r="H288" s="71"/>
      <c r="I288" s="71">
        <v>23.026712</v>
      </c>
      <c r="J288" s="71"/>
      <c r="K288" s="71">
        <v>28.695</v>
      </c>
      <c r="L288" s="71"/>
      <c r="M288" s="71">
        <v>26.505317999999999</v>
      </c>
      <c r="N288" s="71"/>
      <c r="O288" s="71"/>
      <c r="P288" s="71"/>
      <c r="R288" s="73">
        <f t="shared" si="19"/>
        <v>6.6561288918989048E-2</v>
      </c>
      <c r="S288" s="73">
        <f t="shared" si="19"/>
        <v>-5.3495426121335288E-2</v>
      </c>
      <c r="T288" s="73">
        <f t="shared" si="19"/>
        <v>7.3616000971227447E-2</v>
      </c>
      <c r="U288" s="73">
        <f t="shared" si="19"/>
        <v>1.1067631433849812E-2</v>
      </c>
      <c r="V288" s="73" t="str">
        <f t="shared" si="19"/>
        <v/>
      </c>
      <c r="W288" s="73">
        <f t="shared" si="19"/>
        <v>0.16805576397111399</v>
      </c>
      <c r="X288" s="73" t="str">
        <f t="shared" si="19"/>
        <v/>
      </c>
      <c r="Y288" s="73">
        <f t="shared" si="19"/>
        <v>4.0836259361179739E-2</v>
      </c>
      <c r="Z288" s="73" t="str">
        <f t="shared" si="19"/>
        <v/>
      </c>
      <c r="AA288" s="73">
        <f t="shared" si="19"/>
        <v>2.7573895347319466E-2</v>
      </c>
      <c r="AB288" s="73" t="str">
        <f t="shared" si="19"/>
        <v/>
      </c>
      <c r="AC288" s="73">
        <f t="shared" si="19"/>
        <v>-1.8520250678140449E-2</v>
      </c>
      <c r="AD288" s="73" t="str">
        <f t="shared" si="19"/>
        <v/>
      </c>
      <c r="AE288" s="73" t="str">
        <f t="shared" si="19"/>
        <v/>
      </c>
      <c r="AF288" s="73" t="str">
        <f t="shared" si="19"/>
        <v/>
      </c>
      <c r="AG288" s="72"/>
    </row>
    <row r="289" spans="1:33" ht="16" hidden="1" outlineLevel="1" x14ac:dyDescent="0.2">
      <c r="A289" s="70">
        <v>39692</v>
      </c>
      <c r="B289" s="71">
        <v>3.4905910000000002</v>
      </c>
      <c r="C289" s="71">
        <v>28.952687999999998</v>
      </c>
      <c r="D289" s="71">
        <v>28.552624000000002</v>
      </c>
      <c r="E289" s="71">
        <v>17.594625000000001</v>
      </c>
      <c r="F289" s="71" t="e">
        <v>#N/A</v>
      </c>
      <c r="G289" s="71">
        <v>28.6068</v>
      </c>
      <c r="H289" s="71"/>
      <c r="I289" s="71">
        <v>26.033332999999999</v>
      </c>
      <c r="J289" s="71"/>
      <c r="K289" s="71">
        <v>28.504999000000002</v>
      </c>
      <c r="L289" s="71"/>
      <c r="M289" s="71">
        <v>24.950683999999999</v>
      </c>
      <c r="N289" s="71"/>
      <c r="O289" s="71"/>
      <c r="P289" s="71"/>
      <c r="R289" s="73">
        <f t="shared" si="19"/>
        <v>-0.3295581748938422</v>
      </c>
      <c r="S289" s="73">
        <f t="shared" si="19"/>
        <v>0.12395646255144244</v>
      </c>
      <c r="T289" s="73">
        <f t="shared" si="19"/>
        <v>-0.10710670241997811</v>
      </c>
      <c r="U289" s="73">
        <f t="shared" si="19"/>
        <v>1.5556146733357368E-2</v>
      </c>
      <c r="V289" s="73" t="str">
        <f t="shared" si="19"/>
        <v/>
      </c>
      <c r="W289" s="73">
        <f t="shared" si="19"/>
        <v>-0.1617032344819801</v>
      </c>
      <c r="X289" s="73" t="str">
        <f t="shared" si="19"/>
        <v/>
      </c>
      <c r="Y289" s="73">
        <f t="shared" si="19"/>
        <v>0.13057100814045874</v>
      </c>
      <c r="Z289" s="73" t="str">
        <f t="shared" si="19"/>
        <v/>
      </c>
      <c r="AA289" s="73">
        <f t="shared" si="19"/>
        <v>-6.6213974560027644E-3</v>
      </c>
      <c r="AB289" s="73" t="str">
        <f t="shared" si="19"/>
        <v/>
      </c>
      <c r="AC289" s="73">
        <f t="shared" si="19"/>
        <v>-5.8653663389362065E-2</v>
      </c>
      <c r="AD289" s="73" t="str">
        <f t="shared" si="19"/>
        <v/>
      </c>
      <c r="AE289" s="73" t="str">
        <f t="shared" si="19"/>
        <v/>
      </c>
      <c r="AF289" s="73" t="str">
        <f t="shared" si="19"/>
        <v/>
      </c>
      <c r="AG289" s="72"/>
    </row>
    <row r="290" spans="1:33" ht="16" hidden="1" outlineLevel="1" x14ac:dyDescent="0.2">
      <c r="A290" s="70">
        <v>39722</v>
      </c>
      <c r="B290" s="71">
        <v>3.304176</v>
      </c>
      <c r="C290" s="71">
        <v>20.393896000000002</v>
      </c>
      <c r="D290" s="71">
        <v>22.161933999999999</v>
      </c>
      <c r="E290" s="71">
        <v>14.764234999999999</v>
      </c>
      <c r="F290" s="71" t="e">
        <v>#N/A</v>
      </c>
      <c r="G290" s="71">
        <v>21.539231999999998</v>
      </c>
      <c r="H290" s="71"/>
      <c r="I290" s="71">
        <v>21.807558</v>
      </c>
      <c r="J290" s="71"/>
      <c r="K290" s="71">
        <v>28.375</v>
      </c>
      <c r="L290" s="71"/>
      <c r="M290" s="71">
        <v>25.264683000000002</v>
      </c>
      <c r="N290" s="71"/>
      <c r="O290" s="71"/>
      <c r="P290" s="71"/>
      <c r="R290" s="73">
        <f t="shared" si="19"/>
        <v>-5.3404996460484799E-2</v>
      </c>
      <c r="S290" s="73">
        <f t="shared" si="19"/>
        <v>-0.29561303599859179</v>
      </c>
      <c r="T290" s="73">
        <f t="shared" si="19"/>
        <v>-0.22382146033233241</v>
      </c>
      <c r="U290" s="73">
        <f t="shared" si="19"/>
        <v>-0.16086674197375628</v>
      </c>
      <c r="V290" s="73" t="str">
        <f t="shared" si="19"/>
        <v/>
      </c>
      <c r="W290" s="73">
        <f t="shared" si="19"/>
        <v>-0.24705902093208609</v>
      </c>
      <c r="X290" s="73" t="str">
        <f t="shared" si="19"/>
        <v/>
      </c>
      <c r="Y290" s="73">
        <f t="shared" si="19"/>
        <v>-0.16232170502332521</v>
      </c>
      <c r="Z290" s="73" t="str">
        <f t="shared" si="19"/>
        <v/>
      </c>
      <c r="AA290" s="73">
        <f t="shared" si="19"/>
        <v>-4.5605684813390113E-3</v>
      </c>
      <c r="AB290" s="73" t="str">
        <f t="shared" si="19"/>
        <v/>
      </c>
      <c r="AC290" s="73">
        <f t="shared" si="19"/>
        <v>1.258478525077722E-2</v>
      </c>
      <c r="AD290" s="73" t="str">
        <f t="shared" si="19"/>
        <v/>
      </c>
      <c r="AE290" s="73" t="str">
        <f t="shared" si="19"/>
        <v/>
      </c>
      <c r="AF290" s="73" t="str">
        <f t="shared" si="19"/>
        <v/>
      </c>
      <c r="AG290" s="72"/>
    </row>
    <row r="291" spans="1:33" ht="16" hidden="1" outlineLevel="1" x14ac:dyDescent="0.2">
      <c r="A291" s="70">
        <v>39753</v>
      </c>
      <c r="B291" s="71">
        <v>2.8459720000000002</v>
      </c>
      <c r="C291" s="71">
        <v>13.711242</v>
      </c>
      <c r="D291" s="71">
        <v>18.881187000000001</v>
      </c>
      <c r="E291" s="71">
        <v>15.705848</v>
      </c>
      <c r="F291" s="71" t="e">
        <v>#N/A</v>
      </c>
      <c r="G291" s="71">
        <v>18.266279000000001</v>
      </c>
      <c r="H291" s="71"/>
      <c r="I291" s="71">
        <v>19.737272000000001</v>
      </c>
      <c r="J291" s="71"/>
      <c r="K291" s="71">
        <v>25.125</v>
      </c>
      <c r="L291" s="71"/>
      <c r="M291" s="71">
        <v>23.312738</v>
      </c>
      <c r="N291" s="71"/>
      <c r="O291" s="71"/>
      <c r="P291" s="71"/>
      <c r="R291" s="73">
        <f t="shared" si="19"/>
        <v>-0.13867421105897504</v>
      </c>
      <c r="S291" s="73">
        <f t="shared" si="19"/>
        <v>-0.32767912516568687</v>
      </c>
      <c r="T291" s="73">
        <f t="shared" si="19"/>
        <v>-0.14803523013830822</v>
      </c>
      <c r="U291" s="73">
        <f t="shared" si="19"/>
        <v>6.3776619648766131E-2</v>
      </c>
      <c r="V291" s="73" t="str">
        <f t="shared" si="19"/>
        <v/>
      </c>
      <c r="W291" s="73">
        <f t="shared" si="19"/>
        <v>-0.15195309656351708</v>
      </c>
      <c r="X291" s="73" t="str">
        <f t="shared" si="19"/>
        <v/>
      </c>
      <c r="Y291" s="73">
        <f t="shared" si="19"/>
        <v>-9.4934334234030193E-2</v>
      </c>
      <c r="Z291" s="73" t="str">
        <f t="shared" si="19"/>
        <v/>
      </c>
      <c r="AA291" s="73">
        <f t="shared" si="19"/>
        <v>-0.11453744493392071</v>
      </c>
      <c r="AB291" s="73" t="str">
        <f t="shared" si="19"/>
        <v/>
      </c>
      <c r="AC291" s="73">
        <f t="shared" si="19"/>
        <v>-7.7259825504242485E-2</v>
      </c>
      <c r="AD291" s="73" t="str">
        <f t="shared" si="19"/>
        <v/>
      </c>
      <c r="AE291" s="73" t="str">
        <f t="shared" si="19"/>
        <v/>
      </c>
      <c r="AF291" s="73" t="str">
        <f t="shared" si="19"/>
        <v/>
      </c>
      <c r="AG291" s="72"/>
    </row>
    <row r="292" spans="1:33" ht="16" hidden="1" outlineLevel="1" x14ac:dyDescent="0.2">
      <c r="A292" s="70">
        <v>39783</v>
      </c>
      <c r="B292" s="71">
        <v>2.6211679999999999</v>
      </c>
      <c r="C292" s="71">
        <v>11.880267</v>
      </c>
      <c r="D292" s="71">
        <v>15.025569000000001</v>
      </c>
      <c r="E292" s="71">
        <v>15.298685000000001</v>
      </c>
      <c r="F292" s="71" t="e">
        <v>#N/A</v>
      </c>
      <c r="G292" s="71">
        <v>16.993258000000001</v>
      </c>
      <c r="H292" s="71"/>
      <c r="I292" s="71">
        <v>18.296118</v>
      </c>
      <c r="J292" s="71"/>
      <c r="K292" s="71">
        <v>24.785</v>
      </c>
      <c r="L292" s="71"/>
      <c r="M292" s="71">
        <v>21.861965000000001</v>
      </c>
      <c r="N292" s="71"/>
      <c r="O292" s="71"/>
      <c r="P292" s="71"/>
      <c r="R292" s="73">
        <f t="shared" si="19"/>
        <v>-7.8990236024809923E-2</v>
      </c>
      <c r="S292" s="73">
        <f t="shared" si="19"/>
        <v>-0.13353823089111838</v>
      </c>
      <c r="T292" s="73">
        <f t="shared" si="19"/>
        <v>-0.20420421660989851</v>
      </c>
      <c r="U292" s="73">
        <f t="shared" si="19"/>
        <v>-2.5924292658377923E-2</v>
      </c>
      <c r="V292" s="73" t="str">
        <f t="shared" si="19"/>
        <v/>
      </c>
      <c r="W292" s="73">
        <f t="shared" si="19"/>
        <v>-6.9692409713001724E-2</v>
      </c>
      <c r="X292" s="73" t="str">
        <f t="shared" si="19"/>
        <v/>
      </c>
      <c r="Y292" s="73">
        <f t="shared" si="19"/>
        <v>-7.3016878928354512E-2</v>
      </c>
      <c r="Z292" s="73" t="str">
        <f t="shared" si="19"/>
        <v/>
      </c>
      <c r="AA292" s="73">
        <f t="shared" si="19"/>
        <v>-1.3532338308457681E-2</v>
      </c>
      <c r="AB292" s="73" t="str">
        <f t="shared" si="19"/>
        <v/>
      </c>
      <c r="AC292" s="73">
        <f t="shared" si="19"/>
        <v>-6.2230914275277271E-2</v>
      </c>
      <c r="AD292" s="73" t="str">
        <f t="shared" si="19"/>
        <v/>
      </c>
      <c r="AE292" s="73" t="str">
        <f t="shared" si="19"/>
        <v/>
      </c>
      <c r="AF292" s="73" t="str">
        <f t="shared" si="19"/>
        <v/>
      </c>
      <c r="AG292" s="72"/>
    </row>
    <row r="293" spans="1:33" ht="16" hidden="1" outlineLevel="1" x14ac:dyDescent="0.2">
      <c r="A293" s="70">
        <v>39814</v>
      </c>
      <c r="B293" s="71">
        <v>2.7679659999999999</v>
      </c>
      <c r="C293" s="71">
        <v>5.6784499999999998</v>
      </c>
      <c r="D293" s="71">
        <v>13.551363</v>
      </c>
      <c r="E293" s="71">
        <v>14.43693</v>
      </c>
      <c r="F293" s="71" t="e">
        <v>#N/A</v>
      </c>
      <c r="G293" s="71">
        <v>18.118251999999998</v>
      </c>
      <c r="H293" s="71"/>
      <c r="I293" s="71">
        <v>11.049887999999999</v>
      </c>
      <c r="J293" s="71"/>
      <c r="K293" s="71">
        <v>23.5</v>
      </c>
      <c r="L293" s="71"/>
      <c r="M293" s="71">
        <v>19.863282999999999</v>
      </c>
      <c r="N293" s="71"/>
      <c r="O293" s="71"/>
      <c r="P293" s="71"/>
      <c r="R293" s="73">
        <f t="shared" si="19"/>
        <v>5.6004803965255201E-2</v>
      </c>
      <c r="S293" s="73">
        <f t="shared" si="19"/>
        <v>-0.52202673559441048</v>
      </c>
      <c r="T293" s="73">
        <f t="shared" si="19"/>
        <v>-9.8113156313747618E-2</v>
      </c>
      <c r="U293" s="73">
        <f t="shared" si="19"/>
        <v>-5.6328697531846772E-2</v>
      </c>
      <c r="V293" s="73" t="str">
        <f t="shared" si="19"/>
        <v/>
      </c>
      <c r="W293" s="73">
        <f t="shared" si="19"/>
        <v>6.6202372729231573E-2</v>
      </c>
      <c r="X293" s="73" t="str">
        <f t="shared" si="19"/>
        <v/>
      </c>
      <c r="Y293" s="73">
        <f t="shared" si="19"/>
        <v>-0.39605286760830904</v>
      </c>
      <c r="Z293" s="73" t="str">
        <f t="shared" si="19"/>
        <v/>
      </c>
      <c r="AA293" s="73">
        <f t="shared" si="19"/>
        <v>-5.184587452087952E-2</v>
      </c>
      <c r="AB293" s="73" t="str">
        <f t="shared" si="19"/>
        <v/>
      </c>
      <c r="AC293" s="73">
        <f t="shared" si="19"/>
        <v>-9.1422797539013612E-2</v>
      </c>
      <c r="AD293" s="73" t="str">
        <f t="shared" si="19"/>
        <v/>
      </c>
      <c r="AE293" s="73" t="str">
        <f t="shared" si="19"/>
        <v/>
      </c>
      <c r="AF293" s="73" t="str">
        <f t="shared" si="19"/>
        <v/>
      </c>
      <c r="AG293" s="72"/>
    </row>
    <row r="294" spans="1:33" ht="16" hidden="1" outlineLevel="1" x14ac:dyDescent="0.2">
      <c r="A294" s="70">
        <v>39845</v>
      </c>
      <c r="B294" s="71">
        <v>2.7427839999999999</v>
      </c>
      <c r="C294" s="71">
        <v>3.4087969999999999</v>
      </c>
      <c r="D294" s="71">
        <v>9.8528169999999999</v>
      </c>
      <c r="E294" s="71">
        <v>13.804975000000001</v>
      </c>
      <c r="F294" s="71" t="e">
        <v>#N/A</v>
      </c>
      <c r="G294" s="71">
        <v>15.183126</v>
      </c>
      <c r="H294" s="71"/>
      <c r="I294" s="71">
        <v>10.655250000000001</v>
      </c>
      <c r="J294" s="71"/>
      <c r="K294" s="71">
        <v>23.459999</v>
      </c>
      <c r="L294" s="71"/>
      <c r="M294" s="71">
        <v>17.327221000000002</v>
      </c>
      <c r="N294" s="71"/>
      <c r="O294" s="71"/>
      <c r="P294" s="71"/>
      <c r="R294" s="73">
        <f t="shared" si="19"/>
        <v>-9.0976551012548201E-3</v>
      </c>
      <c r="S294" s="73">
        <f t="shared" si="19"/>
        <v>-0.39969586771037868</v>
      </c>
      <c r="T294" s="73">
        <f t="shared" si="19"/>
        <v>-0.27292797041891659</v>
      </c>
      <c r="U294" s="73">
        <f t="shared" si="19"/>
        <v>-4.3773503092416455E-2</v>
      </c>
      <c r="V294" s="73" t="str">
        <f t="shared" si="19"/>
        <v/>
      </c>
      <c r="W294" s="73">
        <f t="shared" si="19"/>
        <v>-0.16199829873212923</v>
      </c>
      <c r="X294" s="73" t="str">
        <f t="shared" si="19"/>
        <v/>
      </c>
      <c r="Y294" s="73">
        <f t="shared" si="19"/>
        <v>-3.5714208144010051E-2</v>
      </c>
      <c r="Z294" s="73" t="str">
        <f t="shared" si="19"/>
        <v/>
      </c>
      <c r="AA294" s="73">
        <f t="shared" si="19"/>
        <v>-1.7021702127659744E-3</v>
      </c>
      <c r="AB294" s="73" t="str">
        <f t="shared" si="19"/>
        <v/>
      </c>
      <c r="AC294" s="73">
        <f t="shared" si="19"/>
        <v>-0.12767587311724837</v>
      </c>
      <c r="AD294" s="73" t="str">
        <f t="shared" si="19"/>
        <v/>
      </c>
      <c r="AE294" s="73" t="str">
        <f t="shared" si="19"/>
        <v/>
      </c>
      <c r="AF294" s="73" t="str">
        <f t="shared" si="19"/>
        <v/>
      </c>
      <c r="AG294" s="72"/>
    </row>
    <row r="295" spans="1:33" ht="16" hidden="1" outlineLevel="1" x14ac:dyDescent="0.2">
      <c r="A295" s="70">
        <v>39873</v>
      </c>
      <c r="B295" s="71">
        <v>3.2283210000000002</v>
      </c>
      <c r="C295" s="71">
        <v>5.8855680000000001</v>
      </c>
      <c r="D295" s="71">
        <v>11.135479</v>
      </c>
      <c r="E295" s="71">
        <v>14.852605000000001</v>
      </c>
      <c r="F295" s="71" t="e">
        <v>#N/A</v>
      </c>
      <c r="G295" s="71">
        <v>19.472065000000001</v>
      </c>
      <c r="H295" s="71"/>
      <c r="I295" s="71">
        <v>10.878628000000001</v>
      </c>
      <c r="J295" s="71"/>
      <c r="K295" s="71">
        <v>21.975000000000001</v>
      </c>
      <c r="L295" s="71"/>
      <c r="M295" s="71">
        <v>22.079124</v>
      </c>
      <c r="N295" s="71"/>
      <c r="O295" s="71"/>
      <c r="P295" s="71"/>
      <c r="R295" s="73">
        <f t="shared" ref="R295:AF311" si="20">IFERROR(B295/B294-1,"")</f>
        <v>0.17702341854116121</v>
      </c>
      <c r="S295" s="73">
        <f t="shared" si="20"/>
        <v>0.72658213440108055</v>
      </c>
      <c r="T295" s="73">
        <f t="shared" si="20"/>
        <v>0.13018226158062207</v>
      </c>
      <c r="U295" s="73">
        <f t="shared" si="20"/>
        <v>7.5887859268126245E-2</v>
      </c>
      <c r="V295" s="73" t="str">
        <f t="shared" si="20"/>
        <v/>
      </c>
      <c r="W295" s="73">
        <f t="shared" si="20"/>
        <v>0.28248063014164537</v>
      </c>
      <c r="X295" s="73" t="str">
        <f t="shared" si="20"/>
        <v/>
      </c>
      <c r="Y295" s="73">
        <f t="shared" si="20"/>
        <v>2.0964125665751565E-2</v>
      </c>
      <c r="Z295" s="73" t="str">
        <f t="shared" si="20"/>
        <v/>
      </c>
      <c r="AA295" s="73">
        <f t="shared" si="20"/>
        <v>-6.3299192809002203E-2</v>
      </c>
      <c r="AB295" s="73" t="str">
        <f t="shared" si="20"/>
        <v/>
      </c>
      <c r="AC295" s="73">
        <f t="shared" si="20"/>
        <v>0.27424495826537898</v>
      </c>
      <c r="AD295" s="73" t="str">
        <f t="shared" si="20"/>
        <v/>
      </c>
      <c r="AE295" s="73" t="str">
        <f t="shared" si="20"/>
        <v/>
      </c>
      <c r="AF295" s="73" t="str">
        <f t="shared" si="20"/>
        <v/>
      </c>
      <c r="AG295" s="72"/>
    </row>
    <row r="296" spans="1:33" ht="16" hidden="1" outlineLevel="1" x14ac:dyDescent="0.2">
      <c r="A296" s="70">
        <v>39904</v>
      </c>
      <c r="B296" s="71">
        <v>3.864341</v>
      </c>
      <c r="C296" s="71">
        <v>7.7276379999999998</v>
      </c>
      <c r="D296" s="71">
        <v>20.604310999999999</v>
      </c>
      <c r="E296" s="71">
        <v>14.702381000000001</v>
      </c>
      <c r="F296" s="71" t="e">
        <v>#N/A</v>
      </c>
      <c r="G296" s="71">
        <v>25.079198999999999</v>
      </c>
      <c r="H296" s="71"/>
      <c r="I296" s="71">
        <v>13.607479</v>
      </c>
      <c r="J296" s="71"/>
      <c r="K296" s="71">
        <v>23.184999000000001</v>
      </c>
      <c r="L296" s="71"/>
      <c r="M296" s="71">
        <v>19.914193999999998</v>
      </c>
      <c r="N296" s="71"/>
      <c r="O296" s="71"/>
      <c r="P296" s="71"/>
      <c r="R296" s="73">
        <f t="shared" si="20"/>
        <v>0.19701262668737085</v>
      </c>
      <c r="S296" s="73">
        <f t="shared" si="20"/>
        <v>0.31298083719362335</v>
      </c>
      <c r="T296" s="73">
        <f t="shared" si="20"/>
        <v>0.85033001274574715</v>
      </c>
      <c r="U296" s="73">
        <f t="shared" si="20"/>
        <v>-1.011432001322321E-2</v>
      </c>
      <c r="V296" s="73" t="str">
        <f t="shared" si="20"/>
        <v/>
      </c>
      <c r="W296" s="73">
        <f t="shared" si="20"/>
        <v>0.28795785141432084</v>
      </c>
      <c r="X296" s="73" t="str">
        <f t="shared" si="20"/>
        <v/>
      </c>
      <c r="Y296" s="73">
        <f t="shared" si="20"/>
        <v>0.25084514333976671</v>
      </c>
      <c r="Z296" s="73" t="str">
        <f t="shared" si="20"/>
        <v/>
      </c>
      <c r="AA296" s="73">
        <f t="shared" si="20"/>
        <v>5.5062525597269651E-2</v>
      </c>
      <c r="AB296" s="73" t="str">
        <f t="shared" si="20"/>
        <v/>
      </c>
      <c r="AC296" s="73">
        <f t="shared" si="20"/>
        <v>-9.8053256098385111E-2</v>
      </c>
      <c r="AD296" s="73" t="str">
        <f t="shared" si="20"/>
        <v/>
      </c>
      <c r="AE296" s="73" t="str">
        <f t="shared" si="20"/>
        <v/>
      </c>
      <c r="AF296" s="73" t="str">
        <f t="shared" si="20"/>
        <v/>
      </c>
      <c r="AG296" s="72"/>
    </row>
    <row r="297" spans="1:33" ht="16" hidden="1" outlineLevel="1" x14ac:dyDescent="0.2">
      <c r="A297" s="70">
        <v>39934</v>
      </c>
      <c r="B297" s="71">
        <v>4.1708360000000004</v>
      </c>
      <c r="C297" s="71">
        <v>9.7525779999999997</v>
      </c>
      <c r="D297" s="71">
        <v>20.573734000000002</v>
      </c>
      <c r="E297" s="71">
        <v>16.789064</v>
      </c>
      <c r="F297" s="71" t="e">
        <v>#N/A</v>
      </c>
      <c r="G297" s="71">
        <v>23.269621000000001</v>
      </c>
      <c r="H297" s="71"/>
      <c r="I297" s="71">
        <v>14.339383</v>
      </c>
      <c r="J297" s="71"/>
      <c r="K297" s="71">
        <v>22.555</v>
      </c>
      <c r="L297" s="71"/>
      <c r="M297" s="71">
        <v>21.790167</v>
      </c>
      <c r="N297" s="71"/>
      <c r="O297" s="71"/>
      <c r="P297" s="71"/>
      <c r="R297" s="73">
        <f t="shared" si="20"/>
        <v>7.9313652703009385E-2</v>
      </c>
      <c r="S297" s="73">
        <f t="shared" si="20"/>
        <v>0.26203867210135878</v>
      </c>
      <c r="T297" s="73">
        <f t="shared" si="20"/>
        <v>-1.4840098268754653E-3</v>
      </c>
      <c r="U297" s="73">
        <f t="shared" si="20"/>
        <v>0.14192823597756021</v>
      </c>
      <c r="V297" s="73" t="str">
        <f t="shared" si="20"/>
        <v/>
      </c>
      <c r="W297" s="73">
        <f t="shared" si="20"/>
        <v>-7.2154537311977074E-2</v>
      </c>
      <c r="X297" s="73" t="str">
        <f t="shared" si="20"/>
        <v/>
      </c>
      <c r="Y297" s="73">
        <f t="shared" si="20"/>
        <v>5.3786891752689803E-2</v>
      </c>
      <c r="Z297" s="73" t="str">
        <f t="shared" si="20"/>
        <v/>
      </c>
      <c r="AA297" s="73">
        <f t="shared" si="20"/>
        <v>-2.7172699036993819E-2</v>
      </c>
      <c r="AB297" s="73" t="str">
        <f t="shared" si="20"/>
        <v/>
      </c>
      <c r="AC297" s="73">
        <f t="shared" si="20"/>
        <v>9.4202808308486041E-2</v>
      </c>
      <c r="AD297" s="73" t="str">
        <f t="shared" si="20"/>
        <v/>
      </c>
      <c r="AE297" s="73" t="str">
        <f t="shared" si="20"/>
        <v/>
      </c>
      <c r="AF297" s="73" t="str">
        <f t="shared" si="20"/>
        <v/>
      </c>
      <c r="AG297" s="72"/>
    </row>
    <row r="298" spans="1:33" ht="16" hidden="1" outlineLevel="1" x14ac:dyDescent="0.2">
      <c r="A298" s="70">
        <v>39965</v>
      </c>
      <c r="B298" s="71">
        <v>4.374142</v>
      </c>
      <c r="C298" s="71">
        <v>11.422717</v>
      </c>
      <c r="D298" s="71">
        <v>19.240788999999999</v>
      </c>
      <c r="E298" s="71">
        <v>16.389482000000001</v>
      </c>
      <c r="F298" s="71" t="e">
        <v>#N/A</v>
      </c>
      <c r="G298" s="71">
        <v>22.465178999999999</v>
      </c>
      <c r="H298" s="71"/>
      <c r="I298" s="71">
        <v>13.383429</v>
      </c>
      <c r="J298" s="71"/>
      <c r="K298" s="71">
        <v>24.73</v>
      </c>
      <c r="L298" s="71"/>
      <c r="M298" s="71">
        <v>22.990272999999998</v>
      </c>
      <c r="N298" s="71"/>
      <c r="O298" s="71"/>
      <c r="P298" s="71"/>
      <c r="R298" s="73">
        <f t="shared" si="20"/>
        <v>4.8744664139275473E-2</v>
      </c>
      <c r="S298" s="73">
        <f t="shared" si="20"/>
        <v>0.17125102716430463</v>
      </c>
      <c r="T298" s="73">
        <f t="shared" si="20"/>
        <v>-6.4788676668999567E-2</v>
      </c>
      <c r="U298" s="73">
        <f t="shared" si="20"/>
        <v>-2.3800135612086493E-2</v>
      </c>
      <c r="V298" s="73" t="str">
        <f t="shared" si="20"/>
        <v/>
      </c>
      <c r="W298" s="73">
        <f t="shared" si="20"/>
        <v>-3.4570481401480557E-2</v>
      </c>
      <c r="X298" s="73" t="str">
        <f t="shared" si="20"/>
        <v/>
      </c>
      <c r="Y298" s="73">
        <f t="shared" si="20"/>
        <v>-6.6666327275029857E-2</v>
      </c>
      <c r="Z298" s="73" t="str">
        <f t="shared" si="20"/>
        <v/>
      </c>
      <c r="AA298" s="73">
        <f t="shared" si="20"/>
        <v>9.6430946575038812E-2</v>
      </c>
      <c r="AB298" s="73" t="str">
        <f t="shared" si="20"/>
        <v/>
      </c>
      <c r="AC298" s="73">
        <f t="shared" si="20"/>
        <v>5.5075576061440756E-2</v>
      </c>
      <c r="AD298" s="73" t="str">
        <f t="shared" si="20"/>
        <v/>
      </c>
      <c r="AE298" s="73" t="str">
        <f t="shared" si="20"/>
        <v/>
      </c>
      <c r="AF298" s="73" t="str">
        <f t="shared" si="20"/>
        <v/>
      </c>
      <c r="AG298" s="72"/>
    </row>
    <row r="299" spans="1:33" ht="16" hidden="1" outlineLevel="1" x14ac:dyDescent="0.2">
      <c r="A299" s="70">
        <v>39995</v>
      </c>
      <c r="B299" s="71">
        <v>5.0178390000000004</v>
      </c>
      <c r="C299" s="71">
        <v>12.809863</v>
      </c>
      <c r="D299" s="71">
        <v>23.63212</v>
      </c>
      <c r="E299" s="71">
        <v>17.166687</v>
      </c>
      <c r="F299" s="71" t="e">
        <v>#N/A</v>
      </c>
      <c r="G299" s="71">
        <v>20.239977</v>
      </c>
      <c r="H299" s="71"/>
      <c r="I299" s="71">
        <v>15.286032000000001</v>
      </c>
      <c r="J299" s="71"/>
      <c r="K299" s="71">
        <v>24.85</v>
      </c>
      <c r="L299" s="71"/>
      <c r="M299" s="71">
        <v>21.445036000000002</v>
      </c>
      <c r="N299" s="71"/>
      <c r="O299" s="71"/>
      <c r="P299" s="71"/>
      <c r="R299" s="73">
        <f t="shared" si="20"/>
        <v>0.14715960295756303</v>
      </c>
      <c r="S299" s="73">
        <f t="shared" si="20"/>
        <v>0.12143748286856781</v>
      </c>
      <c r="T299" s="73">
        <f t="shared" si="20"/>
        <v>0.22823029762448943</v>
      </c>
      <c r="U299" s="73">
        <f t="shared" si="20"/>
        <v>4.7420961809531148E-2</v>
      </c>
      <c r="V299" s="73" t="str">
        <f t="shared" si="20"/>
        <v/>
      </c>
      <c r="W299" s="73">
        <f t="shared" si="20"/>
        <v>-9.9051158239157555E-2</v>
      </c>
      <c r="X299" s="73" t="str">
        <f t="shared" si="20"/>
        <v/>
      </c>
      <c r="Y299" s="73">
        <f t="shared" si="20"/>
        <v>0.14216110086585432</v>
      </c>
      <c r="Z299" s="73" t="str">
        <f t="shared" si="20"/>
        <v/>
      </c>
      <c r="AA299" s="73">
        <f t="shared" si="20"/>
        <v>4.8524059846339895E-3</v>
      </c>
      <c r="AB299" s="73" t="str">
        <f t="shared" si="20"/>
        <v/>
      </c>
      <c r="AC299" s="73">
        <f t="shared" si="20"/>
        <v>-6.7212642494501762E-2</v>
      </c>
      <c r="AD299" s="73" t="str">
        <f t="shared" si="20"/>
        <v/>
      </c>
      <c r="AE299" s="73" t="str">
        <f t="shared" si="20"/>
        <v/>
      </c>
      <c r="AF299" s="73" t="str">
        <f t="shared" si="20"/>
        <v/>
      </c>
      <c r="AG299" s="72"/>
    </row>
    <row r="300" spans="1:33" ht="16" hidden="1" outlineLevel="1" x14ac:dyDescent="0.2">
      <c r="A300" s="70">
        <v>40026</v>
      </c>
      <c r="B300" s="71">
        <v>5.1658660000000003</v>
      </c>
      <c r="C300" s="71">
        <v>15.234983</v>
      </c>
      <c r="D300" s="71">
        <v>28.211727</v>
      </c>
      <c r="E300" s="71">
        <v>16.798145000000002</v>
      </c>
      <c r="F300" s="71" t="e">
        <v>#N/A</v>
      </c>
      <c r="G300" s="71">
        <v>23.223963000000001</v>
      </c>
      <c r="H300" s="71"/>
      <c r="I300" s="71">
        <v>16.941208</v>
      </c>
      <c r="J300" s="71"/>
      <c r="K300" s="71">
        <v>25.855</v>
      </c>
      <c r="L300" s="71"/>
      <c r="M300" s="71">
        <v>23.302927</v>
      </c>
      <c r="N300" s="71"/>
      <c r="O300" s="71"/>
      <c r="P300" s="71"/>
      <c r="R300" s="73">
        <f t="shared" si="20"/>
        <v>2.9500149367088113E-2</v>
      </c>
      <c r="S300" s="73">
        <f t="shared" si="20"/>
        <v>0.18931662266801763</v>
      </c>
      <c r="T300" s="73">
        <f t="shared" si="20"/>
        <v>0.19378739613712193</v>
      </c>
      <c r="U300" s="73">
        <f t="shared" si="20"/>
        <v>-2.1468440590779014E-2</v>
      </c>
      <c r="V300" s="73" t="str">
        <f t="shared" si="20"/>
        <v/>
      </c>
      <c r="W300" s="73">
        <f t="shared" si="20"/>
        <v>0.14743030587435957</v>
      </c>
      <c r="X300" s="73" t="str">
        <f t="shared" si="20"/>
        <v/>
      </c>
      <c r="Y300" s="73">
        <f t="shared" si="20"/>
        <v>0.10828029144515727</v>
      </c>
      <c r="Z300" s="73" t="str">
        <f t="shared" si="20"/>
        <v/>
      </c>
      <c r="AA300" s="73">
        <f t="shared" si="20"/>
        <v>4.0442655935613692E-2</v>
      </c>
      <c r="AB300" s="73" t="str">
        <f t="shared" si="20"/>
        <v/>
      </c>
      <c r="AC300" s="73">
        <f t="shared" si="20"/>
        <v>8.6635014275564748E-2</v>
      </c>
      <c r="AD300" s="73" t="str">
        <f t="shared" si="20"/>
        <v/>
      </c>
      <c r="AE300" s="73" t="str">
        <f t="shared" si="20"/>
        <v/>
      </c>
      <c r="AF300" s="73" t="str">
        <f t="shared" si="20"/>
        <v/>
      </c>
      <c r="AG300" s="72"/>
    </row>
    <row r="301" spans="1:33" ht="16" hidden="1" outlineLevel="1" x14ac:dyDescent="0.2">
      <c r="A301" s="70">
        <v>40057</v>
      </c>
      <c r="B301" s="71">
        <v>5.6922499999999996</v>
      </c>
      <c r="C301" s="71">
        <v>14.654686999999999</v>
      </c>
      <c r="D301" s="71">
        <v>28.278466999999999</v>
      </c>
      <c r="E301" s="71">
        <v>18.496210000000001</v>
      </c>
      <c r="F301" s="71" t="e">
        <v>#N/A</v>
      </c>
      <c r="G301" s="71">
        <v>17.517652999999999</v>
      </c>
      <c r="H301" s="71"/>
      <c r="I301" s="71">
        <v>16.372004</v>
      </c>
      <c r="J301" s="71"/>
      <c r="K301" s="71">
        <v>28.32</v>
      </c>
      <c r="L301" s="71"/>
      <c r="M301" s="71">
        <v>22.814993000000001</v>
      </c>
      <c r="N301" s="71"/>
      <c r="O301" s="71"/>
      <c r="P301" s="71"/>
      <c r="R301" s="73">
        <f t="shared" si="20"/>
        <v>0.10189656487411769</v>
      </c>
      <c r="S301" s="73">
        <f t="shared" si="20"/>
        <v>-3.8089704465046004E-2</v>
      </c>
      <c r="T301" s="73">
        <f t="shared" si="20"/>
        <v>2.3656828949181197E-3</v>
      </c>
      <c r="U301" s="73">
        <f t="shared" si="20"/>
        <v>0.1010864592489229</v>
      </c>
      <c r="V301" s="73" t="str">
        <f t="shared" si="20"/>
        <v/>
      </c>
      <c r="W301" s="73">
        <f t="shared" si="20"/>
        <v>-0.24570784925897449</v>
      </c>
      <c r="X301" s="73" t="str">
        <f t="shared" si="20"/>
        <v/>
      </c>
      <c r="Y301" s="73">
        <f t="shared" si="20"/>
        <v>-3.3598784691150629E-2</v>
      </c>
      <c r="Z301" s="73" t="str">
        <f t="shared" si="20"/>
        <v/>
      </c>
      <c r="AA301" s="73">
        <f t="shared" si="20"/>
        <v>9.5339392767356479E-2</v>
      </c>
      <c r="AB301" s="73" t="str">
        <f t="shared" si="20"/>
        <v/>
      </c>
      <c r="AC301" s="73">
        <f t="shared" si="20"/>
        <v>-2.09387430171325E-2</v>
      </c>
      <c r="AD301" s="73" t="str">
        <f t="shared" si="20"/>
        <v/>
      </c>
      <c r="AE301" s="73" t="str">
        <f t="shared" si="20"/>
        <v/>
      </c>
      <c r="AF301" s="73" t="str">
        <f t="shared" si="20"/>
        <v/>
      </c>
      <c r="AG301" s="72"/>
    </row>
    <row r="302" spans="1:33" ht="16" hidden="1" outlineLevel="1" x14ac:dyDescent="0.2">
      <c r="A302" s="70">
        <v>40087</v>
      </c>
      <c r="B302" s="71">
        <v>5.7889889999999999</v>
      </c>
      <c r="C302" s="71">
        <v>12.635650999999999</v>
      </c>
      <c r="D302" s="71">
        <v>29.217317999999999</v>
      </c>
      <c r="E302" s="71">
        <v>18.511935999999999</v>
      </c>
      <c r="F302" s="71" t="e">
        <v>#N/A</v>
      </c>
      <c r="G302" s="71">
        <v>20.274574000000001</v>
      </c>
      <c r="H302" s="71"/>
      <c r="I302" s="71">
        <v>17.430078999999999</v>
      </c>
      <c r="J302" s="71"/>
      <c r="K302" s="71">
        <v>26.514999</v>
      </c>
      <c r="L302" s="71"/>
      <c r="M302" s="71">
        <v>20.981286999999998</v>
      </c>
      <c r="N302" s="71"/>
      <c r="O302" s="71"/>
      <c r="P302" s="71"/>
      <c r="R302" s="73">
        <f t="shared" si="20"/>
        <v>1.6994861434406427E-2</v>
      </c>
      <c r="S302" s="73">
        <f t="shared" si="20"/>
        <v>-0.1377740786957784</v>
      </c>
      <c r="T302" s="73">
        <f t="shared" si="20"/>
        <v>3.3200208483720184E-2</v>
      </c>
      <c r="U302" s="73">
        <f t="shared" si="20"/>
        <v>8.5022823594660402E-4</v>
      </c>
      <c r="V302" s="73" t="str">
        <f t="shared" si="20"/>
        <v/>
      </c>
      <c r="W302" s="73">
        <f t="shared" si="20"/>
        <v>0.15737958732257118</v>
      </c>
      <c r="X302" s="73" t="str">
        <f t="shared" si="20"/>
        <v/>
      </c>
      <c r="Y302" s="73">
        <f t="shared" si="20"/>
        <v>6.4627091466628039E-2</v>
      </c>
      <c r="Z302" s="73" t="str">
        <f t="shared" si="20"/>
        <v/>
      </c>
      <c r="AA302" s="73">
        <f t="shared" si="20"/>
        <v>-6.3735911016949198E-2</v>
      </c>
      <c r="AB302" s="73" t="str">
        <f t="shared" si="20"/>
        <v/>
      </c>
      <c r="AC302" s="73">
        <f t="shared" si="20"/>
        <v>-8.037284955555335E-2</v>
      </c>
      <c r="AD302" s="73" t="str">
        <f t="shared" si="20"/>
        <v/>
      </c>
      <c r="AE302" s="73" t="str">
        <f t="shared" si="20"/>
        <v/>
      </c>
      <c r="AF302" s="73" t="str">
        <f t="shared" si="20"/>
        <v/>
      </c>
      <c r="AG302" s="72"/>
    </row>
    <row r="303" spans="1:33" ht="16" hidden="1" outlineLevel="1" x14ac:dyDescent="0.2">
      <c r="A303" s="70">
        <v>40118</v>
      </c>
      <c r="B303" s="71">
        <v>6.1394000000000002</v>
      </c>
      <c r="C303" s="71">
        <v>13.736285000000001</v>
      </c>
      <c r="D303" s="71">
        <v>35.079224000000004</v>
      </c>
      <c r="E303" s="71">
        <v>19.862750999999999</v>
      </c>
      <c r="F303" s="71" t="e">
        <v>#N/A</v>
      </c>
      <c r="G303" s="71">
        <v>19.889294</v>
      </c>
      <c r="H303" s="71"/>
      <c r="I303" s="71">
        <v>18.113173</v>
      </c>
      <c r="J303" s="71"/>
      <c r="K303" s="71">
        <v>29.620000999999998</v>
      </c>
      <c r="L303" s="71"/>
      <c r="M303" s="71">
        <v>21.033745</v>
      </c>
      <c r="N303" s="71"/>
      <c r="O303" s="71"/>
      <c r="P303" s="71"/>
      <c r="R303" s="73">
        <f t="shared" si="20"/>
        <v>6.0530603875737166E-2</v>
      </c>
      <c r="S303" s="73">
        <f t="shared" si="20"/>
        <v>8.7105444745189775E-2</v>
      </c>
      <c r="T303" s="73">
        <f t="shared" si="20"/>
        <v>0.20063121467891087</v>
      </c>
      <c r="U303" s="73">
        <f t="shared" si="20"/>
        <v>7.2969947605696195E-2</v>
      </c>
      <c r="V303" s="73" t="str">
        <f t="shared" si="20"/>
        <v/>
      </c>
      <c r="W303" s="73">
        <f t="shared" si="20"/>
        <v>-1.9003111976606868E-2</v>
      </c>
      <c r="X303" s="73" t="str">
        <f t="shared" si="20"/>
        <v/>
      </c>
      <c r="Y303" s="73">
        <f t="shared" si="20"/>
        <v>3.9190528052110318E-2</v>
      </c>
      <c r="Z303" s="73" t="str">
        <f t="shared" si="20"/>
        <v/>
      </c>
      <c r="AA303" s="73">
        <f t="shared" si="20"/>
        <v>0.11710360615137105</v>
      </c>
      <c r="AB303" s="73" t="str">
        <f t="shared" si="20"/>
        <v/>
      </c>
      <c r="AC303" s="73">
        <f t="shared" si="20"/>
        <v>2.5002279412127404E-3</v>
      </c>
      <c r="AD303" s="73" t="str">
        <f t="shared" si="20"/>
        <v/>
      </c>
      <c r="AE303" s="73" t="str">
        <f t="shared" si="20"/>
        <v/>
      </c>
      <c r="AF303" s="73" t="str">
        <f t="shared" si="20"/>
        <v/>
      </c>
      <c r="AG303" s="72"/>
    </row>
    <row r="304" spans="1:33" ht="16" hidden="1" outlineLevel="1" x14ac:dyDescent="0.2">
      <c r="A304" s="70">
        <v>40148</v>
      </c>
      <c r="B304" s="71">
        <v>6.4716909999999999</v>
      </c>
      <c r="C304" s="71">
        <v>13.051640000000001</v>
      </c>
      <c r="D304" s="71">
        <v>33.980625000000003</v>
      </c>
      <c r="E304" s="71">
        <v>19.933937</v>
      </c>
      <c r="F304" s="71" t="e">
        <v>#N/A</v>
      </c>
      <c r="G304" s="71">
        <v>23.043334999999999</v>
      </c>
      <c r="H304" s="71"/>
      <c r="I304" s="71">
        <v>16.897117999999999</v>
      </c>
      <c r="J304" s="71"/>
      <c r="K304" s="71">
        <v>29.370000999999998</v>
      </c>
      <c r="L304" s="71"/>
      <c r="M304" s="71">
        <v>22.083845</v>
      </c>
      <c r="N304" s="71"/>
      <c r="O304" s="71"/>
      <c r="P304" s="71"/>
      <c r="R304" s="73">
        <f t="shared" si="20"/>
        <v>5.4124344398475355E-2</v>
      </c>
      <c r="S304" s="73">
        <f t="shared" si="20"/>
        <v>-4.9842078844461901E-2</v>
      </c>
      <c r="T304" s="73">
        <f t="shared" si="20"/>
        <v>-3.1317654005117102E-2</v>
      </c>
      <c r="U304" s="73">
        <f t="shared" si="20"/>
        <v>3.5838942954076192E-3</v>
      </c>
      <c r="V304" s="73" t="str">
        <f t="shared" si="20"/>
        <v/>
      </c>
      <c r="W304" s="73">
        <f t="shared" si="20"/>
        <v>0.15857983697158873</v>
      </c>
      <c r="X304" s="73" t="str">
        <f t="shared" si="20"/>
        <v/>
      </c>
      <c r="Y304" s="73">
        <f t="shared" si="20"/>
        <v>-6.7136497840549536E-2</v>
      </c>
      <c r="Z304" s="73" t="str">
        <f t="shared" si="20"/>
        <v/>
      </c>
      <c r="AA304" s="73">
        <f t="shared" si="20"/>
        <v>-8.4402427940498681E-3</v>
      </c>
      <c r="AB304" s="73" t="str">
        <f t="shared" si="20"/>
        <v/>
      </c>
      <c r="AC304" s="73">
        <f t="shared" si="20"/>
        <v>4.9924537927030999E-2</v>
      </c>
      <c r="AD304" s="73" t="str">
        <f t="shared" si="20"/>
        <v/>
      </c>
      <c r="AE304" s="73" t="str">
        <f t="shared" si="20"/>
        <v/>
      </c>
      <c r="AF304" s="73" t="str">
        <f t="shared" si="20"/>
        <v/>
      </c>
      <c r="AG304" s="72"/>
    </row>
    <row r="305" spans="1:33" ht="16" hidden="1" outlineLevel="1" collapsed="1" x14ac:dyDescent="0.2">
      <c r="A305" s="70">
        <v>40179</v>
      </c>
      <c r="B305" s="71">
        <v>5.8983189999999999</v>
      </c>
      <c r="C305" s="71">
        <v>13.163918000000001</v>
      </c>
      <c r="D305" s="71">
        <v>31.582204999999998</v>
      </c>
      <c r="E305" s="71">
        <v>18.972216</v>
      </c>
      <c r="F305" s="71" t="e">
        <v>#N/A</v>
      </c>
      <c r="G305" s="71">
        <v>23.722597</v>
      </c>
      <c r="H305" s="71"/>
      <c r="I305" s="71">
        <v>18.868272999999999</v>
      </c>
      <c r="J305" s="71"/>
      <c r="K305" s="71">
        <v>29.879999000000002</v>
      </c>
      <c r="L305" s="71"/>
      <c r="M305" s="71">
        <v>22.968149</v>
      </c>
      <c r="N305" s="71"/>
      <c r="O305" s="71"/>
      <c r="P305" s="71"/>
      <c r="R305" s="73">
        <f t="shared" si="20"/>
        <v>-8.8596937029286504E-2</v>
      </c>
      <c r="S305" s="73">
        <f t="shared" si="20"/>
        <v>8.6025970682610531E-3</v>
      </c>
      <c r="T305" s="73">
        <f t="shared" si="20"/>
        <v>-7.0581986058231849E-2</v>
      </c>
      <c r="U305" s="73">
        <f t="shared" si="20"/>
        <v>-4.8245411832093188E-2</v>
      </c>
      <c r="V305" s="73" t="str">
        <f t="shared" si="20"/>
        <v/>
      </c>
      <c r="W305" s="73">
        <f t="shared" si="20"/>
        <v>2.947759080879564E-2</v>
      </c>
      <c r="X305" s="73" t="str">
        <f t="shared" si="20"/>
        <v/>
      </c>
      <c r="Y305" s="73">
        <f t="shared" si="20"/>
        <v>0.116656284225511</v>
      </c>
      <c r="Z305" s="73" t="str">
        <f t="shared" si="20"/>
        <v/>
      </c>
      <c r="AA305" s="73">
        <f t="shared" si="20"/>
        <v>1.7364589126163121E-2</v>
      </c>
      <c r="AB305" s="73" t="str">
        <f t="shared" si="20"/>
        <v/>
      </c>
      <c r="AC305" s="73">
        <f t="shared" si="20"/>
        <v>4.0043026927602421E-2</v>
      </c>
      <c r="AD305" s="73" t="str">
        <f t="shared" si="20"/>
        <v/>
      </c>
      <c r="AE305" s="73" t="str">
        <f t="shared" si="20"/>
        <v/>
      </c>
      <c r="AF305" s="73" t="str">
        <f t="shared" si="20"/>
        <v/>
      </c>
      <c r="AG305" s="72"/>
    </row>
    <row r="306" spans="1:33" ht="16" hidden="1" outlineLevel="1" x14ac:dyDescent="0.2">
      <c r="A306" s="70">
        <v>40210</v>
      </c>
      <c r="B306" s="71">
        <v>6.2840470000000002</v>
      </c>
      <c r="C306" s="71">
        <v>14.447361000000001</v>
      </c>
      <c r="D306" s="71">
        <v>32.166218000000001</v>
      </c>
      <c r="E306" s="71">
        <v>18.437145000000001</v>
      </c>
      <c r="F306" s="71" t="e">
        <v>#N/A</v>
      </c>
      <c r="G306" s="71">
        <v>22.888566999999998</v>
      </c>
      <c r="H306" s="71"/>
      <c r="I306" s="71">
        <v>18.514676999999999</v>
      </c>
      <c r="J306" s="71"/>
      <c r="K306" s="71">
        <v>30.805</v>
      </c>
      <c r="L306" s="71"/>
      <c r="M306" s="71">
        <v>22.586411999999999</v>
      </c>
      <c r="N306" s="71"/>
      <c r="O306" s="71"/>
      <c r="P306" s="71"/>
      <c r="R306" s="73">
        <f t="shared" si="20"/>
        <v>6.5396259510548838E-2</v>
      </c>
      <c r="S306" s="73">
        <f t="shared" si="20"/>
        <v>9.749703697637746E-2</v>
      </c>
      <c r="T306" s="73">
        <f t="shared" si="20"/>
        <v>1.8491837412872192E-2</v>
      </c>
      <c r="U306" s="73">
        <f t="shared" si="20"/>
        <v>-2.8202873085568791E-2</v>
      </c>
      <c r="V306" s="73" t="str">
        <f t="shared" si="20"/>
        <v/>
      </c>
      <c r="W306" s="73">
        <f t="shared" si="20"/>
        <v>-3.5157617861147461E-2</v>
      </c>
      <c r="X306" s="73" t="str">
        <f t="shared" si="20"/>
        <v/>
      </c>
      <c r="Y306" s="73">
        <f t="shared" si="20"/>
        <v>-1.8740241886472608E-2</v>
      </c>
      <c r="Z306" s="73" t="str">
        <f t="shared" si="20"/>
        <v/>
      </c>
      <c r="AA306" s="73">
        <f t="shared" si="20"/>
        <v>3.0957196484511229E-2</v>
      </c>
      <c r="AB306" s="73" t="str">
        <f t="shared" si="20"/>
        <v/>
      </c>
      <c r="AC306" s="73">
        <f t="shared" si="20"/>
        <v>-1.6620277062814326E-2</v>
      </c>
      <c r="AD306" s="73" t="str">
        <f t="shared" si="20"/>
        <v/>
      </c>
      <c r="AE306" s="73" t="str">
        <f t="shared" si="20"/>
        <v/>
      </c>
      <c r="AF306" s="73" t="str">
        <f t="shared" si="20"/>
        <v/>
      </c>
      <c r="AG306" s="72"/>
    </row>
    <row r="307" spans="1:33" ht="16" hidden="1" outlineLevel="1" x14ac:dyDescent="0.2">
      <c r="A307" s="70">
        <v>40238</v>
      </c>
      <c r="B307" s="71">
        <v>7.217041</v>
      </c>
      <c r="C307" s="71">
        <v>15.479314</v>
      </c>
      <c r="D307" s="71">
        <v>34.751980000000003</v>
      </c>
      <c r="E307" s="71">
        <v>19.234503</v>
      </c>
      <c r="F307" s="71" t="e">
        <v>#N/A</v>
      </c>
      <c r="G307" s="71">
        <v>25.678799000000001</v>
      </c>
      <c r="H307" s="71"/>
      <c r="I307" s="71">
        <v>19.470130999999999</v>
      </c>
      <c r="J307" s="71"/>
      <c r="K307" s="71">
        <v>31.700001</v>
      </c>
      <c r="L307" s="71"/>
      <c r="M307" s="71">
        <v>24.455410000000001</v>
      </c>
      <c r="N307" s="71"/>
      <c r="O307" s="71"/>
      <c r="P307" s="71"/>
      <c r="R307" s="73">
        <f t="shared" si="20"/>
        <v>0.14847024536894771</v>
      </c>
      <c r="S307" s="73">
        <f t="shared" si="20"/>
        <v>7.1428477491494835E-2</v>
      </c>
      <c r="T307" s="73">
        <f t="shared" si="20"/>
        <v>8.0387504679598987E-2</v>
      </c>
      <c r="U307" s="73">
        <f t="shared" si="20"/>
        <v>4.3247368288311439E-2</v>
      </c>
      <c r="V307" s="73" t="str">
        <f t="shared" si="20"/>
        <v/>
      </c>
      <c r="W307" s="73">
        <f t="shared" si="20"/>
        <v>0.12190505416962116</v>
      </c>
      <c r="X307" s="73" t="str">
        <f t="shared" si="20"/>
        <v/>
      </c>
      <c r="Y307" s="73">
        <f t="shared" si="20"/>
        <v>5.1605221090273323E-2</v>
      </c>
      <c r="Z307" s="73" t="str">
        <f t="shared" si="20"/>
        <v/>
      </c>
      <c r="AA307" s="73">
        <f t="shared" si="20"/>
        <v>2.9053757506898314E-2</v>
      </c>
      <c r="AB307" s="73" t="str">
        <f t="shared" si="20"/>
        <v/>
      </c>
      <c r="AC307" s="73">
        <f t="shared" si="20"/>
        <v>8.2748778336284801E-2</v>
      </c>
      <c r="AD307" s="73" t="str">
        <f t="shared" si="20"/>
        <v/>
      </c>
      <c r="AE307" s="73" t="str">
        <f t="shared" si="20"/>
        <v/>
      </c>
      <c r="AF307" s="73" t="str">
        <f t="shared" si="20"/>
        <v/>
      </c>
      <c r="AG307" s="72"/>
    </row>
    <row r="308" spans="1:33" ht="16" hidden="1" outlineLevel="1" x14ac:dyDescent="0.2">
      <c r="A308" s="70">
        <v>40269</v>
      </c>
      <c r="B308" s="71">
        <v>8.0182870000000008</v>
      </c>
      <c r="C308" s="71">
        <v>15.471365</v>
      </c>
      <c r="D308" s="71">
        <v>39.014705999999997</v>
      </c>
      <c r="E308" s="71">
        <v>18.845427000000001</v>
      </c>
      <c r="F308" s="71" t="e">
        <v>#N/A</v>
      </c>
      <c r="G308" s="71">
        <v>21.337140999999999</v>
      </c>
      <c r="H308" s="71"/>
      <c r="I308" s="71">
        <v>20.178432000000001</v>
      </c>
      <c r="J308" s="71"/>
      <c r="K308" s="71">
        <v>31.215</v>
      </c>
      <c r="L308" s="71"/>
      <c r="M308" s="71">
        <v>24.653400000000001</v>
      </c>
      <c r="N308" s="71"/>
      <c r="O308" s="71"/>
      <c r="P308" s="71"/>
      <c r="R308" s="73">
        <f t="shared" si="20"/>
        <v>0.11102140059894361</v>
      </c>
      <c r="S308" s="73">
        <f t="shared" si="20"/>
        <v>-5.1352404893389991E-4</v>
      </c>
      <c r="T308" s="73">
        <f t="shared" si="20"/>
        <v>0.12266138504913937</v>
      </c>
      <c r="U308" s="73">
        <f t="shared" si="20"/>
        <v>-2.0228024607654271E-2</v>
      </c>
      <c r="V308" s="73" t="str">
        <f t="shared" si="20"/>
        <v/>
      </c>
      <c r="W308" s="73">
        <f t="shared" si="20"/>
        <v>-0.16907558644000453</v>
      </c>
      <c r="X308" s="73" t="str">
        <f t="shared" si="20"/>
        <v/>
      </c>
      <c r="Y308" s="73">
        <f t="shared" si="20"/>
        <v>3.6378851277374613E-2</v>
      </c>
      <c r="Z308" s="73" t="str">
        <f t="shared" si="20"/>
        <v/>
      </c>
      <c r="AA308" s="73">
        <f t="shared" si="20"/>
        <v>-1.5299715605687214E-2</v>
      </c>
      <c r="AB308" s="73" t="str">
        <f t="shared" si="20"/>
        <v/>
      </c>
      <c r="AC308" s="73">
        <f t="shared" si="20"/>
        <v>8.0959591354223814E-3</v>
      </c>
      <c r="AD308" s="73" t="str">
        <f t="shared" si="20"/>
        <v/>
      </c>
      <c r="AE308" s="73" t="str">
        <f t="shared" si="20"/>
        <v/>
      </c>
      <c r="AF308" s="73" t="str">
        <f t="shared" si="20"/>
        <v/>
      </c>
      <c r="AG308" s="72"/>
    </row>
    <row r="309" spans="1:33" ht="16" hidden="1" outlineLevel="1" x14ac:dyDescent="0.2">
      <c r="A309" s="70">
        <v>40299</v>
      </c>
      <c r="B309" s="71">
        <v>7.8889959999999997</v>
      </c>
      <c r="C309" s="71">
        <v>13.657840999999999</v>
      </c>
      <c r="D309" s="71">
        <v>33.727595999999998</v>
      </c>
      <c r="E309" s="71">
        <v>18.122643</v>
      </c>
      <c r="F309" s="71" t="e">
        <v>#N/A</v>
      </c>
      <c r="G309" s="71">
        <v>17.694635000000002</v>
      </c>
      <c r="H309" s="71"/>
      <c r="I309" s="71">
        <v>18.060337000000001</v>
      </c>
      <c r="J309" s="71"/>
      <c r="K309" s="71">
        <v>31.715</v>
      </c>
      <c r="L309" s="71"/>
      <c r="M309" s="71">
        <v>21.604016999999999</v>
      </c>
      <c r="N309" s="71"/>
      <c r="O309" s="71"/>
      <c r="P309" s="71"/>
      <c r="R309" s="73">
        <f t="shared" si="20"/>
        <v>-1.6124516371140207E-2</v>
      </c>
      <c r="S309" s="73">
        <f t="shared" si="20"/>
        <v>-0.11721809937261518</v>
      </c>
      <c r="T309" s="73">
        <f t="shared" si="20"/>
        <v>-0.13551582318728739</v>
      </c>
      <c r="U309" s="73">
        <f t="shared" si="20"/>
        <v>-3.8353283266014615E-2</v>
      </c>
      <c r="V309" s="73" t="str">
        <f t="shared" si="20"/>
        <v/>
      </c>
      <c r="W309" s="73">
        <f t="shared" si="20"/>
        <v>-0.1707119993254953</v>
      </c>
      <c r="X309" s="73" t="str">
        <f t="shared" si="20"/>
        <v/>
      </c>
      <c r="Y309" s="73">
        <f t="shared" si="20"/>
        <v>-0.10496826512585322</v>
      </c>
      <c r="Z309" s="73" t="str">
        <f t="shared" si="20"/>
        <v/>
      </c>
      <c r="AA309" s="73">
        <f t="shared" si="20"/>
        <v>1.6017940092904137E-2</v>
      </c>
      <c r="AB309" s="73" t="str">
        <f t="shared" si="20"/>
        <v/>
      </c>
      <c r="AC309" s="73">
        <f t="shared" si="20"/>
        <v>-0.12369016038355773</v>
      </c>
      <c r="AD309" s="73" t="str">
        <f t="shared" si="20"/>
        <v/>
      </c>
      <c r="AE309" s="73" t="str">
        <f t="shared" si="20"/>
        <v/>
      </c>
      <c r="AF309" s="73" t="str">
        <f t="shared" si="20"/>
        <v/>
      </c>
      <c r="AG309" s="72"/>
    </row>
    <row r="310" spans="1:33" ht="16" hidden="1" outlineLevel="1" x14ac:dyDescent="0.2">
      <c r="A310" s="70">
        <v>40330</v>
      </c>
      <c r="B310" s="71">
        <v>7.7246940000000004</v>
      </c>
      <c r="C310" s="71">
        <v>12.469068999999999</v>
      </c>
      <c r="D310" s="71">
        <v>33.583781999999999</v>
      </c>
      <c r="E310" s="71">
        <v>17.671334999999999</v>
      </c>
      <c r="F310" s="71" t="e">
        <v>#N/A</v>
      </c>
      <c r="G310" s="71">
        <v>17.278155999999999</v>
      </c>
      <c r="H310" s="71"/>
      <c r="I310" s="71">
        <v>16.84676</v>
      </c>
      <c r="J310" s="71"/>
      <c r="K310" s="71">
        <v>31.219999000000001</v>
      </c>
      <c r="L310" s="71"/>
      <c r="M310" s="71">
        <v>19.610413000000001</v>
      </c>
      <c r="N310" s="71"/>
      <c r="O310" s="71"/>
      <c r="P310" s="71"/>
      <c r="R310" s="73">
        <f t="shared" si="20"/>
        <v>-2.0826731310295887E-2</v>
      </c>
      <c r="S310" s="73">
        <f t="shared" si="20"/>
        <v>-8.7039525500406723E-2</v>
      </c>
      <c r="T310" s="73">
        <f t="shared" si="20"/>
        <v>-4.2639860842734745E-3</v>
      </c>
      <c r="U310" s="73">
        <f t="shared" si="20"/>
        <v>-2.4902990143325199E-2</v>
      </c>
      <c r="V310" s="73" t="str">
        <f t="shared" si="20"/>
        <v/>
      </c>
      <c r="W310" s="73">
        <f t="shared" si="20"/>
        <v>-2.3537021249661394E-2</v>
      </c>
      <c r="X310" s="73" t="str">
        <f t="shared" si="20"/>
        <v/>
      </c>
      <c r="Y310" s="73">
        <f t="shared" si="20"/>
        <v>-6.7195700722528118E-2</v>
      </c>
      <c r="Z310" s="73" t="str">
        <f t="shared" si="20"/>
        <v/>
      </c>
      <c r="AA310" s="73">
        <f t="shared" si="20"/>
        <v>-1.5607788112880328E-2</v>
      </c>
      <c r="AB310" s="73" t="str">
        <f t="shared" si="20"/>
        <v/>
      </c>
      <c r="AC310" s="73">
        <f t="shared" si="20"/>
        <v>-9.2279320091258832E-2</v>
      </c>
      <c r="AD310" s="73" t="str">
        <f t="shared" si="20"/>
        <v/>
      </c>
      <c r="AE310" s="73" t="str">
        <f t="shared" si="20"/>
        <v/>
      </c>
      <c r="AF310" s="73" t="str">
        <f t="shared" si="20"/>
        <v/>
      </c>
      <c r="AG310" s="72"/>
    </row>
    <row r="311" spans="1:33" ht="16" hidden="1" outlineLevel="1" x14ac:dyDescent="0.2">
      <c r="A311" s="70">
        <v>40360</v>
      </c>
      <c r="B311" s="71">
        <v>7.9003589999999999</v>
      </c>
      <c r="C311" s="71">
        <v>12.190621</v>
      </c>
      <c r="D311" s="71">
        <v>37.933041000000003</v>
      </c>
      <c r="E311" s="71">
        <v>19.595096999999999</v>
      </c>
      <c r="F311" s="71" t="e">
        <v>#N/A</v>
      </c>
      <c r="G311" s="71">
        <v>20.426729000000002</v>
      </c>
      <c r="H311" s="71"/>
      <c r="I311" s="71">
        <v>18.053749</v>
      </c>
      <c r="J311" s="71"/>
      <c r="K311" s="71">
        <v>28.66</v>
      </c>
      <c r="L311" s="71"/>
      <c r="M311" s="71">
        <v>19.912227999999999</v>
      </c>
      <c r="N311" s="71"/>
      <c r="O311" s="71"/>
      <c r="P311" s="71"/>
      <c r="R311" s="73">
        <f t="shared" si="20"/>
        <v>2.2740706622165208E-2</v>
      </c>
      <c r="S311" s="73">
        <f t="shared" si="20"/>
        <v>-2.2331097855020188E-2</v>
      </c>
      <c r="T311" s="73">
        <f t="shared" si="20"/>
        <v>0.12950474130638434</v>
      </c>
      <c r="U311" s="73">
        <f t="shared" si="20"/>
        <v>0.10886342203347965</v>
      </c>
      <c r="V311" s="73" t="str">
        <f t="shared" si="20"/>
        <v/>
      </c>
      <c r="W311" s="73">
        <f t="shared" si="20"/>
        <v>0.18222853179471254</v>
      </c>
      <c r="X311" s="73" t="str">
        <f t="shared" si="20"/>
        <v/>
      </c>
      <c r="Y311" s="73">
        <f t="shared" si="20"/>
        <v>7.1645170940881187E-2</v>
      </c>
      <c r="Z311" s="73" t="str">
        <f t="shared" si="20"/>
        <v/>
      </c>
      <c r="AA311" s="73">
        <f t="shared" si="20"/>
        <v>-8.1998689365749167E-2</v>
      </c>
      <c r="AB311" s="73" t="str">
        <f t="shared" si="20"/>
        <v/>
      </c>
      <c r="AC311" s="73">
        <f t="shared" si="20"/>
        <v>1.5390547868624482E-2</v>
      </c>
      <c r="AD311" s="73" t="str">
        <f t="shared" si="20"/>
        <v/>
      </c>
      <c r="AE311" s="73" t="str">
        <f t="shared" si="20"/>
        <v/>
      </c>
      <c r="AF311" s="73" t="str">
        <f t="shared" si="20"/>
        <v/>
      </c>
      <c r="AG311" s="72"/>
    </row>
    <row r="312" spans="1:33" ht="16" hidden="1" outlineLevel="1" x14ac:dyDescent="0.2">
      <c r="A312" s="70">
        <v>40391</v>
      </c>
      <c r="B312" s="71">
        <v>7.4658009999999999</v>
      </c>
      <c r="C312" s="71">
        <v>10.818742</v>
      </c>
      <c r="D312" s="71">
        <v>33.8797</v>
      </c>
      <c r="E312" s="71">
        <v>19.868876</v>
      </c>
      <c r="F312" s="71" t="e">
        <v>#N/A</v>
      </c>
      <c r="G312" s="71">
        <v>18.336348999999998</v>
      </c>
      <c r="H312" s="71"/>
      <c r="I312" s="71">
        <v>15.712051000000001</v>
      </c>
      <c r="J312" s="71"/>
      <c r="K312" s="71">
        <v>32.310001</v>
      </c>
      <c r="L312" s="71"/>
      <c r="M312" s="71">
        <v>19.335422999999999</v>
      </c>
      <c r="N312" s="71"/>
      <c r="O312" s="71"/>
      <c r="P312" s="71"/>
      <c r="R312" s="73">
        <f t="shared" ref="R312:AF328" si="21">IFERROR(B312/B311-1,"")</f>
        <v>-5.5004842185019664E-2</v>
      </c>
      <c r="S312" s="73">
        <f t="shared" si="21"/>
        <v>-0.11253561241876031</v>
      </c>
      <c r="T312" s="73">
        <f t="shared" si="21"/>
        <v>-0.10685515564122594</v>
      </c>
      <c r="U312" s="73">
        <f t="shared" si="21"/>
        <v>1.3971811417927693E-2</v>
      </c>
      <c r="V312" s="73" t="str">
        <f t="shared" si="21"/>
        <v/>
      </c>
      <c r="W312" s="73">
        <f t="shared" si="21"/>
        <v>-0.1023355232254759</v>
      </c>
      <c r="X312" s="73" t="str">
        <f t="shared" si="21"/>
        <v/>
      </c>
      <c r="Y312" s="73">
        <f t="shared" si="21"/>
        <v>-0.12970702096279274</v>
      </c>
      <c r="Z312" s="73" t="str">
        <f t="shared" si="21"/>
        <v/>
      </c>
      <c r="AA312" s="73">
        <f t="shared" si="21"/>
        <v>0.12735523377529656</v>
      </c>
      <c r="AB312" s="73" t="str">
        <f t="shared" si="21"/>
        <v/>
      </c>
      <c r="AC312" s="73">
        <f t="shared" si="21"/>
        <v>-2.8967376227311159E-2</v>
      </c>
      <c r="AD312" s="73" t="str">
        <f t="shared" si="21"/>
        <v/>
      </c>
      <c r="AE312" s="73" t="str">
        <f t="shared" si="21"/>
        <v/>
      </c>
      <c r="AF312" s="73" t="str">
        <f t="shared" si="21"/>
        <v/>
      </c>
      <c r="AG312" s="72"/>
    </row>
    <row r="313" spans="1:33" ht="16" hidden="1" outlineLevel="1" x14ac:dyDescent="0.2">
      <c r="A313" s="70">
        <v>40422</v>
      </c>
      <c r="B313" s="71">
        <v>8.7141959999999994</v>
      </c>
      <c r="C313" s="71">
        <v>11.374442999999999</v>
      </c>
      <c r="D313" s="71">
        <v>35.715167999999998</v>
      </c>
      <c r="E313" s="71">
        <v>20.807569999999998</v>
      </c>
      <c r="F313" s="71" t="e">
        <v>#N/A</v>
      </c>
      <c r="G313" s="71">
        <v>21.769859</v>
      </c>
      <c r="H313" s="71"/>
      <c r="I313" s="71">
        <v>16.331469999999999</v>
      </c>
      <c r="J313" s="71"/>
      <c r="K313" s="71">
        <v>34.514999000000003</v>
      </c>
      <c r="L313" s="71"/>
      <c r="M313" s="71">
        <v>20.825835999999999</v>
      </c>
      <c r="N313" s="71"/>
      <c r="O313" s="71"/>
      <c r="P313" s="71"/>
      <c r="R313" s="73">
        <f t="shared" si="21"/>
        <v>0.16721514543449523</v>
      </c>
      <c r="S313" s="73">
        <f t="shared" si="21"/>
        <v>5.1364659587963102E-2</v>
      </c>
      <c r="T313" s="73">
        <f t="shared" si="21"/>
        <v>5.4176040519839264E-2</v>
      </c>
      <c r="U313" s="73">
        <f t="shared" si="21"/>
        <v>4.7244444023909482E-2</v>
      </c>
      <c r="V313" s="73" t="str">
        <f t="shared" si="21"/>
        <v/>
      </c>
      <c r="W313" s="73">
        <f t="shared" si="21"/>
        <v>0.18725156245662666</v>
      </c>
      <c r="X313" s="73" t="str">
        <f t="shared" si="21"/>
        <v/>
      </c>
      <c r="Y313" s="73">
        <f t="shared" si="21"/>
        <v>3.9423179061727875E-2</v>
      </c>
      <c r="Z313" s="73" t="str">
        <f t="shared" si="21"/>
        <v/>
      </c>
      <c r="AA313" s="73">
        <f t="shared" si="21"/>
        <v>6.824506133565289E-2</v>
      </c>
      <c r="AB313" s="73" t="str">
        <f t="shared" si="21"/>
        <v/>
      </c>
      <c r="AC313" s="73">
        <f t="shared" si="21"/>
        <v>7.7081996085629934E-2</v>
      </c>
      <c r="AD313" s="73" t="str">
        <f t="shared" si="21"/>
        <v/>
      </c>
      <c r="AE313" s="73" t="str">
        <f t="shared" si="21"/>
        <v/>
      </c>
      <c r="AF313" s="73" t="str">
        <f t="shared" si="21"/>
        <v/>
      </c>
      <c r="AG313" s="72"/>
    </row>
    <row r="314" spans="1:33" ht="16" hidden="1" outlineLevel="1" x14ac:dyDescent="0.2">
      <c r="A314" s="70">
        <v>40452</v>
      </c>
      <c r="B314" s="71">
        <v>9.2433399999999999</v>
      </c>
      <c r="C314" s="71">
        <v>9.9497669999999996</v>
      </c>
      <c r="D314" s="71">
        <v>35.230808000000003</v>
      </c>
      <c r="E314" s="71">
        <v>21.968315</v>
      </c>
      <c r="F314" s="71" t="e">
        <v>#N/A</v>
      </c>
      <c r="G314" s="71">
        <v>23.582557999999999</v>
      </c>
      <c r="H314" s="71"/>
      <c r="I314" s="71">
        <v>18.322279000000002</v>
      </c>
      <c r="J314" s="71"/>
      <c r="K314" s="71">
        <v>35.875</v>
      </c>
      <c r="L314" s="71"/>
      <c r="M314" s="71">
        <v>19.973032</v>
      </c>
      <c r="N314" s="71"/>
      <c r="O314" s="71"/>
      <c r="P314" s="71"/>
      <c r="R314" s="73">
        <f t="shared" si="21"/>
        <v>6.0722067761615817E-2</v>
      </c>
      <c r="S314" s="73">
        <f t="shared" si="21"/>
        <v>-0.1252523749954173</v>
      </c>
      <c r="T314" s="73">
        <f t="shared" si="21"/>
        <v>-1.3561744970652101E-2</v>
      </c>
      <c r="U314" s="73">
        <f t="shared" si="21"/>
        <v>5.578474564785818E-2</v>
      </c>
      <c r="V314" s="73" t="str">
        <f t="shared" si="21"/>
        <v/>
      </c>
      <c r="W314" s="73">
        <f t="shared" si="21"/>
        <v>8.3266455699138708E-2</v>
      </c>
      <c r="X314" s="73" t="str">
        <f t="shared" si="21"/>
        <v/>
      </c>
      <c r="Y314" s="73">
        <f t="shared" si="21"/>
        <v>0.12190017187675095</v>
      </c>
      <c r="Z314" s="73" t="str">
        <f t="shared" si="21"/>
        <v/>
      </c>
      <c r="AA314" s="73">
        <f t="shared" si="21"/>
        <v>3.9403188161761138E-2</v>
      </c>
      <c r="AB314" s="73" t="str">
        <f t="shared" si="21"/>
        <v/>
      </c>
      <c r="AC314" s="73">
        <f t="shared" si="21"/>
        <v>-4.0949328516751926E-2</v>
      </c>
      <c r="AD314" s="73" t="str">
        <f t="shared" si="21"/>
        <v/>
      </c>
      <c r="AE314" s="73" t="str">
        <f t="shared" si="21"/>
        <v/>
      </c>
      <c r="AF314" s="73" t="str">
        <f t="shared" si="21"/>
        <v/>
      </c>
      <c r="AG314" s="72"/>
    </row>
    <row r="315" spans="1:33" ht="16" hidden="1" outlineLevel="1" x14ac:dyDescent="0.2">
      <c r="A315" s="70">
        <v>40483</v>
      </c>
      <c r="B315" s="71">
        <v>9.5556719999999995</v>
      </c>
      <c r="C315" s="71">
        <v>9.5152769999999993</v>
      </c>
      <c r="D315" s="71">
        <v>36.899890999999997</v>
      </c>
      <c r="E315" s="71">
        <v>22.631094000000001</v>
      </c>
      <c r="F315" s="71" t="e">
        <v>#N/A</v>
      </c>
      <c r="G315" s="71">
        <v>23.382117999999998</v>
      </c>
      <c r="H315" s="71"/>
      <c r="I315" s="71">
        <v>18.004282</v>
      </c>
      <c r="J315" s="71"/>
      <c r="K315" s="71">
        <v>36.349997999999999</v>
      </c>
      <c r="L315" s="71"/>
      <c r="M315" s="71">
        <v>21.588889999999999</v>
      </c>
      <c r="N315" s="71"/>
      <c r="O315" s="71"/>
      <c r="P315" s="71"/>
      <c r="R315" s="73">
        <f t="shared" si="21"/>
        <v>3.3789950385899381E-2</v>
      </c>
      <c r="S315" s="73">
        <f t="shared" si="21"/>
        <v>-4.3668359269116608E-2</v>
      </c>
      <c r="T315" s="73">
        <f t="shared" si="21"/>
        <v>4.7375666206690203E-2</v>
      </c>
      <c r="U315" s="73">
        <f t="shared" si="21"/>
        <v>3.0169769506673605E-2</v>
      </c>
      <c r="V315" s="73" t="str">
        <f t="shared" si="21"/>
        <v/>
      </c>
      <c r="W315" s="73">
        <f t="shared" si="21"/>
        <v>-8.499502047233376E-3</v>
      </c>
      <c r="X315" s="73" t="str">
        <f t="shared" si="21"/>
        <v/>
      </c>
      <c r="Y315" s="73">
        <f t="shared" si="21"/>
        <v>-1.7355755798719286E-2</v>
      </c>
      <c r="Z315" s="73" t="str">
        <f t="shared" si="21"/>
        <v/>
      </c>
      <c r="AA315" s="73">
        <f t="shared" si="21"/>
        <v>1.324036236933801E-2</v>
      </c>
      <c r="AB315" s="73" t="str">
        <f t="shared" si="21"/>
        <v/>
      </c>
      <c r="AC315" s="73">
        <f t="shared" si="21"/>
        <v>8.0901988240944078E-2</v>
      </c>
      <c r="AD315" s="73" t="str">
        <f t="shared" si="21"/>
        <v/>
      </c>
      <c r="AE315" s="73" t="str">
        <f t="shared" si="21"/>
        <v/>
      </c>
      <c r="AF315" s="73" t="str">
        <f t="shared" si="21"/>
        <v/>
      </c>
      <c r="AG315" s="72"/>
    </row>
    <row r="316" spans="1:33" ht="16" hidden="1" outlineLevel="1" x14ac:dyDescent="0.2">
      <c r="A316" s="70">
        <v>40513</v>
      </c>
      <c r="B316" s="71">
        <v>9.9060790000000001</v>
      </c>
      <c r="C316" s="71">
        <v>11.592128000000001</v>
      </c>
      <c r="D316" s="71">
        <v>36.643760999999998</v>
      </c>
      <c r="E316" s="71">
        <v>23.725387999999999</v>
      </c>
      <c r="F316" s="71" t="e">
        <v>#N/A</v>
      </c>
      <c r="G316" s="71">
        <v>23.219189</v>
      </c>
      <c r="H316" s="71"/>
      <c r="I316" s="71">
        <v>20.419495000000001</v>
      </c>
      <c r="J316" s="71"/>
      <c r="K316" s="71">
        <v>34.744999</v>
      </c>
      <c r="L316" s="71"/>
      <c r="M316" s="71">
        <v>24.156524999999998</v>
      </c>
      <c r="N316" s="71"/>
      <c r="O316" s="71"/>
      <c r="P316" s="71"/>
      <c r="R316" s="73">
        <f t="shared" si="21"/>
        <v>3.6670053137026981E-2</v>
      </c>
      <c r="S316" s="73">
        <f t="shared" si="21"/>
        <v>0.21826490179949576</v>
      </c>
      <c r="T316" s="73">
        <f t="shared" si="21"/>
        <v>-6.9412129157779834E-3</v>
      </c>
      <c r="U316" s="73">
        <f t="shared" si="21"/>
        <v>4.8353561697017211E-2</v>
      </c>
      <c r="V316" s="73" t="str">
        <f t="shared" si="21"/>
        <v/>
      </c>
      <c r="W316" s="73">
        <f t="shared" si="21"/>
        <v>-6.9681027184961275E-3</v>
      </c>
      <c r="X316" s="73" t="str">
        <f t="shared" si="21"/>
        <v/>
      </c>
      <c r="Y316" s="73">
        <f t="shared" si="21"/>
        <v>0.13414658801722834</v>
      </c>
      <c r="Z316" s="73" t="str">
        <f t="shared" si="21"/>
        <v/>
      </c>
      <c r="AA316" s="73">
        <f t="shared" si="21"/>
        <v>-4.4154032690730816E-2</v>
      </c>
      <c r="AB316" s="73" t="str">
        <f t="shared" si="21"/>
        <v/>
      </c>
      <c r="AC316" s="73">
        <f t="shared" si="21"/>
        <v>0.11893316423401101</v>
      </c>
      <c r="AD316" s="73" t="str">
        <f t="shared" si="21"/>
        <v/>
      </c>
      <c r="AE316" s="73" t="str">
        <f t="shared" si="21"/>
        <v/>
      </c>
      <c r="AF316" s="73" t="str">
        <f t="shared" si="21"/>
        <v/>
      </c>
      <c r="AG316" s="72"/>
    </row>
    <row r="317" spans="1:33" ht="16" hidden="1" x14ac:dyDescent="0.2">
      <c r="A317" s="70">
        <v>40544</v>
      </c>
      <c r="B317" s="71">
        <v>10.420792</v>
      </c>
      <c r="C317" s="71">
        <v>11.941935000000001</v>
      </c>
      <c r="D317" s="71">
        <v>37.03651</v>
      </c>
      <c r="E317" s="71">
        <v>22.672052000000001</v>
      </c>
      <c r="F317" s="71" t="e">
        <v>#N/A</v>
      </c>
      <c r="G317" s="71">
        <v>25.695091000000001</v>
      </c>
      <c r="H317" s="71"/>
      <c r="I317" s="71">
        <v>20.479883000000001</v>
      </c>
      <c r="J317" s="71"/>
      <c r="K317" s="71">
        <v>36.924999</v>
      </c>
      <c r="L317" s="71"/>
      <c r="M317" s="71">
        <v>24.980394</v>
      </c>
      <c r="N317" s="71"/>
      <c r="O317" s="71"/>
      <c r="P317" s="71"/>
      <c r="R317" s="73">
        <f t="shared" si="21"/>
        <v>5.1959307007343636E-2</v>
      </c>
      <c r="S317" s="73">
        <f t="shared" si="21"/>
        <v>3.0176254092432409E-2</v>
      </c>
      <c r="T317" s="73">
        <f t="shared" si="21"/>
        <v>1.0718031918175663E-2</v>
      </c>
      <c r="U317" s="73">
        <f t="shared" si="21"/>
        <v>-4.439699784888651E-2</v>
      </c>
      <c r="V317" s="73" t="str">
        <f t="shared" si="21"/>
        <v/>
      </c>
      <c r="W317" s="73">
        <f t="shared" si="21"/>
        <v>0.10663171741269695</v>
      </c>
      <c r="X317" s="73" t="str">
        <f t="shared" si="21"/>
        <v/>
      </c>
      <c r="Y317" s="73">
        <f t="shared" si="21"/>
        <v>2.9573699055731595E-3</v>
      </c>
      <c r="Z317" s="73" t="str">
        <f t="shared" si="21"/>
        <v/>
      </c>
      <c r="AA317" s="73">
        <f t="shared" si="21"/>
        <v>6.2742842502312435E-2</v>
      </c>
      <c r="AB317" s="73" t="str">
        <f t="shared" si="21"/>
        <v/>
      </c>
      <c r="AC317" s="73">
        <f t="shared" si="21"/>
        <v>3.4105443560280335E-2</v>
      </c>
      <c r="AD317" s="73" t="str">
        <f t="shared" si="21"/>
        <v/>
      </c>
      <c r="AE317" s="73" t="str">
        <f t="shared" si="21"/>
        <v/>
      </c>
      <c r="AF317" s="73" t="str">
        <f t="shared" si="21"/>
        <v/>
      </c>
      <c r="AG317" s="72"/>
    </row>
    <row r="318" spans="1:33" ht="16" hidden="1" x14ac:dyDescent="0.2">
      <c r="A318" s="70">
        <v>40575</v>
      </c>
      <c r="B318" s="71">
        <v>10.847367</v>
      </c>
      <c r="C318" s="71">
        <v>12.429005</v>
      </c>
      <c r="D318" s="71">
        <v>37.351692</v>
      </c>
      <c r="E318" s="71">
        <v>23.058036999999999</v>
      </c>
      <c r="F318" s="71" t="e">
        <v>#N/A</v>
      </c>
      <c r="G318" s="71">
        <v>27.908515999999999</v>
      </c>
      <c r="H318" s="71"/>
      <c r="I318" s="71">
        <v>21.0336</v>
      </c>
      <c r="J318" s="71"/>
      <c r="K318" s="71">
        <v>39.685001</v>
      </c>
      <c r="L318" s="71"/>
      <c r="M318" s="71">
        <v>24.377682</v>
      </c>
      <c r="N318" s="71"/>
      <c r="O318" s="71"/>
      <c r="P318" s="71"/>
      <c r="R318" s="73">
        <f t="shared" si="21"/>
        <v>4.0934988434660147E-2</v>
      </c>
      <c r="S318" s="73">
        <f t="shared" si="21"/>
        <v>4.0786522452182172E-2</v>
      </c>
      <c r="T318" s="73">
        <f t="shared" si="21"/>
        <v>8.5100350977993511E-3</v>
      </c>
      <c r="U318" s="73">
        <f t="shared" si="21"/>
        <v>1.7024705130351592E-2</v>
      </c>
      <c r="V318" s="73" t="str">
        <f t="shared" si="21"/>
        <v/>
      </c>
      <c r="W318" s="73">
        <f t="shared" si="21"/>
        <v>8.6141940497505898E-2</v>
      </c>
      <c r="X318" s="73" t="str">
        <f t="shared" si="21"/>
        <v/>
      </c>
      <c r="Y318" s="73">
        <f t="shared" si="21"/>
        <v>2.703711735071912E-2</v>
      </c>
      <c r="Z318" s="73" t="str">
        <f t="shared" si="21"/>
        <v/>
      </c>
      <c r="AA318" s="73">
        <f t="shared" si="21"/>
        <v>7.4746163161710566E-2</v>
      </c>
      <c r="AB318" s="73" t="str">
        <f t="shared" si="21"/>
        <v/>
      </c>
      <c r="AC318" s="73">
        <f t="shared" si="21"/>
        <v>-2.412740167348848E-2</v>
      </c>
      <c r="AD318" s="73" t="str">
        <f t="shared" si="21"/>
        <v/>
      </c>
      <c r="AE318" s="73" t="str">
        <f t="shared" si="21"/>
        <v/>
      </c>
      <c r="AF318" s="73" t="str">
        <f t="shared" si="21"/>
        <v/>
      </c>
      <c r="AG318" s="72"/>
    </row>
    <row r="319" spans="1:33" ht="16" hidden="1" x14ac:dyDescent="0.2">
      <c r="A319" s="70">
        <v>40603</v>
      </c>
      <c r="B319" s="71">
        <v>10.703025999999999</v>
      </c>
      <c r="C319" s="71">
        <v>11.594027000000001</v>
      </c>
      <c r="D319" s="71">
        <v>38.749062000000002</v>
      </c>
      <c r="E319" s="71">
        <v>23.931004000000001</v>
      </c>
      <c r="F319" s="71" t="e">
        <v>#N/A</v>
      </c>
      <c r="G319" s="71">
        <v>29.778926999999999</v>
      </c>
      <c r="H319" s="71"/>
      <c r="I319" s="71">
        <v>20.047529000000001</v>
      </c>
      <c r="J319" s="71"/>
      <c r="K319" s="71">
        <v>42.755001</v>
      </c>
      <c r="L319" s="71"/>
      <c r="M319" s="71">
        <v>23.960564000000002</v>
      </c>
      <c r="N319" s="71"/>
      <c r="O319" s="71"/>
      <c r="P319" s="71"/>
      <c r="R319" s="73">
        <f t="shared" si="21"/>
        <v>-1.3306547109542821E-2</v>
      </c>
      <c r="S319" s="73">
        <f t="shared" si="21"/>
        <v>-6.7179794360047285E-2</v>
      </c>
      <c r="T319" s="73">
        <f t="shared" si="21"/>
        <v>3.7411156635153375E-2</v>
      </c>
      <c r="U319" s="73">
        <f t="shared" si="21"/>
        <v>3.7859554132903872E-2</v>
      </c>
      <c r="V319" s="73" t="str">
        <f t="shared" si="21"/>
        <v/>
      </c>
      <c r="W319" s="73">
        <f t="shared" si="21"/>
        <v>6.7019364268598114E-2</v>
      </c>
      <c r="X319" s="73" t="str">
        <f t="shared" si="21"/>
        <v/>
      </c>
      <c r="Y319" s="73">
        <f t="shared" si="21"/>
        <v>-4.688075270044112E-2</v>
      </c>
      <c r="Z319" s="73" t="str">
        <f t="shared" si="21"/>
        <v/>
      </c>
      <c r="AA319" s="73">
        <f t="shared" si="21"/>
        <v>7.7359201780037745E-2</v>
      </c>
      <c r="AB319" s="73" t="str">
        <f t="shared" si="21"/>
        <v/>
      </c>
      <c r="AC319" s="73">
        <f t="shared" si="21"/>
        <v>-1.7110650635281832E-2</v>
      </c>
      <c r="AD319" s="73" t="str">
        <f t="shared" si="21"/>
        <v/>
      </c>
      <c r="AE319" s="73" t="str">
        <f t="shared" si="21"/>
        <v/>
      </c>
      <c r="AF319" s="73" t="str">
        <f t="shared" si="21"/>
        <v/>
      </c>
      <c r="AG319" s="72"/>
    </row>
    <row r="320" spans="1:33" ht="16" hidden="1" x14ac:dyDescent="0.2">
      <c r="A320" s="70">
        <v>40634</v>
      </c>
      <c r="B320" s="71">
        <v>10.752777999999999</v>
      </c>
      <c r="C320" s="71">
        <v>10.68844</v>
      </c>
      <c r="D320" s="71">
        <v>42.075305999999998</v>
      </c>
      <c r="E320" s="71">
        <v>24.511476999999999</v>
      </c>
      <c r="F320" s="71" t="e">
        <v>#N/A</v>
      </c>
      <c r="G320" s="71">
        <v>34.371780000000001</v>
      </c>
      <c r="H320" s="71"/>
      <c r="I320" s="71">
        <v>19.676371</v>
      </c>
      <c r="J320" s="71"/>
      <c r="K320" s="71">
        <v>44.044998</v>
      </c>
      <c r="L320" s="71"/>
      <c r="M320" s="71">
        <v>23.230595000000001</v>
      </c>
      <c r="N320" s="71"/>
      <c r="O320" s="71"/>
      <c r="P320" s="71"/>
      <c r="R320" s="73">
        <f t="shared" si="21"/>
        <v>4.6484050398456489E-3</v>
      </c>
      <c r="S320" s="73">
        <f t="shared" si="21"/>
        <v>-7.810806374696222E-2</v>
      </c>
      <c r="T320" s="73">
        <f t="shared" si="21"/>
        <v>8.5840632735832312E-2</v>
      </c>
      <c r="U320" s="73">
        <f t="shared" si="21"/>
        <v>2.4256107265704152E-2</v>
      </c>
      <c r="V320" s="73" t="str">
        <f t="shared" si="21"/>
        <v/>
      </c>
      <c r="W320" s="73">
        <f t="shared" si="21"/>
        <v>0.15423164844052306</v>
      </c>
      <c r="X320" s="73" t="str">
        <f t="shared" si="21"/>
        <v/>
      </c>
      <c r="Y320" s="73">
        <f t="shared" si="21"/>
        <v>-1.8513902636080548E-2</v>
      </c>
      <c r="Z320" s="73" t="str">
        <f t="shared" si="21"/>
        <v/>
      </c>
      <c r="AA320" s="73">
        <f t="shared" si="21"/>
        <v>3.017183884523833E-2</v>
      </c>
      <c r="AB320" s="73" t="str">
        <f t="shared" si="21"/>
        <v/>
      </c>
      <c r="AC320" s="73">
        <f t="shared" si="21"/>
        <v>-3.0465434786927426E-2</v>
      </c>
      <c r="AD320" s="73" t="str">
        <f t="shared" si="21"/>
        <v/>
      </c>
      <c r="AE320" s="73" t="str">
        <f t="shared" si="21"/>
        <v/>
      </c>
      <c r="AF320" s="73" t="str">
        <f t="shared" si="21"/>
        <v/>
      </c>
      <c r="AG320" s="72"/>
    </row>
    <row r="321" spans="1:34" ht="16" hidden="1" x14ac:dyDescent="0.2">
      <c r="A321" s="70">
        <v>40664</v>
      </c>
      <c r="B321" s="71">
        <v>10.682141</v>
      </c>
      <c r="C321" s="71">
        <v>10.227137000000001</v>
      </c>
      <c r="D321" s="71">
        <v>44.411644000000003</v>
      </c>
      <c r="E321" s="71">
        <v>24.275304999999999</v>
      </c>
      <c r="F321" s="71" t="e">
        <v>#N/A</v>
      </c>
      <c r="G321" s="71">
        <v>35.047969999999999</v>
      </c>
      <c r="H321" s="71"/>
      <c r="I321" s="71">
        <v>19.508714999999999</v>
      </c>
      <c r="J321" s="71"/>
      <c r="K321" s="71">
        <v>42.025002000000001</v>
      </c>
      <c r="L321" s="71"/>
      <c r="M321" s="71">
        <v>22.651357999999998</v>
      </c>
      <c r="N321" s="71"/>
      <c r="O321" s="71"/>
      <c r="P321" s="71"/>
      <c r="R321" s="73">
        <f t="shared" si="21"/>
        <v>-6.5691861210190883E-3</v>
      </c>
      <c r="S321" s="73">
        <f t="shared" si="21"/>
        <v>-4.3159057823218272E-2</v>
      </c>
      <c r="T321" s="73">
        <f t="shared" si="21"/>
        <v>5.5527534368971843E-2</v>
      </c>
      <c r="U321" s="73">
        <f t="shared" si="21"/>
        <v>-9.6351598885697776E-3</v>
      </c>
      <c r="V321" s="73" t="str">
        <f t="shared" si="21"/>
        <v/>
      </c>
      <c r="W321" s="73">
        <f t="shared" si="21"/>
        <v>1.9672824625317498E-2</v>
      </c>
      <c r="X321" s="73" t="str">
        <f t="shared" si="21"/>
        <v/>
      </c>
      <c r="Y321" s="73">
        <f t="shared" si="21"/>
        <v>-8.5206769073423727E-3</v>
      </c>
      <c r="Z321" s="73" t="str">
        <f t="shared" si="21"/>
        <v/>
      </c>
      <c r="AA321" s="73">
        <f t="shared" si="21"/>
        <v>-4.5862097666572677E-2</v>
      </c>
      <c r="AB321" s="73" t="str">
        <f t="shared" si="21"/>
        <v/>
      </c>
      <c r="AC321" s="73">
        <f t="shared" si="21"/>
        <v>-2.4934230053083151E-2</v>
      </c>
      <c r="AD321" s="73" t="str">
        <f t="shared" si="21"/>
        <v/>
      </c>
      <c r="AE321" s="73" t="str">
        <f t="shared" si="21"/>
        <v/>
      </c>
      <c r="AF321" s="73" t="str">
        <f t="shared" si="21"/>
        <v/>
      </c>
      <c r="AG321" s="72"/>
    </row>
    <row r="322" spans="1:34" ht="16" hidden="1" x14ac:dyDescent="0.2">
      <c r="A322" s="70">
        <v>40695</v>
      </c>
      <c r="B322" s="71">
        <v>10.308697</v>
      </c>
      <c r="C322" s="71">
        <v>9.5395210000000006</v>
      </c>
      <c r="D322" s="71">
        <v>44.497726</v>
      </c>
      <c r="E322" s="71">
        <v>24.449711000000001</v>
      </c>
      <c r="F322" s="71" t="e">
        <v>#N/A</v>
      </c>
      <c r="G322" s="71">
        <v>33.801029</v>
      </c>
      <c r="H322" s="71"/>
      <c r="I322" s="71">
        <v>19.440134</v>
      </c>
      <c r="J322" s="71"/>
      <c r="K322" s="71">
        <v>43.305</v>
      </c>
      <c r="L322" s="71"/>
      <c r="M322" s="71">
        <v>20.644895999999999</v>
      </c>
      <c r="N322" s="71"/>
      <c r="O322" s="71"/>
      <c r="P322" s="71"/>
      <c r="R322" s="73">
        <f t="shared" si="21"/>
        <v>-3.4959658368111768E-2</v>
      </c>
      <c r="S322" s="73">
        <f t="shared" si="21"/>
        <v>-6.7234456720390079E-2</v>
      </c>
      <c r="T322" s="73">
        <f t="shared" si="21"/>
        <v>1.9382754666770197E-3</v>
      </c>
      <c r="U322" s="73">
        <f t="shared" si="21"/>
        <v>7.1845029341548461E-3</v>
      </c>
      <c r="V322" s="73" t="str">
        <f t="shared" si="21"/>
        <v/>
      </c>
      <c r="W322" s="73">
        <f t="shared" si="21"/>
        <v>-3.5578123354933266E-2</v>
      </c>
      <c r="X322" s="73" t="str">
        <f t="shared" si="21"/>
        <v/>
      </c>
      <c r="Y322" s="73">
        <f t="shared" si="21"/>
        <v>-3.515403244139792E-3</v>
      </c>
      <c r="Z322" s="73" t="str">
        <f t="shared" si="21"/>
        <v/>
      </c>
      <c r="AA322" s="73">
        <f t="shared" si="21"/>
        <v>3.0458011637929161E-2</v>
      </c>
      <c r="AB322" s="73" t="str">
        <f t="shared" si="21"/>
        <v/>
      </c>
      <c r="AC322" s="73">
        <f t="shared" si="21"/>
        <v>-8.858020786215115E-2</v>
      </c>
      <c r="AD322" s="73" t="str">
        <f t="shared" si="21"/>
        <v/>
      </c>
      <c r="AE322" s="73" t="str">
        <f t="shared" si="21"/>
        <v/>
      </c>
      <c r="AF322" s="73" t="str">
        <f t="shared" si="21"/>
        <v/>
      </c>
      <c r="AG322" s="72"/>
    </row>
    <row r="323" spans="1:34" ht="16" hidden="1" x14ac:dyDescent="0.2">
      <c r="A323" s="70">
        <v>40725</v>
      </c>
      <c r="B323" s="71">
        <v>11.991956</v>
      </c>
      <c r="C323" s="71">
        <v>8.4587319999999995</v>
      </c>
      <c r="D323" s="71">
        <v>43.225147</v>
      </c>
      <c r="E323" s="71">
        <v>24.890222999999999</v>
      </c>
      <c r="F323" s="71" t="e">
        <v>#N/A</v>
      </c>
      <c r="G323" s="71">
        <v>31.386057000000001</v>
      </c>
      <c r="H323" s="71"/>
      <c r="I323" s="71">
        <v>19.960815</v>
      </c>
      <c r="J323" s="71"/>
      <c r="K323" s="71">
        <v>41.77</v>
      </c>
      <c r="L323" s="71"/>
      <c r="M323" s="71">
        <v>20.233923000000001</v>
      </c>
      <c r="N323" s="71"/>
      <c r="O323" s="71"/>
      <c r="P323" s="71"/>
      <c r="R323" s="73">
        <f t="shared" si="21"/>
        <v>0.16328533082309038</v>
      </c>
      <c r="S323" s="73">
        <f t="shared" si="21"/>
        <v>-0.11329594012110267</v>
      </c>
      <c r="T323" s="73">
        <f t="shared" si="21"/>
        <v>-2.8598742326742754E-2</v>
      </c>
      <c r="U323" s="73">
        <f t="shared" si="21"/>
        <v>1.8017063678176015E-2</v>
      </c>
      <c r="V323" s="73" t="str">
        <f t="shared" si="21"/>
        <v/>
      </c>
      <c r="W323" s="73">
        <f t="shared" si="21"/>
        <v>-7.1446700631510374E-2</v>
      </c>
      <c r="X323" s="73" t="str">
        <f t="shared" si="21"/>
        <v/>
      </c>
      <c r="Y323" s="73">
        <f t="shared" si="21"/>
        <v>2.678381743664926E-2</v>
      </c>
      <c r="Z323" s="73" t="str">
        <f t="shared" si="21"/>
        <v/>
      </c>
      <c r="AA323" s="73">
        <f t="shared" si="21"/>
        <v>-3.5446253319478038E-2</v>
      </c>
      <c r="AB323" s="73" t="str">
        <f t="shared" si="21"/>
        <v/>
      </c>
      <c r="AC323" s="73">
        <f t="shared" si="21"/>
        <v>-1.9906760489372233E-2</v>
      </c>
      <c r="AD323" s="73" t="str">
        <f t="shared" si="21"/>
        <v/>
      </c>
      <c r="AE323" s="73" t="str">
        <f t="shared" si="21"/>
        <v/>
      </c>
      <c r="AF323" s="73" t="str">
        <f t="shared" si="21"/>
        <v/>
      </c>
      <c r="AG323" s="72"/>
    </row>
    <row r="324" spans="1:34" ht="16" hidden="1" x14ac:dyDescent="0.2">
      <c r="A324" s="70">
        <v>40756</v>
      </c>
      <c r="B324" s="71">
        <v>11.818443</v>
      </c>
      <c r="C324" s="71">
        <v>7.1171800000000003</v>
      </c>
      <c r="D324" s="71">
        <v>42.940094000000002</v>
      </c>
      <c r="E324" s="71">
        <v>25.783214999999998</v>
      </c>
      <c r="F324" s="71" t="e">
        <v>#N/A</v>
      </c>
      <c r="G324" s="71">
        <v>27.17304</v>
      </c>
      <c r="H324" s="71"/>
      <c r="I324" s="71">
        <v>17.777840000000001</v>
      </c>
      <c r="J324" s="71"/>
      <c r="K324" s="71">
        <v>36.790000999999997</v>
      </c>
      <c r="L324" s="71"/>
      <c r="M324" s="71">
        <v>16.740765</v>
      </c>
      <c r="N324" s="71"/>
      <c r="O324" s="71"/>
      <c r="P324" s="71"/>
      <c r="R324" s="73">
        <f t="shared" si="21"/>
        <v>-1.4469115797289378E-2</v>
      </c>
      <c r="S324" s="73">
        <f t="shared" si="21"/>
        <v>-0.15859965772647711</v>
      </c>
      <c r="T324" s="73">
        <f t="shared" si="21"/>
        <v>-6.5946103086704788E-3</v>
      </c>
      <c r="U324" s="73">
        <f t="shared" si="21"/>
        <v>3.5877219742064925E-2</v>
      </c>
      <c r="V324" s="73" t="str">
        <f t="shared" si="21"/>
        <v/>
      </c>
      <c r="W324" s="73">
        <f t="shared" si="21"/>
        <v>-0.13423212097014925</v>
      </c>
      <c r="X324" s="73" t="str">
        <f t="shared" si="21"/>
        <v/>
      </c>
      <c r="Y324" s="73">
        <f t="shared" si="21"/>
        <v>-0.1093630194959474</v>
      </c>
      <c r="Z324" s="73" t="str">
        <f t="shared" si="21"/>
        <v/>
      </c>
      <c r="AA324" s="73">
        <f t="shared" si="21"/>
        <v>-0.11922429973665327</v>
      </c>
      <c r="AB324" s="73" t="str">
        <f t="shared" si="21"/>
        <v/>
      </c>
      <c r="AC324" s="73">
        <f t="shared" si="21"/>
        <v>-0.17263869196299708</v>
      </c>
      <c r="AD324" s="73" t="str">
        <f t="shared" si="21"/>
        <v/>
      </c>
      <c r="AE324" s="73" t="str">
        <f t="shared" si="21"/>
        <v/>
      </c>
      <c r="AF324" s="73" t="str">
        <f t="shared" si="21"/>
        <v/>
      </c>
      <c r="AG324" s="72"/>
    </row>
    <row r="325" spans="1:34" ht="16" hidden="1" x14ac:dyDescent="0.2">
      <c r="A325" s="70">
        <v>40787</v>
      </c>
      <c r="B325" s="71">
        <v>11.710649999999999</v>
      </c>
      <c r="C325" s="71">
        <v>5.3379250000000003</v>
      </c>
      <c r="D325" s="71">
        <v>38.785148999999997</v>
      </c>
      <c r="E325" s="71">
        <v>24.725534</v>
      </c>
      <c r="F325" s="71" t="e">
        <v>#N/A</v>
      </c>
      <c r="G325" s="71">
        <v>26.958658</v>
      </c>
      <c r="H325" s="71"/>
      <c r="I325" s="71">
        <v>18.030605000000001</v>
      </c>
      <c r="J325" s="71"/>
      <c r="K325" s="71">
        <v>31.334999</v>
      </c>
      <c r="L325" s="71"/>
      <c r="M325" s="71">
        <v>15.056163</v>
      </c>
      <c r="N325" s="71"/>
      <c r="O325" s="71"/>
      <c r="P325" s="71"/>
      <c r="R325" s="73">
        <f t="shared" si="21"/>
        <v>-9.1207445853909164E-3</v>
      </c>
      <c r="S325" s="73">
        <f t="shared" si="21"/>
        <v>-0.24999437979649242</v>
      </c>
      <c r="T325" s="73">
        <f t="shared" si="21"/>
        <v>-9.67614323340793E-2</v>
      </c>
      <c r="U325" s="73">
        <f t="shared" si="21"/>
        <v>-4.1022075796210755E-2</v>
      </c>
      <c r="V325" s="73" t="str">
        <f t="shared" si="21"/>
        <v/>
      </c>
      <c r="W325" s="73">
        <f t="shared" si="21"/>
        <v>-7.8895110742117636E-3</v>
      </c>
      <c r="X325" s="73" t="str">
        <f t="shared" si="21"/>
        <v/>
      </c>
      <c r="Y325" s="73">
        <f t="shared" si="21"/>
        <v>1.4217981487064879E-2</v>
      </c>
      <c r="Z325" s="73" t="str">
        <f t="shared" si="21"/>
        <v/>
      </c>
      <c r="AA325" s="73">
        <f t="shared" si="21"/>
        <v>-0.14827403782891979</v>
      </c>
      <c r="AB325" s="73" t="str">
        <f t="shared" si="21"/>
        <v/>
      </c>
      <c r="AC325" s="73">
        <f t="shared" si="21"/>
        <v>-0.10062873470836009</v>
      </c>
      <c r="AD325" s="73" t="str">
        <f t="shared" si="21"/>
        <v/>
      </c>
      <c r="AE325" s="73" t="str">
        <f t="shared" si="21"/>
        <v/>
      </c>
      <c r="AF325" s="73" t="str">
        <f t="shared" si="21"/>
        <v/>
      </c>
      <c r="AG325" s="72"/>
    </row>
    <row r="326" spans="1:34" ht="16" hidden="1" x14ac:dyDescent="0.2">
      <c r="A326" s="70">
        <v>40817</v>
      </c>
      <c r="B326" s="71">
        <v>12.431125</v>
      </c>
      <c r="C326" s="71">
        <v>5.9571949999999996</v>
      </c>
      <c r="D326" s="71">
        <v>43.726146999999997</v>
      </c>
      <c r="E326" s="71">
        <v>25.174215</v>
      </c>
      <c r="F326" s="71" t="e">
        <v>#N/A</v>
      </c>
      <c r="G326" s="71">
        <v>31.420784000000001</v>
      </c>
      <c r="H326" s="71"/>
      <c r="I326" s="71">
        <v>19.703140000000001</v>
      </c>
      <c r="J326" s="71"/>
      <c r="K326" s="71">
        <v>35</v>
      </c>
      <c r="L326" s="71"/>
      <c r="M326" s="71">
        <v>17.234808000000001</v>
      </c>
      <c r="N326" s="71"/>
      <c r="O326" s="71"/>
      <c r="P326" s="71"/>
      <c r="R326" s="73">
        <f t="shared" si="21"/>
        <v>6.1523058071072168E-2</v>
      </c>
      <c r="S326" s="73">
        <f t="shared" si="21"/>
        <v>0.11601324484701436</v>
      </c>
      <c r="T326" s="73">
        <f t="shared" si="21"/>
        <v>0.12739407034378036</v>
      </c>
      <c r="U326" s="73">
        <f t="shared" si="21"/>
        <v>1.8146463489929099E-2</v>
      </c>
      <c r="V326" s="73" t="str">
        <f t="shared" si="21"/>
        <v/>
      </c>
      <c r="W326" s="73">
        <f t="shared" si="21"/>
        <v>0.16551736366105474</v>
      </c>
      <c r="X326" s="73" t="str">
        <f t="shared" si="21"/>
        <v/>
      </c>
      <c r="Y326" s="73">
        <f t="shared" si="21"/>
        <v>9.2760891828088887E-2</v>
      </c>
      <c r="Z326" s="73" t="str">
        <f t="shared" si="21"/>
        <v/>
      </c>
      <c r="AA326" s="73">
        <f t="shared" si="21"/>
        <v>0.11696189937647672</v>
      </c>
      <c r="AB326" s="73" t="str">
        <f t="shared" si="21"/>
        <v/>
      </c>
      <c r="AC326" s="73">
        <f t="shared" si="21"/>
        <v>0.14470120973052714</v>
      </c>
      <c r="AD326" s="73" t="str">
        <f t="shared" si="21"/>
        <v/>
      </c>
      <c r="AE326" s="73" t="str">
        <f t="shared" si="21"/>
        <v/>
      </c>
      <c r="AF326" s="73" t="str">
        <f t="shared" si="21"/>
        <v/>
      </c>
      <c r="AG326" s="72"/>
    </row>
    <row r="327" spans="1:34" ht="16" hidden="1" x14ac:dyDescent="0.2">
      <c r="A327" s="70">
        <v>40848</v>
      </c>
      <c r="B327" s="71">
        <v>11.737672999999999</v>
      </c>
      <c r="C327" s="71">
        <v>4.744821</v>
      </c>
      <c r="D327" s="71">
        <v>41.670234999999998</v>
      </c>
      <c r="E327" s="71">
        <v>24.772576999999998</v>
      </c>
      <c r="F327" s="71" t="e">
        <v>#N/A</v>
      </c>
      <c r="G327" s="71">
        <v>30.730207</v>
      </c>
      <c r="H327" s="71"/>
      <c r="I327" s="71">
        <v>19.957222000000002</v>
      </c>
      <c r="J327" s="71"/>
      <c r="K327" s="71">
        <v>38.090000000000003</v>
      </c>
      <c r="L327" s="71"/>
      <c r="M327" s="71">
        <v>15.859151000000001</v>
      </c>
      <c r="N327" s="71"/>
      <c r="O327" s="71"/>
      <c r="P327" s="71"/>
      <c r="R327" s="73">
        <f t="shared" si="21"/>
        <v>-5.57835272350653E-2</v>
      </c>
      <c r="S327" s="73">
        <f t="shared" si="21"/>
        <v>-0.20351423782501654</v>
      </c>
      <c r="T327" s="73">
        <f t="shared" si="21"/>
        <v>-4.7017908987041501E-2</v>
      </c>
      <c r="U327" s="73">
        <f t="shared" si="21"/>
        <v>-1.5954340582218784E-2</v>
      </c>
      <c r="V327" s="73" t="str">
        <f t="shared" si="21"/>
        <v/>
      </c>
      <c r="W327" s="73">
        <f t="shared" si="21"/>
        <v>-2.1978350381072653E-2</v>
      </c>
      <c r="X327" s="73" t="str">
        <f t="shared" si="21"/>
        <v/>
      </c>
      <c r="Y327" s="73">
        <f t="shared" si="21"/>
        <v>1.2895508025624336E-2</v>
      </c>
      <c r="Z327" s="73" t="str">
        <f t="shared" si="21"/>
        <v/>
      </c>
      <c r="AA327" s="73">
        <f t="shared" si="21"/>
        <v>8.8285714285714301E-2</v>
      </c>
      <c r="AB327" s="73" t="str">
        <f t="shared" si="21"/>
        <v/>
      </c>
      <c r="AC327" s="73">
        <f t="shared" si="21"/>
        <v>-7.9818527714378917E-2</v>
      </c>
      <c r="AD327" s="73" t="str">
        <f t="shared" si="21"/>
        <v/>
      </c>
      <c r="AE327" s="73" t="str">
        <f t="shared" si="21"/>
        <v/>
      </c>
      <c r="AF327" s="73" t="str">
        <f t="shared" si="21"/>
        <v/>
      </c>
      <c r="AG327" s="72"/>
    </row>
    <row r="328" spans="1:34" ht="16" hidden="1" x14ac:dyDescent="0.2">
      <c r="A328" s="70">
        <v>40878</v>
      </c>
      <c r="B328" s="71">
        <v>12.437882999999999</v>
      </c>
      <c r="C328" s="71">
        <v>4.8590520000000001</v>
      </c>
      <c r="D328" s="71">
        <v>40.915581000000003</v>
      </c>
      <c r="E328" s="71">
        <v>25.96949</v>
      </c>
      <c r="F328" s="71" t="e">
        <v>#N/A</v>
      </c>
      <c r="G328" s="71">
        <v>29.939095999999999</v>
      </c>
      <c r="H328" s="71"/>
      <c r="I328" s="71">
        <v>20.827271</v>
      </c>
      <c r="J328" s="71"/>
      <c r="K328" s="71">
        <v>37.904998999999997</v>
      </c>
      <c r="L328" s="71"/>
      <c r="M328" s="71">
        <v>16.225878000000002</v>
      </c>
      <c r="N328" s="71"/>
      <c r="O328" s="71"/>
      <c r="P328" s="71"/>
      <c r="R328" s="73">
        <f t="shared" si="21"/>
        <v>5.9654924787903019E-2</v>
      </c>
      <c r="S328" s="73">
        <f t="shared" si="21"/>
        <v>2.4074880801615128E-2</v>
      </c>
      <c r="T328" s="73">
        <f t="shared" si="21"/>
        <v>-1.8110145047178006E-2</v>
      </c>
      <c r="U328" s="73">
        <f t="shared" si="21"/>
        <v>4.8316047216242497E-2</v>
      </c>
      <c r="V328" s="73" t="str">
        <f t="shared" si="21"/>
        <v/>
      </c>
      <c r="W328" s="73">
        <f t="shared" si="21"/>
        <v>-2.5743757599810513E-2</v>
      </c>
      <c r="X328" s="73" t="str">
        <f t="shared" si="21"/>
        <v/>
      </c>
      <c r="Y328" s="73">
        <f t="shared" si="21"/>
        <v>4.3595696835962316E-2</v>
      </c>
      <c r="Z328" s="73" t="str">
        <f t="shared" si="21"/>
        <v/>
      </c>
      <c r="AA328" s="73">
        <f t="shared" si="21"/>
        <v>-4.8569440798111874E-3</v>
      </c>
      <c r="AB328" s="73" t="str">
        <f t="shared" si="21"/>
        <v/>
      </c>
      <c r="AC328" s="73">
        <f t="shared" si="21"/>
        <v>2.3123999512962623E-2</v>
      </c>
      <c r="AD328" s="73" t="str">
        <f t="shared" si="21"/>
        <v/>
      </c>
      <c r="AE328" s="73" t="str">
        <f t="shared" si="21"/>
        <v/>
      </c>
      <c r="AF328" s="73" t="str">
        <f t="shared" si="21"/>
        <v/>
      </c>
      <c r="AG328" s="72"/>
    </row>
    <row r="329" spans="1:34" ht="16" x14ac:dyDescent="0.2">
      <c r="A329" s="70">
        <v>40909</v>
      </c>
      <c r="B329" s="71">
        <v>14.01887</v>
      </c>
      <c r="C329" s="71">
        <v>6.231122</v>
      </c>
      <c r="D329" s="71">
        <v>43.491779000000001</v>
      </c>
      <c r="E329" s="71">
        <v>25.063879</v>
      </c>
      <c r="F329" s="71" t="e">
        <v>#N/A</v>
      </c>
      <c r="G329" s="71">
        <v>33.094802999999999</v>
      </c>
      <c r="H329" s="71">
        <v>103.120003</v>
      </c>
      <c r="I329" s="71">
        <v>21.828028</v>
      </c>
      <c r="J329" s="71">
        <v>95.585785000000001</v>
      </c>
      <c r="K329" s="71">
        <v>40.904998999999997</v>
      </c>
      <c r="L329" s="71">
        <v>12.34</v>
      </c>
      <c r="M329" s="71">
        <v>16.405172</v>
      </c>
      <c r="N329" s="71">
        <v>12.706630000000001</v>
      </c>
      <c r="O329" s="71"/>
      <c r="P329" s="71"/>
      <c r="R329" s="73">
        <f t="shared" ref="R329:AF345" si="22">IFERROR(B329/B328-1,"")</f>
        <v>0.1271106184227655</v>
      </c>
      <c r="S329" s="73">
        <f t="shared" si="22"/>
        <v>0.28237401040367538</v>
      </c>
      <c r="T329" s="73">
        <f t="shared" si="22"/>
        <v>6.2963739901432669E-2</v>
      </c>
      <c r="U329" s="73">
        <f t="shared" si="22"/>
        <v>-3.4872113391522186E-2</v>
      </c>
      <c r="V329" s="73" t="str">
        <f t="shared" si="22"/>
        <v/>
      </c>
      <c r="W329" s="73">
        <f t="shared" si="22"/>
        <v>0.10540421794966681</v>
      </c>
      <c r="X329" s="73" t="str">
        <f>IFERROR(#REF!/H328-1,"")</f>
        <v/>
      </c>
      <c r="Y329" s="73">
        <f t="shared" si="22"/>
        <v>4.80503182582106E-2</v>
      </c>
      <c r="Z329" s="73" t="str">
        <f t="shared" si="22"/>
        <v/>
      </c>
      <c r="AA329" s="73">
        <f t="shared" si="22"/>
        <v>7.9145233587791353E-2</v>
      </c>
      <c r="AB329" s="73" t="str">
        <f t="shared" si="22"/>
        <v/>
      </c>
      <c r="AC329" s="73">
        <f t="shared" si="22"/>
        <v>1.1049879704506438E-2</v>
      </c>
      <c r="AD329" s="73" t="str">
        <f t="shared" si="22"/>
        <v/>
      </c>
      <c r="AE329" s="73" t="str">
        <f t="shared" si="22"/>
        <v/>
      </c>
      <c r="AF329" s="73" t="str">
        <f t="shared" si="22"/>
        <v/>
      </c>
      <c r="AG329">
        <v>1.7989999999999999E-2</v>
      </c>
      <c r="AH329"/>
    </row>
    <row r="330" spans="1:34" ht="16" x14ac:dyDescent="0.2">
      <c r="A330" s="70">
        <v>40940</v>
      </c>
      <c r="B330" s="71">
        <v>16.658774999999999</v>
      </c>
      <c r="C330" s="71">
        <v>6.9652240000000001</v>
      </c>
      <c r="D330" s="71">
        <v>46.048439000000002</v>
      </c>
      <c r="E330" s="71">
        <v>25.928667000000001</v>
      </c>
      <c r="F330" s="71" t="e">
        <v>#N/A</v>
      </c>
      <c r="G330" s="71">
        <v>34.321525999999999</v>
      </c>
      <c r="H330" s="71">
        <v>109.120003</v>
      </c>
      <c r="I330" s="71">
        <v>22.740750999999999</v>
      </c>
      <c r="J330" s="71">
        <v>99.992867000000004</v>
      </c>
      <c r="K330" s="71">
        <v>43.275002000000001</v>
      </c>
      <c r="L330" s="71">
        <v>11.95</v>
      </c>
      <c r="M330" s="71">
        <v>18.133396000000001</v>
      </c>
      <c r="N330" s="71">
        <v>11.494096000000001</v>
      </c>
      <c r="O330" s="71"/>
      <c r="P330" s="71"/>
      <c r="R330" s="73">
        <f t="shared" si="22"/>
        <v>0.18831082676421129</v>
      </c>
      <c r="S330" s="73">
        <f t="shared" si="22"/>
        <v>0.1178121693011307</v>
      </c>
      <c r="T330" s="73">
        <f t="shared" si="22"/>
        <v>5.8784902774384085E-2</v>
      </c>
      <c r="U330" s="73">
        <f t="shared" si="22"/>
        <v>3.4503358398753958E-2</v>
      </c>
      <c r="V330" s="73" t="str">
        <f t="shared" si="22"/>
        <v/>
      </c>
      <c r="W330" s="73">
        <f t="shared" si="22"/>
        <v>3.7066937669941735E-2</v>
      </c>
      <c r="X330" s="73" t="str">
        <f>IFERROR(H329/#REF!-1,"")</f>
        <v/>
      </c>
      <c r="Y330" s="73">
        <f t="shared" si="22"/>
        <v>4.1814267418018636E-2</v>
      </c>
      <c r="Z330" s="73">
        <f t="shared" si="22"/>
        <v>4.610603972128291E-2</v>
      </c>
      <c r="AA330" s="73">
        <f t="shared" si="22"/>
        <v>5.7939202003158607E-2</v>
      </c>
      <c r="AB330" s="73">
        <f t="shared" si="22"/>
        <v>-3.1604538087520284E-2</v>
      </c>
      <c r="AC330" s="73">
        <f t="shared" si="22"/>
        <v>0.10534628957258119</v>
      </c>
      <c r="AD330" s="73">
        <f t="shared" si="22"/>
        <v>-9.5425301594521894E-2</v>
      </c>
      <c r="AE330" s="73" t="str">
        <f t="shared" si="22"/>
        <v/>
      </c>
      <c r="AF330" s="73" t="str">
        <f t="shared" si="22"/>
        <v/>
      </c>
      <c r="AG330">
        <v>1.9769999999999999E-2</v>
      </c>
      <c r="AH330"/>
    </row>
    <row r="331" spans="1:34" ht="16" x14ac:dyDescent="0.2">
      <c r="A331" s="70">
        <v>40969</v>
      </c>
      <c r="B331" s="71">
        <v>18.412663999999999</v>
      </c>
      <c r="C331" s="71">
        <v>8.3738240000000008</v>
      </c>
      <c r="D331" s="71">
        <v>50.375546</v>
      </c>
      <c r="E331" s="71">
        <v>27.468941000000001</v>
      </c>
      <c r="F331" s="71" t="e">
        <v>#N/A</v>
      </c>
      <c r="G331" s="71">
        <v>37.579407000000003</v>
      </c>
      <c r="H331" s="71">
        <v>107.209999</v>
      </c>
      <c r="I331" s="71">
        <v>24.504318000000001</v>
      </c>
      <c r="J331" s="71">
        <v>91.236191000000005</v>
      </c>
      <c r="K331" s="71">
        <v>45.084999000000003</v>
      </c>
      <c r="L331" s="71">
        <v>12.82</v>
      </c>
      <c r="M331" s="71">
        <v>19.790085000000001</v>
      </c>
      <c r="N331" s="71">
        <v>10.82198</v>
      </c>
      <c r="O331" s="71"/>
      <c r="P331" s="71"/>
      <c r="R331" s="73">
        <f t="shared" si="22"/>
        <v>0.10528319159121846</v>
      </c>
      <c r="S331" s="73">
        <f t="shared" si="22"/>
        <v>0.20223326629552774</v>
      </c>
      <c r="T331" s="73">
        <f t="shared" si="22"/>
        <v>9.3968592507554849E-2</v>
      </c>
      <c r="U331" s="73">
        <f t="shared" si="22"/>
        <v>5.9404287925792776E-2</v>
      </c>
      <c r="V331" s="73" t="str">
        <f t="shared" si="22"/>
        <v/>
      </c>
      <c r="W331" s="73">
        <f t="shared" si="22"/>
        <v>9.4922381947702528E-2</v>
      </c>
      <c r="X331" s="73">
        <f>IFERROR(H330/H329-1,"")</f>
        <v>5.8184637562510577E-2</v>
      </c>
      <c r="Y331" s="73">
        <f t="shared" si="22"/>
        <v>7.7550956870333865E-2</v>
      </c>
      <c r="Z331" s="73">
        <f t="shared" si="22"/>
        <v>-8.7573006582559509E-2</v>
      </c>
      <c r="AA331" s="73">
        <f t="shared" si="22"/>
        <v>4.1825463116096584E-2</v>
      </c>
      <c r="AB331" s="73">
        <f t="shared" si="22"/>
        <v>7.2803347280334885E-2</v>
      </c>
      <c r="AC331" s="73">
        <f t="shared" si="22"/>
        <v>9.1361210001700721E-2</v>
      </c>
      <c r="AD331" s="73">
        <f t="shared" si="22"/>
        <v>-5.8474890065299712E-2</v>
      </c>
      <c r="AE331" s="73" t="str">
        <f t="shared" si="22"/>
        <v/>
      </c>
      <c r="AF331" s="73" t="str">
        <f t="shared" si="22"/>
        <v/>
      </c>
      <c r="AG331">
        <v>2.2160000000000003E-2</v>
      </c>
      <c r="AH331"/>
    </row>
    <row r="332" spans="1:34" ht="16" x14ac:dyDescent="0.2">
      <c r="A332" s="70">
        <v>41000</v>
      </c>
      <c r="B332" s="71">
        <v>17.9345</v>
      </c>
      <c r="C332" s="71">
        <v>7.0963139999999996</v>
      </c>
      <c r="D332" s="71">
        <v>52.421570000000003</v>
      </c>
      <c r="E332" s="71">
        <v>28.533743000000001</v>
      </c>
      <c r="F332" s="71" t="e">
        <v>#N/A</v>
      </c>
      <c r="G332" s="71">
        <v>36.552894999999999</v>
      </c>
      <c r="H332" s="71">
        <v>106.55999799999999</v>
      </c>
      <c r="I332" s="71">
        <v>25.037393999999999</v>
      </c>
      <c r="J332" s="71">
        <v>87.394362999999998</v>
      </c>
      <c r="K332" s="71">
        <v>44.290000999999997</v>
      </c>
      <c r="L332" s="71">
        <v>12.88</v>
      </c>
      <c r="M332" s="71">
        <v>19.396415999999999</v>
      </c>
      <c r="N332" s="71">
        <v>11.244323</v>
      </c>
      <c r="O332" s="71"/>
      <c r="P332" s="71"/>
      <c r="R332" s="73">
        <f t="shared" si="22"/>
        <v>-2.5969300259864547E-2</v>
      </c>
      <c r="S332" s="73">
        <f t="shared" si="22"/>
        <v>-0.15255992960922049</v>
      </c>
      <c r="T332" s="73">
        <f t="shared" si="22"/>
        <v>4.0615420823428838E-2</v>
      </c>
      <c r="U332" s="73">
        <f t="shared" si="22"/>
        <v>3.8763853328018794E-2</v>
      </c>
      <c r="V332" s="73" t="str">
        <f t="shared" si="22"/>
        <v/>
      </c>
      <c r="W332" s="73">
        <f t="shared" si="22"/>
        <v>-2.7315811556047231E-2</v>
      </c>
      <c r="X332" s="73">
        <f>IFERROR(H331/H330-1,"")</f>
        <v>-1.7503701864817534E-2</v>
      </c>
      <c r="Y332" s="73">
        <f t="shared" si="22"/>
        <v>2.1754369984914312E-2</v>
      </c>
      <c r="Z332" s="73">
        <f t="shared" si="22"/>
        <v>-4.2108597014971938E-2</v>
      </c>
      <c r="AA332" s="73">
        <f t="shared" si="22"/>
        <v>-1.7633315240841108E-2</v>
      </c>
      <c r="AB332" s="73">
        <f t="shared" si="22"/>
        <v>4.6801872074884177E-3</v>
      </c>
      <c r="AC332" s="73">
        <f t="shared" si="22"/>
        <v>-1.9892233914104107E-2</v>
      </c>
      <c r="AD332" s="73">
        <f t="shared" si="22"/>
        <v>3.9026407367228622E-2</v>
      </c>
      <c r="AE332" s="73" t="str">
        <f t="shared" si="22"/>
        <v/>
      </c>
      <c r="AF332" s="73" t="str">
        <f t="shared" si="22"/>
        <v/>
      </c>
      <c r="AG332">
        <v>1.915E-2</v>
      </c>
      <c r="AH332"/>
    </row>
    <row r="333" spans="1:34" ht="16" x14ac:dyDescent="0.2">
      <c r="A333" s="70">
        <v>41030</v>
      </c>
      <c r="B333" s="71">
        <v>17.742560999999998</v>
      </c>
      <c r="C333" s="71">
        <v>6.4313089999999997</v>
      </c>
      <c r="D333" s="71">
        <v>48.776310000000002</v>
      </c>
      <c r="E333" s="71">
        <v>27.939291000000001</v>
      </c>
      <c r="F333" s="71" t="e">
        <v>#N/A</v>
      </c>
      <c r="G333" s="71">
        <v>32.661064000000003</v>
      </c>
      <c r="H333" s="71">
        <v>98.309997999999993</v>
      </c>
      <c r="I333" s="71">
        <v>24.212418</v>
      </c>
      <c r="J333" s="71">
        <v>75.945526000000001</v>
      </c>
      <c r="K333" s="71">
        <v>40.625</v>
      </c>
      <c r="L333" s="71">
        <v>11.74</v>
      </c>
      <c r="M333" s="71">
        <v>16.790431999999999</v>
      </c>
      <c r="N333" s="71">
        <v>10.299728</v>
      </c>
      <c r="O333" s="71"/>
      <c r="P333" s="71"/>
      <c r="R333" s="73">
        <f t="shared" si="22"/>
        <v>-1.0702221974406956E-2</v>
      </c>
      <c r="S333" s="73">
        <f t="shared" si="22"/>
        <v>-9.3711326753579405E-2</v>
      </c>
      <c r="T333" s="73">
        <f t="shared" si="22"/>
        <v>-6.9537406071584651E-2</v>
      </c>
      <c r="U333" s="73">
        <f t="shared" si="22"/>
        <v>-2.0833299017237294E-2</v>
      </c>
      <c r="V333" s="73" t="str">
        <f t="shared" si="22"/>
        <v/>
      </c>
      <c r="W333" s="73">
        <f t="shared" si="22"/>
        <v>-0.10647121110379898</v>
      </c>
      <c r="X333" s="73">
        <f>IFERROR(H332/H331-1,"")</f>
        <v>-6.0628766538838308E-3</v>
      </c>
      <c r="Y333" s="73">
        <f t="shared" si="22"/>
        <v>-3.294975507434994E-2</v>
      </c>
      <c r="Z333" s="73">
        <f t="shared" si="22"/>
        <v>-0.13100200753222491</v>
      </c>
      <c r="AA333" s="73">
        <f t="shared" si="22"/>
        <v>-8.2750077156241164E-2</v>
      </c>
      <c r="AB333" s="73">
        <f t="shared" si="22"/>
        <v>-8.8509316770186364E-2</v>
      </c>
      <c r="AC333" s="73">
        <f t="shared" si="22"/>
        <v>-0.13435389300786282</v>
      </c>
      <c r="AD333" s="73">
        <f t="shared" si="22"/>
        <v>-8.4006391491955545E-2</v>
      </c>
      <c r="AE333" s="73" t="str">
        <f t="shared" si="22"/>
        <v/>
      </c>
      <c r="AF333" s="73" t="str">
        <f t="shared" si="22"/>
        <v/>
      </c>
      <c r="AG333">
        <v>1.5810000000000001E-2</v>
      </c>
      <c r="AH333"/>
    </row>
    <row r="334" spans="1:34" ht="16" x14ac:dyDescent="0.2">
      <c r="A334" s="70">
        <v>41061</v>
      </c>
      <c r="B334" s="71">
        <v>17.935117999999999</v>
      </c>
      <c r="C334" s="71">
        <v>7.1671990000000001</v>
      </c>
      <c r="D334" s="71">
        <v>50.855606000000002</v>
      </c>
      <c r="E334" s="71">
        <v>29.232883000000001</v>
      </c>
      <c r="F334" s="71" t="e">
        <v>#N/A</v>
      </c>
      <c r="G334" s="71">
        <v>32.766094000000002</v>
      </c>
      <c r="H334" s="71">
        <v>105.5</v>
      </c>
      <c r="I334" s="71">
        <v>25.029613000000001</v>
      </c>
      <c r="J334" s="71">
        <v>82.172927999999999</v>
      </c>
      <c r="K334" s="71">
        <v>49.104999999999997</v>
      </c>
      <c r="L334" s="71">
        <v>11.99</v>
      </c>
      <c r="M334" s="71">
        <v>18.101673000000002</v>
      </c>
      <c r="N334" s="71">
        <v>9.1326070000000001</v>
      </c>
      <c r="O334" s="71"/>
      <c r="P334" s="71"/>
      <c r="R334" s="73">
        <f t="shared" si="22"/>
        <v>1.0852830095948507E-2</v>
      </c>
      <c r="S334" s="73">
        <f t="shared" si="22"/>
        <v>0.11442305135704101</v>
      </c>
      <c r="T334" s="73">
        <f t="shared" si="22"/>
        <v>4.2629218979459482E-2</v>
      </c>
      <c r="U334" s="73">
        <f t="shared" si="22"/>
        <v>4.6300101172932484E-2</v>
      </c>
      <c r="V334" s="73" t="str">
        <f t="shared" si="22"/>
        <v/>
      </c>
      <c r="W334" s="73">
        <f t="shared" si="22"/>
        <v>3.2157556165346435E-3</v>
      </c>
      <c r="X334" s="73">
        <f>IFERROR(H333/H332-1,"")</f>
        <v>-7.7421172624271284E-2</v>
      </c>
      <c r="Y334" s="73">
        <f t="shared" si="22"/>
        <v>3.375106938926975E-2</v>
      </c>
      <c r="Z334" s="73">
        <f t="shared" si="22"/>
        <v>8.1998273341342021E-2</v>
      </c>
      <c r="AA334" s="73">
        <f t="shared" si="22"/>
        <v>0.20873846153846154</v>
      </c>
      <c r="AB334" s="73">
        <f t="shared" si="22"/>
        <v>2.1294718909710353E-2</v>
      </c>
      <c r="AC334" s="73">
        <f t="shared" si="22"/>
        <v>7.809453622158169E-2</v>
      </c>
      <c r="AD334" s="73">
        <f t="shared" si="22"/>
        <v>-0.11331571086149073</v>
      </c>
      <c r="AE334" s="73" t="str">
        <f t="shared" si="22"/>
        <v/>
      </c>
      <c r="AF334" s="73" t="str">
        <f t="shared" si="22"/>
        <v/>
      </c>
      <c r="AG334">
        <v>1.6590000000000001E-2</v>
      </c>
      <c r="AH334"/>
    </row>
    <row r="335" spans="1:34" ht="16" x14ac:dyDescent="0.2">
      <c r="A335" s="70">
        <v>41091</v>
      </c>
      <c r="B335" s="71">
        <v>18.756937000000001</v>
      </c>
      <c r="C335" s="71">
        <v>6.4312009999999997</v>
      </c>
      <c r="D335" s="71">
        <v>50.418781000000003</v>
      </c>
      <c r="E335" s="71">
        <v>30.414959</v>
      </c>
      <c r="F335" s="71" t="e">
        <v>#N/A</v>
      </c>
      <c r="G335" s="71">
        <v>36.334052999999997</v>
      </c>
      <c r="H335" s="71">
        <v>109.58000199999999</v>
      </c>
      <c r="I335" s="71">
        <v>26.235911999999999</v>
      </c>
      <c r="J335" s="71">
        <v>83.380088999999998</v>
      </c>
      <c r="K335" s="71">
        <v>49.209999000000003</v>
      </c>
      <c r="L335" s="71">
        <v>12.03</v>
      </c>
      <c r="M335" s="71">
        <v>17.549135</v>
      </c>
      <c r="N335" s="71">
        <v>8.283379</v>
      </c>
      <c r="O335" s="71"/>
      <c r="P335" s="71"/>
      <c r="R335" s="73">
        <f t="shared" si="22"/>
        <v>4.5821778256491141E-2</v>
      </c>
      <c r="S335" s="73">
        <f t="shared" si="22"/>
        <v>-0.10268976764842175</v>
      </c>
      <c r="T335" s="73">
        <f t="shared" si="22"/>
        <v>-8.5895151854055163E-3</v>
      </c>
      <c r="U335" s="73">
        <f t="shared" si="22"/>
        <v>4.0436518012951339E-2</v>
      </c>
      <c r="V335" s="73" t="str">
        <f t="shared" si="22"/>
        <v/>
      </c>
      <c r="W335" s="73">
        <f t="shared" si="22"/>
        <v>0.10889180138468735</v>
      </c>
      <c r="X335" s="73">
        <f>IFERROR(H334/H333-1,"")</f>
        <v>7.3136020204170871E-2</v>
      </c>
      <c r="Y335" s="73">
        <f t="shared" si="22"/>
        <v>4.8194872209969652E-2</v>
      </c>
      <c r="Z335" s="73">
        <f t="shared" si="22"/>
        <v>1.4690495147014815E-2</v>
      </c>
      <c r="AA335" s="73">
        <f t="shared" si="22"/>
        <v>2.1382547602077917E-3</v>
      </c>
      <c r="AB335" s="73">
        <f t="shared" si="22"/>
        <v>3.3361134278564464E-3</v>
      </c>
      <c r="AC335" s="73">
        <f t="shared" si="22"/>
        <v>-3.0524139951042195E-2</v>
      </c>
      <c r="AD335" s="73">
        <f t="shared" si="22"/>
        <v>-9.298856284957846E-2</v>
      </c>
      <c r="AE335" s="73" t="str">
        <f t="shared" si="22"/>
        <v/>
      </c>
      <c r="AF335" s="73" t="str">
        <f t="shared" si="22"/>
        <v/>
      </c>
      <c r="AG335">
        <v>1.4919999999999999E-2</v>
      </c>
      <c r="AH335"/>
    </row>
    <row r="336" spans="1:34" ht="16" x14ac:dyDescent="0.2">
      <c r="A336" s="70">
        <v>41122</v>
      </c>
      <c r="B336" s="71">
        <v>20.430059</v>
      </c>
      <c r="C336" s="71">
        <v>7.0007219999999997</v>
      </c>
      <c r="D336" s="71">
        <v>51.107334000000002</v>
      </c>
      <c r="E336" s="71">
        <v>28.156424000000001</v>
      </c>
      <c r="F336" s="71" t="e">
        <v>#N/A</v>
      </c>
      <c r="G336" s="71">
        <v>35.500343000000001</v>
      </c>
      <c r="H336" s="71">
        <v>112.160004</v>
      </c>
      <c r="I336" s="71">
        <v>26.165424000000002</v>
      </c>
      <c r="J336" s="71">
        <v>81.444800999999998</v>
      </c>
      <c r="K336" s="71">
        <v>48.634998000000003</v>
      </c>
      <c r="L336" s="71">
        <v>11.76</v>
      </c>
      <c r="M336" s="71">
        <v>18.706289000000002</v>
      </c>
      <c r="N336" s="71">
        <v>7.6657580000000003</v>
      </c>
      <c r="O336" s="71"/>
      <c r="P336" s="71"/>
      <c r="R336" s="73">
        <f t="shared" si="22"/>
        <v>8.9200171648494697E-2</v>
      </c>
      <c r="S336" s="73">
        <f t="shared" si="22"/>
        <v>8.8555932243448821E-2</v>
      </c>
      <c r="T336" s="73">
        <f t="shared" si="22"/>
        <v>1.3656676864123307E-2</v>
      </c>
      <c r="U336" s="73">
        <f t="shared" si="22"/>
        <v>-7.4257374471555226E-2</v>
      </c>
      <c r="V336" s="73" t="str">
        <f t="shared" si="22"/>
        <v/>
      </c>
      <c r="W336" s="73">
        <f t="shared" si="22"/>
        <v>-2.2945692295874509E-2</v>
      </c>
      <c r="X336" s="73">
        <f>IFERROR(H335/H334-1,"")</f>
        <v>3.8673004739336436E-2</v>
      </c>
      <c r="Y336" s="73">
        <f t="shared" si="22"/>
        <v>-2.6866990558589432E-3</v>
      </c>
      <c r="Z336" s="73">
        <f t="shared" si="22"/>
        <v>-2.321043336857076E-2</v>
      </c>
      <c r="AA336" s="73">
        <f t="shared" si="22"/>
        <v>-1.1684637506292117E-2</v>
      </c>
      <c r="AB336" s="73">
        <f t="shared" si="22"/>
        <v>-2.2443890274314149E-2</v>
      </c>
      <c r="AC336" s="73">
        <f t="shared" si="22"/>
        <v>6.5937950787887889E-2</v>
      </c>
      <c r="AD336" s="73">
        <f t="shared" si="22"/>
        <v>-7.4561480284796811E-2</v>
      </c>
      <c r="AE336" s="73" t="str">
        <f t="shared" si="22"/>
        <v/>
      </c>
      <c r="AF336" s="73" t="str">
        <f t="shared" si="22"/>
        <v/>
      </c>
      <c r="AG336">
        <v>1.562E-2</v>
      </c>
      <c r="AH336"/>
    </row>
    <row r="337" spans="1:34" ht="16" x14ac:dyDescent="0.2">
      <c r="A337" s="70">
        <v>41153</v>
      </c>
      <c r="B337" s="71">
        <v>20.575150000000001</v>
      </c>
      <c r="C337" s="71">
        <v>7.7367189999999999</v>
      </c>
      <c r="D337" s="71">
        <v>49.844994</v>
      </c>
      <c r="E337" s="71">
        <v>28.555423999999999</v>
      </c>
      <c r="F337" s="71" t="e">
        <v>#N/A</v>
      </c>
      <c r="G337" s="71">
        <v>39.760219999999997</v>
      </c>
      <c r="H337" s="71">
        <v>116.55999799999999</v>
      </c>
      <c r="I337" s="71">
        <v>26.862439999999999</v>
      </c>
      <c r="J337" s="71">
        <v>82.450767999999997</v>
      </c>
      <c r="K337" s="71">
        <v>51.805</v>
      </c>
      <c r="L337" s="71">
        <v>11.28</v>
      </c>
      <c r="M337" s="71">
        <v>18.772676000000001</v>
      </c>
      <c r="N337" s="71">
        <v>7.7475019999999999</v>
      </c>
      <c r="O337" s="71"/>
      <c r="P337" s="71"/>
      <c r="R337" s="73">
        <f t="shared" si="22"/>
        <v>7.1018395003166201E-3</v>
      </c>
      <c r="S337" s="73">
        <f t="shared" si="22"/>
        <v>0.10513158499937592</v>
      </c>
      <c r="T337" s="73">
        <f t="shared" si="22"/>
        <v>-2.469978183561683E-2</v>
      </c>
      <c r="U337" s="73">
        <f t="shared" si="22"/>
        <v>1.4170833625747337E-2</v>
      </c>
      <c r="V337" s="73" t="str">
        <f t="shared" si="22"/>
        <v/>
      </c>
      <c r="W337" s="73">
        <f t="shared" si="22"/>
        <v>0.1199953758193264</v>
      </c>
      <c r="X337" s="73">
        <f>IFERROR(H336/H335-1,"")</f>
        <v>2.3544460238283271E-2</v>
      </c>
      <c r="Y337" s="73">
        <f t="shared" si="22"/>
        <v>2.6638819229529709E-2</v>
      </c>
      <c r="Z337" s="73">
        <f t="shared" si="22"/>
        <v>1.2351518914018866E-2</v>
      </c>
      <c r="AA337" s="73">
        <f t="shared" si="22"/>
        <v>6.5179441356201906E-2</v>
      </c>
      <c r="AB337" s="73">
        <f t="shared" si="22"/>
        <v>-4.081632653061229E-2</v>
      </c>
      <c r="AC337" s="73">
        <f t="shared" si="22"/>
        <v>3.548913416231203E-3</v>
      </c>
      <c r="AD337" s="73">
        <f t="shared" si="22"/>
        <v>1.0663524729061402E-2</v>
      </c>
      <c r="AE337" s="73" t="str">
        <f t="shared" si="22"/>
        <v/>
      </c>
      <c r="AF337" s="73" t="str">
        <f t="shared" si="22"/>
        <v/>
      </c>
      <c r="AG337">
        <v>1.6369999999999999E-2</v>
      </c>
      <c r="AH337"/>
    </row>
    <row r="338" spans="1:34" ht="16" x14ac:dyDescent="0.2">
      <c r="A338" s="70">
        <v>41183</v>
      </c>
      <c r="B338" s="71">
        <v>18.361259</v>
      </c>
      <c r="C338" s="71">
        <v>8.1762700000000006</v>
      </c>
      <c r="D338" s="71">
        <v>49.064812000000003</v>
      </c>
      <c r="E338" s="71">
        <v>28.181061</v>
      </c>
      <c r="F338" s="71" t="e">
        <v>#N/A</v>
      </c>
      <c r="G338" s="71">
        <v>43.351863999999999</v>
      </c>
      <c r="H338" s="71">
        <v>110.239998</v>
      </c>
      <c r="I338" s="71">
        <v>26.158290999999998</v>
      </c>
      <c r="J338" s="71">
        <v>75.648528999999996</v>
      </c>
      <c r="K338" s="71">
        <v>56.259998000000003</v>
      </c>
      <c r="L338" s="71">
        <v>10.89</v>
      </c>
      <c r="M338" s="71">
        <v>20.507196</v>
      </c>
      <c r="N338" s="71">
        <v>6.2897369999999997</v>
      </c>
      <c r="O338" s="71"/>
      <c r="P338" s="71"/>
      <c r="R338" s="73">
        <f t="shared" si="22"/>
        <v>-0.10760023620726944</v>
      </c>
      <c r="S338" s="73">
        <f t="shared" si="22"/>
        <v>5.6813618279273337E-2</v>
      </c>
      <c r="T338" s="73">
        <f t="shared" si="22"/>
        <v>-1.5652163585374246E-2</v>
      </c>
      <c r="U338" s="73">
        <f t="shared" si="22"/>
        <v>-1.3110048724893741E-2</v>
      </c>
      <c r="V338" s="73" t="str">
        <f t="shared" si="22"/>
        <v/>
      </c>
      <c r="W338" s="73">
        <f t="shared" si="22"/>
        <v>9.0332598763286587E-2</v>
      </c>
      <c r="X338" s="73">
        <f>IFERROR(H337/H336-1,"")</f>
        <v>3.922961700322336E-2</v>
      </c>
      <c r="Y338" s="73">
        <f t="shared" si="22"/>
        <v>-2.6213143705486219E-2</v>
      </c>
      <c r="Z338" s="73">
        <f t="shared" si="22"/>
        <v>-8.2500614184697452E-2</v>
      </c>
      <c r="AA338" s="73">
        <f t="shared" si="22"/>
        <v>8.5995521667792785E-2</v>
      </c>
      <c r="AB338" s="73">
        <f t="shared" si="22"/>
        <v>-3.4574468085106225E-2</v>
      </c>
      <c r="AC338" s="73">
        <f t="shared" si="22"/>
        <v>9.2395990853941123E-2</v>
      </c>
      <c r="AD338" s="73">
        <f t="shared" si="22"/>
        <v>-0.18815935768716163</v>
      </c>
      <c r="AE338" s="73" t="str">
        <f t="shared" si="22"/>
        <v/>
      </c>
      <c r="AF338" s="73" t="str">
        <f t="shared" si="22"/>
        <v/>
      </c>
      <c r="AG338">
        <v>1.686E-2</v>
      </c>
      <c r="AH338"/>
    </row>
    <row r="339" spans="1:34" ht="16" x14ac:dyDescent="0.2">
      <c r="A339" s="70">
        <v>41214</v>
      </c>
      <c r="B339" s="71">
        <v>18.051604999999999</v>
      </c>
      <c r="C339" s="71">
        <v>8.6500020000000006</v>
      </c>
      <c r="D339" s="71">
        <v>49.175429999999999</v>
      </c>
      <c r="E339" s="71">
        <v>28.741951</v>
      </c>
      <c r="F339" s="71" t="e">
        <v>#N/A</v>
      </c>
      <c r="G339" s="71">
        <v>43.729927000000004</v>
      </c>
      <c r="H339" s="71">
        <v>105.69000200000001</v>
      </c>
      <c r="I339" s="71">
        <v>25.410012999999999</v>
      </c>
      <c r="J339" s="71">
        <v>72.055801000000002</v>
      </c>
      <c r="K339" s="71">
        <v>54</v>
      </c>
      <c r="L339" s="71">
        <v>11.46</v>
      </c>
      <c r="M339" s="71">
        <v>19.973628999999999</v>
      </c>
      <c r="N339" s="71">
        <v>5.8991829999999998</v>
      </c>
      <c r="O339" s="71"/>
      <c r="P339" s="71"/>
      <c r="R339" s="73">
        <f t="shared" si="22"/>
        <v>-1.6864529823363505E-2</v>
      </c>
      <c r="S339" s="73">
        <f t="shared" si="22"/>
        <v>5.7939867445669035E-2</v>
      </c>
      <c r="T339" s="73">
        <f t="shared" si="22"/>
        <v>2.2545281534962491E-3</v>
      </c>
      <c r="U339" s="73">
        <f t="shared" si="22"/>
        <v>1.9903083137998268E-2</v>
      </c>
      <c r="V339" s="73" t="str">
        <f t="shared" si="22"/>
        <v/>
      </c>
      <c r="W339" s="73">
        <f t="shared" si="22"/>
        <v>8.7208014861830385E-3</v>
      </c>
      <c r="X339" s="73">
        <f>IFERROR(H338/H337-1,"")</f>
        <v>-5.4221002989378819E-2</v>
      </c>
      <c r="Y339" s="73">
        <f t="shared" si="22"/>
        <v>-2.8605767861516584E-2</v>
      </c>
      <c r="Z339" s="73">
        <f t="shared" si="22"/>
        <v>-4.7492370935593442E-2</v>
      </c>
      <c r="AA339" s="73">
        <f t="shared" si="22"/>
        <v>-4.0170602210117479E-2</v>
      </c>
      <c r="AB339" s="73">
        <f t="shared" si="22"/>
        <v>5.2341597796143224E-2</v>
      </c>
      <c r="AC339" s="73">
        <f t="shared" si="22"/>
        <v>-2.6018525399572057E-2</v>
      </c>
      <c r="AD339" s="73">
        <f t="shared" si="22"/>
        <v>-6.209385225487174E-2</v>
      </c>
      <c r="AE339" s="73" t="str">
        <f t="shared" si="22"/>
        <v/>
      </c>
      <c r="AF339" s="73" t="str">
        <f t="shared" si="22"/>
        <v/>
      </c>
      <c r="AG339">
        <v>1.6060000000000001E-2</v>
      </c>
      <c r="AH339"/>
    </row>
    <row r="340" spans="1:34" ht="16" x14ac:dyDescent="0.2">
      <c r="A340" s="70">
        <v>41244</v>
      </c>
      <c r="B340" s="71">
        <v>16.488507999999999</v>
      </c>
      <c r="C340" s="71">
        <v>10.185245999999999</v>
      </c>
      <c r="D340" s="71">
        <v>50.565361000000003</v>
      </c>
      <c r="E340" s="71">
        <v>27.664669</v>
      </c>
      <c r="F340" s="71" t="e">
        <v>#N/A</v>
      </c>
      <c r="G340" s="71">
        <v>45.454132000000001</v>
      </c>
      <c r="H340" s="71">
        <v>108.139999</v>
      </c>
      <c r="I340" s="71">
        <v>25.157965000000001</v>
      </c>
      <c r="J340" s="71">
        <v>73.397086999999999</v>
      </c>
      <c r="K340" s="71">
        <v>55.264999000000003</v>
      </c>
      <c r="L340" s="71">
        <v>10.62</v>
      </c>
      <c r="M340" s="71">
        <v>21.442029999999999</v>
      </c>
      <c r="N340" s="71">
        <v>6.4713900000000004</v>
      </c>
      <c r="O340" s="71"/>
      <c r="P340" s="71"/>
      <c r="R340" s="73">
        <f t="shared" si="22"/>
        <v>-8.6590472149152387E-2</v>
      </c>
      <c r="S340" s="73">
        <f t="shared" si="22"/>
        <v>0.17748481445437791</v>
      </c>
      <c r="T340" s="73">
        <f t="shared" si="22"/>
        <v>2.8264745219309884E-2</v>
      </c>
      <c r="U340" s="73">
        <f t="shared" si="22"/>
        <v>-3.748117168524856E-2</v>
      </c>
      <c r="V340" s="73" t="str">
        <f t="shared" si="22"/>
        <v/>
      </c>
      <c r="W340" s="73">
        <f t="shared" si="22"/>
        <v>3.9428490241934178E-2</v>
      </c>
      <c r="X340" s="73">
        <f>IFERROR(H339/H338-1,"")</f>
        <v>-4.1273549369984508E-2</v>
      </c>
      <c r="Y340" s="73">
        <f t="shared" si="22"/>
        <v>-9.9192393171935178E-3</v>
      </c>
      <c r="Z340" s="73">
        <f t="shared" si="22"/>
        <v>1.8614545690776474E-2</v>
      </c>
      <c r="AA340" s="73">
        <f t="shared" si="22"/>
        <v>2.3425907407407465E-2</v>
      </c>
      <c r="AB340" s="73">
        <f t="shared" si="22"/>
        <v>-7.3298429319371916E-2</v>
      </c>
      <c r="AC340" s="73">
        <f t="shared" si="22"/>
        <v>7.3516985821655112E-2</v>
      </c>
      <c r="AD340" s="73">
        <f t="shared" si="22"/>
        <v>9.6997668999249553E-2</v>
      </c>
      <c r="AE340" s="73" t="str">
        <f t="shared" si="22"/>
        <v/>
      </c>
      <c r="AF340" s="73" t="str">
        <f t="shared" si="22"/>
        <v/>
      </c>
      <c r="AG340">
        <v>1.7559999999999999E-2</v>
      </c>
      <c r="AH340"/>
    </row>
    <row r="341" spans="1:34" ht="16" x14ac:dyDescent="0.2">
      <c r="A341" s="70">
        <v>41275</v>
      </c>
      <c r="B341" s="71">
        <v>14.112698</v>
      </c>
      <c r="C341" s="71">
        <v>9.9408630000000002</v>
      </c>
      <c r="D341" s="71">
        <v>51.735377999999997</v>
      </c>
      <c r="E341" s="71">
        <v>28.420200000000001</v>
      </c>
      <c r="F341" s="71" t="e">
        <v>#N/A</v>
      </c>
      <c r="G341" s="71">
        <v>49.518996999999999</v>
      </c>
      <c r="H341" s="71">
        <v>115.150002</v>
      </c>
      <c r="I341" s="71">
        <v>26.230198000000001</v>
      </c>
      <c r="J341" s="71">
        <v>84.568084999999996</v>
      </c>
      <c r="K341" s="71">
        <v>57.705002</v>
      </c>
      <c r="L341" s="71">
        <v>11.4</v>
      </c>
      <c r="M341" s="71">
        <v>22.660136999999999</v>
      </c>
      <c r="N341" s="71">
        <v>7.4977289999999996</v>
      </c>
      <c r="O341" s="71"/>
      <c r="P341" s="71"/>
      <c r="R341" s="73">
        <f t="shared" si="22"/>
        <v>-0.14408884054275861</v>
      </c>
      <c r="S341" s="73">
        <f t="shared" si="22"/>
        <v>-2.3993824007785269E-2</v>
      </c>
      <c r="T341" s="73">
        <f t="shared" si="22"/>
        <v>2.3138705565653783E-2</v>
      </c>
      <c r="U341" s="73">
        <f t="shared" si="22"/>
        <v>2.7310321334406806E-2</v>
      </c>
      <c r="V341" s="73" t="str">
        <f t="shared" si="22"/>
        <v/>
      </c>
      <c r="W341" s="73">
        <f t="shared" si="22"/>
        <v>8.9427843435663901E-2</v>
      </c>
      <c r="X341" s="73">
        <f>IFERROR(H340/H339-1,"")</f>
        <v>2.3180972217220708E-2</v>
      </c>
      <c r="Y341" s="73">
        <f t="shared" si="22"/>
        <v>4.262002113445984E-2</v>
      </c>
      <c r="Z341" s="73">
        <f t="shared" si="22"/>
        <v>0.15219947352951491</v>
      </c>
      <c r="AA341" s="73">
        <f t="shared" si="22"/>
        <v>4.4150964338206089E-2</v>
      </c>
      <c r="AB341" s="73">
        <f t="shared" si="22"/>
        <v>7.344632768361592E-2</v>
      </c>
      <c r="AC341" s="73">
        <f t="shared" si="22"/>
        <v>5.6809313297295105E-2</v>
      </c>
      <c r="AD341" s="73">
        <f t="shared" si="22"/>
        <v>0.15859637573998775</v>
      </c>
      <c r="AE341" s="73" t="str">
        <f t="shared" si="22"/>
        <v/>
      </c>
      <c r="AF341" s="73" t="str">
        <f t="shared" si="22"/>
        <v/>
      </c>
      <c r="AG341">
        <v>1.985E-2</v>
      </c>
      <c r="AH341"/>
    </row>
    <row r="342" spans="1:34" ht="16" x14ac:dyDescent="0.2">
      <c r="A342" s="70">
        <v>41306</v>
      </c>
      <c r="B342" s="71">
        <v>13.676137000000001</v>
      </c>
      <c r="C342" s="71">
        <v>9.8618290000000002</v>
      </c>
      <c r="D342" s="71">
        <v>54.864486999999997</v>
      </c>
      <c r="E342" s="71">
        <v>29.549685</v>
      </c>
      <c r="F342" s="71" t="e">
        <v>#N/A</v>
      </c>
      <c r="G342" s="71">
        <v>43.412685000000003</v>
      </c>
      <c r="H342" s="71">
        <v>117.150002</v>
      </c>
      <c r="I342" s="71">
        <v>26.927565000000001</v>
      </c>
      <c r="J342" s="71">
        <v>78.877196999999995</v>
      </c>
      <c r="K342" s="71">
        <v>59.810001</v>
      </c>
      <c r="L342" s="71">
        <v>14.3</v>
      </c>
      <c r="M342" s="71">
        <v>22.753288000000001</v>
      </c>
      <c r="N342" s="71">
        <v>9.1462310000000002</v>
      </c>
      <c r="O342" s="71"/>
      <c r="P342" s="71"/>
      <c r="R342" s="73">
        <f t="shared" si="22"/>
        <v>-3.0933914975010413E-2</v>
      </c>
      <c r="S342" s="73">
        <f t="shared" si="22"/>
        <v>-7.9504163773306269E-3</v>
      </c>
      <c r="T342" s="73">
        <f t="shared" si="22"/>
        <v>6.0482963901413944E-2</v>
      </c>
      <c r="U342" s="73">
        <f t="shared" si="22"/>
        <v>3.9742331158823641E-2</v>
      </c>
      <c r="V342" s="73" t="str">
        <f t="shared" si="22"/>
        <v/>
      </c>
      <c r="W342" s="73">
        <f t="shared" si="22"/>
        <v>-0.12331251378132713</v>
      </c>
      <c r="X342" s="73">
        <f>IFERROR(H341/H340-1,"")</f>
        <v>6.4823405445010307E-2</v>
      </c>
      <c r="Y342" s="73">
        <f t="shared" si="22"/>
        <v>2.6586417685447783E-2</v>
      </c>
      <c r="Z342" s="73">
        <f t="shared" si="22"/>
        <v>-6.7293565888360884E-2</v>
      </c>
      <c r="AA342" s="73">
        <f t="shared" si="22"/>
        <v>3.6478622771731306E-2</v>
      </c>
      <c r="AB342" s="73">
        <f t="shared" si="22"/>
        <v>0.25438596491228083</v>
      </c>
      <c r="AC342" s="73">
        <f t="shared" si="22"/>
        <v>4.1107871501395721E-3</v>
      </c>
      <c r="AD342" s="73">
        <f t="shared" si="22"/>
        <v>0.21986684234652931</v>
      </c>
      <c r="AE342" s="73" t="str">
        <f t="shared" si="22"/>
        <v/>
      </c>
      <c r="AF342" s="73" t="str">
        <f t="shared" si="22"/>
        <v/>
      </c>
      <c r="AG342">
        <v>1.8879999999999997E-2</v>
      </c>
      <c r="AH342"/>
    </row>
    <row r="343" spans="1:34" ht="16" x14ac:dyDescent="0.2">
      <c r="A343" s="70">
        <v>41334</v>
      </c>
      <c r="B343" s="71">
        <v>13.795109999999999</v>
      </c>
      <c r="C343" s="71">
        <v>10.70571</v>
      </c>
      <c r="D343" s="71">
        <v>59.552016999999999</v>
      </c>
      <c r="E343" s="71">
        <v>30.862325999999999</v>
      </c>
      <c r="F343" s="71" t="e">
        <v>#N/A</v>
      </c>
      <c r="G343" s="71">
        <v>48.371296000000001</v>
      </c>
      <c r="H343" s="71">
        <v>118.82</v>
      </c>
      <c r="I343" s="71">
        <v>26.887937999999998</v>
      </c>
      <c r="J343" s="71">
        <v>75.083275</v>
      </c>
      <c r="K343" s="71">
        <v>59.294998</v>
      </c>
      <c r="L343" s="71">
        <v>14.57</v>
      </c>
      <c r="M343" s="71">
        <v>23.465902</v>
      </c>
      <c r="N343" s="71">
        <v>10.826521</v>
      </c>
      <c r="O343" s="71"/>
      <c r="P343" s="71"/>
      <c r="R343" s="73">
        <f t="shared" si="22"/>
        <v>8.6993132636794535E-3</v>
      </c>
      <c r="S343" s="73">
        <f t="shared" si="22"/>
        <v>8.5570435261045352E-2</v>
      </c>
      <c r="T343" s="73">
        <f t="shared" si="22"/>
        <v>8.5438327346430976E-2</v>
      </c>
      <c r="U343" s="73">
        <f t="shared" si="22"/>
        <v>4.4421488756986705E-2</v>
      </c>
      <c r="V343" s="73" t="str">
        <f t="shared" si="22"/>
        <v/>
      </c>
      <c r="W343" s="73">
        <f t="shared" si="22"/>
        <v>0.11422032523443315</v>
      </c>
      <c r="X343" s="73">
        <f>IFERROR(H342/H341-1,"")</f>
        <v>1.7368649285824489E-2</v>
      </c>
      <c r="Y343" s="73">
        <f t="shared" si="22"/>
        <v>-1.4716146818326559E-3</v>
      </c>
      <c r="Z343" s="73">
        <f t="shared" si="22"/>
        <v>-4.8099097639080601E-2</v>
      </c>
      <c r="AA343" s="73">
        <f t="shared" si="22"/>
        <v>-8.6106502489441406E-3</v>
      </c>
      <c r="AB343" s="73">
        <f t="shared" si="22"/>
        <v>1.8881118881118875E-2</v>
      </c>
      <c r="AC343" s="73">
        <f t="shared" si="22"/>
        <v>3.1319165827813578E-2</v>
      </c>
      <c r="AD343" s="73">
        <f t="shared" si="22"/>
        <v>0.18371392544098208</v>
      </c>
      <c r="AE343" s="73" t="str">
        <f t="shared" si="22"/>
        <v/>
      </c>
      <c r="AF343" s="73" t="str">
        <f t="shared" si="22"/>
        <v/>
      </c>
      <c r="AG343">
        <v>1.8520000000000002E-2</v>
      </c>
      <c r="AH343"/>
    </row>
    <row r="344" spans="1:34" ht="16" x14ac:dyDescent="0.2">
      <c r="A344" s="70">
        <v>41365</v>
      </c>
      <c r="B344" s="71">
        <v>13.798848</v>
      </c>
      <c r="C344" s="71">
        <v>10.819974999999999</v>
      </c>
      <c r="D344" s="71">
        <v>60.390639999999998</v>
      </c>
      <c r="E344" s="71">
        <v>32.538558999999999</v>
      </c>
      <c r="F344" s="71" t="e">
        <v>#N/A</v>
      </c>
      <c r="G344" s="71">
        <v>55.202427</v>
      </c>
      <c r="H344" s="71">
        <v>122.010002</v>
      </c>
      <c r="I344" s="71">
        <v>26.52647</v>
      </c>
      <c r="J344" s="71">
        <v>85.516563000000005</v>
      </c>
      <c r="K344" s="71">
        <v>59.325001</v>
      </c>
      <c r="L344" s="71">
        <v>14.96</v>
      </c>
      <c r="M344" s="71">
        <v>23.658728</v>
      </c>
      <c r="N344" s="71">
        <v>9.3551319999999993</v>
      </c>
      <c r="O344" s="71"/>
      <c r="P344" s="71"/>
      <c r="R344" s="73">
        <f t="shared" si="22"/>
        <v>2.7096558128203441E-4</v>
      </c>
      <c r="S344" s="73">
        <f t="shared" si="22"/>
        <v>1.0673276223622796E-2</v>
      </c>
      <c r="T344" s="73">
        <f t="shared" si="22"/>
        <v>1.4082193051496494E-2</v>
      </c>
      <c r="U344" s="73">
        <f t="shared" si="22"/>
        <v>5.4313242624681068E-2</v>
      </c>
      <c r="V344" s="73" t="str">
        <f t="shared" si="22"/>
        <v/>
      </c>
      <c r="W344" s="73">
        <f t="shared" si="22"/>
        <v>0.14122282355221571</v>
      </c>
      <c r="X344" s="73">
        <f>IFERROR(H343/H342-1,"")</f>
        <v>1.4255211024238656E-2</v>
      </c>
      <c r="Y344" s="73">
        <f t="shared" si="22"/>
        <v>-1.3443500204441072E-2</v>
      </c>
      <c r="Z344" s="73">
        <f t="shared" si="22"/>
        <v>0.13895621894489829</v>
      </c>
      <c r="AA344" s="73">
        <f t="shared" si="22"/>
        <v>5.0599546356333569E-4</v>
      </c>
      <c r="AB344" s="73">
        <f t="shared" si="22"/>
        <v>2.6767330130404998E-2</v>
      </c>
      <c r="AC344" s="73">
        <f t="shared" si="22"/>
        <v>8.2172848075474647E-3</v>
      </c>
      <c r="AD344" s="73">
        <f t="shared" si="22"/>
        <v>-0.13590598494197725</v>
      </c>
      <c r="AE344" s="73" t="str">
        <f t="shared" si="22"/>
        <v/>
      </c>
      <c r="AF344" s="73" t="str">
        <f t="shared" si="22"/>
        <v/>
      </c>
      <c r="AG344">
        <v>1.6750000000000001E-2</v>
      </c>
      <c r="AH344"/>
    </row>
    <row r="345" spans="1:34" ht="16" x14ac:dyDescent="0.2">
      <c r="A345" s="70">
        <v>41395</v>
      </c>
      <c r="B345" s="71">
        <v>14.015440999999999</v>
      </c>
      <c r="C345" s="71">
        <v>12.006569000000001</v>
      </c>
      <c r="D345" s="71">
        <v>67.033103999999994</v>
      </c>
      <c r="E345" s="71">
        <v>30.739823999999999</v>
      </c>
      <c r="F345" s="71" t="e">
        <v>#N/A</v>
      </c>
      <c r="G345" s="71">
        <v>60.273612999999997</v>
      </c>
      <c r="H345" s="71">
        <v>122.75</v>
      </c>
      <c r="I345" s="71">
        <v>27.945259</v>
      </c>
      <c r="J345" s="71">
        <v>88.208716999999993</v>
      </c>
      <c r="K345" s="71">
        <v>62.034999999999997</v>
      </c>
      <c r="L345" s="71">
        <v>14.43</v>
      </c>
      <c r="M345" s="71">
        <v>25.337793000000001</v>
      </c>
      <c r="N345" s="71">
        <v>11.089918000000001</v>
      </c>
      <c r="O345" s="71"/>
      <c r="P345" s="71"/>
      <c r="R345" s="73">
        <f t="shared" si="22"/>
        <v>1.5696455240321372E-2</v>
      </c>
      <c r="S345" s="73">
        <f t="shared" si="22"/>
        <v>0.10966698167047539</v>
      </c>
      <c r="T345" s="73">
        <f t="shared" si="22"/>
        <v>0.1099916145945794</v>
      </c>
      <c r="U345" s="73">
        <f t="shared" si="22"/>
        <v>-5.5280106288665087E-2</v>
      </c>
      <c r="V345" s="73" t="str">
        <f t="shared" si="22"/>
        <v/>
      </c>
      <c r="W345" s="73">
        <f t="shared" si="22"/>
        <v>9.1865272517818841E-2</v>
      </c>
      <c r="X345" s="73">
        <f>IFERROR(H344/H343-1,"")</f>
        <v>2.6847348931156478E-2</v>
      </c>
      <c r="Y345" s="73">
        <f t="shared" si="22"/>
        <v>5.348578231479717E-2</v>
      </c>
      <c r="Z345" s="73">
        <f t="shared" si="22"/>
        <v>3.1481082793282766E-2</v>
      </c>
      <c r="AA345" s="73">
        <f t="shared" si="22"/>
        <v>4.5680555487896068E-2</v>
      </c>
      <c r="AB345" s="73">
        <f t="shared" si="22"/>
        <v>-3.5427807486631102E-2</v>
      </c>
      <c r="AC345" s="73">
        <f t="shared" si="22"/>
        <v>7.0970214459543213E-2</v>
      </c>
      <c r="AD345" s="73">
        <f t="shared" si="22"/>
        <v>0.18543682761504621</v>
      </c>
      <c r="AE345" s="73" t="str">
        <f t="shared" si="22"/>
        <v/>
      </c>
      <c r="AF345" s="73" t="str">
        <f t="shared" si="22"/>
        <v/>
      </c>
      <c r="AG345">
        <v>2.1640000000000003E-2</v>
      </c>
      <c r="AH345"/>
    </row>
    <row r="346" spans="1:34" ht="16" x14ac:dyDescent="0.2">
      <c r="A346" s="70">
        <v>41426</v>
      </c>
      <c r="B346" s="71">
        <v>12.439301</v>
      </c>
      <c r="C346" s="71">
        <v>11.3034</v>
      </c>
      <c r="D346" s="71">
        <v>66.191978000000006</v>
      </c>
      <c r="E346" s="71">
        <v>30.832077000000002</v>
      </c>
      <c r="F346" s="71" t="e">
        <v>#N/A</v>
      </c>
      <c r="G346" s="71">
        <v>55.439579000000002</v>
      </c>
      <c r="H346" s="71">
        <v>118.339996</v>
      </c>
      <c r="I346" s="71">
        <v>28.814062</v>
      </c>
      <c r="J346" s="71">
        <v>85.487823000000006</v>
      </c>
      <c r="K346" s="71">
        <v>60.400002000000001</v>
      </c>
      <c r="L346" s="71">
        <v>14.26</v>
      </c>
      <c r="M346" s="71">
        <v>23.643550999999999</v>
      </c>
      <c r="N346" s="71">
        <v>11.262489</v>
      </c>
      <c r="O346" s="71"/>
      <c r="P346" s="71"/>
      <c r="R346" s="73">
        <f t="shared" ref="R346:AF362" si="23">IFERROR(B346/B345-1,"")</f>
        <v>-0.11245739609620553</v>
      </c>
      <c r="S346" s="73">
        <f t="shared" si="23"/>
        <v>-5.856535701414789E-2</v>
      </c>
      <c r="T346" s="73">
        <f t="shared" si="23"/>
        <v>-1.2547919607004743E-2</v>
      </c>
      <c r="U346" s="73">
        <f t="shared" si="23"/>
        <v>3.0010907024062838E-3</v>
      </c>
      <c r="V346" s="73" t="str">
        <f t="shared" si="23"/>
        <v/>
      </c>
      <c r="W346" s="73">
        <f t="shared" si="23"/>
        <v>-8.0201497129432031E-2</v>
      </c>
      <c r="X346" s="73">
        <f>IFERROR(H345/H344-1,"")</f>
        <v>6.0650601415448424E-3</v>
      </c>
      <c r="Y346" s="73">
        <f t="shared" si="23"/>
        <v>3.1089459575236011E-2</v>
      </c>
      <c r="Z346" s="73">
        <f t="shared" si="23"/>
        <v>-3.0846089735099391E-2</v>
      </c>
      <c r="AA346" s="73">
        <f t="shared" si="23"/>
        <v>-2.6356057064560234E-2</v>
      </c>
      <c r="AB346" s="73">
        <f t="shared" si="23"/>
        <v>-1.1781011781011763E-2</v>
      </c>
      <c r="AC346" s="73">
        <f t="shared" si="23"/>
        <v>-6.6866202593098834E-2</v>
      </c>
      <c r="AD346" s="73">
        <f t="shared" si="23"/>
        <v>1.5561070875366179E-2</v>
      </c>
      <c r="AE346" s="73" t="str">
        <f t="shared" si="23"/>
        <v/>
      </c>
      <c r="AF346" s="73" t="str">
        <f t="shared" si="23"/>
        <v/>
      </c>
      <c r="AG346">
        <v>2.4780000000000003E-2</v>
      </c>
      <c r="AH346"/>
    </row>
    <row r="347" spans="1:34" ht="16" x14ac:dyDescent="0.2">
      <c r="A347" s="70">
        <v>41456</v>
      </c>
      <c r="B347" s="71">
        <v>14.196044000000001</v>
      </c>
      <c r="C347" s="71">
        <v>12.842401000000001</v>
      </c>
      <c r="D347" s="71">
        <v>65.315444999999997</v>
      </c>
      <c r="E347" s="71">
        <v>31.021963</v>
      </c>
      <c r="F347" s="71" t="e">
        <v>#N/A</v>
      </c>
      <c r="G347" s="71">
        <v>61.663223000000002</v>
      </c>
      <c r="H347" s="71">
        <v>125.889999</v>
      </c>
      <c r="I347" s="71">
        <v>29.938217000000002</v>
      </c>
      <c r="J347" s="71">
        <v>85.315369000000004</v>
      </c>
      <c r="K347" s="71">
        <v>58.205002</v>
      </c>
      <c r="L347" s="71">
        <v>17.98</v>
      </c>
      <c r="M347" s="71">
        <v>26.509439</v>
      </c>
      <c r="N347" s="71">
        <v>11.662125</v>
      </c>
      <c r="O347" s="71"/>
      <c r="P347" s="71"/>
      <c r="R347" s="73">
        <f t="shared" si="23"/>
        <v>0.14122521836235014</v>
      </c>
      <c r="S347" s="73">
        <f t="shared" si="23"/>
        <v>0.13615381212732469</v>
      </c>
      <c r="T347" s="73">
        <f t="shared" si="23"/>
        <v>-1.324228443513209E-2</v>
      </c>
      <c r="U347" s="73">
        <f t="shared" si="23"/>
        <v>6.1587158075662174E-3</v>
      </c>
      <c r="V347" s="73" t="str">
        <f t="shared" si="23"/>
        <v/>
      </c>
      <c r="W347" s="73">
        <f t="shared" si="23"/>
        <v>0.11225994338809819</v>
      </c>
      <c r="X347" s="73">
        <f>IFERROR(H346/H345-1,"")</f>
        <v>-3.5926712830957275E-2</v>
      </c>
      <c r="Y347" s="73">
        <f t="shared" si="23"/>
        <v>3.9014110540888103E-2</v>
      </c>
      <c r="Z347" s="73">
        <f t="shared" si="23"/>
        <v>-2.0172931529675031E-3</v>
      </c>
      <c r="AA347" s="73">
        <f t="shared" si="23"/>
        <v>-3.6341058399302684E-2</v>
      </c>
      <c r="AB347" s="73">
        <f t="shared" si="23"/>
        <v>0.26086956521739135</v>
      </c>
      <c r="AC347" s="73">
        <f t="shared" si="23"/>
        <v>0.12121224937827657</v>
      </c>
      <c r="AD347" s="73">
        <f t="shared" si="23"/>
        <v>3.5483808241677295E-2</v>
      </c>
      <c r="AE347" s="73" t="str">
        <f t="shared" si="23"/>
        <v/>
      </c>
      <c r="AF347" s="73" t="str">
        <f t="shared" si="23"/>
        <v/>
      </c>
      <c r="AG347">
        <v>2.5929999999999998E-2</v>
      </c>
      <c r="AH347"/>
    </row>
    <row r="348" spans="1:34" ht="16" x14ac:dyDescent="0.2">
      <c r="A348" s="70">
        <v>41487</v>
      </c>
      <c r="B348" s="71">
        <v>15.284286</v>
      </c>
      <c r="C348" s="71">
        <v>12.420184000000001</v>
      </c>
      <c r="D348" s="71">
        <v>63.862839000000001</v>
      </c>
      <c r="E348" s="71">
        <v>29.551355000000001</v>
      </c>
      <c r="F348" s="71" t="e">
        <v>#N/A</v>
      </c>
      <c r="G348" s="71">
        <v>57.832591999999998</v>
      </c>
      <c r="H348" s="71">
        <v>120.43</v>
      </c>
      <c r="I348" s="71">
        <v>28.983604</v>
      </c>
      <c r="J348" s="71">
        <v>84.510597000000004</v>
      </c>
      <c r="K348" s="71">
        <v>53.755001</v>
      </c>
      <c r="L348" s="71">
        <v>16.32</v>
      </c>
      <c r="M348" s="71">
        <v>25.186416999999999</v>
      </c>
      <c r="N348" s="71">
        <v>10.145322</v>
      </c>
      <c r="O348" s="71"/>
      <c r="P348" s="71"/>
      <c r="R348" s="73">
        <f t="shared" si="23"/>
        <v>7.6658116866924253E-2</v>
      </c>
      <c r="S348" s="73">
        <f t="shared" si="23"/>
        <v>-3.2876796169189815E-2</v>
      </c>
      <c r="T348" s="73">
        <f t="shared" si="23"/>
        <v>-2.223985460100586E-2</v>
      </c>
      <c r="U348" s="73">
        <f t="shared" si="23"/>
        <v>-4.7405381793537704E-2</v>
      </c>
      <c r="V348" s="73" t="str">
        <f t="shared" si="23"/>
        <v/>
      </c>
      <c r="W348" s="73">
        <f t="shared" si="23"/>
        <v>-6.2121809623866153E-2</v>
      </c>
      <c r="X348" s="73">
        <f>IFERROR(H347/H346-1,"")</f>
        <v>6.3799250086167048E-2</v>
      </c>
      <c r="Y348" s="73">
        <f t="shared" si="23"/>
        <v>-3.1886100631844605E-2</v>
      </c>
      <c r="Z348" s="73">
        <f t="shared" si="23"/>
        <v>-9.4329076863044481E-3</v>
      </c>
      <c r="AA348" s="73">
        <f t="shared" si="23"/>
        <v>-7.645392744767876E-2</v>
      </c>
      <c r="AB348" s="73">
        <f t="shared" si="23"/>
        <v>-9.2324805339265903E-2</v>
      </c>
      <c r="AC348" s="73">
        <f t="shared" si="23"/>
        <v>-4.9907581974858117E-2</v>
      </c>
      <c r="AD348" s="73">
        <f t="shared" si="23"/>
        <v>-0.130062317116306</v>
      </c>
      <c r="AE348" s="73" t="str">
        <f t="shared" si="23"/>
        <v/>
      </c>
      <c r="AF348" s="73" t="str">
        <f t="shared" si="23"/>
        <v/>
      </c>
      <c r="AG348">
        <v>2.7490000000000001E-2</v>
      </c>
      <c r="AH348"/>
    </row>
    <row r="349" spans="1:34" ht="16" x14ac:dyDescent="0.2">
      <c r="A349" s="70">
        <v>41518</v>
      </c>
      <c r="B349" s="71">
        <v>15.054588000000001</v>
      </c>
      <c r="C349" s="71">
        <v>12.138709</v>
      </c>
      <c r="D349" s="71">
        <v>67.068825000000004</v>
      </c>
      <c r="E349" s="71">
        <v>29.319158999999999</v>
      </c>
      <c r="F349" s="71" t="e">
        <v>#N/A</v>
      </c>
      <c r="G349" s="71">
        <v>64.242125999999999</v>
      </c>
      <c r="H349" s="71">
        <v>121.5</v>
      </c>
      <c r="I349" s="71">
        <v>29.344591000000001</v>
      </c>
      <c r="J349" s="71">
        <v>89.617064999999997</v>
      </c>
      <c r="K349" s="71">
        <v>56.900002000000001</v>
      </c>
      <c r="L349" s="71">
        <v>16.68</v>
      </c>
      <c r="M349" s="71">
        <v>25.567523999999999</v>
      </c>
      <c r="N349" s="71">
        <v>9.5322429999999994</v>
      </c>
      <c r="O349" s="71"/>
      <c r="P349" s="71"/>
      <c r="R349" s="73">
        <f t="shared" si="23"/>
        <v>-1.5028376202853022E-2</v>
      </c>
      <c r="S349" s="73">
        <f t="shared" si="23"/>
        <v>-2.2662707734442566E-2</v>
      </c>
      <c r="T349" s="73">
        <f t="shared" si="23"/>
        <v>5.0201119308209918E-2</v>
      </c>
      <c r="U349" s="73">
        <f t="shared" si="23"/>
        <v>-7.8573723607597845E-3</v>
      </c>
      <c r="V349" s="73" t="str">
        <f t="shared" si="23"/>
        <v/>
      </c>
      <c r="W349" s="73">
        <f t="shared" si="23"/>
        <v>0.11082909788999262</v>
      </c>
      <c r="X349" s="73">
        <f>IFERROR(H348/H347-1,"")</f>
        <v>-4.3371189477886984E-2</v>
      </c>
      <c r="Y349" s="73">
        <f t="shared" si="23"/>
        <v>1.2454869311628869E-2</v>
      </c>
      <c r="Z349" s="73">
        <f t="shared" si="23"/>
        <v>6.0423996294807658E-2</v>
      </c>
      <c r="AA349" s="73">
        <f t="shared" si="23"/>
        <v>5.8506202985653344E-2</v>
      </c>
      <c r="AB349" s="73">
        <f t="shared" si="23"/>
        <v>2.2058823529411686E-2</v>
      </c>
      <c r="AC349" s="73">
        <f t="shared" si="23"/>
        <v>1.5131449622231008E-2</v>
      </c>
      <c r="AD349" s="73">
        <f t="shared" si="23"/>
        <v>-6.042972317684947E-2</v>
      </c>
      <c r="AE349" s="73" t="str">
        <f t="shared" si="23"/>
        <v/>
      </c>
      <c r="AF349" s="73" t="str">
        <f t="shared" si="23"/>
        <v/>
      </c>
      <c r="AG349">
        <v>2.6150000000000003E-2</v>
      </c>
      <c r="AH349"/>
    </row>
    <row r="350" spans="1:34" ht="16" x14ac:dyDescent="0.2">
      <c r="A350" s="70">
        <v>41548</v>
      </c>
      <c r="B350" s="71">
        <v>16.505572999999998</v>
      </c>
      <c r="C350" s="71">
        <v>12.296870999999999</v>
      </c>
      <c r="D350" s="71">
        <v>72.646056999999999</v>
      </c>
      <c r="E350" s="71">
        <v>30.849959999999999</v>
      </c>
      <c r="F350" s="71" t="e">
        <v>#N/A</v>
      </c>
      <c r="G350" s="71">
        <v>64.543564000000003</v>
      </c>
      <c r="H350" s="71">
        <v>119.959999</v>
      </c>
      <c r="I350" s="71">
        <v>30.159003999999999</v>
      </c>
      <c r="J350" s="71">
        <v>92.050545</v>
      </c>
      <c r="K350" s="71">
        <v>56.209999000000003</v>
      </c>
      <c r="L350" s="71">
        <v>16.68</v>
      </c>
      <c r="M350" s="71">
        <v>26.931004999999999</v>
      </c>
      <c r="N350" s="71">
        <v>11.067212</v>
      </c>
      <c r="O350" s="71"/>
      <c r="P350" s="71"/>
      <c r="R350" s="73">
        <f t="shared" si="23"/>
        <v>9.6381581482003931E-2</v>
      </c>
      <c r="S350" s="73">
        <f t="shared" si="23"/>
        <v>1.3029556932289799E-2</v>
      </c>
      <c r="T350" s="73">
        <f t="shared" si="23"/>
        <v>8.3156846716786692E-2</v>
      </c>
      <c r="U350" s="73">
        <f t="shared" si="23"/>
        <v>5.2211627216183221E-2</v>
      </c>
      <c r="V350" s="73" t="str">
        <f t="shared" si="23"/>
        <v/>
      </c>
      <c r="W350" s="73">
        <f t="shared" si="23"/>
        <v>4.6922170664154272E-3</v>
      </c>
      <c r="X350" s="73">
        <f>IFERROR(H349/H348-1,"")</f>
        <v>8.884829361454738E-3</v>
      </c>
      <c r="Y350" s="73">
        <f t="shared" si="23"/>
        <v>2.7753428221235055E-2</v>
      </c>
      <c r="Z350" s="73">
        <f t="shared" si="23"/>
        <v>2.715420327590512E-2</v>
      </c>
      <c r="AA350" s="73">
        <f t="shared" si="23"/>
        <v>-1.2126590083423872E-2</v>
      </c>
      <c r="AB350" s="73">
        <f t="shared" si="23"/>
        <v>0</v>
      </c>
      <c r="AC350" s="73">
        <f t="shared" si="23"/>
        <v>5.332862892785406E-2</v>
      </c>
      <c r="AD350" s="73">
        <f t="shared" si="23"/>
        <v>0.16102915127111217</v>
      </c>
      <c r="AE350" s="73" t="str">
        <f t="shared" si="23"/>
        <v/>
      </c>
      <c r="AF350" s="73" t="str">
        <f t="shared" si="23"/>
        <v/>
      </c>
      <c r="AG350">
        <v>2.5419999999999998E-2</v>
      </c>
      <c r="AH350"/>
    </row>
    <row r="351" spans="1:34" ht="16" x14ac:dyDescent="0.2">
      <c r="A351" s="70">
        <v>41579</v>
      </c>
      <c r="B351" s="71">
        <v>17.559313</v>
      </c>
      <c r="C351" s="71">
        <v>13.925306000000001</v>
      </c>
      <c r="D351" s="71">
        <v>76.429946999999999</v>
      </c>
      <c r="E351" s="71">
        <v>31.333335999999999</v>
      </c>
      <c r="F351" s="71" t="e">
        <v>#N/A</v>
      </c>
      <c r="G351" s="71">
        <v>68.169922</v>
      </c>
      <c r="H351" s="71">
        <v>122.44000200000001</v>
      </c>
      <c r="I351" s="71">
        <v>31.660515</v>
      </c>
      <c r="J351" s="71">
        <v>90.977508999999998</v>
      </c>
      <c r="K351" s="71">
        <v>59.549999</v>
      </c>
      <c r="L351" s="71">
        <v>17.209999</v>
      </c>
      <c r="M351" s="71">
        <v>28.676293999999999</v>
      </c>
      <c r="N351" s="71">
        <v>12.420527</v>
      </c>
      <c r="O351" s="71"/>
      <c r="P351" s="71"/>
      <c r="R351" s="73">
        <f t="shared" si="23"/>
        <v>6.3841467363780824E-2</v>
      </c>
      <c r="S351" s="73">
        <f t="shared" si="23"/>
        <v>0.13242677751112475</v>
      </c>
      <c r="T351" s="73">
        <f t="shared" si="23"/>
        <v>5.2086653512385395E-2</v>
      </c>
      <c r="U351" s="73">
        <f t="shared" si="23"/>
        <v>1.5668610267241867E-2</v>
      </c>
      <c r="V351" s="73" t="str">
        <f t="shared" si="23"/>
        <v/>
      </c>
      <c r="W351" s="73">
        <f t="shared" si="23"/>
        <v>5.6184656924120224E-2</v>
      </c>
      <c r="X351" s="73">
        <f>IFERROR(H350/H349-1,"")</f>
        <v>-1.2674905349794319E-2</v>
      </c>
      <c r="Y351" s="73">
        <f t="shared" si="23"/>
        <v>4.9786491622866524E-2</v>
      </c>
      <c r="Z351" s="73">
        <f t="shared" si="23"/>
        <v>-1.1657030384773948E-2</v>
      </c>
      <c r="AA351" s="73">
        <f t="shared" si="23"/>
        <v>5.9420033079879531E-2</v>
      </c>
      <c r="AB351" s="73">
        <f t="shared" si="23"/>
        <v>3.1774520383692995E-2</v>
      </c>
      <c r="AC351" s="73">
        <f t="shared" si="23"/>
        <v>6.4805936503298023E-2</v>
      </c>
      <c r="AD351" s="73">
        <f t="shared" si="23"/>
        <v>0.12228147432253045</v>
      </c>
      <c r="AE351" s="73" t="str">
        <f t="shared" si="23"/>
        <v/>
      </c>
      <c r="AF351" s="73" t="str">
        <f t="shared" si="23"/>
        <v/>
      </c>
      <c r="AG351">
        <v>2.741E-2</v>
      </c>
      <c r="AH351"/>
    </row>
    <row r="352" spans="1:34" ht="16" x14ac:dyDescent="0.2">
      <c r="A352" s="70">
        <v>41609</v>
      </c>
      <c r="B352" s="71">
        <v>17.819058999999999</v>
      </c>
      <c r="C352" s="71">
        <v>13.705247</v>
      </c>
      <c r="D352" s="71">
        <v>80.821571000000006</v>
      </c>
      <c r="E352" s="71">
        <v>32.432133</v>
      </c>
      <c r="F352" s="71" t="e">
        <v>#N/A</v>
      </c>
      <c r="G352" s="71">
        <v>71.917084000000003</v>
      </c>
      <c r="H352" s="71">
        <v>124.910004</v>
      </c>
      <c r="I352" s="71">
        <v>32.613067999999998</v>
      </c>
      <c r="J352" s="71">
        <v>91.111641000000006</v>
      </c>
      <c r="K352" s="71">
        <v>63.369999</v>
      </c>
      <c r="L352" s="71">
        <v>17.829999999999998</v>
      </c>
      <c r="M352" s="71">
        <v>29.731449000000001</v>
      </c>
      <c r="N352" s="71">
        <v>12.706630000000001</v>
      </c>
      <c r="O352" s="71"/>
      <c r="P352" s="71"/>
      <c r="R352" s="73">
        <f t="shared" si="23"/>
        <v>1.4792492166407545E-2</v>
      </c>
      <c r="S352" s="73">
        <f t="shared" si="23"/>
        <v>-1.5802812519882914E-2</v>
      </c>
      <c r="T352" s="73">
        <f t="shared" si="23"/>
        <v>5.7459466771578427E-2</v>
      </c>
      <c r="U352" s="73">
        <f t="shared" si="23"/>
        <v>3.5067986377192772E-2</v>
      </c>
      <c r="V352" s="73" t="str">
        <f t="shared" si="23"/>
        <v/>
      </c>
      <c r="W352" s="73">
        <f t="shared" si="23"/>
        <v>5.4967966664242418E-2</v>
      </c>
      <c r="X352" s="73">
        <f>IFERROR(H351/H350-1,"")</f>
        <v>2.0673583033291143E-2</v>
      </c>
      <c r="Y352" s="73">
        <f t="shared" si="23"/>
        <v>3.0086465744477042E-2</v>
      </c>
      <c r="Z352" s="73">
        <f t="shared" si="23"/>
        <v>1.4743424113756731E-3</v>
      </c>
      <c r="AA352" s="73">
        <f t="shared" si="23"/>
        <v>6.4147776056217909E-2</v>
      </c>
      <c r="AB352" s="73">
        <f t="shared" si="23"/>
        <v>3.6025626730135096E-2</v>
      </c>
      <c r="AC352" s="73">
        <f t="shared" si="23"/>
        <v>3.6795375301982958E-2</v>
      </c>
      <c r="AD352" s="73">
        <f t="shared" si="23"/>
        <v>2.3034690879058628E-2</v>
      </c>
      <c r="AE352" s="73" t="str">
        <f t="shared" si="23"/>
        <v/>
      </c>
      <c r="AF352" s="73" t="str">
        <f t="shared" si="23"/>
        <v/>
      </c>
      <c r="AG352">
        <v>3.0259999999999999E-2</v>
      </c>
      <c r="AH352"/>
    </row>
    <row r="353" spans="1:34" ht="16" x14ac:dyDescent="0.2">
      <c r="A353" s="70">
        <v>41640</v>
      </c>
      <c r="B353" s="71">
        <v>15.900002000000001</v>
      </c>
      <c r="C353" s="71">
        <v>14.753418</v>
      </c>
      <c r="D353" s="71">
        <v>75.735123000000002</v>
      </c>
      <c r="E353" s="71">
        <v>29.692160000000001</v>
      </c>
      <c r="F353" s="71" t="e">
        <v>#N/A</v>
      </c>
      <c r="G353" s="71">
        <v>68.351912999999996</v>
      </c>
      <c r="H353" s="71">
        <v>111.629997</v>
      </c>
      <c r="I353" s="71">
        <v>32.255282999999999</v>
      </c>
      <c r="J353" s="71">
        <v>83.897437999999994</v>
      </c>
      <c r="K353" s="71">
        <v>64.930000000000007</v>
      </c>
      <c r="L353" s="71">
        <v>17.129999000000002</v>
      </c>
      <c r="M353" s="71">
        <v>27.195677</v>
      </c>
      <c r="N353" s="71">
        <v>13.169846</v>
      </c>
      <c r="O353" s="71"/>
      <c r="P353" s="71"/>
      <c r="R353" s="73">
        <f t="shared" si="23"/>
        <v>-0.10769687669814654</v>
      </c>
      <c r="S353" s="73">
        <f t="shared" si="23"/>
        <v>7.6479541010826102E-2</v>
      </c>
      <c r="T353" s="73">
        <f t="shared" si="23"/>
        <v>-6.2934287679213829E-2</v>
      </c>
      <c r="U353" s="73">
        <f t="shared" si="23"/>
        <v>-8.4483280825223495E-2</v>
      </c>
      <c r="V353" s="73" t="str">
        <f t="shared" si="23"/>
        <v/>
      </c>
      <c r="W353" s="73">
        <f t="shared" si="23"/>
        <v>-4.9573353113149143E-2</v>
      </c>
      <c r="X353" s="73">
        <f>IFERROR(H352/H351-1,"")</f>
        <v>2.0173162035720837E-2</v>
      </c>
      <c r="Y353" s="73">
        <f t="shared" si="23"/>
        <v>-1.0970602336462187E-2</v>
      </c>
      <c r="Z353" s="73">
        <f t="shared" si="23"/>
        <v>-7.9179816331043873E-2</v>
      </c>
      <c r="AA353" s="73">
        <f t="shared" si="23"/>
        <v>2.4617342979601498E-2</v>
      </c>
      <c r="AB353" s="73">
        <f t="shared" si="23"/>
        <v>-3.9259730790801806E-2</v>
      </c>
      <c r="AC353" s="73">
        <f t="shared" si="23"/>
        <v>-8.5289216815500724E-2</v>
      </c>
      <c r="AD353" s="73">
        <f t="shared" si="23"/>
        <v>3.645466972753586E-2</v>
      </c>
      <c r="AE353" s="73" t="str">
        <f t="shared" si="23"/>
        <v/>
      </c>
      <c r="AF353" s="73" t="str">
        <f t="shared" si="23"/>
        <v/>
      </c>
      <c r="AG353">
        <v>2.6680000000000002E-2</v>
      </c>
      <c r="AH353"/>
    </row>
    <row r="354" spans="1:34" ht="16" x14ac:dyDescent="0.2">
      <c r="A354" s="70">
        <v>41671</v>
      </c>
      <c r="B354" s="71">
        <v>16.714379999999998</v>
      </c>
      <c r="C354" s="71">
        <v>14.559640999999999</v>
      </c>
      <c r="D354" s="71">
        <v>81.521309000000002</v>
      </c>
      <c r="E354" s="71">
        <v>29.990492</v>
      </c>
      <c r="F354" s="71" t="e">
        <v>#N/A</v>
      </c>
      <c r="G354" s="71">
        <v>72.402823999999995</v>
      </c>
      <c r="H354" s="71">
        <v>115.33000199999999</v>
      </c>
      <c r="I354" s="71">
        <v>33.400013000000001</v>
      </c>
      <c r="J354" s="71">
        <v>92.472092000000004</v>
      </c>
      <c r="K354" s="71">
        <v>68.730002999999996</v>
      </c>
      <c r="L354" s="71">
        <v>19.350000000000001</v>
      </c>
      <c r="M354" s="71">
        <v>27.35708</v>
      </c>
      <c r="N354" s="71">
        <v>13.569482000000001</v>
      </c>
      <c r="O354" s="71"/>
      <c r="P354" s="71"/>
      <c r="R354" s="73">
        <f t="shared" si="23"/>
        <v>5.1218735695756301E-2</v>
      </c>
      <c r="S354" s="73">
        <f t="shared" si="23"/>
        <v>-1.3134380114492861E-2</v>
      </c>
      <c r="T354" s="73">
        <f t="shared" si="23"/>
        <v>7.6400298445412185E-2</v>
      </c>
      <c r="U354" s="73">
        <f t="shared" si="23"/>
        <v>1.0047500754407857E-2</v>
      </c>
      <c r="V354" s="73" t="str">
        <f t="shared" si="23"/>
        <v/>
      </c>
      <c r="W354" s="73">
        <f t="shared" si="23"/>
        <v>5.9265510242558994E-2</v>
      </c>
      <c r="X354" s="73">
        <f>IFERROR(H353/H352-1,"")</f>
        <v>-0.10631660055026493</v>
      </c>
      <c r="Y354" s="73">
        <f t="shared" si="23"/>
        <v>3.548969016951431E-2</v>
      </c>
      <c r="Z354" s="73">
        <f t="shared" si="23"/>
        <v>0.10220400293987542</v>
      </c>
      <c r="AA354" s="73">
        <f t="shared" si="23"/>
        <v>5.8524611119667114E-2</v>
      </c>
      <c r="AB354" s="73">
        <f t="shared" si="23"/>
        <v>0.12959726384105452</v>
      </c>
      <c r="AC354" s="73">
        <f t="shared" si="23"/>
        <v>5.9348770762353009E-3</v>
      </c>
      <c r="AD354" s="73">
        <f t="shared" si="23"/>
        <v>3.0344773963188354E-2</v>
      </c>
      <c r="AE354" s="73" t="str">
        <f t="shared" si="23"/>
        <v/>
      </c>
      <c r="AF354" s="73" t="str">
        <f t="shared" si="23"/>
        <v/>
      </c>
      <c r="AG354">
        <v>2.6579999999999999E-2</v>
      </c>
      <c r="AH354"/>
    </row>
    <row r="355" spans="1:34" ht="16" x14ac:dyDescent="0.2">
      <c r="A355" s="70">
        <v>41699</v>
      </c>
      <c r="B355" s="71">
        <v>17.149929</v>
      </c>
      <c r="C355" s="71">
        <v>15.14978</v>
      </c>
      <c r="D355" s="71">
        <v>80.404976000000005</v>
      </c>
      <c r="E355" s="71">
        <v>30.351628999999999</v>
      </c>
      <c r="F355" s="71" t="e">
        <v>#N/A</v>
      </c>
      <c r="G355" s="71">
        <v>72.952950000000001</v>
      </c>
      <c r="H355" s="71">
        <v>118.910004</v>
      </c>
      <c r="I355" s="71">
        <v>34.796421000000002</v>
      </c>
      <c r="J355" s="71">
        <v>91.293671000000003</v>
      </c>
      <c r="K355" s="71">
        <v>68.849997999999999</v>
      </c>
      <c r="L355" s="71">
        <v>20.440000999999999</v>
      </c>
      <c r="M355" s="71">
        <v>30.169725</v>
      </c>
      <c r="N355" s="71">
        <v>14.695731</v>
      </c>
      <c r="O355" s="71"/>
      <c r="P355" s="71"/>
      <c r="R355" s="73">
        <f t="shared" si="23"/>
        <v>2.6058340183722217E-2</v>
      </c>
      <c r="S355" s="73">
        <f t="shared" si="23"/>
        <v>4.0532524119241797E-2</v>
      </c>
      <c r="T355" s="73">
        <f t="shared" si="23"/>
        <v>-1.3693757051913891E-2</v>
      </c>
      <c r="U355" s="73">
        <f t="shared" si="23"/>
        <v>1.2041716421324455E-2</v>
      </c>
      <c r="V355" s="73" t="str">
        <f t="shared" si="23"/>
        <v/>
      </c>
      <c r="W355" s="73">
        <f t="shared" si="23"/>
        <v>7.5981290453532857E-3</v>
      </c>
      <c r="X355" s="73">
        <f>IFERROR(H354/H353-1,"")</f>
        <v>3.3145257542199769E-2</v>
      </c>
      <c r="Y355" s="73">
        <f t="shared" si="23"/>
        <v>4.1808606481680055E-2</v>
      </c>
      <c r="Z355" s="73">
        <f t="shared" si="23"/>
        <v>-1.27435313132096E-2</v>
      </c>
      <c r="AA355" s="73">
        <f t="shared" si="23"/>
        <v>1.7458896371647104E-3</v>
      </c>
      <c r="AB355" s="73">
        <f t="shared" si="23"/>
        <v>5.6330801033591671E-2</v>
      </c>
      <c r="AC355" s="73">
        <f t="shared" si="23"/>
        <v>0.1028123249995978</v>
      </c>
      <c r="AD355" s="73">
        <f t="shared" si="23"/>
        <v>8.2998673051778882E-2</v>
      </c>
      <c r="AE355" s="73" t="str">
        <f t="shared" si="23"/>
        <v/>
      </c>
      <c r="AF355" s="73" t="str">
        <f t="shared" si="23"/>
        <v/>
      </c>
      <c r="AG355">
        <v>2.7229999999999997E-2</v>
      </c>
      <c r="AH355"/>
    </row>
    <row r="356" spans="1:34" ht="16" x14ac:dyDescent="0.2">
      <c r="A356" s="70">
        <v>41730</v>
      </c>
      <c r="B356" s="71">
        <v>18.854562999999999</v>
      </c>
      <c r="C356" s="71">
        <v>13.343301</v>
      </c>
      <c r="D356" s="71">
        <v>78.082901000000007</v>
      </c>
      <c r="E356" s="71">
        <v>32.277617999999997</v>
      </c>
      <c r="F356" s="71" t="e">
        <v>#N/A</v>
      </c>
      <c r="G356" s="71">
        <v>72.198775999999995</v>
      </c>
      <c r="H356" s="71">
        <v>125.519997</v>
      </c>
      <c r="I356" s="71">
        <v>33.286121000000001</v>
      </c>
      <c r="J356" s="71">
        <v>91.734382999999994</v>
      </c>
      <c r="K356" s="71">
        <v>69.300003000000004</v>
      </c>
      <c r="L356" s="71">
        <v>20.010000000000002</v>
      </c>
      <c r="M356" s="71">
        <v>28.955759</v>
      </c>
      <c r="N356" s="71">
        <v>15.013624</v>
      </c>
      <c r="O356" s="71"/>
      <c r="P356" s="71"/>
      <c r="R356" s="73">
        <f t="shared" si="23"/>
        <v>9.9395980006681039E-2</v>
      </c>
      <c r="S356" s="73">
        <f t="shared" si="23"/>
        <v>-0.11924126951018432</v>
      </c>
      <c r="T356" s="73">
        <f t="shared" si="23"/>
        <v>-2.8879742467680103E-2</v>
      </c>
      <c r="U356" s="73">
        <f t="shared" si="23"/>
        <v>6.3455869205570448E-2</v>
      </c>
      <c r="V356" s="73" t="str">
        <f t="shared" si="23"/>
        <v/>
      </c>
      <c r="W356" s="73">
        <f t="shared" si="23"/>
        <v>-1.0337813618229386E-2</v>
      </c>
      <c r="X356" s="73">
        <f>IFERROR(H355/H354-1,"")</f>
        <v>3.1041376380102736E-2</v>
      </c>
      <c r="Y356" s="73">
        <f t="shared" si="23"/>
        <v>-4.340388915285287E-2</v>
      </c>
      <c r="Z356" s="73">
        <f t="shared" si="23"/>
        <v>4.8274102155447807E-3</v>
      </c>
      <c r="AA356" s="73">
        <f t="shared" si="23"/>
        <v>6.5360205239222147E-3</v>
      </c>
      <c r="AB356" s="73">
        <f t="shared" si="23"/>
        <v>-2.103722989054635E-2</v>
      </c>
      <c r="AC356" s="73">
        <f t="shared" si="23"/>
        <v>-4.0237887484887547E-2</v>
      </c>
      <c r="AD356" s="73">
        <f t="shared" si="23"/>
        <v>2.163165615919338E-2</v>
      </c>
      <c r="AE356" s="73" t="str">
        <f t="shared" si="23"/>
        <v/>
      </c>
      <c r="AF356" s="73" t="str">
        <f t="shared" si="23"/>
        <v/>
      </c>
      <c r="AG356">
        <v>2.648E-2</v>
      </c>
      <c r="AH356"/>
    </row>
    <row r="357" spans="1:34" ht="16" x14ac:dyDescent="0.2">
      <c r="A357" s="70">
        <v>41760</v>
      </c>
      <c r="B357" s="71">
        <v>20.225624</v>
      </c>
      <c r="C357" s="71">
        <v>13.343301</v>
      </c>
      <c r="D357" s="71">
        <v>81.924484000000007</v>
      </c>
      <c r="E357" s="71">
        <v>32.372574</v>
      </c>
      <c r="F357" s="71" t="e">
        <v>#N/A</v>
      </c>
      <c r="G357" s="71">
        <v>78.673668000000006</v>
      </c>
      <c r="H357" s="71">
        <v>122.790001</v>
      </c>
      <c r="I357" s="71">
        <v>34.437004000000002</v>
      </c>
      <c r="J357" s="71">
        <v>95.509140000000002</v>
      </c>
      <c r="K357" s="71">
        <v>70.589995999999999</v>
      </c>
      <c r="L357" s="71">
        <v>20.780000999999999</v>
      </c>
      <c r="M357" s="71">
        <v>29.695222999999999</v>
      </c>
      <c r="N357" s="71">
        <v>15.213442000000001</v>
      </c>
      <c r="O357" s="71"/>
      <c r="P357" s="71"/>
      <c r="R357" s="73">
        <f t="shared" si="23"/>
        <v>7.271772885958705E-2</v>
      </c>
      <c r="S357" s="73">
        <f t="shared" si="23"/>
        <v>0</v>
      </c>
      <c r="T357" s="73">
        <f t="shared" si="23"/>
        <v>4.9198774005591916E-2</v>
      </c>
      <c r="U357" s="73">
        <f t="shared" si="23"/>
        <v>2.9418527724072163E-3</v>
      </c>
      <c r="V357" s="73" t="str">
        <f t="shared" si="23"/>
        <v/>
      </c>
      <c r="W357" s="73">
        <f t="shared" si="23"/>
        <v>8.96814649600155E-2</v>
      </c>
      <c r="X357" s="73">
        <f>IFERROR(H356/H355-1,"")</f>
        <v>5.5588199290616425E-2</v>
      </c>
      <c r="Y357" s="73">
        <f t="shared" si="23"/>
        <v>3.4575461646612515E-2</v>
      </c>
      <c r="Z357" s="73">
        <f t="shared" si="23"/>
        <v>4.114876970393988E-2</v>
      </c>
      <c r="AA357" s="73">
        <f t="shared" si="23"/>
        <v>1.8614616798789951E-2</v>
      </c>
      <c r="AB357" s="73">
        <f t="shared" si="23"/>
        <v>3.8480809595202281E-2</v>
      </c>
      <c r="AC357" s="73">
        <f t="shared" si="23"/>
        <v>2.5537717730003129E-2</v>
      </c>
      <c r="AD357" s="73">
        <f t="shared" si="23"/>
        <v>1.3309111777409566E-2</v>
      </c>
      <c r="AE357" s="73" t="str">
        <f t="shared" si="23"/>
        <v/>
      </c>
      <c r="AF357" s="73" t="str">
        <f t="shared" si="23"/>
        <v/>
      </c>
      <c r="AG357">
        <v>2.4569999999999998E-2</v>
      </c>
      <c r="AH357"/>
    </row>
    <row r="358" spans="1:34" ht="16" x14ac:dyDescent="0.2">
      <c r="A358" s="70">
        <v>41791</v>
      </c>
      <c r="B358" s="71">
        <v>20.901197</v>
      </c>
      <c r="C358" s="71">
        <v>13.546004</v>
      </c>
      <c r="D358" s="71">
        <v>84.941811000000001</v>
      </c>
      <c r="E358" s="71">
        <v>33.519962</v>
      </c>
      <c r="F358" s="71" t="e">
        <v>#N/A</v>
      </c>
      <c r="G358" s="71">
        <v>80.902923999999999</v>
      </c>
      <c r="H358" s="71">
        <v>130.550003</v>
      </c>
      <c r="I358" s="71">
        <v>35.359363999999999</v>
      </c>
      <c r="J358" s="71">
        <v>98.325844000000004</v>
      </c>
      <c r="K358" s="71">
        <v>72.319999999999993</v>
      </c>
      <c r="L358" s="71">
        <v>22.299999</v>
      </c>
      <c r="M358" s="71">
        <v>32.204197000000001</v>
      </c>
      <c r="N358" s="71">
        <v>15.295185999999999</v>
      </c>
      <c r="O358" s="71"/>
      <c r="P358" s="71"/>
      <c r="R358" s="73">
        <f t="shared" si="23"/>
        <v>3.3401837194244388E-2</v>
      </c>
      <c r="S358" s="73">
        <f t="shared" si="23"/>
        <v>1.519136831283352E-2</v>
      </c>
      <c r="T358" s="73">
        <f t="shared" si="23"/>
        <v>3.6830589009263726E-2</v>
      </c>
      <c r="U358" s="73">
        <f t="shared" si="23"/>
        <v>3.5443211899059968E-2</v>
      </c>
      <c r="V358" s="73" t="str">
        <f t="shared" si="23"/>
        <v/>
      </c>
      <c r="W358" s="73">
        <f t="shared" si="23"/>
        <v>2.8335478142445192E-2</v>
      </c>
      <c r="X358" s="73">
        <f>IFERROR(H357/H356-1,"")</f>
        <v>-2.1749490640921576E-2</v>
      </c>
      <c r="Y358" s="73">
        <f t="shared" si="23"/>
        <v>2.6783979233501176E-2</v>
      </c>
      <c r="Z358" s="73">
        <f t="shared" si="23"/>
        <v>2.9491460189045693E-2</v>
      </c>
      <c r="AA358" s="73">
        <f t="shared" si="23"/>
        <v>2.4507778694306648E-2</v>
      </c>
      <c r="AB358" s="73">
        <f t="shared" si="23"/>
        <v>7.3147157211397751E-2</v>
      </c>
      <c r="AC358" s="73">
        <f t="shared" si="23"/>
        <v>8.4490828710058974E-2</v>
      </c>
      <c r="AD358" s="73">
        <f t="shared" si="23"/>
        <v>5.3731430402139679E-3</v>
      </c>
      <c r="AE358" s="73" t="str">
        <f t="shared" si="23"/>
        <v/>
      </c>
      <c r="AF358" s="73" t="str">
        <f t="shared" si="23"/>
        <v/>
      </c>
      <c r="AG358">
        <v>2.5160000000000002E-2</v>
      </c>
      <c r="AH358"/>
    </row>
    <row r="359" spans="1:34" ht="16" x14ac:dyDescent="0.2">
      <c r="A359" s="70">
        <v>41821</v>
      </c>
      <c r="B359" s="71">
        <v>21.501711</v>
      </c>
      <c r="C359" s="71">
        <v>13.448897000000001</v>
      </c>
      <c r="D359" s="71">
        <v>78.790740999999997</v>
      </c>
      <c r="E359" s="71">
        <v>31.324460999999999</v>
      </c>
      <c r="F359" s="71" t="e">
        <v>#N/A</v>
      </c>
      <c r="G359" s="71">
        <v>80.293769999999995</v>
      </c>
      <c r="H359" s="71">
        <v>129.240005</v>
      </c>
      <c r="I359" s="71">
        <v>34.501368999999997</v>
      </c>
      <c r="J359" s="71">
        <v>93.612183000000002</v>
      </c>
      <c r="K359" s="71">
        <v>70.440002000000007</v>
      </c>
      <c r="L359" s="71">
        <v>22.379999000000002</v>
      </c>
      <c r="M359" s="71">
        <v>33.544598000000001</v>
      </c>
      <c r="N359" s="71">
        <v>16.171661</v>
      </c>
      <c r="O359" s="71"/>
      <c r="P359" s="71"/>
      <c r="R359" s="73">
        <f t="shared" si="23"/>
        <v>2.8731081765317024E-2</v>
      </c>
      <c r="S359" s="73">
        <f t="shared" si="23"/>
        <v>-7.1686823656629262E-3</v>
      </c>
      <c r="T359" s="73">
        <f t="shared" si="23"/>
        <v>-7.2415103087453692E-2</v>
      </c>
      <c r="U359" s="73">
        <f t="shared" si="23"/>
        <v>-6.5498314109067257E-2</v>
      </c>
      <c r="V359" s="73" t="str">
        <f t="shared" si="23"/>
        <v/>
      </c>
      <c r="W359" s="73">
        <f t="shared" si="23"/>
        <v>-7.5294435588014741E-3</v>
      </c>
      <c r="X359" s="73">
        <f>IFERROR(H358/H357-1,"")</f>
        <v>6.3197344545994349E-2</v>
      </c>
      <c r="Y359" s="73">
        <f t="shared" si="23"/>
        <v>-2.4265000920265511E-2</v>
      </c>
      <c r="Z359" s="73">
        <f t="shared" si="23"/>
        <v>-4.7939186771689513E-2</v>
      </c>
      <c r="AA359" s="73">
        <f t="shared" si="23"/>
        <v>-2.5995547566371457E-2</v>
      </c>
      <c r="AB359" s="73">
        <f t="shared" si="23"/>
        <v>3.5874441070604668E-3</v>
      </c>
      <c r="AC359" s="73">
        <f t="shared" si="23"/>
        <v>4.1621935178200564E-2</v>
      </c>
      <c r="AD359" s="73">
        <f t="shared" si="23"/>
        <v>5.7303977865976963E-2</v>
      </c>
      <c r="AE359" s="73" t="str">
        <f t="shared" si="23"/>
        <v/>
      </c>
      <c r="AF359" s="73" t="str">
        <f t="shared" si="23"/>
        <v/>
      </c>
      <c r="AG359">
        <v>2.5559999999999999E-2</v>
      </c>
      <c r="AH359"/>
    </row>
    <row r="360" spans="1:34" ht="16" x14ac:dyDescent="0.2">
      <c r="A360" s="70">
        <v>41852</v>
      </c>
      <c r="B360" s="71">
        <v>23.053619000000001</v>
      </c>
      <c r="C360" s="71">
        <v>14.189685000000001</v>
      </c>
      <c r="D360" s="71">
        <v>80.399581999999995</v>
      </c>
      <c r="E360" s="71">
        <v>33.261817999999998</v>
      </c>
      <c r="F360" s="71" t="e">
        <v>#N/A</v>
      </c>
      <c r="G360" s="71">
        <v>86.357337999999999</v>
      </c>
      <c r="H360" s="71">
        <v>129.449997</v>
      </c>
      <c r="I360" s="71">
        <v>34.706589000000001</v>
      </c>
      <c r="J360" s="71">
        <v>99.379706999999996</v>
      </c>
      <c r="K360" s="71">
        <v>74.680000000000007</v>
      </c>
      <c r="L360" s="71">
        <v>23.540001</v>
      </c>
      <c r="M360" s="71">
        <v>33.809413999999997</v>
      </c>
      <c r="N360" s="71">
        <v>17.257038000000001</v>
      </c>
      <c r="O360" s="71"/>
      <c r="P360" s="71"/>
      <c r="R360" s="73">
        <f t="shared" si="23"/>
        <v>7.2176023573193859E-2</v>
      </c>
      <c r="S360" s="73">
        <f t="shared" si="23"/>
        <v>5.5081691829448998E-2</v>
      </c>
      <c r="T360" s="73">
        <f t="shared" si="23"/>
        <v>2.0419163211068181E-2</v>
      </c>
      <c r="U360" s="73">
        <f t="shared" si="23"/>
        <v>6.1848055422246473E-2</v>
      </c>
      <c r="V360" s="73" t="str">
        <f t="shared" si="23"/>
        <v/>
      </c>
      <c r="W360" s="73">
        <f t="shared" si="23"/>
        <v>7.5517291067538572E-2</v>
      </c>
      <c r="X360" s="73">
        <f>IFERROR(H359/H358-1,"")</f>
        <v>-1.0034454001506266E-2</v>
      </c>
      <c r="Y360" s="73">
        <f t="shared" si="23"/>
        <v>5.9481697668288813E-3</v>
      </c>
      <c r="Z360" s="73">
        <f t="shared" si="23"/>
        <v>6.1610826872822599E-2</v>
      </c>
      <c r="AA360" s="73">
        <f t="shared" si="23"/>
        <v>6.0193042016097653E-2</v>
      </c>
      <c r="AB360" s="73">
        <f t="shared" si="23"/>
        <v>5.1832084532264622E-2</v>
      </c>
      <c r="AC360" s="73">
        <f t="shared" si="23"/>
        <v>7.894445478225709E-3</v>
      </c>
      <c r="AD360" s="73">
        <f t="shared" si="23"/>
        <v>6.7115987652721643E-2</v>
      </c>
      <c r="AE360" s="73" t="str">
        <f t="shared" si="23"/>
        <v/>
      </c>
      <c r="AF360" s="73" t="str">
        <f t="shared" si="23"/>
        <v/>
      </c>
      <c r="AG360">
        <v>2.3429999999999999E-2</v>
      </c>
      <c r="AH360"/>
    </row>
    <row r="361" spans="1:34" ht="16" x14ac:dyDescent="0.2">
      <c r="A361" s="70">
        <v>41883</v>
      </c>
      <c r="B361" s="71">
        <v>22.772729999999999</v>
      </c>
      <c r="C361" s="71">
        <v>15.036303999999999</v>
      </c>
      <c r="D361" s="71">
        <v>78.594977999999998</v>
      </c>
      <c r="E361" s="71">
        <v>34.011246</v>
      </c>
      <c r="F361" s="71" t="e">
        <v>#N/A</v>
      </c>
      <c r="G361" s="71">
        <v>87.483788000000004</v>
      </c>
      <c r="H361" s="71">
        <v>119.32</v>
      </c>
      <c r="I361" s="71">
        <v>34.337181000000001</v>
      </c>
      <c r="J361" s="71">
        <v>92.117607000000007</v>
      </c>
      <c r="K361" s="71">
        <v>73.139999000000003</v>
      </c>
      <c r="L361" s="71">
        <v>20.790001</v>
      </c>
      <c r="M361" s="71">
        <v>33.421107999999997</v>
      </c>
      <c r="N361" s="71">
        <v>16.108084000000002</v>
      </c>
      <c r="O361" s="71"/>
      <c r="P361" s="71"/>
      <c r="R361" s="73">
        <f t="shared" si="23"/>
        <v>-1.2184160760182694E-2</v>
      </c>
      <c r="S361" s="73">
        <f t="shared" si="23"/>
        <v>5.9664397060258834E-2</v>
      </c>
      <c r="T361" s="73">
        <f t="shared" si="23"/>
        <v>-2.2445440077039192E-2</v>
      </c>
      <c r="U361" s="73">
        <f t="shared" si="23"/>
        <v>2.2531179744895491E-2</v>
      </c>
      <c r="V361" s="73" t="str">
        <f t="shared" si="23"/>
        <v/>
      </c>
      <c r="W361" s="73">
        <f t="shared" si="23"/>
        <v>1.3044056545606031E-2</v>
      </c>
      <c r="X361" s="73">
        <f>IFERROR(H360/H359-1,"")</f>
        <v>1.6248219736605396E-3</v>
      </c>
      <c r="Y361" s="73">
        <f t="shared" si="23"/>
        <v>-1.0643742604610318E-2</v>
      </c>
      <c r="Z361" s="73">
        <f t="shared" si="23"/>
        <v>-7.3074274610207768E-2</v>
      </c>
      <c r="AA361" s="73">
        <f t="shared" si="23"/>
        <v>-2.0621331012319222E-2</v>
      </c>
      <c r="AB361" s="73">
        <f t="shared" si="23"/>
        <v>-0.11682242494382222</v>
      </c>
      <c r="AC361" s="73">
        <f t="shared" si="23"/>
        <v>-1.1485144344708265E-2</v>
      </c>
      <c r="AD361" s="73">
        <f t="shared" si="23"/>
        <v>-6.6578864808665261E-2</v>
      </c>
      <c r="AE361" s="73" t="str">
        <f t="shared" si="23"/>
        <v/>
      </c>
      <c r="AF361" s="73" t="str">
        <f t="shared" si="23"/>
        <v/>
      </c>
      <c r="AG361">
        <v>2.5080000000000002E-2</v>
      </c>
      <c r="AH361"/>
    </row>
    <row r="362" spans="1:34" ht="16" x14ac:dyDescent="0.2">
      <c r="A362" s="70">
        <v>41913</v>
      </c>
      <c r="B362" s="71">
        <v>24.411460999999999</v>
      </c>
      <c r="C362" s="71">
        <v>15.179968000000001</v>
      </c>
      <c r="D362" s="71">
        <v>80.758705000000006</v>
      </c>
      <c r="E362" s="71">
        <v>33.632621999999998</v>
      </c>
      <c r="F362" s="71" t="e">
        <v>#N/A</v>
      </c>
      <c r="G362" s="71">
        <v>91.862587000000005</v>
      </c>
      <c r="H362" s="71">
        <v>119.949997</v>
      </c>
      <c r="I362" s="71">
        <v>35.175075999999997</v>
      </c>
      <c r="J362" s="71">
        <v>85.200400999999999</v>
      </c>
      <c r="K362" s="71">
        <v>78.069999999999993</v>
      </c>
      <c r="L362" s="71">
        <v>19.950001</v>
      </c>
      <c r="M362" s="71">
        <v>33.412475999999998</v>
      </c>
      <c r="N362" s="71">
        <v>16.294277000000001</v>
      </c>
      <c r="O362" s="71"/>
      <c r="P362" s="71"/>
      <c r="R362" s="73">
        <f t="shared" si="23"/>
        <v>7.1960234894981934E-2</v>
      </c>
      <c r="S362" s="73">
        <f t="shared" si="23"/>
        <v>9.5544756211367599E-3</v>
      </c>
      <c r="T362" s="73">
        <f t="shared" si="23"/>
        <v>2.7530092317094468E-2</v>
      </c>
      <c r="U362" s="73">
        <f t="shared" si="23"/>
        <v>-1.1132317822169835E-2</v>
      </c>
      <c r="V362" s="73" t="str">
        <f t="shared" si="23"/>
        <v/>
      </c>
      <c r="W362" s="73">
        <f t="shared" si="23"/>
        <v>5.0052690905428188E-2</v>
      </c>
      <c r="X362" s="73">
        <f>IFERROR(H361/H360-1,"")</f>
        <v>-7.8254130820875956E-2</v>
      </c>
      <c r="Y362" s="73">
        <f t="shared" si="23"/>
        <v>2.4401974058382736E-2</v>
      </c>
      <c r="Z362" s="73">
        <f t="shared" si="23"/>
        <v>-7.5091030100250089E-2</v>
      </c>
      <c r="AA362" s="73">
        <f t="shared" si="23"/>
        <v>6.7404991350902055E-2</v>
      </c>
      <c r="AB362" s="73">
        <f t="shared" si="23"/>
        <v>-4.0404038460604252E-2</v>
      </c>
      <c r="AC362" s="73">
        <f t="shared" si="23"/>
        <v>-2.5827988707016747E-4</v>
      </c>
      <c r="AD362" s="73">
        <f t="shared" si="23"/>
        <v>1.1558978709075518E-2</v>
      </c>
      <c r="AE362" s="73" t="str">
        <f t="shared" si="23"/>
        <v/>
      </c>
      <c r="AF362" s="73" t="str">
        <f t="shared" si="23"/>
        <v/>
      </c>
      <c r="AG362">
        <v>2.3349999999999999E-2</v>
      </c>
      <c r="AH362"/>
    </row>
    <row r="363" spans="1:34" ht="16" x14ac:dyDescent="0.2">
      <c r="A363" s="70">
        <v>41944</v>
      </c>
      <c r="B363" s="71">
        <v>26.881992</v>
      </c>
      <c r="C363" s="71">
        <v>15.073810999999999</v>
      </c>
      <c r="D363" s="71">
        <v>83.223511000000002</v>
      </c>
      <c r="E363" s="71">
        <v>36.001682000000002</v>
      </c>
      <c r="F363" s="71" t="e">
        <v>#N/A</v>
      </c>
      <c r="G363" s="71">
        <v>93.510445000000004</v>
      </c>
      <c r="H363" s="71">
        <v>108.870003</v>
      </c>
      <c r="I363" s="71">
        <v>36.496215999999997</v>
      </c>
      <c r="J363" s="71">
        <v>76.424560999999997</v>
      </c>
      <c r="K363" s="71">
        <v>76.529999000000004</v>
      </c>
      <c r="L363" s="71">
        <v>21.65</v>
      </c>
      <c r="M363" s="71">
        <v>34.704631999999997</v>
      </c>
      <c r="N363" s="71">
        <v>17.738420000000001</v>
      </c>
      <c r="O363" s="71"/>
      <c r="P363" s="71"/>
      <c r="R363" s="73">
        <f t="shared" ref="R363:AF379" si="24">IFERROR(B363/B362-1,"")</f>
        <v>0.10120373377078917</v>
      </c>
      <c r="S363" s="73">
        <f t="shared" si="24"/>
        <v>-6.9932294982441023E-3</v>
      </c>
      <c r="T363" s="73">
        <f t="shared" si="24"/>
        <v>3.0520623132824998E-2</v>
      </c>
      <c r="U363" s="73">
        <f t="shared" si="24"/>
        <v>7.0439349034398857E-2</v>
      </c>
      <c r="V363" s="73" t="str">
        <f t="shared" si="24"/>
        <v/>
      </c>
      <c r="W363" s="73">
        <f t="shared" si="24"/>
        <v>1.7938292985369531E-2</v>
      </c>
      <c r="X363" s="73">
        <f>IFERROR(H362/H361-1,"")</f>
        <v>5.2798944016092531E-3</v>
      </c>
      <c r="Y363" s="73">
        <f t="shared" si="24"/>
        <v>3.7558980682799392E-2</v>
      </c>
      <c r="Z363" s="73">
        <f t="shared" si="24"/>
        <v>-0.1030023321134369</v>
      </c>
      <c r="AA363" s="73">
        <f t="shared" si="24"/>
        <v>-1.9725899833482607E-2</v>
      </c>
      <c r="AB363" s="73">
        <f t="shared" si="24"/>
        <v>8.5212978184812993E-2</v>
      </c>
      <c r="AC363" s="73">
        <f t="shared" si="24"/>
        <v>3.8672859802428183E-2</v>
      </c>
      <c r="AD363" s="73">
        <f t="shared" si="24"/>
        <v>8.8628848030507967E-2</v>
      </c>
      <c r="AE363" s="73" t="str">
        <f t="shared" si="24"/>
        <v/>
      </c>
      <c r="AF363" s="73" t="str">
        <f t="shared" si="24"/>
        <v/>
      </c>
      <c r="AG363">
        <v>2.1940000000000001E-2</v>
      </c>
      <c r="AH363"/>
    </row>
    <row r="364" spans="1:34" ht="16" x14ac:dyDescent="0.2">
      <c r="A364" s="70">
        <v>41974</v>
      </c>
      <c r="B364" s="71">
        <v>25.057606</v>
      </c>
      <c r="C364" s="71">
        <v>15.825732</v>
      </c>
      <c r="D364" s="71">
        <v>83.781784000000002</v>
      </c>
      <c r="E364" s="71">
        <v>34.140030000000003</v>
      </c>
      <c r="F364" s="71" t="e">
        <v>#N/A</v>
      </c>
      <c r="G364" s="71">
        <v>88.944205999999994</v>
      </c>
      <c r="H364" s="71">
        <v>112.18</v>
      </c>
      <c r="I364" s="71">
        <v>37.115490000000001</v>
      </c>
      <c r="J364" s="71">
        <v>80.472960999999998</v>
      </c>
      <c r="K364" s="71">
        <v>75.739998</v>
      </c>
      <c r="L364" s="71">
        <v>20.149999999999999</v>
      </c>
      <c r="M364" s="71">
        <v>35.172794000000003</v>
      </c>
      <c r="N364" s="71">
        <v>18.224342</v>
      </c>
      <c r="O364" s="71"/>
      <c r="P364" s="71"/>
      <c r="R364" s="73">
        <f t="shared" si="24"/>
        <v>-6.7866473585737275E-2</v>
      </c>
      <c r="S364" s="73">
        <f t="shared" si="24"/>
        <v>4.9882607656418276E-2</v>
      </c>
      <c r="T364" s="73">
        <f t="shared" si="24"/>
        <v>6.7081164119595638E-3</v>
      </c>
      <c r="U364" s="73">
        <f t="shared" si="24"/>
        <v>-5.1710139542924694E-2</v>
      </c>
      <c r="V364" s="73" t="str">
        <f t="shared" si="24"/>
        <v/>
      </c>
      <c r="W364" s="73">
        <f t="shared" si="24"/>
        <v>-4.8831325741204745E-2</v>
      </c>
      <c r="X364" s="73">
        <f>IFERROR(H363/H362-1,"")</f>
        <v>-9.2371773881745112E-2</v>
      </c>
      <c r="Y364" s="73">
        <f t="shared" si="24"/>
        <v>1.6968170070015054E-2</v>
      </c>
      <c r="Z364" s="73">
        <f t="shared" si="24"/>
        <v>5.2972499246675353E-2</v>
      </c>
      <c r="AA364" s="73">
        <f t="shared" si="24"/>
        <v>-1.0322762450317047E-2</v>
      </c>
      <c r="AB364" s="73">
        <f t="shared" si="24"/>
        <v>-6.9284064665127043E-2</v>
      </c>
      <c r="AC364" s="73">
        <f t="shared" si="24"/>
        <v>1.3489899561534235E-2</v>
      </c>
      <c r="AD364" s="73">
        <f t="shared" si="24"/>
        <v>2.7393758857891415E-2</v>
      </c>
      <c r="AE364" s="73" t="str">
        <f t="shared" si="24"/>
        <v/>
      </c>
      <c r="AF364" s="73" t="str">
        <f t="shared" si="24"/>
        <v/>
      </c>
      <c r="AG364">
        <v>2.1700000000000001E-2</v>
      </c>
      <c r="AH364"/>
    </row>
    <row r="365" spans="1:34" ht="16" x14ac:dyDescent="0.2">
      <c r="A365" s="70">
        <v>42005</v>
      </c>
      <c r="B365" s="71">
        <v>26.59675</v>
      </c>
      <c r="C365" s="71">
        <v>13.441079999999999</v>
      </c>
      <c r="D365" s="71">
        <v>72.660751000000005</v>
      </c>
      <c r="E365" s="71">
        <v>33.290984999999999</v>
      </c>
      <c r="F365" s="71" t="e">
        <v>#N/A</v>
      </c>
      <c r="G365" s="71">
        <v>84.785255000000006</v>
      </c>
      <c r="H365" s="71">
        <v>102.529999</v>
      </c>
      <c r="I365" s="71">
        <v>34.791705999999998</v>
      </c>
      <c r="J365" s="71">
        <v>79.863997999999995</v>
      </c>
      <c r="K365" s="71">
        <v>75.059997999999993</v>
      </c>
      <c r="L365" s="71">
        <v>20.9</v>
      </c>
      <c r="M365" s="71">
        <v>31.210764000000001</v>
      </c>
      <c r="N365" s="71">
        <v>16.407810000000001</v>
      </c>
      <c r="O365" s="71"/>
      <c r="P365" s="71"/>
      <c r="R365" s="73">
        <f t="shared" si="24"/>
        <v>6.1424223846444193E-2</v>
      </c>
      <c r="S365" s="73">
        <f t="shared" si="24"/>
        <v>-0.15068194002021518</v>
      </c>
      <c r="T365" s="73">
        <f t="shared" si="24"/>
        <v>-0.13273807824383399</v>
      </c>
      <c r="U365" s="73">
        <f t="shared" si="24"/>
        <v>-2.4869486054933332E-2</v>
      </c>
      <c r="V365" s="73" t="str">
        <f t="shared" si="24"/>
        <v/>
      </c>
      <c r="W365" s="73">
        <f t="shared" si="24"/>
        <v>-4.6759099743944987E-2</v>
      </c>
      <c r="X365" s="73">
        <f>IFERROR(H364/H363-1,"")</f>
        <v>3.0403204820339758E-2</v>
      </c>
      <c r="Y365" s="73">
        <f t="shared" si="24"/>
        <v>-6.2609546580147613E-2</v>
      </c>
      <c r="Z365" s="73">
        <f t="shared" si="24"/>
        <v>-7.567299530583993E-3</v>
      </c>
      <c r="AA365" s="73">
        <f t="shared" si="24"/>
        <v>-8.9780831523128546E-3</v>
      </c>
      <c r="AB365" s="73">
        <f t="shared" si="24"/>
        <v>3.7220843672456594E-2</v>
      </c>
      <c r="AC365" s="73">
        <f t="shared" si="24"/>
        <v>-0.11264473331291225</v>
      </c>
      <c r="AD365" s="73">
        <f t="shared" si="24"/>
        <v>-9.9676136455296938E-2</v>
      </c>
      <c r="AE365" s="73" t="str">
        <f t="shared" si="24"/>
        <v/>
      </c>
      <c r="AF365" s="73" t="str">
        <f t="shared" si="24"/>
        <v/>
      </c>
      <c r="AG365">
        <v>1.6750000000000001E-2</v>
      </c>
      <c r="AH365"/>
    </row>
    <row r="366" spans="1:34" ht="16" x14ac:dyDescent="0.2">
      <c r="A366" s="70">
        <v>42036</v>
      </c>
      <c r="B366" s="71">
        <v>29.161987</v>
      </c>
      <c r="C366" s="71">
        <v>14.026631999999999</v>
      </c>
      <c r="D366" s="71">
        <v>73.687316999999993</v>
      </c>
      <c r="E366" s="71">
        <v>35.013351</v>
      </c>
      <c r="F366" s="71" t="e">
        <v>#N/A</v>
      </c>
      <c r="G366" s="71">
        <v>89.993217000000001</v>
      </c>
      <c r="H366" s="71">
        <v>106.68</v>
      </c>
      <c r="I366" s="71">
        <v>37.033123000000003</v>
      </c>
      <c r="J366" s="71">
        <v>77.747603999999995</v>
      </c>
      <c r="K366" s="71">
        <v>74.599997999999999</v>
      </c>
      <c r="L366" s="71">
        <v>23.32</v>
      </c>
      <c r="M366" s="71">
        <v>34.092067999999998</v>
      </c>
      <c r="N366" s="71">
        <v>15.82198</v>
      </c>
      <c r="O366" s="71"/>
      <c r="P366" s="71"/>
      <c r="R366" s="73">
        <f t="shared" si="24"/>
        <v>9.6449265417767105E-2</v>
      </c>
      <c r="S366" s="73">
        <f t="shared" si="24"/>
        <v>4.3564356435643603E-2</v>
      </c>
      <c r="T366" s="73">
        <f t="shared" si="24"/>
        <v>1.41282051984295E-2</v>
      </c>
      <c r="U366" s="73">
        <f t="shared" si="24"/>
        <v>5.1736708901824358E-2</v>
      </c>
      <c r="V366" s="73" t="str">
        <f t="shared" si="24"/>
        <v/>
      </c>
      <c r="W366" s="73">
        <f t="shared" si="24"/>
        <v>6.1425326844862349E-2</v>
      </c>
      <c r="X366" s="73">
        <f>IFERROR(H365/H364-1,"")</f>
        <v>-8.6022472811552841E-2</v>
      </c>
      <c r="Y366" s="73">
        <f t="shared" si="24"/>
        <v>6.442388884293293E-2</v>
      </c>
      <c r="Z366" s="73">
        <f t="shared" si="24"/>
        <v>-2.6499975621055216E-2</v>
      </c>
      <c r="AA366" s="73">
        <f t="shared" si="24"/>
        <v>-6.1284307521562997E-3</v>
      </c>
      <c r="AB366" s="73">
        <f t="shared" si="24"/>
        <v>0.11578947368421066</v>
      </c>
      <c r="AC366" s="73">
        <f t="shared" si="24"/>
        <v>9.2317637594516944E-2</v>
      </c>
      <c r="AD366" s="73">
        <f t="shared" si="24"/>
        <v>-3.5704338360817323E-2</v>
      </c>
      <c r="AE366" s="73" t="str">
        <f t="shared" si="24"/>
        <v/>
      </c>
      <c r="AF366" s="73" t="str">
        <f t="shared" si="24"/>
        <v/>
      </c>
      <c r="AG366">
        <v>2.0019999999999996E-2</v>
      </c>
      <c r="AH366"/>
    </row>
    <row r="367" spans="1:34" ht="16" x14ac:dyDescent="0.2">
      <c r="A367" s="70">
        <v>42064</v>
      </c>
      <c r="B367" s="71">
        <v>28.358606000000002</v>
      </c>
      <c r="C367" s="71">
        <v>13.654006000000001</v>
      </c>
      <c r="D367" s="71">
        <v>70.553428999999994</v>
      </c>
      <c r="E367" s="71">
        <v>32.789634999999997</v>
      </c>
      <c r="F367" s="71" t="e">
        <v>#N/A</v>
      </c>
      <c r="G367" s="71">
        <v>96.696838</v>
      </c>
      <c r="H367" s="71">
        <v>104.980003</v>
      </c>
      <c r="I367" s="71">
        <v>36.252766000000001</v>
      </c>
      <c r="J367" s="71">
        <v>72.875900000000001</v>
      </c>
      <c r="K367" s="71">
        <v>81.279999000000004</v>
      </c>
      <c r="L367" s="71">
        <v>22.73</v>
      </c>
      <c r="M367" s="71">
        <v>35.050212999999999</v>
      </c>
      <c r="N367" s="71">
        <v>14.150772</v>
      </c>
      <c r="O367" s="71"/>
      <c r="P367" s="71"/>
      <c r="R367" s="73">
        <f t="shared" si="24"/>
        <v>-2.7548911533360143E-2</v>
      </c>
      <c r="S367" s="73">
        <f t="shared" si="24"/>
        <v>-2.6565607481539355E-2</v>
      </c>
      <c r="T367" s="73">
        <f t="shared" si="24"/>
        <v>-4.2529544127654972E-2</v>
      </c>
      <c r="U367" s="73">
        <f t="shared" si="24"/>
        <v>-6.3510516317047294E-2</v>
      </c>
      <c r="V367" s="73" t="str">
        <f t="shared" si="24"/>
        <v/>
      </c>
      <c r="W367" s="73">
        <f t="shared" si="24"/>
        <v>7.449029186277456E-2</v>
      </c>
      <c r="X367" s="73">
        <f>IFERROR(H366/H365-1,"")</f>
        <v>4.0475968404135143E-2</v>
      </c>
      <c r="Y367" s="73">
        <f t="shared" si="24"/>
        <v>-2.1071865853711569E-2</v>
      </c>
      <c r="Z367" s="73">
        <f t="shared" si="24"/>
        <v>-6.2660503338469398E-2</v>
      </c>
      <c r="AA367" s="73">
        <f t="shared" si="24"/>
        <v>8.954425173040903E-2</v>
      </c>
      <c r="AB367" s="73">
        <f t="shared" si="24"/>
        <v>-2.530017152658659E-2</v>
      </c>
      <c r="AC367" s="73">
        <f t="shared" si="24"/>
        <v>2.8104631259095347E-2</v>
      </c>
      <c r="AD367" s="73">
        <f t="shared" si="24"/>
        <v>-0.10562571814652777</v>
      </c>
      <c r="AE367" s="73" t="str">
        <f t="shared" si="24"/>
        <v/>
      </c>
      <c r="AF367" s="73" t="str">
        <f t="shared" si="24"/>
        <v/>
      </c>
      <c r="AG367">
        <v>1.934E-2</v>
      </c>
      <c r="AH367"/>
    </row>
    <row r="368" spans="1:34" ht="16" x14ac:dyDescent="0.2">
      <c r="A368" s="70">
        <v>42095</v>
      </c>
      <c r="B368" s="71">
        <v>28.522703</v>
      </c>
      <c r="C368" s="71">
        <v>14.177291</v>
      </c>
      <c r="D368" s="71">
        <v>70.182120999999995</v>
      </c>
      <c r="E368" s="71">
        <v>33.069873999999999</v>
      </c>
      <c r="F368" s="71" t="e">
        <v>#N/A</v>
      </c>
      <c r="G368" s="71">
        <v>100.16229199999999</v>
      </c>
      <c r="H368" s="71">
        <v>111.05999799999999</v>
      </c>
      <c r="I368" s="71">
        <v>35.791401</v>
      </c>
      <c r="J368" s="71">
        <v>79.963829000000004</v>
      </c>
      <c r="K368" s="71">
        <v>81.099997999999999</v>
      </c>
      <c r="L368" s="71">
        <v>22.82</v>
      </c>
      <c r="M368" s="71">
        <v>36.879367999999999</v>
      </c>
      <c r="N368" s="71">
        <v>14.972752</v>
      </c>
      <c r="O368" s="71"/>
      <c r="P368" s="71"/>
      <c r="R368" s="73">
        <f t="shared" si="24"/>
        <v>5.7864974039978367E-3</v>
      </c>
      <c r="S368" s="73">
        <f t="shared" si="24"/>
        <v>3.832464992325324E-2</v>
      </c>
      <c r="T368" s="73">
        <f t="shared" si="24"/>
        <v>-5.2627916922365348E-3</v>
      </c>
      <c r="U368" s="73">
        <f t="shared" si="24"/>
        <v>8.5465727203124509E-3</v>
      </c>
      <c r="V368" s="73" t="str">
        <f t="shared" si="24"/>
        <v/>
      </c>
      <c r="W368" s="73">
        <f t="shared" si="24"/>
        <v>3.5838338374621914E-2</v>
      </c>
      <c r="X368" s="73">
        <f>IFERROR(H367/H366-1,"")</f>
        <v>-1.5935479940007546E-2</v>
      </c>
      <c r="Y368" s="73">
        <f t="shared" si="24"/>
        <v>-1.2726339281256549E-2</v>
      </c>
      <c r="Z368" s="73">
        <f t="shared" si="24"/>
        <v>9.7260260250645381E-2</v>
      </c>
      <c r="AA368" s="73">
        <f t="shared" si="24"/>
        <v>-2.2145792595298364E-3</v>
      </c>
      <c r="AB368" s="73">
        <f t="shared" si="24"/>
        <v>3.959524857017227E-3</v>
      </c>
      <c r="AC368" s="73">
        <f t="shared" si="24"/>
        <v>5.2186701404639102E-2</v>
      </c>
      <c r="AD368" s="73">
        <f t="shared" si="24"/>
        <v>5.8087290219925869E-2</v>
      </c>
      <c r="AE368" s="73" t="str">
        <f t="shared" si="24"/>
        <v/>
      </c>
      <c r="AF368" s="73" t="str">
        <f t="shared" si="24"/>
        <v/>
      </c>
      <c r="AG368">
        <v>2.0459999999999999E-2</v>
      </c>
      <c r="AH368"/>
    </row>
    <row r="369" spans="1:34" ht="16" x14ac:dyDescent="0.2">
      <c r="A369" s="70">
        <v>42125</v>
      </c>
      <c r="B369" s="71">
        <v>29.691863999999999</v>
      </c>
      <c r="C369" s="71">
        <v>14.684575000000001</v>
      </c>
      <c r="D369" s="71">
        <v>72.239104999999995</v>
      </c>
      <c r="E369" s="71">
        <v>33.396000000000001</v>
      </c>
      <c r="F369" s="71" t="e">
        <v>#N/A</v>
      </c>
      <c r="G369" s="71">
        <v>100.702591</v>
      </c>
      <c r="H369" s="71">
        <v>103</v>
      </c>
      <c r="I369" s="71">
        <v>35.991779000000001</v>
      </c>
      <c r="J369" s="71">
        <v>78.057075999999995</v>
      </c>
      <c r="K369" s="71">
        <v>83.779999000000004</v>
      </c>
      <c r="L369" s="71">
        <v>25.26</v>
      </c>
      <c r="M369" s="71">
        <v>37.918216999999999</v>
      </c>
      <c r="N369" s="71">
        <v>15.168029000000001</v>
      </c>
      <c r="O369" s="71"/>
      <c r="P369" s="71"/>
      <c r="R369" s="73">
        <f t="shared" si="24"/>
        <v>4.0990540062069147E-2</v>
      </c>
      <c r="S369" s="73">
        <f t="shared" si="24"/>
        <v>3.5781447950810952E-2</v>
      </c>
      <c r="T369" s="73">
        <f t="shared" si="24"/>
        <v>2.9309231050455242E-2</v>
      </c>
      <c r="U369" s="73">
        <f t="shared" si="24"/>
        <v>9.8617249040622301E-3</v>
      </c>
      <c r="V369" s="73" t="str">
        <f t="shared" si="24"/>
        <v/>
      </c>
      <c r="W369" s="73">
        <f t="shared" si="24"/>
        <v>5.3942355871809955E-3</v>
      </c>
      <c r="X369" s="73">
        <f>IFERROR(H368/H367-1,"")</f>
        <v>5.7915744201302743E-2</v>
      </c>
      <c r="Y369" s="73">
        <f t="shared" si="24"/>
        <v>5.5984955716039675E-3</v>
      </c>
      <c r="Z369" s="73">
        <f t="shared" si="24"/>
        <v>-2.3845193806314668E-2</v>
      </c>
      <c r="AA369" s="73">
        <f t="shared" si="24"/>
        <v>3.3045635833431231E-2</v>
      </c>
      <c r="AB369" s="73">
        <f t="shared" si="24"/>
        <v>0.10692375109553032</v>
      </c>
      <c r="AC369" s="73">
        <f t="shared" si="24"/>
        <v>2.8168839552781932E-2</v>
      </c>
      <c r="AD369" s="73">
        <f t="shared" si="24"/>
        <v>1.3042158181742369E-2</v>
      </c>
      <c r="AE369" s="73" t="str">
        <f t="shared" si="24"/>
        <v/>
      </c>
      <c r="AF369" s="73" t="str">
        <f t="shared" si="24"/>
        <v/>
      </c>
      <c r="AG369">
        <v>2.0950000000000003E-2</v>
      </c>
      <c r="AH369"/>
    </row>
    <row r="370" spans="1:34" ht="16" x14ac:dyDescent="0.2">
      <c r="A370" s="70">
        <v>42156</v>
      </c>
      <c r="B370" s="71">
        <v>28.705922999999999</v>
      </c>
      <c r="C370" s="71">
        <v>15.147363</v>
      </c>
      <c r="D370" s="71">
        <v>70.426765000000003</v>
      </c>
      <c r="E370" s="71">
        <v>31.985479000000002</v>
      </c>
      <c r="F370" s="71" t="e">
        <v>#N/A</v>
      </c>
      <c r="G370" s="71">
        <v>100.88402600000001</v>
      </c>
      <c r="H370" s="71">
        <v>96.470000999999996</v>
      </c>
      <c r="I370" s="71">
        <v>36.233887000000003</v>
      </c>
      <c r="J370" s="71">
        <v>77.637794</v>
      </c>
      <c r="K370" s="71">
        <v>79.470000999999996</v>
      </c>
      <c r="L370" s="71">
        <v>24.209999</v>
      </c>
      <c r="M370" s="71">
        <v>36.702671000000002</v>
      </c>
      <c r="N370" s="71">
        <v>13.62852</v>
      </c>
      <c r="O370" s="71"/>
      <c r="P370" s="71"/>
      <c r="R370" s="73">
        <f t="shared" si="24"/>
        <v>-3.3205763033267277E-2</v>
      </c>
      <c r="S370" s="73">
        <f t="shared" si="24"/>
        <v>3.151524644056769E-2</v>
      </c>
      <c r="T370" s="73">
        <f t="shared" si="24"/>
        <v>-2.5088073834801716E-2</v>
      </c>
      <c r="U370" s="73">
        <f t="shared" si="24"/>
        <v>-4.2236225895316726E-2</v>
      </c>
      <c r="V370" s="73" t="str">
        <f t="shared" si="24"/>
        <v/>
      </c>
      <c r="W370" s="73">
        <f t="shared" si="24"/>
        <v>1.8016914778291593E-3</v>
      </c>
      <c r="X370" s="73">
        <f>IFERROR(H369/H368-1,"")</f>
        <v>-7.2573367055165927E-2</v>
      </c>
      <c r="Y370" s="73">
        <f t="shared" si="24"/>
        <v>6.726758352233686E-3</v>
      </c>
      <c r="Z370" s="73">
        <f t="shared" si="24"/>
        <v>-5.3714797105645085E-3</v>
      </c>
      <c r="AA370" s="73">
        <f t="shared" si="24"/>
        <v>-5.1444235514970682E-2</v>
      </c>
      <c r="AB370" s="73">
        <f t="shared" si="24"/>
        <v>-4.1567735550277152E-2</v>
      </c>
      <c r="AC370" s="73">
        <f t="shared" si="24"/>
        <v>-3.2057045298305997E-2</v>
      </c>
      <c r="AD370" s="73">
        <f t="shared" si="24"/>
        <v>-0.10149697103031652</v>
      </c>
      <c r="AE370" s="73" t="str">
        <f t="shared" si="24"/>
        <v/>
      </c>
      <c r="AF370" s="73" t="str">
        <f t="shared" si="24"/>
        <v/>
      </c>
      <c r="AG370">
        <v>2.3349999999999999E-2</v>
      </c>
      <c r="AH370"/>
    </row>
    <row r="371" spans="1:34" ht="16" x14ac:dyDescent="0.2">
      <c r="A371" s="70">
        <v>42186</v>
      </c>
      <c r="B371" s="71">
        <v>27.760731</v>
      </c>
      <c r="C371" s="71">
        <v>15.960469</v>
      </c>
      <c r="D371" s="71">
        <v>69.180428000000006</v>
      </c>
      <c r="E371" s="71">
        <v>33.770161000000002</v>
      </c>
      <c r="F371" s="71" t="e">
        <v>#N/A</v>
      </c>
      <c r="G371" s="71">
        <v>103.192154</v>
      </c>
      <c r="H371" s="71">
        <v>88.480002999999996</v>
      </c>
      <c r="I371" s="71">
        <v>37.962273000000003</v>
      </c>
      <c r="J371" s="71">
        <v>70.080658</v>
      </c>
      <c r="K371" s="71">
        <v>79.029999000000004</v>
      </c>
      <c r="L371" s="71">
        <v>25.790001</v>
      </c>
      <c r="M371" s="71">
        <v>37.953189999999999</v>
      </c>
      <c r="N371" s="71">
        <v>13.860127</v>
      </c>
      <c r="O371" s="71"/>
      <c r="P371" s="71"/>
      <c r="R371" s="73">
        <f t="shared" si="24"/>
        <v>-3.2926723868102026E-2</v>
      </c>
      <c r="S371" s="73">
        <f t="shared" si="24"/>
        <v>5.3679706494127011E-2</v>
      </c>
      <c r="T371" s="73">
        <f t="shared" si="24"/>
        <v>-1.7696922469745635E-2</v>
      </c>
      <c r="U371" s="73">
        <f t="shared" si="24"/>
        <v>5.5796631965399079E-2</v>
      </c>
      <c r="V371" s="73" t="str">
        <f t="shared" si="24"/>
        <v/>
      </c>
      <c r="W371" s="73">
        <f t="shared" si="24"/>
        <v>2.2879023483856509E-2</v>
      </c>
      <c r="X371" s="73">
        <f>IFERROR(H370/H369-1,"")</f>
        <v>-6.3398048543689356E-2</v>
      </c>
      <c r="Y371" s="73">
        <f t="shared" si="24"/>
        <v>4.7700816641615074E-2</v>
      </c>
      <c r="Z371" s="73">
        <f t="shared" si="24"/>
        <v>-9.73383658994742E-2</v>
      </c>
      <c r="AA371" s="73">
        <f t="shared" si="24"/>
        <v>-5.5367056054270725E-3</v>
      </c>
      <c r="AB371" s="73">
        <f t="shared" si="24"/>
        <v>6.5262373616785441E-2</v>
      </c>
      <c r="AC371" s="73">
        <f t="shared" si="24"/>
        <v>3.4071607486005462E-2</v>
      </c>
      <c r="AD371" s="73">
        <f t="shared" si="24"/>
        <v>1.6994288448048733E-2</v>
      </c>
      <c r="AE371" s="73" t="str">
        <f t="shared" si="24"/>
        <v/>
      </c>
      <c r="AF371" s="73" t="str">
        <f t="shared" si="24"/>
        <v/>
      </c>
      <c r="AG371">
        <v>2.205E-2</v>
      </c>
      <c r="AH371"/>
    </row>
    <row r="372" spans="1:34" ht="16" x14ac:dyDescent="0.2">
      <c r="A372" s="70">
        <v>42217</v>
      </c>
      <c r="B372" s="71">
        <v>25.806266999999998</v>
      </c>
      <c r="C372" s="71">
        <v>14.585794999999999</v>
      </c>
      <c r="D372" s="71">
        <v>69.780715999999998</v>
      </c>
      <c r="E372" s="71">
        <v>32.323338</v>
      </c>
      <c r="F372" s="71">
        <v>57.042271</v>
      </c>
      <c r="G372" s="71">
        <v>95.604361999999995</v>
      </c>
      <c r="H372" s="71">
        <v>80.989998</v>
      </c>
      <c r="I372" s="71">
        <v>35.560775999999997</v>
      </c>
      <c r="J372" s="71">
        <v>72.88588</v>
      </c>
      <c r="K372" s="71">
        <v>75.639999000000003</v>
      </c>
      <c r="L372" s="71">
        <v>28.629999000000002</v>
      </c>
      <c r="M372" s="71">
        <v>34.940674000000001</v>
      </c>
      <c r="N372" s="71">
        <v>12.742960999999999</v>
      </c>
      <c r="O372" s="71"/>
      <c r="P372" s="71"/>
      <c r="R372" s="73">
        <f t="shared" si="24"/>
        <v>-7.0403909752952853E-2</v>
      </c>
      <c r="S372" s="73">
        <f t="shared" si="24"/>
        <v>-8.6129925129393214E-2</v>
      </c>
      <c r="T372" s="73">
        <f t="shared" si="24"/>
        <v>8.6771362559363574E-3</v>
      </c>
      <c r="U372" s="73">
        <f t="shared" si="24"/>
        <v>-4.284323666683143E-2</v>
      </c>
      <c r="V372" s="73" t="str">
        <f t="shared" si="24"/>
        <v/>
      </c>
      <c r="W372" s="73">
        <f t="shared" si="24"/>
        <v>-7.3530706607791152E-2</v>
      </c>
      <c r="X372" s="73">
        <f>IFERROR(H371/H370-1,"")</f>
        <v>-8.2823654163743599E-2</v>
      </c>
      <c r="Y372" s="73">
        <f t="shared" si="24"/>
        <v>-6.326009509493824E-2</v>
      </c>
      <c r="Z372" s="73">
        <f t="shared" si="24"/>
        <v>4.0028476901572407E-2</v>
      </c>
      <c r="AA372" s="73">
        <f t="shared" si="24"/>
        <v>-4.2895103668165291E-2</v>
      </c>
      <c r="AB372" s="73">
        <f t="shared" si="24"/>
        <v>0.11012011980922387</v>
      </c>
      <c r="AC372" s="73">
        <f t="shared" si="24"/>
        <v>-7.9374513710178229E-2</v>
      </c>
      <c r="AD372" s="73">
        <f t="shared" si="24"/>
        <v>-8.0602868934750771E-2</v>
      </c>
      <c r="AE372" s="73" t="str">
        <f t="shared" si="24"/>
        <v/>
      </c>
      <c r="AF372" s="73" t="str">
        <f t="shared" si="24"/>
        <v/>
      </c>
      <c r="AG372">
        <v>2.2000000000000002E-2</v>
      </c>
      <c r="AH372"/>
    </row>
    <row r="373" spans="1:34" ht="16" x14ac:dyDescent="0.2">
      <c r="A373" s="70">
        <v>42248</v>
      </c>
      <c r="B373" s="71">
        <v>25.357531000000002</v>
      </c>
      <c r="C373" s="71">
        <v>13.907387</v>
      </c>
      <c r="D373" s="71">
        <v>67.424987999999999</v>
      </c>
      <c r="E373" s="71">
        <v>32.980983999999999</v>
      </c>
      <c r="F373" s="71">
        <v>55.409348000000001</v>
      </c>
      <c r="G373" s="71">
        <v>92.044944999999998</v>
      </c>
      <c r="H373" s="71">
        <v>78.879997000000003</v>
      </c>
      <c r="I373" s="71">
        <v>34.435585000000003</v>
      </c>
      <c r="J373" s="71">
        <v>66.037543999999997</v>
      </c>
      <c r="K373" s="71">
        <v>72.330001999999993</v>
      </c>
      <c r="L373" s="71">
        <v>30.889999</v>
      </c>
      <c r="M373" s="71">
        <v>34.370041000000001</v>
      </c>
      <c r="N373" s="71">
        <v>11.630336</v>
      </c>
      <c r="O373" s="71"/>
      <c r="P373" s="71"/>
      <c r="R373" s="73">
        <f t="shared" si="24"/>
        <v>-1.7388644394014663E-2</v>
      </c>
      <c r="S373" s="73">
        <f t="shared" si="24"/>
        <v>-4.6511554563875235E-2</v>
      </c>
      <c r="T373" s="73">
        <f t="shared" si="24"/>
        <v>-3.3759011587098042E-2</v>
      </c>
      <c r="U373" s="73">
        <f t="shared" si="24"/>
        <v>2.0345856606765134E-2</v>
      </c>
      <c r="V373" s="73">
        <f t="shared" si="24"/>
        <v>-2.8626542586286496E-2</v>
      </c>
      <c r="W373" s="73">
        <f t="shared" si="24"/>
        <v>-3.7230696649594219E-2</v>
      </c>
      <c r="X373" s="73">
        <f>IFERROR(H372/H371-1,"")</f>
        <v>-8.4651952373916539E-2</v>
      </c>
      <c r="Y373" s="73">
        <f t="shared" si="24"/>
        <v>-3.1641351133619655E-2</v>
      </c>
      <c r="Z373" s="73">
        <f t="shared" si="24"/>
        <v>-9.395970797087172E-2</v>
      </c>
      <c r="AA373" s="73">
        <f t="shared" si="24"/>
        <v>-4.375987630565692E-2</v>
      </c>
      <c r="AB373" s="73">
        <f t="shared" si="24"/>
        <v>7.8938179494871807E-2</v>
      </c>
      <c r="AC373" s="73">
        <f t="shared" si="24"/>
        <v>-1.6331482329161706E-2</v>
      </c>
      <c r="AD373" s="73">
        <f t="shared" si="24"/>
        <v>-8.731290945644421E-2</v>
      </c>
      <c r="AE373" s="73" t="str">
        <f t="shared" si="24"/>
        <v/>
      </c>
      <c r="AF373" s="73" t="str">
        <f t="shared" si="24"/>
        <v/>
      </c>
      <c r="AG373">
        <v>2.06E-2</v>
      </c>
      <c r="AH373"/>
    </row>
    <row r="374" spans="1:34" ht="16" x14ac:dyDescent="0.2">
      <c r="A374" s="70">
        <v>42278</v>
      </c>
      <c r="B374" s="71">
        <v>27.472577999999999</v>
      </c>
      <c r="C374" s="71">
        <v>15.026783999999999</v>
      </c>
      <c r="D374" s="71">
        <v>66.633667000000003</v>
      </c>
      <c r="E374" s="71">
        <v>35.115794999999999</v>
      </c>
      <c r="F374" s="71">
        <v>61.210934000000002</v>
      </c>
      <c r="G374" s="71">
        <v>90.132835</v>
      </c>
      <c r="H374" s="71">
        <v>90.879997000000003</v>
      </c>
      <c r="I374" s="71">
        <v>35.636096999999999</v>
      </c>
      <c r="J374" s="71">
        <v>74.413284000000004</v>
      </c>
      <c r="K374" s="71">
        <v>77.510002</v>
      </c>
      <c r="L374" s="71">
        <v>34.759998000000003</v>
      </c>
      <c r="M374" s="71">
        <v>36.564807999999999</v>
      </c>
      <c r="N374" s="71">
        <v>12.243415000000001</v>
      </c>
      <c r="O374" s="71"/>
      <c r="P374" s="71"/>
      <c r="R374" s="73">
        <f t="shared" si="24"/>
        <v>8.3409027479844022E-2</v>
      </c>
      <c r="S374" s="73">
        <f t="shared" si="24"/>
        <v>8.0489383088282462E-2</v>
      </c>
      <c r="T374" s="73">
        <f t="shared" si="24"/>
        <v>-1.1736316512210521E-2</v>
      </c>
      <c r="U374" s="73">
        <f t="shared" si="24"/>
        <v>6.4728541756061686E-2</v>
      </c>
      <c r="V374" s="73">
        <f t="shared" si="24"/>
        <v>0.10470410155340582</v>
      </c>
      <c r="W374" s="73">
        <f t="shared" si="24"/>
        <v>-2.0773655739595442E-2</v>
      </c>
      <c r="X374" s="73">
        <f>IFERROR(H373/H372-1,"")</f>
        <v>-2.6052612076864046E-2</v>
      </c>
      <c r="Y374" s="73">
        <f t="shared" si="24"/>
        <v>3.4862541176518214E-2</v>
      </c>
      <c r="Z374" s="73">
        <f t="shared" si="24"/>
        <v>0.12683300275370635</v>
      </c>
      <c r="AA374" s="73">
        <f t="shared" si="24"/>
        <v>7.1616201531419899E-2</v>
      </c>
      <c r="AB374" s="73">
        <f t="shared" si="24"/>
        <v>0.12528323487482163</v>
      </c>
      <c r="AC374" s="73">
        <f t="shared" si="24"/>
        <v>6.3856979396678559E-2</v>
      </c>
      <c r="AD374" s="73">
        <f t="shared" si="24"/>
        <v>5.2713782301732293E-2</v>
      </c>
      <c r="AE374" s="73" t="str">
        <f t="shared" si="24"/>
        <v/>
      </c>
      <c r="AF374" s="73" t="str">
        <f t="shared" si="24"/>
        <v/>
      </c>
      <c r="AG374">
        <v>2.1509999999999998E-2</v>
      </c>
      <c r="AH374"/>
    </row>
    <row r="375" spans="1:34" ht="16" x14ac:dyDescent="0.2">
      <c r="A375" s="70">
        <v>42309</v>
      </c>
      <c r="B375" s="71">
        <v>27.196701000000001</v>
      </c>
      <c r="C375" s="71">
        <v>15.608871000000001</v>
      </c>
      <c r="D375" s="71">
        <v>65.406836999999996</v>
      </c>
      <c r="E375" s="71">
        <v>35.339675999999997</v>
      </c>
      <c r="F375" s="71">
        <v>57.850867999999998</v>
      </c>
      <c r="G375" s="71">
        <v>96.656586000000004</v>
      </c>
      <c r="H375" s="71">
        <v>91.32</v>
      </c>
      <c r="I375" s="71">
        <v>37.080798999999999</v>
      </c>
      <c r="J375" s="71">
        <v>75.461494000000002</v>
      </c>
      <c r="K375" s="71">
        <v>73.040001000000004</v>
      </c>
      <c r="L375" s="71">
        <v>37.659999999999997</v>
      </c>
      <c r="M375" s="71">
        <v>38.639946000000002</v>
      </c>
      <c r="N375" s="71">
        <v>12.54</v>
      </c>
      <c r="O375" s="71"/>
      <c r="P375" s="71"/>
      <c r="R375" s="73">
        <f t="shared" si="24"/>
        <v>-1.0041904330929441E-2</v>
      </c>
      <c r="S375" s="73">
        <f t="shared" si="24"/>
        <v>3.8736631870132765E-2</v>
      </c>
      <c r="T375" s="73">
        <f t="shared" si="24"/>
        <v>-1.8411563631940076E-2</v>
      </c>
      <c r="U375" s="73">
        <f t="shared" si="24"/>
        <v>6.3755070901854172E-3</v>
      </c>
      <c r="V375" s="73">
        <f t="shared" si="24"/>
        <v>-5.4893231983684565E-2</v>
      </c>
      <c r="W375" s="73">
        <f t="shared" si="24"/>
        <v>7.237929440475277E-2</v>
      </c>
      <c r="X375" s="73">
        <f>IFERROR(H374/H373-1,"")</f>
        <v>0.15212982323008961</v>
      </c>
      <c r="Y375" s="73">
        <f t="shared" si="24"/>
        <v>4.0540410471999744E-2</v>
      </c>
      <c r="Z375" s="73">
        <f t="shared" si="24"/>
        <v>1.4086328994699304E-2</v>
      </c>
      <c r="AA375" s="73">
        <f t="shared" si="24"/>
        <v>-5.7669989480841455E-2</v>
      </c>
      <c r="AB375" s="73">
        <f t="shared" si="24"/>
        <v>8.3429291336552858E-2</v>
      </c>
      <c r="AC375" s="73">
        <f t="shared" si="24"/>
        <v>5.675232863249291E-2</v>
      </c>
      <c r="AD375" s="73">
        <f t="shared" si="24"/>
        <v>2.4224042066694595E-2</v>
      </c>
      <c r="AE375" s="73" t="str">
        <f t="shared" si="24"/>
        <v/>
      </c>
      <c r="AF375" s="73" t="str">
        <f t="shared" si="24"/>
        <v/>
      </c>
      <c r="AG375">
        <v>2.2179999999999998E-2</v>
      </c>
      <c r="AH375"/>
    </row>
    <row r="376" spans="1:34" ht="16" x14ac:dyDescent="0.2">
      <c r="A376" s="70">
        <v>42339</v>
      </c>
      <c r="B376" s="71">
        <v>24.302439</v>
      </c>
      <c r="C376" s="71">
        <v>15.07156</v>
      </c>
      <c r="D376" s="71">
        <v>63.498683999999997</v>
      </c>
      <c r="E376" s="71">
        <v>35.894779</v>
      </c>
      <c r="F376" s="71">
        <v>57.579906000000001</v>
      </c>
      <c r="G376" s="71">
        <v>94.367889000000005</v>
      </c>
      <c r="H376" s="71">
        <v>89.959998999999996</v>
      </c>
      <c r="I376" s="71">
        <v>36.050072</v>
      </c>
      <c r="J376" s="71">
        <v>67.495063999999999</v>
      </c>
      <c r="K376" s="71">
        <v>69.709998999999996</v>
      </c>
      <c r="L376" s="71">
        <v>38.709999000000003</v>
      </c>
      <c r="M376" s="71">
        <v>36.330708000000001</v>
      </c>
      <c r="N376" s="71">
        <v>11.84</v>
      </c>
      <c r="O376" s="71"/>
      <c r="P376" s="71"/>
      <c r="R376" s="73">
        <f t="shared" si="24"/>
        <v>-0.10641959846526983</v>
      </c>
      <c r="S376" s="73">
        <f t="shared" si="24"/>
        <v>-3.4423437800209955E-2</v>
      </c>
      <c r="T376" s="73">
        <f t="shared" si="24"/>
        <v>-2.9173601530372073E-2</v>
      </c>
      <c r="U376" s="73">
        <f t="shared" si="24"/>
        <v>1.5707642594120053E-2</v>
      </c>
      <c r="V376" s="73">
        <f t="shared" si="24"/>
        <v>-4.6838018057049347E-3</v>
      </c>
      <c r="W376" s="73">
        <f t="shared" si="24"/>
        <v>-2.3678645136504195E-2</v>
      </c>
      <c r="X376" s="73">
        <f>IFERROR(H375/H374-1,"")</f>
        <v>4.8415824661611762E-3</v>
      </c>
      <c r="Y376" s="73">
        <f t="shared" si="24"/>
        <v>-2.7796785069275298E-2</v>
      </c>
      <c r="Z376" s="73">
        <f t="shared" si="24"/>
        <v>-0.10556947096753744</v>
      </c>
      <c r="AA376" s="73">
        <f t="shared" si="24"/>
        <v>-4.5591483494092588E-2</v>
      </c>
      <c r="AB376" s="73">
        <f t="shared" si="24"/>
        <v>2.7881014338821286E-2</v>
      </c>
      <c r="AC376" s="73">
        <f t="shared" si="24"/>
        <v>-5.9762971718438695E-2</v>
      </c>
      <c r="AD376" s="73">
        <f t="shared" si="24"/>
        <v>-5.5821371610845216E-2</v>
      </c>
      <c r="AE376" s="73" t="str">
        <f t="shared" si="24"/>
        <v/>
      </c>
      <c r="AF376" s="73" t="str">
        <f t="shared" si="24"/>
        <v/>
      </c>
      <c r="AG376">
        <v>2.2690000000000002E-2</v>
      </c>
      <c r="AH376"/>
    </row>
    <row r="377" spans="1:34" ht="16" x14ac:dyDescent="0.2">
      <c r="A377" s="70">
        <v>42370</v>
      </c>
      <c r="B377" s="71">
        <v>22.473866000000001</v>
      </c>
      <c r="C377" s="71">
        <v>12.698268000000001</v>
      </c>
      <c r="D377" s="71">
        <v>48.845131000000002</v>
      </c>
      <c r="E377" s="71">
        <v>35.861355000000003</v>
      </c>
      <c r="F377" s="71">
        <v>62.280898999999998</v>
      </c>
      <c r="G377" s="71">
        <v>83.834479999999999</v>
      </c>
      <c r="H377" s="71">
        <v>86.470000999999996</v>
      </c>
      <c r="I377" s="71">
        <v>34.046661</v>
      </c>
      <c r="J377" s="71">
        <v>68.712990000000005</v>
      </c>
      <c r="K377" s="71">
        <v>67.120002999999997</v>
      </c>
      <c r="L377" s="71">
        <v>34.82</v>
      </c>
      <c r="M377" s="71">
        <v>31.923779</v>
      </c>
      <c r="N377" s="71">
        <v>9.7100000000000009</v>
      </c>
      <c r="O377" s="71"/>
      <c r="P377" s="71"/>
      <c r="R377" s="73">
        <f t="shared" si="24"/>
        <v>-7.5242365591371208E-2</v>
      </c>
      <c r="S377" s="73">
        <f t="shared" si="24"/>
        <v>-0.15746823819166689</v>
      </c>
      <c r="T377" s="73">
        <f t="shared" si="24"/>
        <v>-0.23076939673269448</v>
      </c>
      <c r="U377" s="73">
        <f t="shared" si="24"/>
        <v>-9.311660617828954E-4</v>
      </c>
      <c r="V377" s="73">
        <f t="shared" si="24"/>
        <v>8.1642943286500014E-2</v>
      </c>
      <c r="W377" s="73">
        <f t="shared" si="24"/>
        <v>-0.11162069122898366</v>
      </c>
      <c r="X377" s="73">
        <f>IFERROR(H376/H375-1,"")</f>
        <v>-1.489269601401666E-2</v>
      </c>
      <c r="Y377" s="73">
        <f t="shared" si="24"/>
        <v>-5.5573009673878015E-2</v>
      </c>
      <c r="Z377" s="73">
        <f t="shared" si="24"/>
        <v>1.8044667681180515E-2</v>
      </c>
      <c r="AA377" s="73">
        <f t="shared" si="24"/>
        <v>-3.715386654933106E-2</v>
      </c>
      <c r="AB377" s="73">
        <f t="shared" si="24"/>
        <v>-0.1004908060059625</v>
      </c>
      <c r="AC377" s="73">
        <f t="shared" si="24"/>
        <v>-0.12130038864092607</v>
      </c>
      <c r="AD377" s="73">
        <f t="shared" si="24"/>
        <v>-0.17989864864864857</v>
      </c>
      <c r="AE377" s="73" t="str">
        <f t="shared" si="24"/>
        <v/>
      </c>
      <c r="AF377" s="73" t="str">
        <f t="shared" si="24"/>
        <v/>
      </c>
      <c r="AG377">
        <v>1.9310000000000001E-2</v>
      </c>
      <c r="AH377"/>
    </row>
    <row r="378" spans="1:34" ht="16" x14ac:dyDescent="0.2">
      <c r="A378" s="70">
        <v>42401</v>
      </c>
      <c r="B378" s="71">
        <v>22.323796999999999</v>
      </c>
      <c r="C378" s="71">
        <v>11.243442999999999</v>
      </c>
      <c r="D378" s="71">
        <v>50.966254999999997</v>
      </c>
      <c r="E378" s="71">
        <v>36.036819000000001</v>
      </c>
      <c r="F378" s="71">
        <v>61.451126000000002</v>
      </c>
      <c r="G378" s="71">
        <v>83.514724999999999</v>
      </c>
      <c r="H378" s="71">
        <v>83.440002000000007</v>
      </c>
      <c r="I378" s="71">
        <v>32.737831</v>
      </c>
      <c r="J378" s="71">
        <v>68.819999999999993</v>
      </c>
      <c r="K378" s="71">
        <v>65.970000999999996</v>
      </c>
      <c r="L378" s="71">
        <v>31.67</v>
      </c>
      <c r="M378" s="71">
        <v>31.342870999999999</v>
      </c>
      <c r="N378" s="71">
        <v>10.69</v>
      </c>
      <c r="O378" s="71"/>
      <c r="P378" s="71"/>
      <c r="R378" s="73">
        <f t="shared" si="24"/>
        <v>-6.6774893113629163E-3</v>
      </c>
      <c r="S378" s="73">
        <f t="shared" si="24"/>
        <v>-0.11456877426118284</v>
      </c>
      <c r="T378" s="73">
        <f t="shared" si="24"/>
        <v>4.3425495163478933E-2</v>
      </c>
      <c r="U378" s="73">
        <f t="shared" si="24"/>
        <v>4.8928435637749512E-3</v>
      </c>
      <c r="V378" s="73">
        <f t="shared" si="24"/>
        <v>-1.3323073579910805E-2</v>
      </c>
      <c r="W378" s="73">
        <f t="shared" si="24"/>
        <v>-3.8141227809845857E-3</v>
      </c>
      <c r="X378" s="73">
        <f>IFERROR(H377/H376-1,"")</f>
        <v>-3.879499820803689E-2</v>
      </c>
      <c r="Y378" s="73">
        <f t="shared" si="24"/>
        <v>-3.844224254472417E-2</v>
      </c>
      <c r="Z378" s="73">
        <f t="shared" si="24"/>
        <v>1.5573474535162113E-3</v>
      </c>
      <c r="AA378" s="73">
        <f t="shared" si="24"/>
        <v>-1.7133521284258602E-2</v>
      </c>
      <c r="AB378" s="73">
        <f t="shared" si="24"/>
        <v>-9.0465249856404362E-2</v>
      </c>
      <c r="AC378" s="73">
        <f t="shared" si="24"/>
        <v>-1.8196717876038493E-2</v>
      </c>
      <c r="AD378" s="73">
        <f t="shared" si="24"/>
        <v>0.10092687950566415</v>
      </c>
      <c r="AE378" s="73" t="str">
        <f t="shared" si="24"/>
        <v/>
      </c>
      <c r="AF378" s="73" t="str">
        <f t="shared" si="24"/>
        <v/>
      </c>
      <c r="AG378">
        <v>1.7399999999999999E-2</v>
      </c>
      <c r="AH378"/>
    </row>
    <row r="379" spans="1:34" ht="16" x14ac:dyDescent="0.2">
      <c r="A379" s="70">
        <v>42430</v>
      </c>
      <c r="B379" s="71">
        <v>25.300169</v>
      </c>
      <c r="C379" s="71">
        <v>12.141484999999999</v>
      </c>
      <c r="D379" s="71">
        <v>56.303139000000002</v>
      </c>
      <c r="E379" s="71">
        <v>38.760677000000001</v>
      </c>
      <c r="F379" s="71">
        <v>62.679844000000003</v>
      </c>
      <c r="G379" s="71">
        <v>91.215980999999999</v>
      </c>
      <c r="H379" s="71">
        <v>95.400002000000001</v>
      </c>
      <c r="I379" s="71">
        <v>34.497104999999998</v>
      </c>
      <c r="J379" s="71">
        <v>68.430000000000007</v>
      </c>
      <c r="K379" s="71">
        <v>73.379997000000003</v>
      </c>
      <c r="L379" s="71">
        <v>33.840000000000003</v>
      </c>
      <c r="M379" s="71">
        <v>32.618206000000001</v>
      </c>
      <c r="N379" s="71">
        <v>12.32</v>
      </c>
      <c r="O379" s="71"/>
      <c r="P379" s="71"/>
      <c r="R379" s="73">
        <f t="shared" si="24"/>
        <v>0.13332731882483984</v>
      </c>
      <c r="S379" s="73">
        <f t="shared" si="24"/>
        <v>7.9872508803575659E-2</v>
      </c>
      <c r="T379" s="73">
        <f t="shared" si="24"/>
        <v>0.10471407012345724</v>
      </c>
      <c r="U379" s="73">
        <f t="shared" si="24"/>
        <v>7.5585417236743391E-2</v>
      </c>
      <c r="V379" s="73">
        <f t="shared" si="24"/>
        <v>1.9995044517166383E-2</v>
      </c>
      <c r="W379" s="73">
        <f t="shared" si="24"/>
        <v>9.2214349026474185E-2</v>
      </c>
      <c r="X379" s="73">
        <f>IFERROR(H378/H377-1,"")</f>
        <v>-3.5041042731108418E-2</v>
      </c>
      <c r="Y379" s="73">
        <f t="shared" si="24"/>
        <v>5.3738257736134054E-2</v>
      </c>
      <c r="Z379" s="73">
        <f t="shared" si="24"/>
        <v>-5.6669572798603296E-3</v>
      </c>
      <c r="AA379" s="73">
        <f t="shared" si="24"/>
        <v>0.11232372120170209</v>
      </c>
      <c r="AB379" s="73">
        <f t="shared" si="24"/>
        <v>6.8519103252289382E-2</v>
      </c>
      <c r="AC379" s="73">
        <f t="shared" si="24"/>
        <v>4.0689795137146323E-2</v>
      </c>
      <c r="AD379" s="73">
        <f t="shared" si="24"/>
        <v>0.1524789522918617</v>
      </c>
      <c r="AE379" s="73" t="str">
        <f t="shared" si="24"/>
        <v/>
      </c>
      <c r="AF379" s="73" t="str">
        <f t="shared" si="24"/>
        <v/>
      </c>
      <c r="AG379">
        <v>1.7860000000000001E-2</v>
      </c>
      <c r="AH379"/>
    </row>
    <row r="380" spans="1:34" ht="16" x14ac:dyDescent="0.2">
      <c r="A380" s="70">
        <v>42461</v>
      </c>
      <c r="B380" s="71">
        <v>21.760138000000001</v>
      </c>
      <c r="C380" s="71">
        <v>13.125197999999999</v>
      </c>
      <c r="D380" s="71">
        <v>59.998595999999999</v>
      </c>
      <c r="E380" s="71">
        <v>37.724079000000003</v>
      </c>
      <c r="F380" s="71">
        <v>62.752785000000003</v>
      </c>
      <c r="G380" s="71">
        <v>90.422484999999995</v>
      </c>
      <c r="H380" s="71">
        <v>102.18</v>
      </c>
      <c r="I380" s="71">
        <v>36.510685000000002</v>
      </c>
      <c r="J380" s="71">
        <v>76.650002000000001</v>
      </c>
      <c r="K380" s="71">
        <v>73.900002000000001</v>
      </c>
      <c r="L380" s="71">
        <v>34.470001000000003</v>
      </c>
      <c r="M380" s="71">
        <v>35.638241000000001</v>
      </c>
      <c r="N380" s="71">
        <v>12.27</v>
      </c>
      <c r="O380" s="71"/>
      <c r="P380" s="71"/>
      <c r="R380" s="73">
        <f t="shared" ref="R380:AF396" si="25">IFERROR(B380/B379-1,"")</f>
        <v>-0.13992123926128708</v>
      </c>
      <c r="S380" s="73">
        <f t="shared" si="25"/>
        <v>8.1020814175531308E-2</v>
      </c>
      <c r="T380" s="73">
        <f t="shared" si="25"/>
        <v>6.5635008378484905E-2</v>
      </c>
      <c r="U380" s="73">
        <f t="shared" si="25"/>
        <v>-2.6743547332777395E-2</v>
      </c>
      <c r="V380" s="73">
        <f t="shared" si="25"/>
        <v>1.1637074272232706E-3</v>
      </c>
      <c r="W380" s="73">
        <f t="shared" si="25"/>
        <v>-8.6990896913119453E-3</v>
      </c>
      <c r="X380" s="73">
        <f>IFERROR(H379/H378-1,"")</f>
        <v>0.14333652580689038</v>
      </c>
      <c r="Y380" s="73">
        <f t="shared" si="25"/>
        <v>5.8369535646542126E-2</v>
      </c>
      <c r="Z380" s="73">
        <f t="shared" si="25"/>
        <v>0.12012278240537766</v>
      </c>
      <c r="AA380" s="73">
        <f t="shared" si="25"/>
        <v>7.086467992087675E-3</v>
      </c>
      <c r="AB380" s="73">
        <f t="shared" si="25"/>
        <v>1.8617050827423265E-2</v>
      </c>
      <c r="AC380" s="73">
        <f t="shared" si="25"/>
        <v>9.2587403488714193E-2</v>
      </c>
      <c r="AD380" s="73">
        <f t="shared" si="25"/>
        <v>-4.0584415584415945E-3</v>
      </c>
      <c r="AE380" s="73" t="str">
        <f t="shared" si="25"/>
        <v/>
      </c>
      <c r="AF380" s="73" t="str">
        <f t="shared" si="25"/>
        <v/>
      </c>
      <c r="AG380">
        <v>1.8189999999999998E-2</v>
      </c>
      <c r="AH380"/>
    </row>
    <row r="381" spans="1:34" ht="16" x14ac:dyDescent="0.2">
      <c r="A381" s="70">
        <v>42491</v>
      </c>
      <c r="B381" s="71">
        <v>23.180789999999998</v>
      </c>
      <c r="C381" s="71">
        <v>13.332535</v>
      </c>
      <c r="D381" s="71">
        <v>60.593159</v>
      </c>
      <c r="E381" s="71">
        <v>37.555675999999998</v>
      </c>
      <c r="F381" s="71">
        <v>66.868256000000002</v>
      </c>
      <c r="G381" s="71">
        <v>93.180862000000005</v>
      </c>
      <c r="H381" s="71">
        <v>101</v>
      </c>
      <c r="I381" s="71">
        <v>36.621867999999999</v>
      </c>
      <c r="J381" s="71">
        <v>75.440002000000007</v>
      </c>
      <c r="K381" s="71">
        <v>77.319999999999993</v>
      </c>
      <c r="L381" s="71">
        <v>39.259998000000003</v>
      </c>
      <c r="M381" s="71">
        <v>37.406590000000001</v>
      </c>
      <c r="N381" s="71">
        <v>13.38</v>
      </c>
      <c r="O381" s="71"/>
      <c r="P381" s="71"/>
      <c r="R381" s="73">
        <f t="shared" si="25"/>
        <v>6.5286902132697833E-2</v>
      </c>
      <c r="S381" s="73">
        <f t="shared" si="25"/>
        <v>1.5796866454890868E-2</v>
      </c>
      <c r="T381" s="73">
        <f t="shared" si="25"/>
        <v>9.9096152183295594E-3</v>
      </c>
      <c r="U381" s="73">
        <f t="shared" si="25"/>
        <v>-4.4640718730337703E-3</v>
      </c>
      <c r="V381" s="73">
        <f t="shared" si="25"/>
        <v>6.558228451534065E-2</v>
      </c>
      <c r="W381" s="73">
        <f t="shared" si="25"/>
        <v>3.0505432360103946E-2</v>
      </c>
      <c r="X381" s="73">
        <f>IFERROR(H380/H379-1,"")</f>
        <v>7.1069159935656989E-2</v>
      </c>
      <c r="Y381" s="73">
        <f t="shared" si="25"/>
        <v>3.0452181327191852E-3</v>
      </c>
      <c r="Z381" s="73">
        <f t="shared" si="25"/>
        <v>-1.5786040031675275E-2</v>
      </c>
      <c r="AA381" s="73">
        <f t="shared" si="25"/>
        <v>4.6278726758356425E-2</v>
      </c>
      <c r="AB381" s="73">
        <f t="shared" si="25"/>
        <v>0.13896132466024591</v>
      </c>
      <c r="AC381" s="73">
        <f t="shared" si="25"/>
        <v>4.9619424258340983E-2</v>
      </c>
      <c r="AD381" s="73">
        <f t="shared" si="25"/>
        <v>9.0464547677261642E-2</v>
      </c>
      <c r="AE381" s="73" t="str">
        <f t="shared" si="25"/>
        <v/>
      </c>
      <c r="AF381" s="73" t="str">
        <f t="shared" si="25"/>
        <v/>
      </c>
      <c r="AG381">
        <v>1.8340000000000002E-2</v>
      </c>
      <c r="AH381"/>
    </row>
    <row r="382" spans="1:34" ht="16" x14ac:dyDescent="0.2">
      <c r="A382" s="70">
        <v>42522</v>
      </c>
      <c r="B382" s="71">
        <v>22.327020999999998</v>
      </c>
      <c r="C382" s="71">
        <v>11.962318</v>
      </c>
      <c r="D382" s="71">
        <v>55.985999999999997</v>
      </c>
      <c r="E382" s="71">
        <v>38.170383000000001</v>
      </c>
      <c r="F382" s="71">
        <v>71.609268</v>
      </c>
      <c r="G382" s="71">
        <v>88.874663999999996</v>
      </c>
      <c r="H382" s="71">
        <v>104.83000199999999</v>
      </c>
      <c r="I382" s="71">
        <v>34.492289999999997</v>
      </c>
      <c r="J382" s="71">
        <v>75.559997999999993</v>
      </c>
      <c r="K382" s="71">
        <v>77.319999999999993</v>
      </c>
      <c r="L382" s="71">
        <v>39.630001</v>
      </c>
      <c r="M382" s="71">
        <v>34.551738999999998</v>
      </c>
      <c r="N382" s="71">
        <v>12.55</v>
      </c>
      <c r="O382" s="71"/>
      <c r="P382" s="71"/>
      <c r="R382" s="73">
        <f t="shared" si="25"/>
        <v>-3.6830884538447517E-2</v>
      </c>
      <c r="S382" s="73">
        <f t="shared" si="25"/>
        <v>-0.10277242849915635</v>
      </c>
      <c r="T382" s="73">
        <f t="shared" si="25"/>
        <v>-7.6034309417668755E-2</v>
      </c>
      <c r="U382" s="73">
        <f t="shared" si="25"/>
        <v>1.6367885376367575E-2</v>
      </c>
      <c r="V382" s="73">
        <f t="shared" si="25"/>
        <v>7.0900787363139761E-2</v>
      </c>
      <c r="W382" s="73">
        <f t="shared" si="25"/>
        <v>-4.6213330801769259E-2</v>
      </c>
      <c r="X382" s="73">
        <f>IFERROR(H381/H380-1,"")</f>
        <v>-1.1548248189469645E-2</v>
      </c>
      <c r="Y382" s="73">
        <f t="shared" si="25"/>
        <v>-5.815044715905815E-2</v>
      </c>
      <c r="Z382" s="73">
        <f t="shared" si="25"/>
        <v>1.5906150161553168E-3</v>
      </c>
      <c r="AA382" s="73">
        <f t="shared" si="25"/>
        <v>0</v>
      </c>
      <c r="AB382" s="73">
        <f t="shared" si="25"/>
        <v>9.4244273777088772E-3</v>
      </c>
      <c r="AC382" s="73">
        <f t="shared" si="25"/>
        <v>-7.6319466703594352E-2</v>
      </c>
      <c r="AD382" s="73">
        <f t="shared" si="25"/>
        <v>-6.2032884902840091E-2</v>
      </c>
      <c r="AE382" s="73" t="str">
        <f t="shared" si="25"/>
        <v/>
      </c>
      <c r="AF382" s="73" t="str">
        <f t="shared" si="25"/>
        <v/>
      </c>
      <c r="AG382">
        <v>1.4879999999999999E-2</v>
      </c>
      <c r="AH382"/>
    </row>
    <row r="383" spans="1:34" ht="16" x14ac:dyDescent="0.2">
      <c r="A383" s="70">
        <v>42552</v>
      </c>
      <c r="B383" s="71">
        <v>24.337851000000001</v>
      </c>
      <c r="C383" s="71">
        <v>13.106403999999999</v>
      </c>
      <c r="D383" s="71">
        <v>59.694274999999998</v>
      </c>
      <c r="E383" s="71">
        <v>37.020622000000003</v>
      </c>
      <c r="F383" s="71">
        <v>69.917762999999994</v>
      </c>
      <c r="G383" s="71">
        <v>100.540001</v>
      </c>
      <c r="H383" s="71">
        <v>102.480003</v>
      </c>
      <c r="I383" s="71">
        <v>36.305228999999997</v>
      </c>
      <c r="J383" s="71">
        <v>74.730002999999996</v>
      </c>
      <c r="K383" s="71">
        <v>77.540001000000004</v>
      </c>
      <c r="L383" s="71">
        <v>40.159999999999997</v>
      </c>
      <c r="M383" s="71">
        <v>35.040886</v>
      </c>
      <c r="N383" s="71">
        <v>14.01</v>
      </c>
      <c r="O383" s="71"/>
      <c r="P383" s="71"/>
      <c r="R383" s="73">
        <f t="shared" si="25"/>
        <v>9.0062619639225572E-2</v>
      </c>
      <c r="S383" s="73">
        <f t="shared" si="25"/>
        <v>9.5640828140499234E-2</v>
      </c>
      <c r="T383" s="73">
        <f t="shared" si="25"/>
        <v>6.6235755367413329E-2</v>
      </c>
      <c r="U383" s="73">
        <f t="shared" si="25"/>
        <v>-3.0121809361986163E-2</v>
      </c>
      <c r="V383" s="73">
        <f t="shared" si="25"/>
        <v>-2.3621313933833377E-2</v>
      </c>
      <c r="W383" s="73">
        <f t="shared" si="25"/>
        <v>0.13125604615506625</v>
      </c>
      <c r="X383" s="73">
        <f>IFERROR(H382/H381-1,"")</f>
        <v>3.792081188118801E-2</v>
      </c>
      <c r="Y383" s="73">
        <f t="shared" si="25"/>
        <v>5.256070269616786E-2</v>
      </c>
      <c r="Z383" s="73">
        <f t="shared" si="25"/>
        <v>-1.0984582080057703E-2</v>
      </c>
      <c r="AA383" s="73">
        <f t="shared" si="25"/>
        <v>2.8453310915677044E-3</v>
      </c>
      <c r="AB383" s="73">
        <f t="shared" si="25"/>
        <v>1.337368121691429E-2</v>
      </c>
      <c r="AC383" s="73">
        <f t="shared" si="25"/>
        <v>1.4156943012332945E-2</v>
      </c>
      <c r="AD383" s="73">
        <f t="shared" si="25"/>
        <v>0.1163346613545817</v>
      </c>
      <c r="AE383" s="73" t="str">
        <f t="shared" si="25"/>
        <v/>
      </c>
      <c r="AF383" s="73" t="str">
        <f t="shared" si="25"/>
        <v/>
      </c>
      <c r="AG383">
        <v>1.4579999999999999E-2</v>
      </c>
      <c r="AH383"/>
    </row>
    <row r="384" spans="1:34" ht="16" x14ac:dyDescent="0.2">
      <c r="A384" s="70">
        <v>42583</v>
      </c>
      <c r="B384" s="71">
        <v>24.779259</v>
      </c>
      <c r="C384" s="71">
        <v>14.598851</v>
      </c>
      <c r="D384" s="71">
        <v>60.731487000000001</v>
      </c>
      <c r="E384" s="71">
        <v>36.850918</v>
      </c>
      <c r="F384" s="71">
        <v>72.426674000000006</v>
      </c>
      <c r="G384" s="71">
        <v>103.081718</v>
      </c>
      <c r="H384" s="71">
        <v>100.58000199999999</v>
      </c>
      <c r="I384" s="71">
        <v>38.009861000000001</v>
      </c>
      <c r="J384" s="71">
        <v>76.849997999999999</v>
      </c>
      <c r="K384" s="71">
        <v>64.629997000000003</v>
      </c>
      <c r="L384" s="71">
        <v>41.369999</v>
      </c>
      <c r="M384" s="71">
        <v>37.237366000000002</v>
      </c>
      <c r="N384" s="71">
        <v>14.37</v>
      </c>
      <c r="O384" s="71"/>
      <c r="P384" s="71"/>
      <c r="R384" s="73">
        <f t="shared" si="25"/>
        <v>1.813668758182474E-2</v>
      </c>
      <c r="S384" s="73">
        <f t="shared" si="25"/>
        <v>0.11387158521895091</v>
      </c>
      <c r="T384" s="73">
        <f t="shared" si="25"/>
        <v>1.7375401577454541E-2</v>
      </c>
      <c r="U384" s="73">
        <f t="shared" si="25"/>
        <v>-4.5840396738877631E-3</v>
      </c>
      <c r="V384" s="73">
        <f t="shared" si="25"/>
        <v>3.5883742447538225E-2</v>
      </c>
      <c r="W384" s="73">
        <f t="shared" si="25"/>
        <v>2.5280654214435483E-2</v>
      </c>
      <c r="X384" s="73">
        <f>IFERROR(H383/H382-1,"")</f>
        <v>-2.2417237004345392E-2</v>
      </c>
      <c r="Y384" s="73">
        <f t="shared" si="25"/>
        <v>4.6952795697831951E-2</v>
      </c>
      <c r="Z384" s="73">
        <f t="shared" si="25"/>
        <v>2.8368726279858425E-2</v>
      </c>
      <c r="AA384" s="73">
        <f t="shared" si="25"/>
        <v>-0.16649476184556666</v>
      </c>
      <c r="AB384" s="73">
        <f t="shared" si="25"/>
        <v>3.0129457171314877E-2</v>
      </c>
      <c r="AC384" s="73">
        <f t="shared" si="25"/>
        <v>6.2683346534103013E-2</v>
      </c>
      <c r="AD384" s="73">
        <f t="shared" si="25"/>
        <v>2.5695931477516032E-2</v>
      </c>
      <c r="AE384" s="73" t="str">
        <f t="shared" si="25"/>
        <v/>
      </c>
      <c r="AF384" s="73" t="str">
        <f t="shared" si="25"/>
        <v/>
      </c>
      <c r="AG384">
        <v>1.5679999999999999E-2</v>
      </c>
      <c r="AH384"/>
    </row>
    <row r="385" spans="1:34" ht="16" x14ac:dyDescent="0.2">
      <c r="A385" s="70">
        <v>42614</v>
      </c>
      <c r="B385" s="71">
        <v>26.545428999999999</v>
      </c>
      <c r="C385" s="71">
        <v>14.221519000000001</v>
      </c>
      <c r="D385" s="71">
        <v>59.305332</v>
      </c>
      <c r="E385" s="71">
        <v>35.909072999999999</v>
      </c>
      <c r="F385" s="71">
        <v>72.931961000000001</v>
      </c>
      <c r="G385" s="71">
        <v>103.058983</v>
      </c>
      <c r="H385" s="71">
        <v>102.91999800000001</v>
      </c>
      <c r="I385" s="71">
        <v>36.925097999999998</v>
      </c>
      <c r="J385" s="71">
        <v>72.919998000000007</v>
      </c>
      <c r="K385" s="71">
        <v>66.069999999999993</v>
      </c>
      <c r="L385" s="71">
        <v>44.299999</v>
      </c>
      <c r="M385" s="71">
        <v>35.637782999999999</v>
      </c>
      <c r="N385" s="71">
        <v>15.53</v>
      </c>
      <c r="O385" s="71"/>
      <c r="P385" s="71"/>
      <c r="R385" s="73">
        <f t="shared" si="25"/>
        <v>7.1276142680457122E-2</v>
      </c>
      <c r="S385" s="73">
        <f t="shared" si="25"/>
        <v>-2.5846691633471641E-2</v>
      </c>
      <c r="T385" s="73">
        <f t="shared" si="25"/>
        <v>-2.3482958683359811E-2</v>
      </c>
      <c r="U385" s="73">
        <f t="shared" si="25"/>
        <v>-2.5558250679128314E-2</v>
      </c>
      <c r="V385" s="73">
        <f t="shared" si="25"/>
        <v>6.9765318782966101E-3</v>
      </c>
      <c r="W385" s="73">
        <f t="shared" si="25"/>
        <v>-2.2055317316305167E-4</v>
      </c>
      <c r="X385" s="73">
        <f>IFERROR(H384/H383-1,"")</f>
        <v>-1.8540212181687776E-2</v>
      </c>
      <c r="Y385" s="73">
        <f t="shared" si="25"/>
        <v>-2.8538988869230564E-2</v>
      </c>
      <c r="Z385" s="73">
        <f t="shared" si="25"/>
        <v>-5.113858298343732E-2</v>
      </c>
      <c r="AA385" s="73">
        <f t="shared" si="25"/>
        <v>2.2280722061614577E-2</v>
      </c>
      <c r="AB385" s="73">
        <f t="shared" si="25"/>
        <v>7.0824270505783771E-2</v>
      </c>
      <c r="AC385" s="73">
        <f t="shared" si="25"/>
        <v>-4.2956394928685415E-2</v>
      </c>
      <c r="AD385" s="73">
        <f t="shared" si="25"/>
        <v>8.0723729993041005E-2</v>
      </c>
      <c r="AE385" s="73" t="str">
        <f t="shared" si="25"/>
        <v/>
      </c>
      <c r="AF385" s="73" t="str">
        <f t="shared" si="25"/>
        <v/>
      </c>
      <c r="AG385">
        <v>1.6080000000000001E-2</v>
      </c>
      <c r="AH385"/>
    </row>
    <row r="386" spans="1:34" ht="16" x14ac:dyDescent="0.2">
      <c r="A386" s="70">
        <v>42644</v>
      </c>
      <c r="B386" s="71">
        <v>26.660484</v>
      </c>
      <c r="C386" s="71">
        <v>14.993937000000001</v>
      </c>
      <c r="D386" s="71">
        <v>61.509383999999997</v>
      </c>
      <c r="E386" s="71">
        <v>36.270888999999997</v>
      </c>
      <c r="F386" s="71">
        <v>72.475684999999999</v>
      </c>
      <c r="G386" s="71">
        <v>95.673141000000001</v>
      </c>
      <c r="H386" s="71">
        <v>104.75</v>
      </c>
      <c r="I386" s="71">
        <v>38.788204</v>
      </c>
      <c r="J386" s="71">
        <v>72.910004000000001</v>
      </c>
      <c r="K386" s="71">
        <v>58.619999</v>
      </c>
      <c r="L386" s="71">
        <v>43.169998</v>
      </c>
      <c r="M386" s="71">
        <v>38.667167999999997</v>
      </c>
      <c r="N386" s="71">
        <v>14.49</v>
      </c>
      <c r="O386" s="71"/>
      <c r="P386" s="71"/>
      <c r="R386" s="73">
        <f t="shared" si="25"/>
        <v>4.334267869620767E-3</v>
      </c>
      <c r="S386" s="73">
        <f t="shared" si="25"/>
        <v>5.4313326164385112E-2</v>
      </c>
      <c r="T386" s="73">
        <f t="shared" si="25"/>
        <v>3.7164482950706734E-2</v>
      </c>
      <c r="U386" s="73">
        <f t="shared" si="25"/>
        <v>1.007589363278738E-2</v>
      </c>
      <c r="V386" s="73">
        <f t="shared" si="25"/>
        <v>-6.2561871879462938E-3</v>
      </c>
      <c r="W386" s="73">
        <f t="shared" si="25"/>
        <v>-7.1666164219765238E-2</v>
      </c>
      <c r="X386" s="73">
        <f>IFERROR(H385/H384-1,"")</f>
        <v>2.3265022404752145E-2</v>
      </c>
      <c r="Y386" s="73">
        <f t="shared" si="25"/>
        <v>5.0456358978383742E-2</v>
      </c>
      <c r="Z386" s="73">
        <f t="shared" si="25"/>
        <v>-1.3705430984800593E-4</v>
      </c>
      <c r="AA386" s="73">
        <f t="shared" si="25"/>
        <v>-0.11275920992886324</v>
      </c>
      <c r="AB386" s="73">
        <f t="shared" si="25"/>
        <v>-2.5507923826364021E-2</v>
      </c>
      <c r="AC386" s="73">
        <f t="shared" si="25"/>
        <v>8.5004866885237895E-2</v>
      </c>
      <c r="AD386" s="73">
        <f t="shared" si="25"/>
        <v>-6.696716033483574E-2</v>
      </c>
      <c r="AE386" s="73" t="str">
        <f t="shared" si="25"/>
        <v/>
      </c>
      <c r="AF386" s="73" t="str">
        <f t="shared" si="25"/>
        <v/>
      </c>
      <c r="AG386">
        <v>1.8340000000000002E-2</v>
      </c>
      <c r="AH386"/>
    </row>
    <row r="387" spans="1:34" ht="16" x14ac:dyDescent="0.2">
      <c r="A387" s="70">
        <v>42675</v>
      </c>
      <c r="B387" s="71">
        <v>25.951357000000002</v>
      </c>
      <c r="C387" s="71">
        <v>19.192243999999999</v>
      </c>
      <c r="D387" s="71">
        <v>67.049591000000007</v>
      </c>
      <c r="E387" s="71">
        <v>34.517220000000002</v>
      </c>
      <c r="F387" s="71">
        <v>66.527702000000005</v>
      </c>
      <c r="G387" s="71">
        <v>95.654128999999998</v>
      </c>
      <c r="H387" s="71">
        <v>111.55999799999999</v>
      </c>
      <c r="I387" s="71">
        <v>42.999786</v>
      </c>
      <c r="J387" s="71">
        <v>71.360000999999997</v>
      </c>
      <c r="K387" s="71">
        <v>63.349997999999999</v>
      </c>
      <c r="L387" s="71">
        <v>36.610000999999997</v>
      </c>
      <c r="M387" s="71">
        <v>42.560757000000002</v>
      </c>
      <c r="N387" s="71">
        <v>15.4</v>
      </c>
      <c r="O387" s="71"/>
      <c r="P387" s="71"/>
      <c r="R387" s="73">
        <f t="shared" si="25"/>
        <v>-2.6598429345843777E-2</v>
      </c>
      <c r="S387" s="73">
        <f t="shared" si="25"/>
        <v>0.28000030945841625</v>
      </c>
      <c r="T387" s="73">
        <f t="shared" si="25"/>
        <v>9.007092316190346E-2</v>
      </c>
      <c r="U387" s="73">
        <f t="shared" si="25"/>
        <v>-4.8349214710452615E-2</v>
      </c>
      <c r="V387" s="73">
        <f t="shared" si="25"/>
        <v>-8.2068668961183255E-2</v>
      </c>
      <c r="W387" s="73">
        <f t="shared" si="25"/>
        <v>-1.9871825886852434E-4</v>
      </c>
      <c r="X387" s="73">
        <f>IFERROR(H386/H385-1,"")</f>
        <v>1.7780820399938113E-2</v>
      </c>
      <c r="Y387" s="73">
        <f t="shared" si="25"/>
        <v>0.10857893807096608</v>
      </c>
      <c r="Z387" s="73">
        <f t="shared" si="25"/>
        <v>-2.1259126525353111E-2</v>
      </c>
      <c r="AA387" s="73">
        <f t="shared" si="25"/>
        <v>8.0689168896096453E-2</v>
      </c>
      <c r="AB387" s="73">
        <f t="shared" si="25"/>
        <v>-0.15195731535590995</v>
      </c>
      <c r="AC387" s="73">
        <f t="shared" si="25"/>
        <v>0.10069496167911773</v>
      </c>
      <c r="AD387" s="73">
        <f t="shared" si="25"/>
        <v>6.2801932367149815E-2</v>
      </c>
      <c r="AE387" s="73" t="str">
        <f t="shared" si="25"/>
        <v/>
      </c>
      <c r="AF387" s="73" t="str">
        <f t="shared" si="25"/>
        <v/>
      </c>
      <c r="AG387">
        <v>2.368E-2</v>
      </c>
      <c r="AH387"/>
    </row>
    <row r="388" spans="1:34" ht="16" x14ac:dyDescent="0.2">
      <c r="A388" s="70">
        <v>42705</v>
      </c>
      <c r="B388" s="71">
        <v>27.335484000000001</v>
      </c>
      <c r="C388" s="71">
        <v>20.157302999999999</v>
      </c>
      <c r="D388" s="71">
        <v>68.948295999999999</v>
      </c>
      <c r="E388" s="71">
        <v>35.766609000000003</v>
      </c>
      <c r="F388" s="71">
        <v>71.659408999999997</v>
      </c>
      <c r="G388" s="71">
        <v>90.062186999999994</v>
      </c>
      <c r="H388" s="71">
        <v>117.699997</v>
      </c>
      <c r="I388" s="71">
        <v>44.516308000000002</v>
      </c>
      <c r="J388" s="71">
        <v>71.230002999999996</v>
      </c>
      <c r="K388" s="71">
        <v>64.199996999999996</v>
      </c>
      <c r="L388" s="71">
        <v>36.110000999999997</v>
      </c>
      <c r="M388" s="71">
        <v>42.524864000000001</v>
      </c>
      <c r="N388" s="71">
        <v>14.84</v>
      </c>
      <c r="O388" s="71"/>
      <c r="P388" s="71"/>
      <c r="R388" s="73">
        <f t="shared" si="25"/>
        <v>5.3335438297118731E-2</v>
      </c>
      <c r="S388" s="73">
        <f t="shared" si="25"/>
        <v>5.0283802144241108E-2</v>
      </c>
      <c r="T388" s="73">
        <f t="shared" si="25"/>
        <v>2.8317920686495857E-2</v>
      </c>
      <c r="U388" s="73">
        <f t="shared" si="25"/>
        <v>3.619610733425227E-2</v>
      </c>
      <c r="V388" s="73">
        <f t="shared" si="25"/>
        <v>7.7136393498155043E-2</v>
      </c>
      <c r="W388" s="73">
        <f t="shared" si="25"/>
        <v>-5.8460016922008751E-2</v>
      </c>
      <c r="X388" s="73">
        <f>IFERROR(H387/H386-1,"")</f>
        <v>6.5011914081145594E-2</v>
      </c>
      <c r="Y388" s="73">
        <f t="shared" si="25"/>
        <v>3.5268129008828142E-2</v>
      </c>
      <c r="Z388" s="73">
        <f t="shared" si="25"/>
        <v>-1.8217208264893481E-3</v>
      </c>
      <c r="AA388" s="73">
        <f t="shared" si="25"/>
        <v>1.3417506343094132E-2</v>
      </c>
      <c r="AB388" s="73">
        <f t="shared" si="25"/>
        <v>-1.3657470263385152E-2</v>
      </c>
      <c r="AC388" s="73">
        <f t="shared" si="25"/>
        <v>-8.4333556379179164E-4</v>
      </c>
      <c r="AD388" s="73">
        <f t="shared" si="25"/>
        <v>-3.6363636363636376E-2</v>
      </c>
      <c r="AE388" s="73" t="str">
        <f t="shared" si="25"/>
        <v/>
      </c>
      <c r="AF388" s="73" t="str">
        <f t="shared" si="25"/>
        <v/>
      </c>
      <c r="AG388">
        <v>2.4460000000000003E-2</v>
      </c>
      <c r="AH388"/>
    </row>
    <row r="389" spans="1:34" ht="16" x14ac:dyDescent="0.2">
      <c r="A389" s="70">
        <v>42736</v>
      </c>
      <c r="B389" s="71">
        <v>28.640661000000001</v>
      </c>
      <c r="C389" s="71">
        <v>20.649830000000001</v>
      </c>
      <c r="D389" s="71">
        <v>71.088943</v>
      </c>
      <c r="E389" s="71">
        <v>35.861496000000002</v>
      </c>
      <c r="F389" s="71">
        <v>73.2761</v>
      </c>
      <c r="G389" s="71">
        <v>99.042625000000001</v>
      </c>
      <c r="H389" s="71">
        <v>111.349998</v>
      </c>
      <c r="I389" s="71">
        <v>45.871062999999999</v>
      </c>
      <c r="J389" s="71">
        <v>67.769997000000004</v>
      </c>
      <c r="K389" s="71">
        <v>63.75</v>
      </c>
      <c r="L389" s="71">
        <v>40.209999000000003</v>
      </c>
      <c r="M389" s="71">
        <v>40.146408000000001</v>
      </c>
      <c r="N389" s="71">
        <v>15.05</v>
      </c>
      <c r="O389" s="71"/>
      <c r="P389" s="71"/>
      <c r="R389" s="73">
        <f t="shared" si="25"/>
        <v>4.7746621204877826E-2</v>
      </c>
      <c r="S389" s="73">
        <f t="shared" si="25"/>
        <v>2.4434171575433705E-2</v>
      </c>
      <c r="T389" s="73">
        <f t="shared" si="25"/>
        <v>3.1047134217791372E-2</v>
      </c>
      <c r="U389" s="73">
        <f t="shared" si="25"/>
        <v>2.6529492913347497E-3</v>
      </c>
      <c r="V389" s="73">
        <f t="shared" si="25"/>
        <v>2.2560763793070038E-2</v>
      </c>
      <c r="W389" s="73">
        <f t="shared" si="25"/>
        <v>9.9713745570047196E-2</v>
      </c>
      <c r="X389" s="73">
        <f>IFERROR(H388/H387-1,"")</f>
        <v>5.5037639925378912E-2</v>
      </c>
      <c r="Y389" s="73">
        <f t="shared" si="25"/>
        <v>3.0432779825317002E-2</v>
      </c>
      <c r="Z389" s="73">
        <f t="shared" si="25"/>
        <v>-4.8575120795656734E-2</v>
      </c>
      <c r="AA389" s="73">
        <f t="shared" si="25"/>
        <v>-7.0092993929578018E-3</v>
      </c>
      <c r="AB389" s="73">
        <f t="shared" si="25"/>
        <v>0.11354189660642788</v>
      </c>
      <c r="AC389" s="73">
        <f t="shared" si="25"/>
        <v>-5.5930949009031505E-2</v>
      </c>
      <c r="AD389" s="73">
        <f t="shared" si="25"/>
        <v>1.4150943396226578E-2</v>
      </c>
      <c r="AE389" s="73" t="str">
        <f t="shared" si="25"/>
        <v/>
      </c>
      <c r="AF389" s="73" t="str">
        <f t="shared" si="25"/>
        <v/>
      </c>
      <c r="AG389">
        <v>2.4510000000000001E-2</v>
      </c>
      <c r="AH389"/>
    </row>
    <row r="390" spans="1:34" ht="16" x14ac:dyDescent="0.2">
      <c r="A390" s="70">
        <v>42767</v>
      </c>
      <c r="B390" s="71">
        <v>32.331974000000002</v>
      </c>
      <c r="C390" s="71">
        <v>22.510501999999999</v>
      </c>
      <c r="D390" s="71">
        <v>74.831817999999998</v>
      </c>
      <c r="E390" s="71">
        <v>36.197941</v>
      </c>
      <c r="F390" s="71">
        <v>75.097954000000001</v>
      </c>
      <c r="G390" s="71">
        <v>106.398933</v>
      </c>
      <c r="H390" s="71">
        <v>112.5</v>
      </c>
      <c r="I390" s="71">
        <v>47.918498999999997</v>
      </c>
      <c r="J390" s="71">
        <v>65.550003000000004</v>
      </c>
      <c r="K390" s="71">
        <v>69.410004000000001</v>
      </c>
      <c r="L390" s="71">
        <v>45.130001</v>
      </c>
      <c r="M390" s="71">
        <v>42.488971999999997</v>
      </c>
      <c r="N390" s="71">
        <v>17.370000999999998</v>
      </c>
      <c r="O390" s="71"/>
      <c r="P390" s="71"/>
      <c r="R390" s="73">
        <f t="shared" si="25"/>
        <v>0.12888365251067357</v>
      </c>
      <c r="S390" s="73">
        <f t="shared" si="25"/>
        <v>9.0105923390168208E-2</v>
      </c>
      <c r="T390" s="73">
        <f t="shared" si="25"/>
        <v>5.2650592933981333E-2</v>
      </c>
      <c r="U390" s="73">
        <f t="shared" si="25"/>
        <v>9.3817893152030596E-3</v>
      </c>
      <c r="V390" s="73">
        <f t="shared" si="25"/>
        <v>2.4862867974687619E-2</v>
      </c>
      <c r="W390" s="73">
        <f t="shared" si="25"/>
        <v>7.4274162260945742E-2</v>
      </c>
      <c r="X390" s="73">
        <f>IFERROR(H389/H388-1,"")</f>
        <v>-5.3950715053968867E-2</v>
      </c>
      <c r="Y390" s="73">
        <f t="shared" si="25"/>
        <v>4.4634588040830758E-2</v>
      </c>
      <c r="Z390" s="73">
        <f t="shared" si="25"/>
        <v>-3.2757770374403306E-2</v>
      </c>
      <c r="AA390" s="73">
        <f t="shared" si="25"/>
        <v>8.8784376470588233E-2</v>
      </c>
      <c r="AB390" s="73">
        <f t="shared" si="25"/>
        <v>0.1223576752638067</v>
      </c>
      <c r="AC390" s="73">
        <f t="shared" si="25"/>
        <v>5.835052540690544E-2</v>
      </c>
      <c r="AD390" s="73">
        <f t="shared" si="25"/>
        <v>0.15415289036544833</v>
      </c>
      <c r="AE390" s="73" t="str">
        <f t="shared" si="25"/>
        <v/>
      </c>
      <c r="AF390" s="73" t="str">
        <f t="shared" si="25"/>
        <v/>
      </c>
      <c r="AG390">
        <v>2.358E-2</v>
      </c>
      <c r="AH390"/>
    </row>
    <row r="391" spans="1:34" ht="16" x14ac:dyDescent="0.2">
      <c r="A391" s="70">
        <v>42795</v>
      </c>
      <c r="B391" s="71">
        <v>34.053204000000001</v>
      </c>
      <c r="C391" s="71">
        <v>21.516314999999999</v>
      </c>
      <c r="D391" s="71">
        <v>73.943854999999999</v>
      </c>
      <c r="E391" s="71">
        <v>36.612026</v>
      </c>
      <c r="F391" s="71">
        <v>74.523514000000006</v>
      </c>
      <c r="G391" s="71">
        <v>107.412605</v>
      </c>
      <c r="H391" s="71">
        <v>107.370003</v>
      </c>
      <c r="I391" s="71">
        <v>44.869132999999998</v>
      </c>
      <c r="J391" s="71">
        <v>63.360000999999997</v>
      </c>
      <c r="K391" s="71">
        <v>67.970000999999996</v>
      </c>
      <c r="L391" s="71">
        <v>49.860000999999997</v>
      </c>
      <c r="M391" s="71">
        <v>42.570090999999998</v>
      </c>
      <c r="N391" s="71">
        <v>17.879999000000002</v>
      </c>
      <c r="O391" s="71"/>
      <c r="P391" s="71"/>
      <c r="R391" s="73">
        <f t="shared" si="25"/>
        <v>5.3236155639615479E-2</v>
      </c>
      <c r="S391" s="73">
        <f t="shared" si="25"/>
        <v>-4.4165474408345062E-2</v>
      </c>
      <c r="T391" s="73">
        <f t="shared" si="25"/>
        <v>-1.1866115560629553E-2</v>
      </c>
      <c r="U391" s="73">
        <f t="shared" si="25"/>
        <v>1.1439462813644496E-2</v>
      </c>
      <c r="V391" s="73">
        <f t="shared" si="25"/>
        <v>-7.6492097241424029E-3</v>
      </c>
      <c r="W391" s="73">
        <f t="shared" si="25"/>
        <v>9.527088020704122E-3</v>
      </c>
      <c r="X391" s="73">
        <f>IFERROR(H390/H389-1,"")</f>
        <v>1.0327813387118301E-2</v>
      </c>
      <c r="Y391" s="73">
        <f t="shared" si="25"/>
        <v>-6.3636509148585763E-2</v>
      </c>
      <c r="Z391" s="73">
        <f t="shared" si="25"/>
        <v>-3.3409639965996774E-2</v>
      </c>
      <c r="AA391" s="73">
        <f t="shared" si="25"/>
        <v>-2.0746332185775485E-2</v>
      </c>
      <c r="AB391" s="73">
        <f t="shared" si="25"/>
        <v>0.10480832916445082</v>
      </c>
      <c r="AC391" s="73">
        <f t="shared" si="25"/>
        <v>1.9091777508761787E-3</v>
      </c>
      <c r="AD391" s="73">
        <f t="shared" si="25"/>
        <v>2.9360850353434165E-2</v>
      </c>
      <c r="AE391" s="73" t="str">
        <f t="shared" si="25"/>
        <v/>
      </c>
      <c r="AF391" s="73" t="str">
        <f t="shared" si="25"/>
        <v/>
      </c>
      <c r="AG391">
        <v>2.3959999999999999E-2</v>
      </c>
      <c r="AH391"/>
    </row>
    <row r="392" spans="1:34" ht="16" x14ac:dyDescent="0.2">
      <c r="A392" s="70">
        <v>42826</v>
      </c>
      <c r="B392" s="71">
        <v>34.050831000000002</v>
      </c>
      <c r="C392" s="71">
        <v>21.353187999999999</v>
      </c>
      <c r="D392" s="71">
        <v>74.074698999999995</v>
      </c>
      <c r="E392" s="71">
        <v>37.553085000000003</v>
      </c>
      <c r="F392" s="71">
        <v>74.668403999999995</v>
      </c>
      <c r="G392" s="71">
        <v>113.43322000000001</v>
      </c>
      <c r="H392" s="71">
        <v>106.699997</v>
      </c>
      <c r="I392" s="71">
        <v>44.916058</v>
      </c>
      <c r="J392" s="71">
        <v>61.540000999999997</v>
      </c>
      <c r="K392" s="71">
        <v>69.010002</v>
      </c>
      <c r="L392" s="71">
        <v>52.25</v>
      </c>
      <c r="M392" s="71">
        <v>42.416862000000002</v>
      </c>
      <c r="N392" s="71">
        <v>18.82</v>
      </c>
      <c r="O392" s="71"/>
      <c r="P392" s="71"/>
      <c r="R392" s="73">
        <f t="shared" si="25"/>
        <v>-6.9685072805469872E-5</v>
      </c>
      <c r="S392" s="73">
        <f t="shared" si="25"/>
        <v>-7.5815491639715793E-3</v>
      </c>
      <c r="T392" s="73">
        <f t="shared" si="25"/>
        <v>1.7695047140833253E-3</v>
      </c>
      <c r="U392" s="73">
        <f t="shared" si="25"/>
        <v>2.570354888309101E-2</v>
      </c>
      <c r="V392" s="73">
        <f t="shared" si="25"/>
        <v>1.9442185724090066E-3</v>
      </c>
      <c r="W392" s="73">
        <f t="shared" si="25"/>
        <v>5.6051289324935416E-2</v>
      </c>
      <c r="X392" s="73">
        <f>IFERROR(H391/H390-1,"")</f>
        <v>-4.5599973333333321E-2</v>
      </c>
      <c r="Y392" s="73">
        <f t="shared" si="25"/>
        <v>1.0458191826439034E-3</v>
      </c>
      <c r="Z392" s="73">
        <f t="shared" si="25"/>
        <v>-2.8724747021389718E-2</v>
      </c>
      <c r="AA392" s="73">
        <f t="shared" si="25"/>
        <v>1.5300882517274017E-2</v>
      </c>
      <c r="AB392" s="73">
        <f t="shared" si="25"/>
        <v>4.7934194786718898E-2</v>
      </c>
      <c r="AC392" s="73">
        <f t="shared" si="25"/>
        <v>-3.5994520190242296E-3</v>
      </c>
      <c r="AD392" s="73">
        <f t="shared" si="25"/>
        <v>5.2572765803845956E-2</v>
      </c>
      <c r="AE392" s="73" t="str">
        <f t="shared" si="25"/>
        <v/>
      </c>
      <c r="AF392" s="73" t="str">
        <f t="shared" si="25"/>
        <v/>
      </c>
      <c r="AG392">
        <v>2.282E-2</v>
      </c>
      <c r="AH392"/>
    </row>
    <row r="393" spans="1:34" ht="16" x14ac:dyDescent="0.2">
      <c r="A393" s="70">
        <v>42856</v>
      </c>
      <c r="B393" s="71">
        <v>36.210273999999998</v>
      </c>
      <c r="C393" s="71">
        <v>20.502345999999999</v>
      </c>
      <c r="D393" s="71">
        <v>72.210814999999997</v>
      </c>
      <c r="E393" s="71">
        <v>39.572163000000003</v>
      </c>
      <c r="F393" s="71">
        <v>76.163589000000002</v>
      </c>
      <c r="G393" s="71">
        <v>113.557869</v>
      </c>
      <c r="H393" s="71">
        <v>103.480003</v>
      </c>
      <c r="I393" s="71">
        <v>44.574455</v>
      </c>
      <c r="J393" s="71">
        <v>58.93</v>
      </c>
      <c r="K393" s="71">
        <v>66.260002</v>
      </c>
      <c r="L393" s="71">
        <v>58.580002</v>
      </c>
      <c r="M393" s="71">
        <v>42.642524999999999</v>
      </c>
      <c r="N393" s="71">
        <v>18.760000000000002</v>
      </c>
      <c r="O393" s="71"/>
      <c r="P393" s="71"/>
      <c r="R393" s="73">
        <f t="shared" si="25"/>
        <v>6.3418217311641989E-2</v>
      </c>
      <c r="S393" s="73">
        <f t="shared" si="25"/>
        <v>-3.9846134450743365E-2</v>
      </c>
      <c r="T393" s="73">
        <f t="shared" si="25"/>
        <v>-2.5162221718916467E-2</v>
      </c>
      <c r="U393" s="73">
        <f t="shared" si="25"/>
        <v>5.3765968894432969E-2</v>
      </c>
      <c r="V393" s="73">
        <f t="shared" si="25"/>
        <v>2.0024333183819021E-2</v>
      </c>
      <c r="W393" s="73">
        <f t="shared" si="25"/>
        <v>1.0988756203869077E-3</v>
      </c>
      <c r="X393" s="73">
        <f>IFERROR(H392/H391-1,"")</f>
        <v>-6.2401600193677798E-3</v>
      </c>
      <c r="Y393" s="73">
        <f t="shared" si="25"/>
        <v>-7.6053646559989252E-3</v>
      </c>
      <c r="Z393" s="73">
        <f t="shared" si="25"/>
        <v>-4.2411455274431908E-2</v>
      </c>
      <c r="AA393" s="73">
        <f t="shared" si="25"/>
        <v>-3.9849296048419136E-2</v>
      </c>
      <c r="AB393" s="73">
        <f t="shared" si="25"/>
        <v>0.12114836363636372</v>
      </c>
      <c r="AC393" s="73">
        <f t="shared" si="25"/>
        <v>5.320124812627558E-3</v>
      </c>
      <c r="AD393" s="73">
        <f t="shared" si="25"/>
        <v>-3.1880977683315104E-3</v>
      </c>
      <c r="AE393" s="73" t="str">
        <f t="shared" si="25"/>
        <v/>
      </c>
      <c r="AF393" s="73" t="str">
        <f t="shared" si="25"/>
        <v/>
      </c>
      <c r="AG393">
        <v>2.196E-2</v>
      </c>
      <c r="AH393"/>
    </row>
    <row r="394" spans="1:34" ht="16" x14ac:dyDescent="0.2">
      <c r="A394" s="70">
        <v>42887</v>
      </c>
      <c r="B394" s="71">
        <v>34.279442000000003</v>
      </c>
      <c r="C394" s="71">
        <v>22.267762999999999</v>
      </c>
      <c r="D394" s="71">
        <v>79.062126000000006</v>
      </c>
      <c r="E394" s="71">
        <v>39.032573999999997</v>
      </c>
      <c r="F394" s="71">
        <v>71.224143999999995</v>
      </c>
      <c r="G394" s="71">
        <v>117.04825599999999</v>
      </c>
      <c r="H394" s="71">
        <v>104.33000199999999</v>
      </c>
      <c r="I394" s="71">
        <v>45.476630999999998</v>
      </c>
      <c r="J394" s="71">
        <v>59.869999</v>
      </c>
      <c r="K394" s="71">
        <v>64.760002</v>
      </c>
      <c r="L394" s="71">
        <v>57.57</v>
      </c>
      <c r="M394" s="71">
        <v>46.171931999999998</v>
      </c>
      <c r="N394" s="71">
        <v>17.48</v>
      </c>
      <c r="O394" s="71"/>
      <c r="P394" s="71"/>
      <c r="R394" s="73">
        <f t="shared" si="25"/>
        <v>-5.332276690311688E-2</v>
      </c>
      <c r="S394" s="73">
        <f t="shared" si="25"/>
        <v>8.6108048317982799E-2</v>
      </c>
      <c r="T394" s="73">
        <f t="shared" si="25"/>
        <v>9.4879291973093194E-2</v>
      </c>
      <c r="U394" s="73">
        <f t="shared" si="25"/>
        <v>-1.3635570034420619E-2</v>
      </c>
      <c r="V394" s="73">
        <f t="shared" si="25"/>
        <v>-6.4853101919868927E-2</v>
      </c>
      <c r="W394" s="73">
        <f t="shared" si="25"/>
        <v>3.0736637018082824E-2</v>
      </c>
      <c r="X394" s="73">
        <f>IFERROR(H393/H392-1,"")</f>
        <v>-3.0178013969391237E-2</v>
      </c>
      <c r="Y394" s="73">
        <f t="shared" si="25"/>
        <v>2.0239753912863367E-2</v>
      </c>
      <c r="Z394" s="73">
        <f t="shared" si="25"/>
        <v>1.5951111488206271E-2</v>
      </c>
      <c r="AA394" s="73">
        <f t="shared" si="25"/>
        <v>-2.2638091680105887E-2</v>
      </c>
      <c r="AB394" s="73">
        <f t="shared" si="25"/>
        <v>-1.7241412863044925E-2</v>
      </c>
      <c r="AC394" s="73">
        <f t="shared" si="25"/>
        <v>8.2767307986569616E-2</v>
      </c>
      <c r="AD394" s="73">
        <f t="shared" si="25"/>
        <v>-6.823027718550112E-2</v>
      </c>
      <c r="AE394" s="73" t="str">
        <f t="shared" si="25"/>
        <v/>
      </c>
      <c r="AF394" s="73" t="str">
        <f t="shared" si="25"/>
        <v/>
      </c>
      <c r="AG394">
        <v>2.3019999999999999E-2</v>
      </c>
      <c r="AH394"/>
    </row>
    <row r="395" spans="1:34" ht="16" x14ac:dyDescent="0.2">
      <c r="A395" s="70">
        <v>42917</v>
      </c>
      <c r="B395" s="71">
        <v>35.400517000000001</v>
      </c>
      <c r="C395" s="71">
        <v>22.139265000000002</v>
      </c>
      <c r="D395" s="71">
        <v>79.991271999999995</v>
      </c>
      <c r="E395" s="71">
        <v>40.222481000000002</v>
      </c>
      <c r="F395" s="71">
        <v>72.737792999999996</v>
      </c>
      <c r="G395" s="71">
        <v>126.619484</v>
      </c>
      <c r="H395" s="71">
        <v>109.19000200000001</v>
      </c>
      <c r="I395" s="71">
        <v>46.483021000000001</v>
      </c>
      <c r="J395" s="71">
        <v>61.93</v>
      </c>
      <c r="K395" s="71">
        <v>64.779999000000004</v>
      </c>
      <c r="L395" s="71">
        <v>61.779998999999997</v>
      </c>
      <c r="M395" s="71">
        <v>47.990935999999998</v>
      </c>
      <c r="N395" s="71">
        <v>19.100000000000001</v>
      </c>
      <c r="O395" s="71"/>
      <c r="P395" s="71"/>
      <c r="R395" s="73">
        <f t="shared" si="25"/>
        <v>3.2704003758287525E-2</v>
      </c>
      <c r="S395" s="73">
        <f t="shared" si="25"/>
        <v>-5.7705841399514624E-3</v>
      </c>
      <c r="T395" s="73">
        <f t="shared" si="25"/>
        <v>1.1752099861316534E-2</v>
      </c>
      <c r="U395" s="73">
        <f t="shared" si="25"/>
        <v>3.0484973909227886E-2</v>
      </c>
      <c r="V395" s="73">
        <f t="shared" si="25"/>
        <v>2.1251908622446969E-2</v>
      </c>
      <c r="W395" s="73">
        <f t="shared" si="25"/>
        <v>8.1771641262215811E-2</v>
      </c>
      <c r="X395" s="73">
        <f>IFERROR(H394/H393-1,"")</f>
        <v>8.2141377595437159E-3</v>
      </c>
      <c r="Y395" s="73">
        <f t="shared" si="25"/>
        <v>2.212982751514736E-2</v>
      </c>
      <c r="Z395" s="73">
        <f t="shared" si="25"/>
        <v>3.4407901025687249E-2</v>
      </c>
      <c r="AA395" s="73">
        <f t="shared" si="25"/>
        <v>3.0878627829578065E-4</v>
      </c>
      <c r="AB395" s="73">
        <f t="shared" si="25"/>
        <v>7.3128348097967644E-2</v>
      </c>
      <c r="AC395" s="73">
        <f t="shared" si="25"/>
        <v>3.9396315493144263E-2</v>
      </c>
      <c r="AD395" s="73">
        <f t="shared" si="25"/>
        <v>9.2677345537757416E-2</v>
      </c>
      <c r="AE395" s="73" t="str">
        <f t="shared" si="25"/>
        <v/>
      </c>
      <c r="AF395" s="73" t="str">
        <f t="shared" si="25"/>
        <v/>
      </c>
      <c r="AG395">
        <v>2.2919999999999999E-2</v>
      </c>
      <c r="AH395"/>
    </row>
    <row r="396" spans="1:34" ht="16" x14ac:dyDescent="0.2">
      <c r="A396" s="70">
        <v>42948</v>
      </c>
      <c r="B396" s="71">
        <v>39.035057000000002</v>
      </c>
      <c r="C396" s="71">
        <v>21.928148</v>
      </c>
      <c r="D396" s="71">
        <v>81.112815999999995</v>
      </c>
      <c r="E396" s="71">
        <v>39.968024999999997</v>
      </c>
      <c r="F396" s="71">
        <v>67.15728</v>
      </c>
      <c r="G396" s="71">
        <v>128.92816199999999</v>
      </c>
      <c r="H396" s="71">
        <v>107.620003</v>
      </c>
      <c r="I396" s="71">
        <v>45.135562999999998</v>
      </c>
      <c r="J396" s="71">
        <v>59.700001</v>
      </c>
      <c r="K396" s="71">
        <v>58.560001</v>
      </c>
      <c r="L396" s="71">
        <v>65.559997999999993</v>
      </c>
      <c r="M396" s="71">
        <v>47.527996000000002</v>
      </c>
      <c r="N396" s="71">
        <v>19.079999999999998</v>
      </c>
      <c r="O396" s="71"/>
      <c r="P396" s="71"/>
      <c r="R396" s="73">
        <f t="shared" si="25"/>
        <v>0.10266912203570366</v>
      </c>
      <c r="S396" s="73">
        <f t="shared" si="25"/>
        <v>-9.5358630921126286E-3</v>
      </c>
      <c r="T396" s="73">
        <f t="shared" si="25"/>
        <v>1.4020829672517277E-2</v>
      </c>
      <c r="U396" s="73">
        <f t="shared" si="25"/>
        <v>-6.326213442676587E-3</v>
      </c>
      <c r="V396" s="73">
        <f t="shared" si="25"/>
        <v>-7.672095577604332E-2</v>
      </c>
      <c r="W396" s="73">
        <f t="shared" si="25"/>
        <v>1.8233197033088455E-2</v>
      </c>
      <c r="X396" s="73">
        <f>IFERROR(H395/H394-1,"")</f>
        <v>4.6582957028985961E-2</v>
      </c>
      <c r="Y396" s="73">
        <f t="shared" si="25"/>
        <v>-2.8988176134249199E-2</v>
      </c>
      <c r="Z396" s="73">
        <f t="shared" si="25"/>
        <v>-3.6008380429517151E-2</v>
      </c>
      <c r="AA396" s="73">
        <f t="shared" si="25"/>
        <v>-9.6017259895295859E-2</v>
      </c>
      <c r="AB396" s="73">
        <f t="shared" si="25"/>
        <v>6.1184834269744748E-2</v>
      </c>
      <c r="AC396" s="73">
        <f t="shared" si="25"/>
        <v>-9.6464048961244497E-3</v>
      </c>
      <c r="AD396" s="73">
        <f t="shared" si="25"/>
        <v>-1.0471204188483574E-3</v>
      </c>
      <c r="AE396" s="73" t="str">
        <f t="shared" si="25"/>
        <v/>
      </c>
      <c r="AF396" s="73" t="str">
        <f t="shared" si="25"/>
        <v/>
      </c>
      <c r="AG396">
        <v>2.121E-2</v>
      </c>
      <c r="AH396"/>
    </row>
    <row r="397" spans="1:34" ht="16" x14ac:dyDescent="0.2">
      <c r="A397" s="70">
        <v>42979</v>
      </c>
      <c r="B397" s="71">
        <v>36.827488000000002</v>
      </c>
      <c r="C397" s="71">
        <v>23.378046000000001</v>
      </c>
      <c r="D397" s="71">
        <v>85.220268000000004</v>
      </c>
      <c r="E397" s="71">
        <v>39.494194</v>
      </c>
      <c r="F397" s="71">
        <v>64.964027000000002</v>
      </c>
      <c r="G397" s="71">
        <v>134.30290199999999</v>
      </c>
      <c r="H397" s="71">
        <v>117.5</v>
      </c>
      <c r="I397" s="71">
        <v>47.196381000000002</v>
      </c>
      <c r="J397" s="71">
        <v>64.209998999999996</v>
      </c>
      <c r="K397" s="71">
        <v>59.389999000000003</v>
      </c>
      <c r="L397" s="71">
        <v>64.510002</v>
      </c>
      <c r="M397" s="71">
        <v>48.200733</v>
      </c>
      <c r="N397" s="71">
        <v>19.959999</v>
      </c>
      <c r="O397" s="71"/>
      <c r="P397" s="71"/>
      <c r="R397" s="73">
        <f t="shared" ref="R397:AF413" si="26">IFERROR(B397/B396-1,"")</f>
        <v>-5.6553497539404085E-2</v>
      </c>
      <c r="S397" s="73">
        <f t="shared" si="26"/>
        <v>6.6120403784213799E-2</v>
      </c>
      <c r="T397" s="73">
        <f t="shared" si="26"/>
        <v>5.0638754793077556E-2</v>
      </c>
      <c r="U397" s="73">
        <f t="shared" si="26"/>
        <v>-1.1855251791901056E-2</v>
      </c>
      <c r="V397" s="73">
        <f t="shared" si="26"/>
        <v>-3.2658454898709444E-2</v>
      </c>
      <c r="W397" s="73">
        <f t="shared" si="26"/>
        <v>4.168786645698086E-2</v>
      </c>
      <c r="X397" s="73">
        <f>IFERROR(H396/H395-1,"")</f>
        <v>-1.4378596677743549E-2</v>
      </c>
      <c r="Y397" s="73">
        <f t="shared" si="26"/>
        <v>4.5658409090853835E-2</v>
      </c>
      <c r="Z397" s="73">
        <f t="shared" si="26"/>
        <v>7.5544353843478129E-2</v>
      </c>
      <c r="AA397" s="73">
        <f t="shared" si="26"/>
        <v>1.4173462872721032E-2</v>
      </c>
      <c r="AB397" s="73">
        <f t="shared" si="26"/>
        <v>-1.6015802807071378E-2</v>
      </c>
      <c r="AC397" s="73">
        <f t="shared" si="26"/>
        <v>1.4154541672659615E-2</v>
      </c>
      <c r="AD397" s="73">
        <f t="shared" si="26"/>
        <v>4.6121540880503131E-2</v>
      </c>
      <c r="AE397" s="73" t="str">
        <f t="shared" si="26"/>
        <v/>
      </c>
      <c r="AF397" s="73" t="str">
        <f t="shared" si="26"/>
        <v/>
      </c>
      <c r="AG397">
        <v>2.3259999999999999E-2</v>
      </c>
      <c r="AH397"/>
    </row>
    <row r="398" spans="1:34" ht="16" x14ac:dyDescent="0.2">
      <c r="A398" s="70">
        <v>43009</v>
      </c>
      <c r="B398" s="71">
        <v>40.392676999999999</v>
      </c>
      <c r="C398" s="71">
        <v>25.269324999999998</v>
      </c>
      <c r="D398" s="71">
        <v>89.987166999999999</v>
      </c>
      <c r="E398" s="71">
        <v>40.666355000000003</v>
      </c>
      <c r="F398" s="71">
        <v>64.779739000000006</v>
      </c>
      <c r="G398" s="71">
        <v>137.390106</v>
      </c>
      <c r="H398" s="71">
        <v>115.889999</v>
      </c>
      <c r="I398" s="71">
        <v>48.158943000000001</v>
      </c>
      <c r="J398" s="71">
        <v>64.569999999999993</v>
      </c>
      <c r="K398" s="71">
        <v>60.740001999999997</v>
      </c>
      <c r="L398" s="71">
        <v>65.489998</v>
      </c>
      <c r="M398" s="71">
        <v>46.773434000000002</v>
      </c>
      <c r="N398" s="71">
        <v>21.549999</v>
      </c>
      <c r="O398" s="71"/>
      <c r="P398" s="71"/>
      <c r="R398" s="73">
        <f t="shared" si="26"/>
        <v>9.6807824633599715E-2</v>
      </c>
      <c r="S398" s="73">
        <f t="shared" si="26"/>
        <v>8.0899789486255536E-2</v>
      </c>
      <c r="T398" s="73">
        <f t="shared" si="26"/>
        <v>5.5936212263495655E-2</v>
      </c>
      <c r="U398" s="73">
        <f t="shared" si="26"/>
        <v>2.967932451033195E-2</v>
      </c>
      <c r="V398" s="73">
        <f t="shared" si="26"/>
        <v>-2.8367699557786397E-3</v>
      </c>
      <c r="W398" s="73">
        <f t="shared" si="26"/>
        <v>2.2986874848020866E-2</v>
      </c>
      <c r="X398" s="73">
        <f>IFERROR(H397/H396-1,"")</f>
        <v>9.1804466870345713E-2</v>
      </c>
      <c r="Y398" s="73">
        <f t="shared" si="26"/>
        <v>2.0394826459257498E-2</v>
      </c>
      <c r="Z398" s="73">
        <f t="shared" si="26"/>
        <v>5.6066189940291444E-3</v>
      </c>
      <c r="AA398" s="73">
        <f t="shared" si="26"/>
        <v>2.2731150408000333E-2</v>
      </c>
      <c r="AB398" s="73">
        <f t="shared" si="26"/>
        <v>1.5191380710234625E-2</v>
      </c>
      <c r="AC398" s="73">
        <f t="shared" si="26"/>
        <v>-2.9611562131223179E-2</v>
      </c>
      <c r="AD398" s="73">
        <f t="shared" si="26"/>
        <v>7.9659322628222506E-2</v>
      </c>
      <c r="AE398" s="73" t="str">
        <f t="shared" si="26"/>
        <v/>
      </c>
      <c r="AF398" s="73" t="str">
        <f t="shared" si="26"/>
        <v/>
      </c>
      <c r="AG398">
        <v>2.376E-2</v>
      </c>
      <c r="AH398"/>
    </row>
    <row r="399" spans="1:34" ht="16" x14ac:dyDescent="0.2">
      <c r="A399" s="70">
        <v>43040</v>
      </c>
      <c r="B399" s="71">
        <v>41.064132999999998</v>
      </c>
      <c r="C399" s="71">
        <v>25.988935000000001</v>
      </c>
      <c r="D399" s="71">
        <v>92.405677999999995</v>
      </c>
      <c r="E399" s="71">
        <v>40.480618</v>
      </c>
      <c r="F399" s="71">
        <v>68.164062999999999</v>
      </c>
      <c r="G399" s="71">
        <v>146.468414</v>
      </c>
      <c r="H399" s="71">
        <v>118.989998</v>
      </c>
      <c r="I399" s="71">
        <v>48.840851000000001</v>
      </c>
      <c r="J399" s="71">
        <v>70.5</v>
      </c>
      <c r="K399" s="71">
        <v>61.060001</v>
      </c>
      <c r="L399" s="71">
        <v>62.400002000000001</v>
      </c>
      <c r="M399" s="71">
        <v>49.994514000000002</v>
      </c>
      <c r="N399" s="71">
        <v>21.450001</v>
      </c>
      <c r="O399" s="71"/>
      <c r="P399" s="71"/>
      <c r="R399" s="73">
        <f t="shared" si="26"/>
        <v>1.6623211182561715E-2</v>
      </c>
      <c r="S399" s="73">
        <f t="shared" si="26"/>
        <v>2.8477610699929823E-2</v>
      </c>
      <c r="T399" s="73">
        <f t="shared" si="26"/>
        <v>2.6876176688616082E-2</v>
      </c>
      <c r="U399" s="73">
        <f t="shared" si="26"/>
        <v>-4.5673382824696906E-3</v>
      </c>
      <c r="V399" s="73">
        <f t="shared" si="26"/>
        <v>5.2243557202352964E-2</v>
      </c>
      <c r="W399" s="73">
        <f t="shared" si="26"/>
        <v>6.6076868737549255E-2</v>
      </c>
      <c r="X399" s="73">
        <f>IFERROR(H398/H397-1,"")</f>
        <v>-1.3702136170212764E-2</v>
      </c>
      <c r="Y399" s="73">
        <f t="shared" si="26"/>
        <v>1.4159530037858081E-2</v>
      </c>
      <c r="Z399" s="73">
        <f t="shared" si="26"/>
        <v>9.1838315006969262E-2</v>
      </c>
      <c r="AA399" s="73">
        <f t="shared" si="26"/>
        <v>5.2683402940949531E-3</v>
      </c>
      <c r="AB399" s="73">
        <f t="shared" si="26"/>
        <v>-4.7182716359221777E-2</v>
      </c>
      <c r="AC399" s="73">
        <f t="shared" si="26"/>
        <v>6.8865587247667115E-2</v>
      </c>
      <c r="AD399" s="73">
        <f t="shared" si="26"/>
        <v>-4.6402786375998595E-3</v>
      </c>
      <c r="AE399" s="73" t="str">
        <f t="shared" si="26"/>
        <v/>
      </c>
      <c r="AF399" s="73" t="str">
        <f t="shared" si="26"/>
        <v/>
      </c>
      <c r="AG399">
        <v>2.4169999999999997E-2</v>
      </c>
      <c r="AH399"/>
    </row>
    <row r="400" spans="1:34" ht="16" x14ac:dyDescent="0.2">
      <c r="A400" s="70">
        <v>43070</v>
      </c>
      <c r="B400" s="71">
        <v>40.583443000000003</v>
      </c>
      <c r="C400" s="71">
        <v>27.350463999999999</v>
      </c>
      <c r="D400" s="71">
        <v>93.918839000000006</v>
      </c>
      <c r="E400" s="71">
        <v>40.910590999999997</v>
      </c>
      <c r="F400" s="71">
        <v>65.660888999999997</v>
      </c>
      <c r="G400" s="71">
        <v>142.776398</v>
      </c>
      <c r="H400" s="71">
        <v>125.19000200000001</v>
      </c>
      <c r="I400" s="71">
        <v>47.450462000000002</v>
      </c>
      <c r="J400" s="71">
        <v>73.660004000000001</v>
      </c>
      <c r="K400" s="71">
        <v>72.25</v>
      </c>
      <c r="L400" s="71">
        <v>63.32</v>
      </c>
      <c r="M400" s="71">
        <v>49.190810999999997</v>
      </c>
      <c r="N400" s="71">
        <v>21.01</v>
      </c>
      <c r="O400" s="71"/>
      <c r="P400" s="71"/>
      <c r="R400" s="73">
        <f t="shared" si="26"/>
        <v>-1.1705835844628587E-2</v>
      </c>
      <c r="S400" s="73">
        <f t="shared" si="26"/>
        <v>5.2388795462376514E-2</v>
      </c>
      <c r="T400" s="73">
        <f t="shared" si="26"/>
        <v>1.6375195039421753E-2</v>
      </c>
      <c r="U400" s="73">
        <f t="shared" si="26"/>
        <v>1.062170048886113E-2</v>
      </c>
      <c r="V400" s="73">
        <f t="shared" si="26"/>
        <v>-3.6722781621746914E-2</v>
      </c>
      <c r="W400" s="73">
        <f t="shared" si="26"/>
        <v>-2.5206909115572107E-2</v>
      </c>
      <c r="X400" s="73">
        <f>IFERROR(H399/H398-1,"")</f>
        <v>2.6749495441793947E-2</v>
      </c>
      <c r="Y400" s="73">
        <f t="shared" si="26"/>
        <v>-2.8467747214314443E-2</v>
      </c>
      <c r="Z400" s="73">
        <f t="shared" si="26"/>
        <v>4.4822751773049729E-2</v>
      </c>
      <c r="AA400" s="73">
        <f t="shared" si="26"/>
        <v>0.183262345508314</v>
      </c>
      <c r="AB400" s="73">
        <f t="shared" si="26"/>
        <v>1.4743557219757841E-2</v>
      </c>
      <c r="AC400" s="73">
        <f t="shared" si="26"/>
        <v>-1.6075823839391767E-2</v>
      </c>
      <c r="AD400" s="73">
        <f t="shared" si="26"/>
        <v>-2.0512866176556344E-2</v>
      </c>
      <c r="AE400" s="73" t="str">
        <f t="shared" si="26"/>
        <v/>
      </c>
      <c r="AF400" s="73" t="str">
        <f t="shared" si="26"/>
        <v/>
      </c>
      <c r="AG400">
        <v>2.4049999999999998E-2</v>
      </c>
      <c r="AH400"/>
    </row>
    <row r="401" spans="1:34" ht="16" x14ac:dyDescent="0.2">
      <c r="A401" s="70">
        <v>43101</v>
      </c>
      <c r="B401" s="71">
        <v>40.151786999999999</v>
      </c>
      <c r="C401" s="71">
        <v>29.648202999999999</v>
      </c>
      <c r="D401" s="71">
        <v>94.003936999999993</v>
      </c>
      <c r="E401" s="71">
        <v>42.435367999999997</v>
      </c>
      <c r="F401" s="71">
        <v>66.192841000000001</v>
      </c>
      <c r="G401" s="71">
        <v>156.49208100000001</v>
      </c>
      <c r="H401" s="71">
        <v>125.349998</v>
      </c>
      <c r="I401" s="71">
        <v>50.885520999999997</v>
      </c>
      <c r="J401" s="71">
        <v>74.970000999999996</v>
      </c>
      <c r="K401" s="71">
        <v>78.040001000000004</v>
      </c>
      <c r="L401" s="71">
        <v>74.129997000000003</v>
      </c>
      <c r="M401" s="71">
        <v>51.784607000000001</v>
      </c>
      <c r="N401" s="71">
        <v>23.32</v>
      </c>
      <c r="O401" s="71"/>
      <c r="P401" s="71"/>
      <c r="R401" s="73">
        <f t="shared" si="26"/>
        <v>-1.0636258732409809E-2</v>
      </c>
      <c r="S401" s="73">
        <f t="shared" si="26"/>
        <v>8.4010969612800634E-2</v>
      </c>
      <c r="T401" s="73">
        <f t="shared" si="26"/>
        <v>9.0608019547588903E-4</v>
      </c>
      <c r="U401" s="73">
        <f t="shared" si="26"/>
        <v>3.727095998197627E-2</v>
      </c>
      <c r="V401" s="73">
        <f t="shared" si="26"/>
        <v>8.1015046872119356E-3</v>
      </c>
      <c r="W401" s="73">
        <f t="shared" si="26"/>
        <v>9.6064077761648159E-2</v>
      </c>
      <c r="X401" s="73">
        <f>IFERROR(H400/H399-1,"")</f>
        <v>5.2105253418022635E-2</v>
      </c>
      <c r="Y401" s="73">
        <f t="shared" si="26"/>
        <v>7.239253012963287E-2</v>
      </c>
      <c r="Z401" s="73">
        <f t="shared" si="26"/>
        <v>1.77843731857521E-2</v>
      </c>
      <c r="AA401" s="73">
        <f t="shared" si="26"/>
        <v>8.0138422145328736E-2</v>
      </c>
      <c r="AB401" s="73">
        <f t="shared" si="26"/>
        <v>0.17072010423246997</v>
      </c>
      <c r="AC401" s="73">
        <f t="shared" si="26"/>
        <v>5.272927905173197E-2</v>
      </c>
      <c r="AD401" s="73">
        <f t="shared" si="26"/>
        <v>0.10994764397905743</v>
      </c>
      <c r="AE401" s="73" t="str">
        <f t="shared" si="26"/>
        <v/>
      </c>
      <c r="AF401" s="73" t="str">
        <f t="shared" si="26"/>
        <v/>
      </c>
      <c r="AG401">
        <v>2.7200000000000002E-2</v>
      </c>
      <c r="AH401"/>
    </row>
    <row r="402" spans="1:34" ht="16" x14ac:dyDescent="0.2">
      <c r="A402" s="70">
        <v>43132</v>
      </c>
      <c r="B402" s="71">
        <v>42.71537</v>
      </c>
      <c r="C402" s="71">
        <v>29.740849999999998</v>
      </c>
      <c r="D402" s="71">
        <v>92.541923999999995</v>
      </c>
      <c r="E402" s="71">
        <v>38.538699999999999</v>
      </c>
      <c r="F402" s="71">
        <v>56.617302000000002</v>
      </c>
      <c r="G402" s="71">
        <v>161.41540499999999</v>
      </c>
      <c r="H402" s="71">
        <v>111.91999800000001</v>
      </c>
      <c r="I402" s="71">
        <v>48.409824</v>
      </c>
      <c r="J402" s="71">
        <v>65.599997999999999</v>
      </c>
      <c r="K402" s="71">
        <v>72.019997000000004</v>
      </c>
      <c r="L402" s="71">
        <v>73.129997000000003</v>
      </c>
      <c r="M402" s="71">
        <v>52.303234000000003</v>
      </c>
      <c r="N402" s="71">
        <v>23.389999</v>
      </c>
      <c r="O402" s="71"/>
      <c r="P402" s="71"/>
      <c r="R402" s="73">
        <f t="shared" si="26"/>
        <v>6.3847295264841009E-2</v>
      </c>
      <c r="S402" s="73">
        <f t="shared" si="26"/>
        <v>3.1248774166852122E-3</v>
      </c>
      <c r="T402" s="73">
        <f t="shared" si="26"/>
        <v>-1.5552678394735731E-2</v>
      </c>
      <c r="U402" s="73">
        <f t="shared" si="26"/>
        <v>-9.1825950466601358E-2</v>
      </c>
      <c r="V402" s="73">
        <f t="shared" si="26"/>
        <v>-0.14466124818543447</v>
      </c>
      <c r="W402" s="73">
        <f t="shared" si="26"/>
        <v>3.1460531220106835E-2</v>
      </c>
      <c r="X402" s="73">
        <f>IFERROR(H401/H400-1,"")</f>
        <v>1.2780253809725473E-3</v>
      </c>
      <c r="Y402" s="73">
        <f t="shared" si="26"/>
        <v>-4.8652287553467288E-2</v>
      </c>
      <c r="Z402" s="73">
        <f t="shared" si="26"/>
        <v>-0.12498336501289364</v>
      </c>
      <c r="AA402" s="73">
        <f t="shared" si="26"/>
        <v>-7.713997850922627E-2</v>
      </c>
      <c r="AB402" s="73">
        <f t="shared" si="26"/>
        <v>-1.3489815735457267E-2</v>
      </c>
      <c r="AC402" s="73">
        <f t="shared" si="26"/>
        <v>1.0015080350035399E-2</v>
      </c>
      <c r="AD402" s="73">
        <f t="shared" si="26"/>
        <v>3.0016723842194448E-3</v>
      </c>
      <c r="AE402" s="73" t="str">
        <f t="shared" si="26"/>
        <v/>
      </c>
      <c r="AF402" s="73" t="str">
        <f t="shared" si="26"/>
        <v/>
      </c>
      <c r="AG402">
        <v>2.8679999999999997E-2</v>
      </c>
      <c r="AH402"/>
    </row>
    <row r="403" spans="1:34" ht="16" x14ac:dyDescent="0.2">
      <c r="A403" s="70">
        <v>43160</v>
      </c>
      <c r="B403" s="71">
        <v>40.399765000000002</v>
      </c>
      <c r="C403" s="71">
        <v>27.785920999999998</v>
      </c>
      <c r="D403" s="71">
        <v>88.527428</v>
      </c>
      <c r="E403" s="71">
        <v>38.725955999999996</v>
      </c>
      <c r="F403" s="71">
        <v>52.597935</v>
      </c>
      <c r="G403" s="71">
        <v>156.43029799999999</v>
      </c>
      <c r="H403" s="71">
        <v>114.040001</v>
      </c>
      <c r="I403" s="71">
        <v>44.972327999999997</v>
      </c>
      <c r="J403" s="71">
        <v>64.959998999999996</v>
      </c>
      <c r="K403" s="71">
        <v>65.940002000000007</v>
      </c>
      <c r="L403" s="71">
        <v>67.459998999999996</v>
      </c>
      <c r="M403" s="71">
        <v>47.259098000000002</v>
      </c>
      <c r="N403" s="71">
        <v>21.92</v>
      </c>
      <c r="O403" s="71"/>
      <c r="P403" s="71"/>
      <c r="R403" s="73">
        <f t="shared" si="26"/>
        <v>-5.4210112191466431E-2</v>
      </c>
      <c r="S403" s="73">
        <f t="shared" si="26"/>
        <v>-6.5732115928092139E-2</v>
      </c>
      <c r="T403" s="73">
        <f t="shared" si="26"/>
        <v>-4.3380295399952917E-2</v>
      </c>
      <c r="U403" s="73">
        <f t="shared" si="26"/>
        <v>4.8589080586527444E-3</v>
      </c>
      <c r="V403" s="73">
        <f t="shared" si="26"/>
        <v>-7.0991849805912777E-2</v>
      </c>
      <c r="W403" s="73">
        <f t="shared" si="26"/>
        <v>-3.0883712741048508E-2</v>
      </c>
      <c r="X403" s="73">
        <f>IFERROR(H402/H401-1,"")</f>
        <v>-0.10714000968711612</v>
      </c>
      <c r="Y403" s="73">
        <f t="shared" si="26"/>
        <v>-7.1008231717595183E-2</v>
      </c>
      <c r="Z403" s="73">
        <f t="shared" si="26"/>
        <v>-9.7560826145147717E-3</v>
      </c>
      <c r="AA403" s="73">
        <f t="shared" si="26"/>
        <v>-8.4420928259688721E-2</v>
      </c>
      <c r="AB403" s="73">
        <f t="shared" si="26"/>
        <v>-7.7533135957875254E-2</v>
      </c>
      <c r="AC403" s="73">
        <f t="shared" si="26"/>
        <v>-9.6440231592562764E-2</v>
      </c>
      <c r="AD403" s="73">
        <f t="shared" si="26"/>
        <v>-6.2847330604845153E-2</v>
      </c>
      <c r="AE403" s="73" t="str">
        <f t="shared" si="26"/>
        <v/>
      </c>
      <c r="AF403" s="73" t="str">
        <f t="shared" si="26"/>
        <v/>
      </c>
      <c r="AG403">
        <v>2.741E-2</v>
      </c>
      <c r="AH403"/>
    </row>
    <row r="404" spans="1:34" ht="16" x14ac:dyDescent="0.2">
      <c r="A404" s="70">
        <v>43191</v>
      </c>
      <c r="B404" s="71">
        <v>39.792973000000003</v>
      </c>
      <c r="C404" s="71">
        <v>27.825088999999998</v>
      </c>
      <c r="D404" s="71">
        <v>93.718734999999995</v>
      </c>
      <c r="E404" s="71">
        <v>38.869906999999998</v>
      </c>
      <c r="F404" s="71">
        <v>48.052708000000003</v>
      </c>
      <c r="G404" s="71">
        <v>157.30311599999999</v>
      </c>
      <c r="H404" s="71">
        <v>125.110001</v>
      </c>
      <c r="I404" s="71">
        <v>45.199759999999998</v>
      </c>
      <c r="J404" s="71">
        <v>77.260002</v>
      </c>
      <c r="K404" s="71">
        <v>62.790000999999997</v>
      </c>
      <c r="L404" s="71">
        <v>66.349997999999999</v>
      </c>
      <c r="M404" s="71">
        <v>49.992106999999997</v>
      </c>
      <c r="N404" s="71">
        <v>21.49</v>
      </c>
      <c r="O404" s="71"/>
      <c r="P404" s="71"/>
      <c r="R404" s="73">
        <f t="shared" si="26"/>
        <v>-1.5019691327412432E-2</v>
      </c>
      <c r="S404" s="73">
        <f t="shared" si="26"/>
        <v>1.4096347571130874E-3</v>
      </c>
      <c r="T404" s="73">
        <f t="shared" si="26"/>
        <v>5.8640662191157267E-2</v>
      </c>
      <c r="U404" s="73">
        <f t="shared" si="26"/>
        <v>3.7171709847525491E-3</v>
      </c>
      <c r="V404" s="73">
        <f t="shared" si="26"/>
        <v>-8.6414552206279471E-2</v>
      </c>
      <c r="W404" s="73">
        <f t="shared" si="26"/>
        <v>5.5795968630065751E-3</v>
      </c>
      <c r="X404" s="73">
        <f>IFERROR(H403/H402-1,"")</f>
        <v>1.8942128644426903E-2</v>
      </c>
      <c r="Y404" s="73">
        <f t="shared" si="26"/>
        <v>5.0571542571689054E-3</v>
      </c>
      <c r="Z404" s="73">
        <f t="shared" si="26"/>
        <v>0.18934733973748985</v>
      </c>
      <c r="AA404" s="73">
        <f t="shared" si="26"/>
        <v>-4.7770714353330024E-2</v>
      </c>
      <c r="AB404" s="73">
        <f t="shared" si="26"/>
        <v>-1.6454210146074844E-2</v>
      </c>
      <c r="AC404" s="73">
        <f t="shared" si="26"/>
        <v>5.7830325073068289E-2</v>
      </c>
      <c r="AD404" s="73">
        <f t="shared" si="26"/>
        <v>-1.9616788321167977E-2</v>
      </c>
      <c r="AE404" s="73" t="str">
        <f t="shared" si="26"/>
        <v/>
      </c>
      <c r="AF404" s="73" t="str">
        <f t="shared" si="26"/>
        <v/>
      </c>
      <c r="AG404">
        <v>2.9360000000000001E-2</v>
      </c>
      <c r="AH404"/>
    </row>
    <row r="405" spans="1:34" ht="16" x14ac:dyDescent="0.2">
      <c r="A405" s="70">
        <v>43221</v>
      </c>
      <c r="B405" s="71">
        <v>44.996445000000001</v>
      </c>
      <c r="C405" s="71">
        <v>27.006702000000001</v>
      </c>
      <c r="D405" s="71">
        <v>93.641898999999995</v>
      </c>
      <c r="E405" s="71">
        <v>38.680992000000003</v>
      </c>
      <c r="F405" s="71">
        <v>48.990242000000002</v>
      </c>
      <c r="G405" s="71">
        <v>165.42042499999999</v>
      </c>
      <c r="H405" s="71">
        <v>124.300003</v>
      </c>
      <c r="I405" s="71">
        <v>44.787640000000003</v>
      </c>
      <c r="J405" s="71">
        <v>84.199996999999996</v>
      </c>
      <c r="K405" s="71">
        <v>66.839995999999999</v>
      </c>
      <c r="L405" s="71">
        <v>70.910004000000001</v>
      </c>
      <c r="M405" s="71">
        <v>50.431007000000001</v>
      </c>
      <c r="N405" s="71">
        <v>22.030000999999999</v>
      </c>
      <c r="O405" s="71"/>
      <c r="P405" s="71"/>
      <c r="R405" s="73">
        <f t="shared" si="26"/>
        <v>0.13076358984285985</v>
      </c>
      <c r="S405" s="73">
        <f t="shared" si="26"/>
        <v>-2.9411837640483274E-2</v>
      </c>
      <c r="T405" s="73">
        <f t="shared" si="26"/>
        <v>-8.1985741698287207E-4</v>
      </c>
      <c r="U405" s="73">
        <f t="shared" si="26"/>
        <v>-4.8601865705517611E-3</v>
      </c>
      <c r="V405" s="73">
        <f t="shared" si="26"/>
        <v>1.9510534140968705E-2</v>
      </c>
      <c r="W405" s="73">
        <f t="shared" si="26"/>
        <v>5.1602976510649601E-2</v>
      </c>
      <c r="X405" s="73">
        <f>IFERROR(H404/H403-1,"")</f>
        <v>9.7071202235433196E-2</v>
      </c>
      <c r="Y405" s="73">
        <f t="shared" si="26"/>
        <v>-9.1177475278628739E-3</v>
      </c>
      <c r="Z405" s="73">
        <f t="shared" si="26"/>
        <v>8.9826492626805754E-2</v>
      </c>
      <c r="AA405" s="73">
        <f t="shared" si="26"/>
        <v>6.4500636016871615E-2</v>
      </c>
      <c r="AB405" s="73">
        <f t="shared" si="26"/>
        <v>6.8726543141719443E-2</v>
      </c>
      <c r="AC405" s="73">
        <f t="shared" si="26"/>
        <v>8.7793859138605157E-3</v>
      </c>
      <c r="AD405" s="73">
        <f t="shared" si="26"/>
        <v>2.5128013029315888E-2</v>
      </c>
      <c r="AE405" s="73" t="str">
        <f t="shared" si="26"/>
        <v/>
      </c>
      <c r="AF405" s="73" t="str">
        <f t="shared" si="26"/>
        <v/>
      </c>
      <c r="AG405">
        <v>2.8220000000000002E-2</v>
      </c>
      <c r="AH405"/>
    </row>
    <row r="406" spans="1:34" ht="16" x14ac:dyDescent="0.2">
      <c r="A406" s="70">
        <v>43252</v>
      </c>
      <c r="B406" s="71">
        <v>44.744537000000001</v>
      </c>
      <c r="C406" s="71">
        <v>26.323332000000001</v>
      </c>
      <c r="D406" s="71">
        <v>93.356110000000001</v>
      </c>
      <c r="E406" s="71">
        <v>39.454613000000002</v>
      </c>
      <c r="F406" s="71">
        <v>54.111941999999999</v>
      </c>
      <c r="G406" s="71">
        <v>165.83609000000001</v>
      </c>
      <c r="H406" s="71">
        <v>126.43</v>
      </c>
      <c r="I406" s="71">
        <v>44.814509999999999</v>
      </c>
      <c r="J406" s="71">
        <v>83.68</v>
      </c>
      <c r="K406" s="71">
        <v>69.440002000000007</v>
      </c>
      <c r="L406" s="71">
        <v>76.319999999999993</v>
      </c>
      <c r="M406" s="71">
        <v>49.675694</v>
      </c>
      <c r="N406" s="71">
        <v>22.690000999999999</v>
      </c>
      <c r="O406" s="71"/>
      <c r="P406" s="71"/>
      <c r="R406" s="73">
        <f t="shared" si="26"/>
        <v>-5.5983978289840808E-3</v>
      </c>
      <c r="S406" s="73">
        <f t="shared" si="26"/>
        <v>-2.5303719054625806E-2</v>
      </c>
      <c r="T406" s="73">
        <f t="shared" si="26"/>
        <v>-3.0519351172063613E-3</v>
      </c>
      <c r="U406" s="73">
        <f t="shared" si="26"/>
        <v>2.0000029988889612E-2</v>
      </c>
      <c r="V406" s="73">
        <f t="shared" si="26"/>
        <v>0.10454530924750283</v>
      </c>
      <c r="W406" s="73">
        <f t="shared" si="26"/>
        <v>2.51277918068471E-3</v>
      </c>
      <c r="X406" s="73">
        <f>IFERROR(H405/H404-1,"")</f>
        <v>-6.474286576018784E-3</v>
      </c>
      <c r="Y406" s="73">
        <f t="shared" si="26"/>
        <v>5.9994230551096983E-4</v>
      </c>
      <c r="Z406" s="73">
        <f t="shared" si="26"/>
        <v>-6.1757365620807025E-3</v>
      </c>
      <c r="AA406" s="73">
        <f t="shared" si="26"/>
        <v>3.8898955050805428E-2</v>
      </c>
      <c r="AB406" s="73">
        <f t="shared" si="26"/>
        <v>7.6293832954797081E-2</v>
      </c>
      <c r="AC406" s="73">
        <f t="shared" si="26"/>
        <v>-1.4977154828575978E-2</v>
      </c>
      <c r="AD406" s="73">
        <f t="shared" si="26"/>
        <v>2.9959145258322994E-2</v>
      </c>
      <c r="AE406" s="73" t="str">
        <f t="shared" si="26"/>
        <v/>
      </c>
      <c r="AF406" s="73" t="str">
        <f t="shared" si="26"/>
        <v/>
      </c>
      <c r="AG406">
        <v>2.8490000000000001E-2</v>
      </c>
      <c r="AH406"/>
    </row>
    <row r="407" spans="1:34" ht="16" x14ac:dyDescent="0.2">
      <c r="A407" s="70">
        <v>43282</v>
      </c>
      <c r="B407" s="71">
        <v>45.996631999999998</v>
      </c>
      <c r="C407" s="71">
        <v>28.835207</v>
      </c>
      <c r="D407" s="71">
        <v>94.804077000000007</v>
      </c>
      <c r="E407" s="71">
        <v>42.319972999999997</v>
      </c>
      <c r="F407" s="71">
        <v>51.89819</v>
      </c>
      <c r="G407" s="71">
        <v>166.38059999999999</v>
      </c>
      <c r="H407" s="71">
        <v>126.269997</v>
      </c>
      <c r="I407" s="71">
        <v>47.781013000000002</v>
      </c>
      <c r="J407" s="71">
        <v>83.93</v>
      </c>
      <c r="K407" s="71">
        <v>70.279999000000004</v>
      </c>
      <c r="L407" s="71">
        <v>73.419998000000007</v>
      </c>
      <c r="M407" s="71">
        <v>49.251980000000003</v>
      </c>
      <c r="N407" s="71">
        <v>23.08</v>
      </c>
      <c r="O407" s="71"/>
      <c r="P407" s="71"/>
      <c r="R407" s="73">
        <f t="shared" si="26"/>
        <v>2.7983192674448709E-2</v>
      </c>
      <c r="S407" s="73">
        <f t="shared" si="26"/>
        <v>9.5423899983482219E-2</v>
      </c>
      <c r="T407" s="73">
        <f t="shared" si="26"/>
        <v>1.5510147113027895E-2</v>
      </c>
      <c r="U407" s="73">
        <f t="shared" si="26"/>
        <v>7.2624207465930457E-2</v>
      </c>
      <c r="V407" s="73">
        <f t="shared" si="26"/>
        <v>-4.0910599734158448E-2</v>
      </c>
      <c r="W407" s="73">
        <f t="shared" si="26"/>
        <v>3.2834228062177395E-3</v>
      </c>
      <c r="X407" s="73">
        <f>IFERROR(H406/H405-1,"")</f>
        <v>1.7135936835013688E-2</v>
      </c>
      <c r="Y407" s="73">
        <f t="shared" si="26"/>
        <v>6.6195145277723633E-2</v>
      </c>
      <c r="Z407" s="73">
        <f t="shared" si="26"/>
        <v>2.9875717017209258E-3</v>
      </c>
      <c r="AA407" s="73">
        <f t="shared" si="26"/>
        <v>1.2096730642375153E-2</v>
      </c>
      <c r="AB407" s="73">
        <f t="shared" si="26"/>
        <v>-3.7997929769391869E-2</v>
      </c>
      <c r="AC407" s="73">
        <f t="shared" si="26"/>
        <v>-8.5296040353255442E-3</v>
      </c>
      <c r="AD407" s="73">
        <f t="shared" si="26"/>
        <v>1.7188143799552913E-2</v>
      </c>
      <c r="AE407" s="73" t="str">
        <f t="shared" si="26"/>
        <v/>
      </c>
      <c r="AF407" s="73" t="str">
        <f t="shared" si="26"/>
        <v/>
      </c>
      <c r="AG407">
        <v>2.964E-2</v>
      </c>
      <c r="AH407"/>
    </row>
    <row r="408" spans="1:34" ht="16" x14ac:dyDescent="0.2">
      <c r="A408" s="70">
        <v>43313</v>
      </c>
      <c r="B408" s="71">
        <v>55.022410999999998</v>
      </c>
      <c r="C408" s="71">
        <v>28.881896999999999</v>
      </c>
      <c r="D408" s="71">
        <v>101.320412</v>
      </c>
      <c r="E408" s="71">
        <v>40.450381999999998</v>
      </c>
      <c r="F408" s="71">
        <v>50.192656999999997</v>
      </c>
      <c r="G408" s="71">
        <v>173.089493</v>
      </c>
      <c r="H408" s="71">
        <v>118.459999</v>
      </c>
      <c r="I408" s="71">
        <v>48.772514000000001</v>
      </c>
      <c r="J408" s="71">
        <v>79.870002999999997</v>
      </c>
      <c r="K408" s="71">
        <v>69.290001000000004</v>
      </c>
      <c r="L408" s="71">
        <v>72.099997999999999</v>
      </c>
      <c r="M408" s="71">
        <v>48.289265</v>
      </c>
      <c r="N408" s="71">
        <v>24.65</v>
      </c>
      <c r="O408" s="71"/>
      <c r="P408" s="71"/>
      <c r="R408" s="73">
        <f t="shared" si="26"/>
        <v>0.19622695418221059</v>
      </c>
      <c r="S408" s="73">
        <f t="shared" si="26"/>
        <v>1.6192011383859839E-3</v>
      </c>
      <c r="T408" s="73">
        <f t="shared" si="26"/>
        <v>6.8734754940971587E-2</v>
      </c>
      <c r="U408" s="73">
        <f t="shared" si="26"/>
        <v>-4.4177509281492222E-2</v>
      </c>
      <c r="V408" s="73">
        <f t="shared" si="26"/>
        <v>-3.2863053605530435E-2</v>
      </c>
      <c r="W408" s="73">
        <f t="shared" si="26"/>
        <v>4.032256765512332E-2</v>
      </c>
      <c r="X408" s="73">
        <f>IFERROR(H407/H406-1,"")</f>
        <v>-1.2655461520209021E-3</v>
      </c>
      <c r="Y408" s="73">
        <f t="shared" si="26"/>
        <v>2.0750941383348209E-2</v>
      </c>
      <c r="Z408" s="73">
        <f t="shared" si="26"/>
        <v>-4.8373608959847658E-2</v>
      </c>
      <c r="AA408" s="73">
        <f t="shared" si="26"/>
        <v>-1.4086482841298875E-2</v>
      </c>
      <c r="AB408" s="73">
        <f t="shared" si="26"/>
        <v>-1.7978752873297643E-2</v>
      </c>
      <c r="AC408" s="73">
        <f t="shared" si="26"/>
        <v>-1.9546726852402774E-2</v>
      </c>
      <c r="AD408" s="73">
        <f t="shared" si="26"/>
        <v>6.8024263431542442E-2</v>
      </c>
      <c r="AE408" s="73" t="str">
        <f t="shared" si="26"/>
        <v/>
      </c>
      <c r="AF408" s="73" t="str">
        <f t="shared" si="26"/>
        <v/>
      </c>
      <c r="AG408">
        <v>2.8530000000000003E-2</v>
      </c>
      <c r="AH408"/>
    </row>
    <row r="409" spans="1:34" ht="16" x14ac:dyDescent="0.2">
      <c r="A409" s="70">
        <v>43344</v>
      </c>
      <c r="B409" s="71">
        <v>54.756926999999997</v>
      </c>
      <c r="C409" s="71">
        <v>27.509236999999999</v>
      </c>
      <c r="D409" s="71">
        <v>101.807991</v>
      </c>
      <c r="E409" s="71">
        <v>41.920639000000001</v>
      </c>
      <c r="F409" s="71">
        <v>47.978164999999997</v>
      </c>
      <c r="G409" s="71">
        <v>162.987167</v>
      </c>
      <c r="H409" s="71">
        <v>122.279999</v>
      </c>
      <c r="I409" s="71">
        <v>47.600746000000001</v>
      </c>
      <c r="J409" s="71">
        <v>82.169998000000007</v>
      </c>
      <c r="K409" s="71">
        <v>71.629997000000003</v>
      </c>
      <c r="L409" s="71">
        <v>83.190002000000007</v>
      </c>
      <c r="M409" s="71">
        <v>47.215141000000003</v>
      </c>
      <c r="N409" s="71">
        <v>25.77</v>
      </c>
      <c r="O409" s="71"/>
      <c r="P409" s="71"/>
      <c r="R409" s="73">
        <f t="shared" si="26"/>
        <v>-4.8250157558527018E-3</v>
      </c>
      <c r="S409" s="73">
        <f t="shared" si="26"/>
        <v>-4.7526656576609261E-2</v>
      </c>
      <c r="T409" s="73">
        <f t="shared" si="26"/>
        <v>4.8122484934229881E-3</v>
      </c>
      <c r="U409" s="73">
        <f t="shared" si="26"/>
        <v>3.6347172197286115E-2</v>
      </c>
      <c r="V409" s="73">
        <f t="shared" si="26"/>
        <v>-4.4119840079396511E-2</v>
      </c>
      <c r="W409" s="73">
        <f t="shared" si="26"/>
        <v>-5.8364755854938055E-2</v>
      </c>
      <c r="X409" s="73">
        <f>IFERROR(H408/H407-1,"")</f>
        <v>-6.1851573497701207E-2</v>
      </c>
      <c r="Y409" s="73">
        <f t="shared" si="26"/>
        <v>-2.4025171226564224E-2</v>
      </c>
      <c r="Z409" s="73">
        <f t="shared" si="26"/>
        <v>2.8796731108173379E-2</v>
      </c>
      <c r="AA409" s="73">
        <f t="shared" si="26"/>
        <v>3.3771048726063624E-2</v>
      </c>
      <c r="AB409" s="73">
        <f t="shared" si="26"/>
        <v>0.15381420676322355</v>
      </c>
      <c r="AC409" s="73">
        <f t="shared" si="26"/>
        <v>-2.2243535908032519E-2</v>
      </c>
      <c r="AD409" s="73">
        <f t="shared" si="26"/>
        <v>4.5436105476673427E-2</v>
      </c>
      <c r="AE409" s="73" t="str">
        <f t="shared" si="26"/>
        <v/>
      </c>
      <c r="AF409" s="73" t="str">
        <f t="shared" si="26"/>
        <v/>
      </c>
      <c r="AG409">
        <v>3.056E-2</v>
      </c>
      <c r="AH409"/>
    </row>
    <row r="410" spans="1:34" ht="16" x14ac:dyDescent="0.2">
      <c r="A410" s="70">
        <v>43374</v>
      </c>
      <c r="B410" s="71">
        <v>53.088073999999999</v>
      </c>
      <c r="C410" s="71">
        <v>25.803156000000001</v>
      </c>
      <c r="D410" s="71">
        <v>98.213302999999996</v>
      </c>
      <c r="E410" s="71">
        <v>43.824055000000001</v>
      </c>
      <c r="F410" s="71">
        <v>47.856276999999999</v>
      </c>
      <c r="G410" s="71">
        <v>141.81442300000001</v>
      </c>
      <c r="H410" s="71">
        <v>111.650002</v>
      </c>
      <c r="I410" s="71">
        <v>47.441437000000001</v>
      </c>
      <c r="J410" s="71">
        <v>67.069999999999993</v>
      </c>
      <c r="K410" s="71">
        <v>67.339995999999999</v>
      </c>
      <c r="L410" s="71">
        <v>69.050003000000004</v>
      </c>
      <c r="M410" s="71">
        <v>43.826096</v>
      </c>
      <c r="N410" s="71">
        <v>24.139999</v>
      </c>
      <c r="O410" s="71"/>
      <c r="P410" s="71"/>
      <c r="R410" s="73">
        <f t="shared" si="26"/>
        <v>-3.0477477306204537E-2</v>
      </c>
      <c r="S410" s="73">
        <f t="shared" si="26"/>
        <v>-6.2018477648071335E-2</v>
      </c>
      <c r="T410" s="73">
        <f t="shared" si="26"/>
        <v>-3.5308505400131196E-2</v>
      </c>
      <c r="U410" s="73">
        <f t="shared" si="26"/>
        <v>4.5405223904148917E-2</v>
      </c>
      <c r="V410" s="73">
        <f t="shared" si="26"/>
        <v>-2.5404889911899708E-3</v>
      </c>
      <c r="W410" s="73">
        <f t="shared" si="26"/>
        <v>-0.12990436234774239</v>
      </c>
      <c r="X410" s="73">
        <f>IFERROR(H409/H408-1,"")</f>
        <v>3.2247172313415229E-2</v>
      </c>
      <c r="Y410" s="73">
        <f t="shared" si="26"/>
        <v>-3.3467752795303118E-3</v>
      </c>
      <c r="Z410" s="73">
        <f t="shared" si="26"/>
        <v>-0.18376534462128147</v>
      </c>
      <c r="AA410" s="73">
        <f t="shared" si="26"/>
        <v>-5.9891123547024638E-2</v>
      </c>
      <c r="AB410" s="73">
        <f t="shared" si="26"/>
        <v>-0.16997233633916731</v>
      </c>
      <c r="AC410" s="73">
        <f t="shared" si="26"/>
        <v>-7.1778775372078218E-2</v>
      </c>
      <c r="AD410" s="73">
        <f t="shared" si="26"/>
        <v>-6.3251882033372175E-2</v>
      </c>
      <c r="AE410" s="73" t="str">
        <f t="shared" si="26"/>
        <v/>
      </c>
      <c r="AF410" s="73" t="str">
        <f t="shared" si="26"/>
        <v/>
      </c>
      <c r="AG410">
        <v>3.159E-2</v>
      </c>
      <c r="AH410"/>
    </row>
    <row r="411" spans="1:34" ht="16" x14ac:dyDescent="0.2">
      <c r="A411" s="70">
        <v>43405</v>
      </c>
      <c r="B411" s="71">
        <v>43.317504999999997</v>
      </c>
      <c r="C411" s="71">
        <v>26.647621000000001</v>
      </c>
      <c r="D411" s="71">
        <v>107.721237</v>
      </c>
      <c r="E411" s="71">
        <v>46.130589000000001</v>
      </c>
      <c r="F411" s="71">
        <v>44.504517</v>
      </c>
      <c r="G411" s="71">
        <v>155.06199599999999</v>
      </c>
      <c r="H411" s="71">
        <v>118.94000200000001</v>
      </c>
      <c r="I411" s="71">
        <v>49.429130999999998</v>
      </c>
      <c r="J411" s="71">
        <v>70.269997000000004</v>
      </c>
      <c r="K411" s="71">
        <v>66.059997999999993</v>
      </c>
      <c r="L411" s="71">
        <v>49.880001</v>
      </c>
      <c r="M411" s="71">
        <v>47.805835999999999</v>
      </c>
      <c r="N411" s="71">
        <v>23</v>
      </c>
      <c r="O411" s="71"/>
      <c r="P411" s="71"/>
      <c r="R411" s="73">
        <f t="shared" si="26"/>
        <v>-0.18404451817182144</v>
      </c>
      <c r="S411" s="73">
        <f t="shared" si="26"/>
        <v>3.2727198176843109E-2</v>
      </c>
      <c r="T411" s="73">
        <f t="shared" si="26"/>
        <v>9.6809023926219151E-2</v>
      </c>
      <c r="U411" s="73">
        <f t="shared" si="26"/>
        <v>5.2631688236061125E-2</v>
      </c>
      <c r="V411" s="73">
        <f t="shared" si="26"/>
        <v>-7.0038043285314489E-2</v>
      </c>
      <c r="W411" s="73">
        <f t="shared" si="26"/>
        <v>9.3414849630633068E-2</v>
      </c>
      <c r="X411" s="73">
        <f>IFERROR(H410/H409-1,"")</f>
        <v>-8.6931608496333079E-2</v>
      </c>
      <c r="Y411" s="73">
        <f t="shared" si="26"/>
        <v>4.1897845547975265E-2</v>
      </c>
      <c r="Z411" s="73">
        <f t="shared" si="26"/>
        <v>4.771130162516779E-2</v>
      </c>
      <c r="AA411" s="73">
        <f t="shared" si="26"/>
        <v>-1.9007990437065136E-2</v>
      </c>
      <c r="AB411" s="73">
        <f t="shared" si="26"/>
        <v>-0.27762492638848979</v>
      </c>
      <c r="AC411" s="73">
        <f t="shared" si="26"/>
        <v>9.08075407857456E-2</v>
      </c>
      <c r="AD411" s="73">
        <f t="shared" si="26"/>
        <v>-4.7224484143516321E-2</v>
      </c>
      <c r="AE411" s="73" t="str">
        <f t="shared" si="26"/>
        <v/>
      </c>
      <c r="AF411" s="73" t="str">
        <f t="shared" si="26"/>
        <v/>
      </c>
      <c r="AG411">
        <v>3.0130000000000001E-2</v>
      </c>
      <c r="AH411"/>
    </row>
    <row r="412" spans="1:34" ht="16" x14ac:dyDescent="0.2">
      <c r="A412" s="70">
        <v>43435</v>
      </c>
      <c r="B412" s="71">
        <v>38.395919999999997</v>
      </c>
      <c r="C412" s="71">
        <v>23.119627000000001</v>
      </c>
      <c r="D412" s="71">
        <v>91.457984999999994</v>
      </c>
      <c r="E412" s="71">
        <v>43.681663999999998</v>
      </c>
      <c r="F412" s="71">
        <v>37.920386999999998</v>
      </c>
      <c r="G412" s="71">
        <v>136.91799900000001</v>
      </c>
      <c r="H412" s="71">
        <v>108.790001</v>
      </c>
      <c r="I412" s="71">
        <v>41.478363000000002</v>
      </c>
      <c r="J412" s="71">
        <v>61.380001</v>
      </c>
      <c r="K412" s="71">
        <v>51.459999000000003</v>
      </c>
      <c r="L412" s="71">
        <v>46.57</v>
      </c>
      <c r="M412" s="71">
        <v>43.855400000000003</v>
      </c>
      <c r="N412" s="71">
        <v>20.459999</v>
      </c>
      <c r="O412" s="71"/>
      <c r="P412" s="71"/>
      <c r="R412" s="73">
        <f t="shared" si="26"/>
        <v>-0.11361653908737357</v>
      </c>
      <c r="S412" s="73">
        <f t="shared" si="26"/>
        <v>-0.13239433268733447</v>
      </c>
      <c r="T412" s="73">
        <f t="shared" si="26"/>
        <v>-0.15097535502679016</v>
      </c>
      <c r="U412" s="73">
        <f t="shared" si="26"/>
        <v>-5.3086792366774271E-2</v>
      </c>
      <c r="V412" s="73">
        <f t="shared" si="26"/>
        <v>-0.14794296048646027</v>
      </c>
      <c r="W412" s="73">
        <f t="shared" si="26"/>
        <v>-0.11701124368346183</v>
      </c>
      <c r="X412" s="73">
        <f>IFERROR(H411/H410-1,"")</f>
        <v>6.5293326192685575E-2</v>
      </c>
      <c r="Y412" s="73">
        <f t="shared" si="26"/>
        <v>-0.16085186688796926</v>
      </c>
      <c r="Z412" s="73">
        <f t="shared" si="26"/>
        <v>-0.12651197352406329</v>
      </c>
      <c r="AA412" s="73">
        <f t="shared" si="26"/>
        <v>-0.22101119349110476</v>
      </c>
      <c r="AB412" s="73">
        <f t="shared" si="26"/>
        <v>-6.6359280947087429E-2</v>
      </c>
      <c r="AC412" s="73">
        <f t="shared" si="26"/>
        <v>-8.2635015524045952E-2</v>
      </c>
      <c r="AD412" s="73">
        <f t="shared" si="26"/>
        <v>-0.11043482608695654</v>
      </c>
      <c r="AE412" s="73" t="str">
        <f t="shared" si="26"/>
        <v/>
      </c>
      <c r="AF412" s="73" t="str">
        <f t="shared" si="26"/>
        <v/>
      </c>
      <c r="AG412">
        <v>2.6859999999999998E-2</v>
      </c>
      <c r="AH412"/>
    </row>
    <row r="413" spans="1:34" ht="16" x14ac:dyDescent="0.2">
      <c r="A413" s="70">
        <v>43466</v>
      </c>
      <c r="B413" s="71">
        <v>40.513610999999997</v>
      </c>
      <c r="C413" s="71">
        <v>26.862590999999998</v>
      </c>
      <c r="D413" s="71">
        <v>98.538978999999998</v>
      </c>
      <c r="E413" s="71">
        <v>44.401229999999998</v>
      </c>
      <c r="F413" s="71">
        <v>42.343262000000003</v>
      </c>
      <c r="G413" s="71">
        <v>154.97624200000001</v>
      </c>
      <c r="H413" s="71">
        <v>114.650002</v>
      </c>
      <c r="I413" s="71">
        <v>46.813408000000003</v>
      </c>
      <c r="J413" s="71">
        <v>66.779999000000004</v>
      </c>
      <c r="K413" s="71">
        <v>56.130001</v>
      </c>
      <c r="L413" s="71">
        <v>47.240001999999997</v>
      </c>
      <c r="M413" s="71">
        <v>48.746853000000002</v>
      </c>
      <c r="N413" s="71">
        <v>22.030000999999999</v>
      </c>
      <c r="O413" s="71"/>
      <c r="P413" s="71"/>
      <c r="R413" s="73">
        <f t="shared" si="26"/>
        <v>5.5154063244219786E-2</v>
      </c>
      <c r="S413" s="73">
        <f t="shared" si="26"/>
        <v>0.16189551847008588</v>
      </c>
      <c r="T413" s="73">
        <f t="shared" si="26"/>
        <v>7.7423463899844336E-2</v>
      </c>
      <c r="U413" s="73">
        <f t="shared" si="26"/>
        <v>1.6472953045012284E-2</v>
      </c>
      <c r="V413" s="73">
        <f t="shared" si="26"/>
        <v>0.11663580859551903</v>
      </c>
      <c r="W413" s="73">
        <f t="shared" si="26"/>
        <v>0.13189093568333554</v>
      </c>
      <c r="X413" s="73">
        <f>IFERROR(H412/H411-1,"")</f>
        <v>-8.5337151751519236E-2</v>
      </c>
      <c r="Y413" s="73">
        <f t="shared" si="26"/>
        <v>0.12862236149483519</v>
      </c>
      <c r="Z413" s="73">
        <f t="shared" si="26"/>
        <v>8.7976505572230357E-2</v>
      </c>
      <c r="AA413" s="73">
        <f t="shared" si="26"/>
        <v>9.0750137791491214E-2</v>
      </c>
      <c r="AB413" s="73">
        <f t="shared" si="26"/>
        <v>1.4386987330899714E-2</v>
      </c>
      <c r="AC413" s="73">
        <f t="shared" si="26"/>
        <v>0.11153593400128603</v>
      </c>
      <c r="AD413" s="73">
        <f t="shared" si="26"/>
        <v>7.6735194366333914E-2</v>
      </c>
      <c r="AE413" s="73" t="str">
        <f t="shared" si="26"/>
        <v/>
      </c>
      <c r="AF413" s="73" t="str">
        <f t="shared" si="26"/>
        <v/>
      </c>
      <c r="AG413">
        <v>2.6349999999999998E-2</v>
      </c>
      <c r="AH413"/>
    </row>
    <row r="414" spans="1:34" ht="16" x14ac:dyDescent="0.2">
      <c r="A414" s="70">
        <v>43497</v>
      </c>
      <c r="B414" s="71">
        <v>42.146912</v>
      </c>
      <c r="C414" s="71">
        <v>27.438151999999999</v>
      </c>
      <c r="D414" s="71">
        <v>103.797867</v>
      </c>
      <c r="E414" s="71">
        <v>41.827385</v>
      </c>
      <c r="F414" s="71">
        <v>29.242048</v>
      </c>
      <c r="G414" s="71">
        <v>169.26054400000001</v>
      </c>
      <c r="H414" s="71">
        <v>119.58000199999999</v>
      </c>
      <c r="I414" s="71">
        <v>47.298378</v>
      </c>
      <c r="J414" s="71">
        <v>66.150002000000001</v>
      </c>
      <c r="K414" s="71">
        <v>56.900002000000001</v>
      </c>
      <c r="L414" s="71">
        <v>42.139999000000003</v>
      </c>
      <c r="M414" s="71">
        <v>49.152168000000003</v>
      </c>
      <c r="N414" s="71">
        <v>19.73</v>
      </c>
      <c r="O414" s="71"/>
      <c r="P414" s="71"/>
      <c r="R414" s="73">
        <f t="shared" ref="R414:AF430" si="27">IFERROR(B414/B413-1,"")</f>
        <v>4.0314870970153738E-2</v>
      </c>
      <c r="S414" s="73">
        <f t="shared" si="27"/>
        <v>2.142611634149505E-2</v>
      </c>
      <c r="T414" s="73">
        <f t="shared" si="27"/>
        <v>5.3368606549089481E-2</v>
      </c>
      <c r="U414" s="73">
        <f t="shared" si="27"/>
        <v>-5.7967876115143646E-2</v>
      </c>
      <c r="V414" s="73">
        <f t="shared" si="27"/>
        <v>-0.30940492964382393</v>
      </c>
      <c r="W414" s="73">
        <f t="shared" si="27"/>
        <v>9.2170914816736893E-2</v>
      </c>
      <c r="X414" s="73">
        <f>IFERROR(H413/H412-1,"")</f>
        <v>5.3865253664258983E-2</v>
      </c>
      <c r="Y414" s="73">
        <f t="shared" si="27"/>
        <v>1.0359638845349517E-2</v>
      </c>
      <c r="Z414" s="73">
        <f t="shared" si="27"/>
        <v>-9.4339174817897886E-3</v>
      </c>
      <c r="AA414" s="73">
        <f t="shared" si="27"/>
        <v>1.3718171856081041E-2</v>
      </c>
      <c r="AB414" s="73">
        <f t="shared" si="27"/>
        <v>-0.10795941541238707</v>
      </c>
      <c r="AC414" s="73">
        <f t="shared" si="27"/>
        <v>8.3146905914111002E-3</v>
      </c>
      <c r="AD414" s="73">
        <f t="shared" si="27"/>
        <v>-0.10440312735346668</v>
      </c>
      <c r="AE414" s="73" t="str">
        <f t="shared" si="27"/>
        <v/>
      </c>
      <c r="AF414" s="73" t="str">
        <f t="shared" si="27"/>
        <v/>
      </c>
      <c r="AG414">
        <v>2.7109999999999999E-2</v>
      </c>
      <c r="AH414"/>
    </row>
    <row r="415" spans="1:34" ht="16" x14ac:dyDescent="0.2">
      <c r="A415" s="70">
        <v>43525</v>
      </c>
      <c r="B415" s="71">
        <v>46.434544000000002</v>
      </c>
      <c r="C415" s="71">
        <v>26.165185999999999</v>
      </c>
      <c r="D415" s="71">
        <v>105.300797</v>
      </c>
      <c r="E415" s="71">
        <v>43.229621999999999</v>
      </c>
      <c r="F415" s="71">
        <v>28.766276999999999</v>
      </c>
      <c r="G415" s="71">
        <v>177.57330300000001</v>
      </c>
      <c r="H415" s="71">
        <v>123.18</v>
      </c>
      <c r="I415" s="71">
        <v>44.095734</v>
      </c>
      <c r="J415" s="71">
        <v>66.199996999999996</v>
      </c>
      <c r="K415" s="71">
        <v>54.290000999999997</v>
      </c>
      <c r="L415" s="71">
        <v>45.529998999999997</v>
      </c>
      <c r="M415" s="71">
        <v>47.232165999999999</v>
      </c>
      <c r="N415" s="71">
        <v>19.43</v>
      </c>
      <c r="O415" s="71"/>
      <c r="P415" s="71"/>
      <c r="R415" s="73">
        <f t="shared" si="27"/>
        <v>0.10173063212792433</v>
      </c>
      <c r="S415" s="73">
        <f t="shared" si="27"/>
        <v>-4.6394013707628745E-2</v>
      </c>
      <c r="T415" s="73">
        <f t="shared" si="27"/>
        <v>1.4479391951281784E-2</v>
      </c>
      <c r="U415" s="73">
        <f t="shared" si="27"/>
        <v>3.3524376434242775E-2</v>
      </c>
      <c r="V415" s="73">
        <f t="shared" si="27"/>
        <v>-1.6270098455484439E-2</v>
      </c>
      <c r="W415" s="73">
        <f t="shared" si="27"/>
        <v>4.9112207745237946E-2</v>
      </c>
      <c r="X415" s="73">
        <f>IFERROR(H414/H413-1,"")</f>
        <v>4.300043535978304E-2</v>
      </c>
      <c r="Y415" s="73">
        <f t="shared" si="27"/>
        <v>-6.7711497421750866E-2</v>
      </c>
      <c r="Z415" s="73">
        <f t="shared" si="27"/>
        <v>7.5578229007455811E-4</v>
      </c>
      <c r="AA415" s="73">
        <f t="shared" si="27"/>
        <v>-4.586996323831416E-2</v>
      </c>
      <c r="AB415" s="73">
        <f t="shared" si="27"/>
        <v>8.0446133850169188E-2</v>
      </c>
      <c r="AC415" s="73">
        <f t="shared" si="27"/>
        <v>-3.9062407176017166E-2</v>
      </c>
      <c r="AD415" s="73">
        <f t="shared" si="27"/>
        <v>-1.5205271160669054E-2</v>
      </c>
      <c r="AE415" s="73" t="str">
        <f t="shared" si="27"/>
        <v/>
      </c>
      <c r="AF415" s="73" t="str">
        <f t="shared" si="27"/>
        <v/>
      </c>
      <c r="AG415">
        <v>2.4140000000000002E-2</v>
      </c>
      <c r="AH415"/>
    </row>
    <row r="416" spans="1:34" ht="16" x14ac:dyDescent="0.2">
      <c r="A416" s="70">
        <v>43556</v>
      </c>
      <c r="B416" s="71">
        <v>49.055115000000001</v>
      </c>
      <c r="C416" s="71">
        <v>29.000775999999998</v>
      </c>
      <c r="D416" s="71">
        <v>112.940628</v>
      </c>
      <c r="E416" s="71">
        <v>45.654288999999999</v>
      </c>
      <c r="F416" s="71">
        <v>29.646989999999999</v>
      </c>
      <c r="G416" s="71">
        <v>192.80169699999999</v>
      </c>
      <c r="H416" s="71">
        <v>120.05999799999999</v>
      </c>
      <c r="I416" s="71">
        <v>49.167870000000001</v>
      </c>
      <c r="J416" s="71">
        <v>58.880001</v>
      </c>
      <c r="K416" s="71">
        <v>55.240001999999997</v>
      </c>
      <c r="L416" s="71">
        <v>48.209999000000003</v>
      </c>
      <c r="M416" s="71">
        <v>46.510986000000003</v>
      </c>
      <c r="N416" s="71">
        <v>19.950001</v>
      </c>
      <c r="O416" s="71"/>
      <c r="P416" s="71"/>
      <c r="R416" s="73">
        <f t="shared" si="27"/>
        <v>5.6435807789993575E-2</v>
      </c>
      <c r="S416" s="73">
        <f t="shared" si="27"/>
        <v>0.10837262918750135</v>
      </c>
      <c r="T416" s="73">
        <f t="shared" si="27"/>
        <v>7.2552451810977248E-2</v>
      </c>
      <c r="U416" s="73">
        <f t="shared" si="27"/>
        <v>5.6088091633093695E-2</v>
      </c>
      <c r="V416" s="73">
        <f t="shared" si="27"/>
        <v>3.061616211232332E-2</v>
      </c>
      <c r="W416" s="73">
        <f t="shared" si="27"/>
        <v>8.5758352988455577E-2</v>
      </c>
      <c r="X416" s="73">
        <f>IFERROR(H415/H414-1,"")</f>
        <v>3.0105351562044635E-2</v>
      </c>
      <c r="Y416" s="73">
        <f t="shared" si="27"/>
        <v>0.11502554872995208</v>
      </c>
      <c r="Z416" s="73">
        <f t="shared" si="27"/>
        <v>-0.11057396271483211</v>
      </c>
      <c r="AA416" s="73">
        <f t="shared" si="27"/>
        <v>1.7498636627396591E-2</v>
      </c>
      <c r="AB416" s="73">
        <f t="shared" si="27"/>
        <v>5.8862289893746977E-2</v>
      </c>
      <c r="AC416" s="73">
        <f t="shared" si="27"/>
        <v>-1.5268831838031627E-2</v>
      </c>
      <c r="AD416" s="73">
        <f t="shared" si="27"/>
        <v>2.6762789500772044E-2</v>
      </c>
      <c r="AE416" s="73" t="str">
        <f t="shared" si="27"/>
        <v/>
      </c>
      <c r="AF416" s="73" t="str">
        <f t="shared" si="27"/>
        <v/>
      </c>
      <c r="AG416">
        <v>2.5089999999999998E-2</v>
      </c>
      <c r="AH416"/>
    </row>
    <row r="417" spans="1:34" ht="16" x14ac:dyDescent="0.2">
      <c r="A417" s="70">
        <v>43586</v>
      </c>
      <c r="B417" s="71">
        <v>42.797030999999997</v>
      </c>
      <c r="C417" s="71">
        <v>25.226310999999999</v>
      </c>
      <c r="D417" s="71">
        <v>110.90406</v>
      </c>
      <c r="E417" s="71">
        <v>45.719428999999998</v>
      </c>
      <c r="F417" s="71">
        <v>24.661228000000001</v>
      </c>
      <c r="G417" s="71">
        <v>179.32853700000001</v>
      </c>
      <c r="H417" s="71">
        <v>113.849998</v>
      </c>
      <c r="I417" s="71">
        <v>46.290832999999999</v>
      </c>
      <c r="J417" s="71">
        <v>49.77</v>
      </c>
      <c r="K417" s="71">
        <v>43.419998</v>
      </c>
      <c r="L417" s="71">
        <v>43.369999</v>
      </c>
      <c r="M417" s="71">
        <v>40.214897000000001</v>
      </c>
      <c r="N417" s="71">
        <v>18.68</v>
      </c>
      <c r="O417" s="71"/>
      <c r="P417" s="71"/>
      <c r="R417" s="73">
        <f t="shared" si="27"/>
        <v>-0.1275725069648701</v>
      </c>
      <c r="S417" s="73">
        <f t="shared" si="27"/>
        <v>-0.13015048286983766</v>
      </c>
      <c r="T417" s="73">
        <f t="shared" si="27"/>
        <v>-1.8032200068871629E-2</v>
      </c>
      <c r="U417" s="73">
        <f t="shared" si="27"/>
        <v>1.4268100856855703E-3</v>
      </c>
      <c r="V417" s="73">
        <f t="shared" si="27"/>
        <v>-0.16817093404760475</v>
      </c>
      <c r="W417" s="73">
        <f t="shared" si="27"/>
        <v>-6.988092018712877E-2</v>
      </c>
      <c r="X417" s="73">
        <f>IFERROR(H416/H415-1,"")</f>
        <v>-2.5328803377171694E-2</v>
      </c>
      <c r="Y417" s="73">
        <f t="shared" si="27"/>
        <v>-5.851457466024057E-2</v>
      </c>
      <c r="Z417" s="73">
        <f t="shared" si="27"/>
        <v>-0.15472148174725742</v>
      </c>
      <c r="AA417" s="73">
        <f t="shared" si="27"/>
        <v>-0.2139754448234813</v>
      </c>
      <c r="AB417" s="73">
        <f t="shared" si="27"/>
        <v>-0.100394111188428</v>
      </c>
      <c r="AC417" s="73">
        <f t="shared" si="27"/>
        <v>-0.13536778171075547</v>
      </c>
      <c r="AD417" s="73">
        <f t="shared" si="27"/>
        <v>-6.3659194804050467E-2</v>
      </c>
      <c r="AE417" s="73" t="str">
        <f t="shared" si="27"/>
        <v/>
      </c>
      <c r="AF417" s="73" t="str">
        <f t="shared" si="27"/>
        <v/>
      </c>
      <c r="AG417">
        <v>2.1419999999999998E-2</v>
      </c>
      <c r="AH417"/>
    </row>
    <row r="418" spans="1:34" ht="16" x14ac:dyDescent="0.2">
      <c r="A418" s="70">
        <v>43617</v>
      </c>
      <c r="B418" s="71">
        <v>48.569180000000003</v>
      </c>
      <c r="C418" s="71">
        <v>27.502369000000002</v>
      </c>
      <c r="D418" s="71">
        <v>119.34440600000001</v>
      </c>
      <c r="E418" s="71">
        <v>47.385165999999998</v>
      </c>
      <c r="F418" s="71">
        <v>28.076374000000001</v>
      </c>
      <c r="G418" s="71">
        <v>192.024429</v>
      </c>
      <c r="H418" s="71">
        <v>124.44000200000001</v>
      </c>
      <c r="I418" s="71">
        <v>48.319515000000003</v>
      </c>
      <c r="J418" s="71">
        <v>50.279998999999997</v>
      </c>
      <c r="K418" s="71">
        <v>56.259998000000003</v>
      </c>
      <c r="L418" s="71">
        <v>47.200001</v>
      </c>
      <c r="M418" s="71">
        <v>41.590252</v>
      </c>
      <c r="N418" s="71">
        <v>20.790001</v>
      </c>
      <c r="O418" s="71"/>
      <c r="P418" s="71"/>
      <c r="R418" s="73">
        <f t="shared" si="27"/>
        <v>0.1348726503948372</v>
      </c>
      <c r="S418" s="73">
        <f t="shared" si="27"/>
        <v>9.022555854480685E-2</v>
      </c>
      <c r="T418" s="73">
        <f t="shared" si="27"/>
        <v>7.6104932497511824E-2</v>
      </c>
      <c r="U418" s="73">
        <f t="shared" si="27"/>
        <v>3.6433897719938768E-2</v>
      </c>
      <c r="V418" s="73">
        <f t="shared" si="27"/>
        <v>0.13848239836232001</v>
      </c>
      <c r="W418" s="73">
        <f t="shared" si="27"/>
        <v>7.0796830289202584E-2</v>
      </c>
      <c r="X418" s="73">
        <f>IFERROR(H417/H416-1,"")</f>
        <v>-5.1724138792672569E-2</v>
      </c>
      <c r="Y418" s="73">
        <f t="shared" si="27"/>
        <v>4.3824702830471907E-2</v>
      </c>
      <c r="Z418" s="73">
        <f t="shared" si="27"/>
        <v>1.024711673698997E-2</v>
      </c>
      <c r="AA418" s="73">
        <f t="shared" si="27"/>
        <v>0.29571627340931705</v>
      </c>
      <c r="AB418" s="73">
        <f t="shared" si="27"/>
        <v>8.8309939781183733E-2</v>
      </c>
      <c r="AC418" s="73">
        <f t="shared" si="27"/>
        <v>3.4200137327219826E-2</v>
      </c>
      <c r="AD418" s="73">
        <f t="shared" si="27"/>
        <v>0.11295508565310497</v>
      </c>
      <c r="AE418" s="73" t="str">
        <f t="shared" si="27"/>
        <v/>
      </c>
      <c r="AF418" s="73" t="str">
        <f t="shared" si="27"/>
        <v/>
      </c>
      <c r="AG418">
        <v>0.02</v>
      </c>
      <c r="AH418"/>
    </row>
    <row r="419" spans="1:34" ht="16" x14ac:dyDescent="0.2">
      <c r="A419" s="70">
        <v>43647</v>
      </c>
      <c r="B419" s="71">
        <v>52.279598</v>
      </c>
      <c r="C419" s="71">
        <v>29.252827</v>
      </c>
      <c r="D419" s="71">
        <v>120.24355300000001</v>
      </c>
      <c r="E419" s="71">
        <v>49.358790999999997</v>
      </c>
      <c r="F419" s="71">
        <v>28.953755999999998</v>
      </c>
      <c r="G419" s="71">
        <v>210.734283</v>
      </c>
      <c r="H419" s="71">
        <v>123.110001</v>
      </c>
      <c r="I419" s="71">
        <v>53.077427</v>
      </c>
      <c r="J419" s="71">
        <v>51.360000999999997</v>
      </c>
      <c r="K419" s="71">
        <v>59.849997999999999</v>
      </c>
      <c r="L419" s="71">
        <v>48.740001999999997</v>
      </c>
      <c r="M419" s="71">
        <v>44.199646000000001</v>
      </c>
      <c r="N419" s="71">
        <v>21.040001</v>
      </c>
      <c r="O419" s="71"/>
      <c r="P419" s="71"/>
      <c r="R419" s="73">
        <f t="shared" si="27"/>
        <v>7.6394495439288779E-2</v>
      </c>
      <c r="S419" s="73">
        <f t="shared" si="27"/>
        <v>6.3647535235964448E-2</v>
      </c>
      <c r="T419" s="73">
        <f t="shared" si="27"/>
        <v>7.5340523291891337E-3</v>
      </c>
      <c r="U419" s="73">
        <f t="shared" si="27"/>
        <v>4.1650692961590519E-2</v>
      </c>
      <c r="V419" s="73">
        <f t="shared" si="27"/>
        <v>3.1249833044680209E-2</v>
      </c>
      <c r="W419" s="73">
        <f t="shared" si="27"/>
        <v>9.7434759199310106E-2</v>
      </c>
      <c r="X419" s="73">
        <f>IFERROR(H418/H417-1,"")</f>
        <v>9.3017164567714916E-2</v>
      </c>
      <c r="Y419" s="73">
        <f t="shared" si="27"/>
        <v>9.8467710199491743E-2</v>
      </c>
      <c r="Z419" s="73">
        <f t="shared" si="27"/>
        <v>2.147975380826872E-2</v>
      </c>
      <c r="AA419" s="73">
        <f t="shared" si="27"/>
        <v>6.3810880334549624E-2</v>
      </c>
      <c r="AB419" s="73">
        <f t="shared" si="27"/>
        <v>3.2627139139255412E-2</v>
      </c>
      <c r="AC419" s="73">
        <f t="shared" si="27"/>
        <v>6.2740519100485503E-2</v>
      </c>
      <c r="AD419" s="73">
        <f t="shared" si="27"/>
        <v>1.2025011446608502E-2</v>
      </c>
      <c r="AE419" s="73" t="str">
        <f t="shared" si="27"/>
        <v/>
      </c>
      <c r="AF419" s="73" t="str">
        <f t="shared" si="27"/>
        <v/>
      </c>
      <c r="AG419">
        <v>2.0209999999999999E-2</v>
      </c>
      <c r="AH419"/>
    </row>
    <row r="420" spans="1:34" ht="16" x14ac:dyDescent="0.2">
      <c r="A420" s="70">
        <v>43678</v>
      </c>
      <c r="B420" s="71">
        <v>51.224395999999999</v>
      </c>
      <c r="C420" s="71">
        <v>26.230291000000001</v>
      </c>
      <c r="D420" s="71">
        <v>116.74020400000001</v>
      </c>
      <c r="E420" s="71">
        <v>51.618996000000003</v>
      </c>
      <c r="F420" s="71">
        <v>23.083410000000001</v>
      </c>
      <c r="G420" s="71">
        <v>211.95344499999999</v>
      </c>
      <c r="H420" s="71">
        <v>117.720001</v>
      </c>
      <c r="I420" s="71">
        <v>48.935253000000003</v>
      </c>
      <c r="J420" s="71">
        <v>43.48</v>
      </c>
      <c r="K420" s="71">
        <v>56.369999</v>
      </c>
      <c r="L420" s="71">
        <v>50.599997999999999</v>
      </c>
      <c r="M420" s="71">
        <v>39.882874000000001</v>
      </c>
      <c r="N420" s="71">
        <v>18.290001</v>
      </c>
      <c r="O420" s="71"/>
      <c r="P420" s="71"/>
      <c r="R420" s="73">
        <f t="shared" si="27"/>
        <v>-2.0183820082166681E-2</v>
      </c>
      <c r="S420" s="73">
        <f t="shared" si="27"/>
        <v>-0.10332457782627291</v>
      </c>
      <c r="T420" s="73">
        <f t="shared" si="27"/>
        <v>-2.9135441465206857E-2</v>
      </c>
      <c r="U420" s="73">
        <f t="shared" si="27"/>
        <v>4.5791336339660482E-2</v>
      </c>
      <c r="V420" s="73">
        <f t="shared" si="27"/>
        <v>-0.20274903193906857</v>
      </c>
      <c r="W420" s="73">
        <f t="shared" si="27"/>
        <v>5.7853045201952114E-3</v>
      </c>
      <c r="X420" s="73">
        <f>IFERROR(H419/H418-1,"")</f>
        <v>-1.068788957428668E-2</v>
      </c>
      <c r="Y420" s="73">
        <f t="shared" si="27"/>
        <v>-7.8040218490621149E-2</v>
      </c>
      <c r="Z420" s="73">
        <f t="shared" si="27"/>
        <v>-0.15342680776038153</v>
      </c>
      <c r="AA420" s="73">
        <f t="shared" si="27"/>
        <v>-5.8145348643119377E-2</v>
      </c>
      <c r="AB420" s="73">
        <f t="shared" si="27"/>
        <v>3.8161590555535918E-2</v>
      </c>
      <c r="AC420" s="73">
        <f t="shared" si="27"/>
        <v>-9.7665307093183551E-2</v>
      </c>
      <c r="AD420" s="73">
        <f t="shared" si="27"/>
        <v>-0.13070341584109235</v>
      </c>
      <c r="AE420" s="73" t="str">
        <f t="shared" si="27"/>
        <v/>
      </c>
      <c r="AF420" s="73" t="str">
        <f t="shared" si="27"/>
        <v/>
      </c>
      <c r="AG420">
        <v>1.506E-2</v>
      </c>
      <c r="AH420"/>
    </row>
    <row r="421" spans="1:34" ht="16" x14ac:dyDescent="0.2">
      <c r="A421" s="70">
        <v>43709</v>
      </c>
      <c r="B421" s="71">
        <v>55.170628000000001</v>
      </c>
      <c r="C421" s="71">
        <v>27.81307</v>
      </c>
      <c r="D421" s="71">
        <v>114.713219</v>
      </c>
      <c r="E421" s="71">
        <v>51.056286</v>
      </c>
      <c r="F421" s="71">
        <v>25.667164</v>
      </c>
      <c r="G421" s="71">
        <v>201.85526999999999</v>
      </c>
      <c r="H421" s="71">
        <v>118.599998</v>
      </c>
      <c r="I421" s="71">
        <v>51.396408000000001</v>
      </c>
      <c r="J421" s="71">
        <v>44.470001000000003</v>
      </c>
      <c r="K421" s="71">
        <v>57.07</v>
      </c>
      <c r="L421" s="71">
        <v>52.919998</v>
      </c>
      <c r="M421" s="71">
        <v>42.869816</v>
      </c>
      <c r="N421" s="71">
        <v>18.920000000000002</v>
      </c>
      <c r="O421" s="71"/>
      <c r="P421" s="71"/>
      <c r="R421" s="73">
        <f t="shared" si="27"/>
        <v>7.7038136281782688E-2</v>
      </c>
      <c r="S421" s="73">
        <f t="shared" si="27"/>
        <v>6.0341648516213597E-2</v>
      </c>
      <c r="T421" s="73">
        <f t="shared" si="27"/>
        <v>-1.7363212762588676E-2</v>
      </c>
      <c r="U421" s="73">
        <f t="shared" si="27"/>
        <v>-1.0901219388304351E-2</v>
      </c>
      <c r="V421" s="73">
        <f t="shared" si="27"/>
        <v>0.11193120947035107</v>
      </c>
      <c r="W421" s="73">
        <f t="shared" si="27"/>
        <v>-4.7643363381048132E-2</v>
      </c>
      <c r="X421" s="73">
        <f>IFERROR(H420/H419-1,"")</f>
        <v>-4.3781983236276689E-2</v>
      </c>
      <c r="Y421" s="73">
        <f t="shared" si="27"/>
        <v>5.0294110055995711E-2</v>
      </c>
      <c r="Z421" s="73">
        <f t="shared" si="27"/>
        <v>2.2769112235510702E-2</v>
      </c>
      <c r="AA421" s="73">
        <f t="shared" si="27"/>
        <v>1.2417970772005793E-2</v>
      </c>
      <c r="AB421" s="73">
        <f t="shared" si="27"/>
        <v>4.5849804183786702E-2</v>
      </c>
      <c r="AC421" s="73">
        <f t="shared" si="27"/>
        <v>7.489284749138192E-2</v>
      </c>
      <c r="AD421" s="73">
        <f t="shared" si="27"/>
        <v>3.4444995382996613E-2</v>
      </c>
      <c r="AE421" s="73" t="str">
        <f t="shared" si="27"/>
        <v/>
      </c>
      <c r="AF421" s="73" t="str">
        <f t="shared" si="27"/>
        <v/>
      </c>
      <c r="AG421">
        <v>1.6750000000000001E-2</v>
      </c>
      <c r="AH421"/>
    </row>
    <row r="422" spans="1:34" ht="16" x14ac:dyDescent="0.2">
      <c r="A422" s="70">
        <v>43739</v>
      </c>
      <c r="B422" s="71">
        <v>61.277161</v>
      </c>
      <c r="C422" s="71">
        <v>30.011894000000002</v>
      </c>
      <c r="D422" s="71">
        <v>113.743385</v>
      </c>
      <c r="E422" s="71">
        <v>51.420127999999998</v>
      </c>
      <c r="F422" s="71">
        <v>29.705366000000001</v>
      </c>
      <c r="G422" s="71">
        <v>217.48495500000001</v>
      </c>
      <c r="H422" s="71">
        <v>116.139999</v>
      </c>
      <c r="I422" s="71">
        <v>53.359993000000003</v>
      </c>
      <c r="J422" s="71">
        <v>40.5</v>
      </c>
      <c r="K422" s="71">
        <v>58.599997999999999</v>
      </c>
      <c r="L422" s="71">
        <v>56.029998999999997</v>
      </c>
      <c r="M422" s="71">
        <v>44.330100999999999</v>
      </c>
      <c r="N422" s="71">
        <v>17.370000999999998</v>
      </c>
      <c r="O422" s="71"/>
      <c r="P422" s="71"/>
      <c r="R422" s="73">
        <f t="shared" si="27"/>
        <v>0.11068449320533391</v>
      </c>
      <c r="S422" s="73">
        <f t="shared" si="27"/>
        <v>7.9057220220565494E-2</v>
      </c>
      <c r="T422" s="73">
        <f t="shared" si="27"/>
        <v>-8.4544223277353003E-3</v>
      </c>
      <c r="U422" s="73">
        <f t="shared" si="27"/>
        <v>7.1262919515924228E-3</v>
      </c>
      <c r="V422" s="73">
        <f t="shared" si="27"/>
        <v>0.15732949694013731</v>
      </c>
      <c r="W422" s="73">
        <f t="shared" si="27"/>
        <v>7.7430155774481424E-2</v>
      </c>
      <c r="X422" s="73">
        <f>IFERROR(H421/H420-1,"")</f>
        <v>7.4753397258295884E-3</v>
      </c>
      <c r="Y422" s="73">
        <f t="shared" si="27"/>
        <v>3.8204712671749297E-2</v>
      </c>
      <c r="Z422" s="73">
        <f t="shared" si="27"/>
        <v>-8.9273688120672712E-2</v>
      </c>
      <c r="AA422" s="73">
        <f t="shared" si="27"/>
        <v>2.6809146661993966E-2</v>
      </c>
      <c r="AB422" s="73">
        <f t="shared" si="27"/>
        <v>5.8767972742553631E-2</v>
      </c>
      <c r="AC422" s="73">
        <f t="shared" si="27"/>
        <v>3.40632439383457E-2</v>
      </c>
      <c r="AD422" s="73">
        <f t="shared" si="27"/>
        <v>-8.1923837209302519E-2</v>
      </c>
      <c r="AE422" s="73" t="str">
        <f t="shared" si="27"/>
        <v/>
      </c>
      <c r="AF422" s="73" t="str">
        <f t="shared" si="27"/>
        <v/>
      </c>
      <c r="AG422">
        <v>1.6910000000000001E-2</v>
      </c>
      <c r="AH422"/>
    </row>
    <row r="423" spans="1:34" ht="16" x14ac:dyDescent="0.2">
      <c r="A423" s="70">
        <v>43770</v>
      </c>
      <c r="B423" s="71">
        <v>65.831795</v>
      </c>
      <c r="C423" s="71">
        <v>31.979410000000001</v>
      </c>
      <c r="D423" s="71">
        <v>116.943298</v>
      </c>
      <c r="E423" s="71">
        <v>50.447082999999999</v>
      </c>
      <c r="F423" s="71">
        <v>28.02393</v>
      </c>
      <c r="G423" s="71">
        <v>223.37806699999999</v>
      </c>
      <c r="H423" s="71">
        <v>117.129997</v>
      </c>
      <c r="I423" s="71">
        <v>56.176780999999998</v>
      </c>
      <c r="J423" s="71">
        <v>38.57</v>
      </c>
      <c r="K423" s="71">
        <v>71.769997000000004</v>
      </c>
      <c r="L423" s="71">
        <v>54.830002</v>
      </c>
      <c r="M423" s="71">
        <v>46.748328999999998</v>
      </c>
      <c r="N423" s="71">
        <v>20.079999999999998</v>
      </c>
      <c r="O423" s="71"/>
      <c r="P423" s="71"/>
      <c r="R423" s="73">
        <f t="shared" si="27"/>
        <v>7.4328410873995887E-2</v>
      </c>
      <c r="S423" s="73">
        <f t="shared" si="27"/>
        <v>6.5557875154430345E-2</v>
      </c>
      <c r="T423" s="73">
        <f t="shared" si="27"/>
        <v>2.8132739323697864E-2</v>
      </c>
      <c r="U423" s="73">
        <f t="shared" si="27"/>
        <v>-1.892342625051413E-2</v>
      </c>
      <c r="V423" s="73">
        <f t="shared" si="27"/>
        <v>-5.6603779936594711E-2</v>
      </c>
      <c r="W423" s="73">
        <f t="shared" si="27"/>
        <v>2.7096642156235529E-2</v>
      </c>
      <c r="X423" s="73">
        <f>IFERROR(H422/H421-1,"")</f>
        <v>-2.0741981800033393E-2</v>
      </c>
      <c r="Y423" s="73">
        <f t="shared" si="27"/>
        <v>5.2788387734608477E-2</v>
      </c>
      <c r="Z423" s="73">
        <f t="shared" si="27"/>
        <v>-4.7654320987654319E-2</v>
      </c>
      <c r="AA423" s="73">
        <f t="shared" si="27"/>
        <v>0.22474401790935228</v>
      </c>
      <c r="AB423" s="73">
        <f t="shared" si="27"/>
        <v>-2.1417044822720666E-2</v>
      </c>
      <c r="AC423" s="73">
        <f t="shared" si="27"/>
        <v>5.4550473503319985E-2</v>
      </c>
      <c r="AD423" s="73">
        <f t="shared" si="27"/>
        <v>0.15601605319423983</v>
      </c>
      <c r="AE423" s="73" t="str">
        <f t="shared" si="27"/>
        <v/>
      </c>
      <c r="AF423" s="73" t="str">
        <f t="shared" si="27"/>
        <v/>
      </c>
      <c r="AG423">
        <v>1.7760000000000001E-2</v>
      </c>
      <c r="AH423"/>
    </row>
    <row r="424" spans="1:34" ht="16" x14ac:dyDescent="0.2">
      <c r="A424" s="70">
        <v>43800</v>
      </c>
      <c r="B424" s="71">
        <v>72.552093999999997</v>
      </c>
      <c r="C424" s="71">
        <v>33.802975000000004</v>
      </c>
      <c r="D424" s="71">
        <v>121.197723</v>
      </c>
      <c r="E424" s="71">
        <v>52.679831999999998</v>
      </c>
      <c r="F424" s="71">
        <v>29.880528999999999</v>
      </c>
      <c r="G424" s="71">
        <v>234.48582500000001</v>
      </c>
      <c r="H424" s="71">
        <v>120.510002</v>
      </c>
      <c r="I424" s="71">
        <v>55.484282999999998</v>
      </c>
      <c r="J424" s="71">
        <v>41.209999000000003</v>
      </c>
      <c r="K424" s="71">
        <v>75.029999000000004</v>
      </c>
      <c r="L424" s="71">
        <v>59.419998</v>
      </c>
      <c r="M424" s="71">
        <v>48.046630999999998</v>
      </c>
      <c r="N424" s="71">
        <v>20.549999</v>
      </c>
      <c r="O424" s="71"/>
      <c r="P424" s="71"/>
      <c r="R424" s="73">
        <f t="shared" si="27"/>
        <v>0.1020828765188615</v>
      </c>
      <c r="S424" s="73">
        <f t="shared" si="27"/>
        <v>5.7023097049007543E-2</v>
      </c>
      <c r="T424" s="73">
        <f t="shared" si="27"/>
        <v>3.6380237882465138E-2</v>
      </c>
      <c r="U424" s="73">
        <f t="shared" si="27"/>
        <v>4.4259229022221236E-2</v>
      </c>
      <c r="V424" s="73">
        <f t="shared" si="27"/>
        <v>6.6250486637670081E-2</v>
      </c>
      <c r="W424" s="73">
        <f t="shared" si="27"/>
        <v>4.9726269678929569E-2</v>
      </c>
      <c r="X424" s="73">
        <f>IFERROR(H423/H422-1,"")</f>
        <v>8.5241777899447424E-3</v>
      </c>
      <c r="Y424" s="73">
        <f t="shared" si="27"/>
        <v>-1.2327121413382547E-2</v>
      </c>
      <c r="Z424" s="73">
        <f t="shared" si="27"/>
        <v>6.8446953590873827E-2</v>
      </c>
      <c r="AA424" s="73">
        <f t="shared" si="27"/>
        <v>4.5422908405583495E-2</v>
      </c>
      <c r="AB424" s="73">
        <f t="shared" si="27"/>
        <v>8.3713219634753866E-2</v>
      </c>
      <c r="AC424" s="73">
        <f t="shared" si="27"/>
        <v>2.7772158444422601E-2</v>
      </c>
      <c r="AD424" s="73">
        <f t="shared" si="27"/>
        <v>2.3406324701195302E-2</v>
      </c>
      <c r="AE424" s="73" t="str">
        <f t="shared" si="27"/>
        <v/>
      </c>
      <c r="AF424" s="73" t="str">
        <f t="shared" si="27"/>
        <v/>
      </c>
      <c r="AG424">
        <v>1.9189999999999999E-2</v>
      </c>
      <c r="AH424"/>
    </row>
    <row r="425" spans="1:34" ht="16" x14ac:dyDescent="0.2">
      <c r="A425" s="70">
        <v>43831</v>
      </c>
      <c r="B425" s="71">
        <v>76.470634000000004</v>
      </c>
      <c r="C425" s="71">
        <v>31.681156000000001</v>
      </c>
      <c r="D425" s="71">
        <v>126.435455</v>
      </c>
      <c r="E425" s="71">
        <v>55.582698999999998</v>
      </c>
      <c r="F425" s="71">
        <v>27.155663000000001</v>
      </c>
      <c r="G425" s="71">
        <v>253.62713600000001</v>
      </c>
      <c r="H425" s="71">
        <v>107.139999</v>
      </c>
      <c r="I425" s="71">
        <v>50.156593000000001</v>
      </c>
      <c r="J425" s="71">
        <v>39.720001000000003</v>
      </c>
      <c r="K425" s="71">
        <v>79.870002999999997</v>
      </c>
      <c r="L425" s="71">
        <v>58.48</v>
      </c>
      <c r="M425" s="71">
        <v>42.748412999999999</v>
      </c>
      <c r="N425" s="71">
        <v>21.32</v>
      </c>
      <c r="O425" s="71"/>
      <c r="P425" s="71"/>
      <c r="R425" s="73">
        <f t="shared" si="27"/>
        <v>5.4010019338656345E-2</v>
      </c>
      <c r="S425" s="73">
        <f t="shared" si="27"/>
        <v>-6.2770185168613213E-2</v>
      </c>
      <c r="T425" s="73">
        <f t="shared" si="27"/>
        <v>4.3216422473547622E-2</v>
      </c>
      <c r="U425" s="73">
        <f t="shared" si="27"/>
        <v>5.5103953254824312E-2</v>
      </c>
      <c r="V425" s="73">
        <f t="shared" si="27"/>
        <v>-9.1192026754278621E-2</v>
      </c>
      <c r="W425" s="73">
        <f t="shared" si="27"/>
        <v>8.1630994112330768E-2</v>
      </c>
      <c r="X425" s="73">
        <f>IFERROR(H424/H423-1,"")</f>
        <v>2.8856869175878153E-2</v>
      </c>
      <c r="Y425" s="73">
        <f t="shared" si="27"/>
        <v>-9.6021606695359085E-2</v>
      </c>
      <c r="Z425" s="73">
        <f t="shared" si="27"/>
        <v>-3.615622509478833E-2</v>
      </c>
      <c r="AA425" s="73">
        <f t="shared" si="27"/>
        <v>6.450758449297056E-2</v>
      </c>
      <c r="AB425" s="73">
        <f t="shared" si="27"/>
        <v>-1.5819556237615551E-2</v>
      </c>
      <c r="AC425" s="73">
        <f t="shared" si="27"/>
        <v>-0.11027241431350299</v>
      </c>
      <c r="AD425" s="73">
        <f t="shared" si="27"/>
        <v>3.7469636859836397E-2</v>
      </c>
      <c r="AE425" s="73" t="str">
        <f t="shared" si="27"/>
        <v/>
      </c>
      <c r="AF425" s="73" t="str">
        <f t="shared" si="27"/>
        <v/>
      </c>
      <c r="AG425">
        <v>1.52E-2</v>
      </c>
      <c r="AH425"/>
    </row>
    <row r="426" spans="1:34" ht="16" x14ac:dyDescent="0.2">
      <c r="A426" s="70">
        <v>43862</v>
      </c>
      <c r="B426" s="71">
        <v>67.539055000000005</v>
      </c>
      <c r="C426" s="71">
        <v>27.502680000000002</v>
      </c>
      <c r="D426" s="71">
        <v>107.39373000000001</v>
      </c>
      <c r="E426" s="71">
        <v>50.909568999999998</v>
      </c>
      <c r="F426" s="71">
        <v>23.035813999999998</v>
      </c>
      <c r="G426" s="71">
        <v>237.07354699999999</v>
      </c>
      <c r="H426" s="71">
        <v>93.339995999999999</v>
      </c>
      <c r="I426" s="71">
        <v>43.766852999999998</v>
      </c>
      <c r="J426" s="71">
        <v>32.740001999999997</v>
      </c>
      <c r="K426" s="71">
        <v>77.620002999999997</v>
      </c>
      <c r="L426" s="71">
        <v>58.130001</v>
      </c>
      <c r="M426" s="71">
        <v>38.342606000000004</v>
      </c>
      <c r="N426" s="71">
        <v>20.790001</v>
      </c>
      <c r="O426" s="71"/>
      <c r="P426" s="71"/>
      <c r="R426" s="73">
        <f t="shared" si="27"/>
        <v>-0.11679750163964897</v>
      </c>
      <c r="S426" s="73">
        <f t="shared" si="27"/>
        <v>-0.13189152567538887</v>
      </c>
      <c r="T426" s="73">
        <f t="shared" si="27"/>
        <v>-0.15060431427244836</v>
      </c>
      <c r="U426" s="73">
        <f t="shared" si="27"/>
        <v>-8.4075262340175372E-2</v>
      </c>
      <c r="V426" s="73">
        <f t="shared" si="27"/>
        <v>-0.15171233344588209</v>
      </c>
      <c r="W426" s="73">
        <f t="shared" si="27"/>
        <v>-6.5267420754220984E-2</v>
      </c>
      <c r="X426" s="73">
        <f>IFERROR(H425/H424-1,"")</f>
        <v>-0.11094517283304006</v>
      </c>
      <c r="Y426" s="73">
        <f t="shared" si="27"/>
        <v>-0.12739581414551027</v>
      </c>
      <c r="Z426" s="73">
        <f t="shared" si="27"/>
        <v>-0.17573008117497291</v>
      </c>
      <c r="AA426" s="73">
        <f t="shared" si="27"/>
        <v>-2.8170776455335833E-2</v>
      </c>
      <c r="AB426" s="73">
        <f t="shared" si="27"/>
        <v>-5.9849350205197771E-3</v>
      </c>
      <c r="AC426" s="73">
        <f t="shared" si="27"/>
        <v>-0.10306363887707359</v>
      </c>
      <c r="AD426" s="73">
        <f t="shared" si="27"/>
        <v>-2.4859240150093775E-2</v>
      </c>
      <c r="AE426" s="73" t="str">
        <f t="shared" si="27"/>
        <v/>
      </c>
      <c r="AF426" s="73" t="str">
        <f t="shared" si="27"/>
        <v/>
      </c>
      <c r="AG426">
        <v>1.1270000000000001E-2</v>
      </c>
      <c r="AH426"/>
    </row>
    <row r="427" spans="1:34" ht="16" x14ac:dyDescent="0.2">
      <c r="A427" s="70">
        <v>43891</v>
      </c>
      <c r="B427" s="71">
        <v>62.976531999999999</v>
      </c>
      <c r="C427" s="71">
        <v>20.487082000000001</v>
      </c>
      <c r="D427" s="71">
        <v>83.634842000000006</v>
      </c>
      <c r="E427" s="71">
        <v>42.115307000000001</v>
      </c>
      <c r="F427" s="71">
        <v>23.007914</v>
      </c>
      <c r="G427" s="71">
        <v>209.326187</v>
      </c>
      <c r="H427" s="71">
        <v>72.459998999999996</v>
      </c>
      <c r="I427" s="71">
        <v>32.467013999999999</v>
      </c>
      <c r="J427" s="71">
        <v>11.58</v>
      </c>
      <c r="K427" s="71">
        <v>76.059997999999993</v>
      </c>
      <c r="L427" s="71">
        <v>59.48</v>
      </c>
      <c r="M427" s="71">
        <v>32.365391000000002</v>
      </c>
      <c r="N427" s="71">
        <v>17.360001</v>
      </c>
      <c r="O427" s="71"/>
      <c r="P427" s="71"/>
      <c r="R427" s="73">
        <f t="shared" si="27"/>
        <v>-6.7553847177755255E-2</v>
      </c>
      <c r="S427" s="73">
        <f t="shared" si="27"/>
        <v>-0.25508779508033397</v>
      </c>
      <c r="T427" s="73">
        <f t="shared" si="27"/>
        <v>-0.22123161193861129</v>
      </c>
      <c r="U427" s="73">
        <f t="shared" si="27"/>
        <v>-0.17274280990279056</v>
      </c>
      <c r="V427" s="73">
        <f t="shared" si="27"/>
        <v>-1.2111575479815118E-3</v>
      </c>
      <c r="W427" s="73">
        <f t="shared" si="27"/>
        <v>-0.11704114757265593</v>
      </c>
      <c r="X427" s="73">
        <f>IFERROR(H426/H425-1,"")</f>
        <v>-0.12880346396120468</v>
      </c>
      <c r="Y427" s="73">
        <f t="shared" si="27"/>
        <v>-0.25818257940546918</v>
      </c>
      <c r="Z427" s="73">
        <f t="shared" si="27"/>
        <v>-0.64630423663382786</v>
      </c>
      <c r="AA427" s="73">
        <f t="shared" si="27"/>
        <v>-2.00979765486482E-2</v>
      </c>
      <c r="AB427" s="73">
        <f t="shared" si="27"/>
        <v>2.3223791102291447E-2</v>
      </c>
      <c r="AC427" s="73">
        <f t="shared" si="27"/>
        <v>-0.1558896388002422</v>
      </c>
      <c r="AD427" s="73">
        <f t="shared" si="27"/>
        <v>-0.16498315704746713</v>
      </c>
      <c r="AE427" s="73" t="str">
        <f t="shared" si="27"/>
        <v/>
      </c>
      <c r="AF427" s="73" t="str">
        <f t="shared" si="27"/>
        <v/>
      </c>
      <c r="AG427">
        <v>6.9799999999999992E-3</v>
      </c>
      <c r="AH427"/>
    </row>
    <row r="428" spans="1:34" ht="16" x14ac:dyDescent="0.2">
      <c r="A428" s="70">
        <v>43922</v>
      </c>
      <c r="B428" s="71">
        <v>72.761436000000003</v>
      </c>
      <c r="C428" s="71">
        <v>23.356484999999999</v>
      </c>
      <c r="D428" s="71">
        <v>89.144713999999993</v>
      </c>
      <c r="E428" s="71">
        <v>44.059241999999998</v>
      </c>
      <c r="F428" s="71">
        <v>28.691611999999999</v>
      </c>
      <c r="G428" s="71">
        <v>241.39318800000001</v>
      </c>
      <c r="H428" s="71">
        <v>92</v>
      </c>
      <c r="I428" s="71">
        <v>34.807713</v>
      </c>
      <c r="J428" s="71">
        <v>16.600000000000001</v>
      </c>
      <c r="K428" s="71">
        <v>79.010002</v>
      </c>
      <c r="L428" s="71">
        <v>63.73</v>
      </c>
      <c r="M428" s="71">
        <v>36.074722000000001</v>
      </c>
      <c r="N428" s="71">
        <v>15.51</v>
      </c>
      <c r="O428" s="71"/>
      <c r="P428" s="71"/>
      <c r="R428" s="73">
        <f t="shared" si="27"/>
        <v>0.15537381448695853</v>
      </c>
      <c r="S428" s="73">
        <f t="shared" si="27"/>
        <v>0.14005913580079388</v>
      </c>
      <c r="T428" s="73">
        <f t="shared" si="27"/>
        <v>6.5880102936046514E-2</v>
      </c>
      <c r="U428" s="73">
        <f t="shared" si="27"/>
        <v>4.6157445795183216E-2</v>
      </c>
      <c r="V428" s="73">
        <f t="shared" si="27"/>
        <v>0.24703230375426477</v>
      </c>
      <c r="W428" s="73">
        <f t="shared" si="27"/>
        <v>0.15319154024431736</v>
      </c>
      <c r="X428" s="73">
        <f>IFERROR(H427/H426-1,"")</f>
        <v>-0.22369828470959008</v>
      </c>
      <c r="Y428" s="73">
        <f t="shared" si="27"/>
        <v>7.2094680465533356E-2</v>
      </c>
      <c r="Z428" s="73">
        <f t="shared" si="27"/>
        <v>0.43350604490500877</v>
      </c>
      <c r="AA428" s="73">
        <f t="shared" si="27"/>
        <v>3.8785223212864262E-2</v>
      </c>
      <c r="AB428" s="73">
        <f t="shared" si="27"/>
        <v>7.1452589105581721E-2</v>
      </c>
      <c r="AC428" s="73">
        <f t="shared" si="27"/>
        <v>0.11460794649445138</v>
      </c>
      <c r="AD428" s="73">
        <f t="shared" si="27"/>
        <v>-0.10656687174153967</v>
      </c>
      <c r="AE428" s="73" t="str">
        <f t="shared" si="27"/>
        <v/>
      </c>
      <c r="AF428" s="73" t="str">
        <f t="shared" si="27"/>
        <v/>
      </c>
      <c r="AG428">
        <v>6.2199999999999998E-3</v>
      </c>
      <c r="AH428"/>
    </row>
    <row r="429" spans="1:34" ht="16" x14ac:dyDescent="0.2">
      <c r="A429" s="70">
        <v>43952</v>
      </c>
      <c r="B429" s="71">
        <v>78.739868000000001</v>
      </c>
      <c r="C429" s="71">
        <v>23.424468999999998</v>
      </c>
      <c r="D429" s="71">
        <v>93.392493999999999</v>
      </c>
      <c r="E429" s="71">
        <v>44.817726</v>
      </c>
      <c r="F429" s="71">
        <v>28.824048999999999</v>
      </c>
      <c r="G429" s="71">
        <v>264.66159099999999</v>
      </c>
      <c r="H429" s="71">
        <v>91.699996999999996</v>
      </c>
      <c r="I429" s="71">
        <v>33.911301000000002</v>
      </c>
      <c r="J429" s="71">
        <v>12.95</v>
      </c>
      <c r="K429" s="71">
        <v>80.959998999999996</v>
      </c>
      <c r="L429" s="71">
        <v>71.980002999999996</v>
      </c>
      <c r="M429" s="71">
        <v>36.031512999999997</v>
      </c>
      <c r="N429" s="71">
        <v>15.14</v>
      </c>
      <c r="O429" s="71"/>
      <c r="P429" s="71"/>
      <c r="R429" s="73">
        <f t="shared" si="27"/>
        <v>8.216484347560149E-2</v>
      </c>
      <c r="S429" s="73">
        <f t="shared" si="27"/>
        <v>2.9107119500215717E-3</v>
      </c>
      <c r="T429" s="73">
        <f t="shared" si="27"/>
        <v>4.765038564148627E-2</v>
      </c>
      <c r="U429" s="73">
        <f t="shared" si="27"/>
        <v>1.7215094167984057E-2</v>
      </c>
      <c r="V429" s="73">
        <f t="shared" si="27"/>
        <v>4.6158786756211878E-3</v>
      </c>
      <c r="W429" s="73">
        <f t="shared" si="27"/>
        <v>9.6392127685061224E-2</v>
      </c>
      <c r="X429" s="73">
        <f>IFERROR(H428/H427-1,"")</f>
        <v>0.26966604015547957</v>
      </c>
      <c r="Y429" s="73">
        <f t="shared" si="27"/>
        <v>-2.5753257618505332E-2</v>
      </c>
      <c r="Z429" s="73">
        <f t="shared" si="27"/>
        <v>-0.21987951807228923</v>
      </c>
      <c r="AA429" s="73">
        <f t="shared" si="27"/>
        <v>2.4680381605356683E-2</v>
      </c>
      <c r="AB429" s="73">
        <f t="shared" si="27"/>
        <v>0.12945242428997328</v>
      </c>
      <c r="AC429" s="73">
        <f t="shared" si="27"/>
        <v>-1.1977639079243652E-3</v>
      </c>
      <c r="AD429" s="73">
        <f t="shared" si="27"/>
        <v>-2.3855577047066312E-2</v>
      </c>
      <c r="AE429" s="73" t="str">
        <f t="shared" si="27"/>
        <v/>
      </c>
      <c r="AF429" s="73" t="str">
        <f t="shared" si="27"/>
        <v/>
      </c>
      <c r="AG429">
        <v>6.4800000000000005E-3</v>
      </c>
      <c r="AH429"/>
    </row>
    <row r="430" spans="1:34" ht="16" x14ac:dyDescent="0.2">
      <c r="A430" s="70">
        <v>43983</v>
      </c>
      <c r="B430" s="71">
        <v>90.589600000000004</v>
      </c>
      <c r="C430" s="71">
        <v>23.065138000000001</v>
      </c>
      <c r="D430" s="71">
        <v>93.520195000000001</v>
      </c>
      <c r="E430" s="71">
        <v>42.897511000000002</v>
      </c>
      <c r="F430" s="71">
        <v>30.561299999999999</v>
      </c>
      <c r="G430" s="71">
        <v>272.493652</v>
      </c>
      <c r="H430" s="71">
        <v>89.230002999999996</v>
      </c>
      <c r="I430" s="71">
        <v>35.112876999999997</v>
      </c>
      <c r="J430" s="71">
        <v>18.299999</v>
      </c>
      <c r="K430" s="71">
        <v>79.139999000000003</v>
      </c>
      <c r="L430" s="71">
        <v>75.900002000000001</v>
      </c>
      <c r="M430" s="71">
        <v>37.466186999999998</v>
      </c>
      <c r="N430" s="71">
        <v>17.43</v>
      </c>
      <c r="O430" s="71"/>
      <c r="P430" s="71"/>
      <c r="R430" s="73">
        <f t="shared" si="27"/>
        <v>0.15049214966933899</v>
      </c>
      <c r="S430" s="73">
        <f t="shared" si="27"/>
        <v>-1.5339984867959955E-2</v>
      </c>
      <c r="T430" s="73">
        <f t="shared" si="27"/>
        <v>1.3673582804203388E-3</v>
      </c>
      <c r="U430" s="73">
        <f t="shared" si="27"/>
        <v>-4.2844989502590969E-2</v>
      </c>
      <c r="V430" s="73">
        <f t="shared" si="27"/>
        <v>6.027088699439842E-2</v>
      </c>
      <c r="W430" s="73">
        <f t="shared" si="27"/>
        <v>2.9592737542335712E-2</v>
      </c>
      <c r="X430" s="73">
        <f>IFERROR(H429/H428-1,"")</f>
        <v>-3.2609021739130606E-3</v>
      </c>
      <c r="Y430" s="73">
        <f t="shared" si="27"/>
        <v>3.5432907749543219E-2</v>
      </c>
      <c r="Z430" s="73">
        <f t="shared" si="27"/>
        <v>0.41312733590733597</v>
      </c>
      <c r="AA430" s="73">
        <f t="shared" si="27"/>
        <v>-2.2480237431821037E-2</v>
      </c>
      <c r="AB430" s="73">
        <f t="shared" si="27"/>
        <v>5.4459555940835402E-2</v>
      </c>
      <c r="AC430" s="73">
        <f t="shared" si="27"/>
        <v>3.9817201126136403E-2</v>
      </c>
      <c r="AD430" s="73">
        <f t="shared" si="27"/>
        <v>0.15125495376486131</v>
      </c>
      <c r="AE430" s="73" t="str">
        <f t="shared" si="27"/>
        <v/>
      </c>
      <c r="AF430" s="73" t="str">
        <f t="shared" si="27"/>
        <v/>
      </c>
      <c r="AG430">
        <v>6.5300000000000002E-3</v>
      </c>
      <c r="AH430"/>
    </row>
    <row r="431" spans="1:34" ht="16" x14ac:dyDescent="0.2">
      <c r="A431" s="70">
        <v>44013</v>
      </c>
      <c r="B431" s="71">
        <v>105.548805</v>
      </c>
      <c r="C431" s="71">
        <v>24.331064000000001</v>
      </c>
      <c r="D431" s="71">
        <v>91.673370000000006</v>
      </c>
      <c r="E431" s="71">
        <v>45.767437000000001</v>
      </c>
      <c r="F431" s="71">
        <v>32.947555999999999</v>
      </c>
      <c r="G431" s="71">
        <v>279.01016199999998</v>
      </c>
      <c r="H431" s="71">
        <v>83.940002000000007</v>
      </c>
      <c r="I431" s="71">
        <v>35.545963</v>
      </c>
      <c r="J431" s="71">
        <v>15.74</v>
      </c>
      <c r="K431" s="71">
        <v>87.389999000000003</v>
      </c>
      <c r="L431" s="71">
        <v>82.629997000000003</v>
      </c>
      <c r="M431" s="71">
        <v>34.751944999999999</v>
      </c>
      <c r="N431" s="71">
        <v>17.579999999999998</v>
      </c>
      <c r="O431" s="71"/>
      <c r="P431" s="71"/>
      <c r="R431" s="73">
        <f t="shared" ref="R431:AF443" si="28">IFERROR(B431/B430-1,"")</f>
        <v>0.16513159347209827</v>
      </c>
      <c r="S431" s="73">
        <f t="shared" si="28"/>
        <v>5.4884822280274248E-2</v>
      </c>
      <c r="T431" s="73">
        <f t="shared" si="28"/>
        <v>-1.9747873707919417E-2</v>
      </c>
      <c r="U431" s="73">
        <f t="shared" si="28"/>
        <v>6.6901923517194151E-2</v>
      </c>
      <c r="V431" s="73">
        <f t="shared" si="28"/>
        <v>7.8080971686413925E-2</v>
      </c>
      <c r="W431" s="73">
        <f t="shared" si="28"/>
        <v>2.3914355259916142E-2</v>
      </c>
      <c r="X431" s="73">
        <f>IFERROR(H430/H429-1,"")</f>
        <v>-2.6935595210542895E-2</v>
      </c>
      <c r="Y431" s="73">
        <f t="shared" si="28"/>
        <v>1.2334107512750991E-2</v>
      </c>
      <c r="Z431" s="73">
        <f t="shared" si="28"/>
        <v>-0.1398906633820034</v>
      </c>
      <c r="AA431" s="73">
        <f t="shared" si="28"/>
        <v>0.10424564195407693</v>
      </c>
      <c r="AB431" s="73">
        <f t="shared" si="28"/>
        <v>8.8669233500151989E-2</v>
      </c>
      <c r="AC431" s="73">
        <f t="shared" si="28"/>
        <v>-7.2445108972524985E-2</v>
      </c>
      <c r="AD431" s="73">
        <f t="shared" si="28"/>
        <v>8.6058519793459354E-3</v>
      </c>
      <c r="AE431" s="73" t="str">
        <f t="shared" si="28"/>
        <v/>
      </c>
      <c r="AF431" s="73" t="str">
        <f t="shared" si="28"/>
        <v/>
      </c>
      <c r="AG431">
        <v>5.3600000000000002E-3</v>
      </c>
      <c r="AH431"/>
    </row>
    <row r="432" spans="1:34" ht="16" x14ac:dyDescent="0.2">
      <c r="A432" s="70">
        <v>44044</v>
      </c>
      <c r="B432" s="71">
        <v>128.176331</v>
      </c>
      <c r="C432" s="71">
        <v>25.172087000000001</v>
      </c>
      <c r="D432" s="71">
        <v>100.250244</v>
      </c>
      <c r="E432" s="71">
        <v>47.986049999999999</v>
      </c>
      <c r="F432" s="71">
        <v>33.580055000000002</v>
      </c>
      <c r="G432" s="71">
        <v>292.24157700000001</v>
      </c>
      <c r="H432" s="71">
        <v>83.93</v>
      </c>
      <c r="I432" s="71">
        <v>35.121426</v>
      </c>
      <c r="J432" s="71">
        <v>12.74</v>
      </c>
      <c r="K432" s="71">
        <v>86.760002</v>
      </c>
      <c r="L432" s="71">
        <v>83.519997000000004</v>
      </c>
      <c r="M432" s="71">
        <v>36.154063999999998</v>
      </c>
      <c r="N432" s="71">
        <v>19.549999</v>
      </c>
      <c r="O432" s="71"/>
      <c r="P432" s="71"/>
      <c r="R432" s="73">
        <f t="shared" si="28"/>
        <v>0.2143797459383836</v>
      </c>
      <c r="S432" s="73">
        <f t="shared" si="28"/>
        <v>3.4565812658254425E-2</v>
      </c>
      <c r="T432" s="73">
        <f t="shared" si="28"/>
        <v>9.3559056463180079E-2</v>
      </c>
      <c r="U432" s="73">
        <f t="shared" si="28"/>
        <v>4.8475797322886871E-2</v>
      </c>
      <c r="V432" s="73">
        <f t="shared" si="28"/>
        <v>1.9197144698684276E-2</v>
      </c>
      <c r="W432" s="73">
        <f t="shared" si="28"/>
        <v>4.7422699249212386E-2</v>
      </c>
      <c r="X432" s="73">
        <f>IFERROR(H431/H430-1,"")</f>
        <v>-5.9285003049926899E-2</v>
      </c>
      <c r="Y432" s="73">
        <f t="shared" si="28"/>
        <v>-1.1943325322203324E-2</v>
      </c>
      <c r="Z432" s="73">
        <f t="shared" si="28"/>
        <v>-0.19059720457433293</v>
      </c>
      <c r="AA432" s="73">
        <f t="shared" si="28"/>
        <v>-7.2090285754552452E-3</v>
      </c>
      <c r="AB432" s="73">
        <f t="shared" si="28"/>
        <v>1.0770906841494954E-2</v>
      </c>
      <c r="AC432" s="73">
        <f t="shared" si="28"/>
        <v>4.0346489959051102E-2</v>
      </c>
      <c r="AD432" s="73">
        <f t="shared" si="28"/>
        <v>0.11205910125142227</v>
      </c>
      <c r="AE432" s="73" t="str">
        <f t="shared" si="28"/>
        <v/>
      </c>
      <c r="AF432" s="73" t="str">
        <f t="shared" si="28"/>
        <v/>
      </c>
      <c r="AG432">
        <v>6.9299999999999995E-3</v>
      </c>
      <c r="AH432"/>
    </row>
    <row r="433" spans="1:34" ht="16" x14ac:dyDescent="0.2">
      <c r="A433" s="70">
        <v>44075</v>
      </c>
      <c r="B433" s="71">
        <v>115.242294</v>
      </c>
      <c r="C433" s="71">
        <v>23.558495000000001</v>
      </c>
      <c r="D433" s="71">
        <v>98.927932999999996</v>
      </c>
      <c r="E433" s="71">
        <v>47.831032</v>
      </c>
      <c r="F433" s="71">
        <v>29.031003999999999</v>
      </c>
      <c r="G433" s="71">
        <v>288.055634</v>
      </c>
      <c r="H433" s="71">
        <v>72</v>
      </c>
      <c r="I433" s="71">
        <v>34.590736</v>
      </c>
      <c r="J433" s="71">
        <v>10.01</v>
      </c>
      <c r="K433" s="71">
        <v>85.650002000000001</v>
      </c>
      <c r="L433" s="71">
        <v>80.949996999999996</v>
      </c>
      <c r="M433" s="71">
        <v>33.573025000000001</v>
      </c>
      <c r="N433" s="71">
        <v>18.989999999999998</v>
      </c>
      <c r="O433" s="71"/>
      <c r="P433" s="71"/>
      <c r="R433" s="73">
        <f t="shared" si="28"/>
        <v>-0.10090815440800849</v>
      </c>
      <c r="S433" s="73">
        <f t="shared" si="28"/>
        <v>-6.4102432190068281E-2</v>
      </c>
      <c r="T433" s="73">
        <f t="shared" si="28"/>
        <v>-1.3190102559750394E-2</v>
      </c>
      <c r="U433" s="73">
        <f t="shared" si="28"/>
        <v>-3.2304805250692459E-3</v>
      </c>
      <c r="V433" s="73">
        <f t="shared" si="28"/>
        <v>-0.13546883708201196</v>
      </c>
      <c r="W433" s="73">
        <f t="shared" si="28"/>
        <v>-1.4323571077636266E-2</v>
      </c>
      <c r="X433" s="73">
        <f>IFERROR(H432/H431-1,"")</f>
        <v>-1.1915653754690503E-4</v>
      </c>
      <c r="Y433" s="73">
        <f t="shared" si="28"/>
        <v>-1.5110149570806142E-2</v>
      </c>
      <c r="Z433" s="73">
        <f t="shared" si="28"/>
        <v>-0.2142857142857143</v>
      </c>
      <c r="AA433" s="73">
        <f t="shared" si="28"/>
        <v>-1.2793913951269831E-2</v>
      </c>
      <c r="AB433" s="73">
        <f t="shared" si="28"/>
        <v>-3.0771073902217783E-2</v>
      </c>
      <c r="AC433" s="73">
        <f t="shared" si="28"/>
        <v>-7.1390010262746606E-2</v>
      </c>
      <c r="AD433" s="73">
        <f t="shared" si="28"/>
        <v>-2.8644451593066611E-2</v>
      </c>
      <c r="AE433" s="73" t="str">
        <f t="shared" si="28"/>
        <v/>
      </c>
      <c r="AF433" s="73" t="str">
        <f t="shared" si="28"/>
        <v/>
      </c>
      <c r="AG433">
        <v>6.7700000000000008E-3</v>
      </c>
      <c r="AH433"/>
    </row>
    <row r="434" spans="1:34" ht="16" x14ac:dyDescent="0.2">
      <c r="A434" s="70">
        <v>44105</v>
      </c>
      <c r="B434" s="71">
        <v>108.326363</v>
      </c>
      <c r="C434" s="71">
        <v>23.338549</v>
      </c>
      <c r="D434" s="71">
        <v>90.036750999999995</v>
      </c>
      <c r="E434" s="71">
        <v>46.938782000000003</v>
      </c>
      <c r="F434" s="71">
        <v>29.651363</v>
      </c>
      <c r="G434" s="71">
        <v>261.27242999999999</v>
      </c>
      <c r="H434" s="71">
        <v>69.5</v>
      </c>
      <c r="I434" s="71">
        <v>38.024234999999997</v>
      </c>
      <c r="J434" s="71">
        <v>9.1300000000000008</v>
      </c>
      <c r="K434" s="71">
        <v>86.25</v>
      </c>
      <c r="L434" s="71">
        <v>75.730002999999996</v>
      </c>
      <c r="M434" s="71">
        <v>33.592579000000001</v>
      </c>
      <c r="N434" s="71">
        <v>17.959999</v>
      </c>
      <c r="O434" s="71"/>
      <c r="P434" s="71"/>
      <c r="R434" s="73">
        <f t="shared" si="28"/>
        <v>-6.0012090699964715E-2</v>
      </c>
      <c r="S434" s="73">
        <f t="shared" si="28"/>
        <v>-9.3361651497686493E-3</v>
      </c>
      <c r="T434" s="73">
        <f t="shared" si="28"/>
        <v>-8.9875343903121907E-2</v>
      </c>
      <c r="U434" s="73">
        <f t="shared" si="28"/>
        <v>-1.8654207586405347E-2</v>
      </c>
      <c r="V434" s="73">
        <f t="shared" si="28"/>
        <v>2.136884415020579E-2</v>
      </c>
      <c r="W434" s="73">
        <f t="shared" si="28"/>
        <v>-9.297927496880698E-2</v>
      </c>
      <c r="X434" s="73">
        <f>IFERROR(H433/H432-1,"")</f>
        <v>-0.14214226140831654</v>
      </c>
      <c r="Y434" s="73">
        <f t="shared" si="28"/>
        <v>9.9260651753694917E-2</v>
      </c>
      <c r="Z434" s="73">
        <f t="shared" si="28"/>
        <v>-8.7912087912087822E-2</v>
      </c>
      <c r="AA434" s="73">
        <f t="shared" si="28"/>
        <v>7.0052304260308507E-3</v>
      </c>
      <c r="AB434" s="73">
        <f t="shared" si="28"/>
        <v>-6.4484177806702125E-2</v>
      </c>
      <c r="AC434" s="73">
        <f t="shared" si="28"/>
        <v>5.8243187797346607E-4</v>
      </c>
      <c r="AD434" s="73">
        <f t="shared" si="28"/>
        <v>-5.4239125855713444E-2</v>
      </c>
      <c r="AE434" s="73" t="str">
        <f t="shared" si="28"/>
        <v/>
      </c>
      <c r="AF434" s="73" t="str">
        <f t="shared" si="28"/>
        <v/>
      </c>
      <c r="AG434">
        <v>8.6E-3</v>
      </c>
      <c r="AH434"/>
    </row>
    <row r="435" spans="1:34" ht="16" x14ac:dyDescent="0.2">
      <c r="A435" s="70">
        <v>44136</v>
      </c>
      <c r="B435" s="71">
        <v>118.466408</v>
      </c>
      <c r="C435" s="71">
        <v>27.730528</v>
      </c>
      <c r="D435" s="71">
        <v>117.514854</v>
      </c>
      <c r="E435" s="71">
        <v>50.396194000000001</v>
      </c>
      <c r="F435" s="71">
        <v>31.929251000000001</v>
      </c>
      <c r="G435" s="71">
        <v>280.59207199999997</v>
      </c>
      <c r="H435" s="71">
        <v>87.18</v>
      </c>
      <c r="I435" s="71">
        <v>42.182983</v>
      </c>
      <c r="J435" s="71">
        <v>15.76</v>
      </c>
      <c r="K435" s="71">
        <v>109.849998</v>
      </c>
      <c r="L435" s="71">
        <v>79.480002999999996</v>
      </c>
      <c r="M435" s="71">
        <v>38.571807999999997</v>
      </c>
      <c r="N435" s="71">
        <v>21.93</v>
      </c>
      <c r="O435" s="71"/>
      <c r="P435" s="71"/>
      <c r="R435" s="73">
        <f t="shared" si="28"/>
        <v>9.3606438166856876E-2</v>
      </c>
      <c r="S435" s="73">
        <f t="shared" si="28"/>
        <v>0.1881856065687717</v>
      </c>
      <c r="T435" s="73">
        <f t="shared" si="28"/>
        <v>0.30518763388074732</v>
      </c>
      <c r="U435" s="73">
        <f t="shared" si="28"/>
        <v>7.365789764208186E-2</v>
      </c>
      <c r="V435" s="73">
        <f t="shared" si="28"/>
        <v>7.6822370695067255E-2</v>
      </c>
      <c r="W435" s="73">
        <f t="shared" si="28"/>
        <v>7.3944434167814821E-2</v>
      </c>
      <c r="X435" s="73">
        <f>IFERROR(H434/H433-1,"")</f>
        <v>-3.472222222222221E-2</v>
      </c>
      <c r="Y435" s="73">
        <f t="shared" si="28"/>
        <v>0.10937098405793044</v>
      </c>
      <c r="Z435" s="73">
        <f t="shared" si="28"/>
        <v>0.72617743702081028</v>
      </c>
      <c r="AA435" s="73">
        <f t="shared" si="28"/>
        <v>0.27362316521739127</v>
      </c>
      <c r="AB435" s="73">
        <f t="shared" si="28"/>
        <v>4.9518022599312372E-2</v>
      </c>
      <c r="AC435" s="73">
        <f t="shared" si="28"/>
        <v>0.1482240765140419</v>
      </c>
      <c r="AD435" s="73">
        <f t="shared" si="28"/>
        <v>0.22104683858835394</v>
      </c>
      <c r="AE435" s="73" t="str">
        <f t="shared" si="28"/>
        <v/>
      </c>
      <c r="AF435" s="73" t="str">
        <f t="shared" si="28"/>
        <v/>
      </c>
      <c r="AG435">
        <v>8.4399999999999996E-3</v>
      </c>
      <c r="AH435"/>
    </row>
    <row r="436" spans="1:34" ht="16" x14ac:dyDescent="0.2">
      <c r="A436" s="70">
        <v>44166</v>
      </c>
      <c r="B436" s="71">
        <v>132.267349</v>
      </c>
      <c r="C436" s="71">
        <v>29.847738</v>
      </c>
      <c r="D436" s="71">
        <v>119.813828</v>
      </c>
      <c r="E436" s="71">
        <v>53.980572000000002</v>
      </c>
      <c r="F436" s="71">
        <v>33.998469999999998</v>
      </c>
      <c r="G436" s="71">
        <v>289.03363000000002</v>
      </c>
      <c r="H436" s="71">
        <v>84.449996999999996</v>
      </c>
      <c r="I436" s="71">
        <v>45.482650999999997</v>
      </c>
      <c r="J436" s="71">
        <v>17.309999000000001</v>
      </c>
      <c r="K436" s="71">
        <v>117.400002</v>
      </c>
      <c r="L436" s="71">
        <v>92.849997999999999</v>
      </c>
      <c r="M436" s="71">
        <v>41.845283999999999</v>
      </c>
      <c r="N436" s="71">
        <v>24.59</v>
      </c>
      <c r="O436" s="71"/>
      <c r="P436" s="71"/>
      <c r="R436" s="73">
        <f t="shared" si="28"/>
        <v>0.11649666123075164</v>
      </c>
      <c r="S436" s="73">
        <f t="shared" si="28"/>
        <v>7.6349429769241972E-2</v>
      </c>
      <c r="T436" s="73">
        <f t="shared" si="28"/>
        <v>1.9563263040772716E-2</v>
      </c>
      <c r="U436" s="73">
        <f t="shared" si="28"/>
        <v>7.1123982100711913E-2</v>
      </c>
      <c r="V436" s="73">
        <f t="shared" si="28"/>
        <v>6.480637456857341E-2</v>
      </c>
      <c r="W436" s="73">
        <f t="shared" si="28"/>
        <v>3.008480581732198E-2</v>
      </c>
      <c r="X436" s="73">
        <f>IFERROR(H435/H434-1,"")</f>
        <v>0.25438848920863322</v>
      </c>
      <c r="Y436" s="73">
        <f t="shared" si="28"/>
        <v>7.82227278710943E-2</v>
      </c>
      <c r="Z436" s="73">
        <f t="shared" si="28"/>
        <v>9.8350190355330103E-2</v>
      </c>
      <c r="AA436" s="73">
        <f t="shared" si="28"/>
        <v>6.8730124146201721E-2</v>
      </c>
      <c r="AB436" s="73">
        <f t="shared" si="28"/>
        <v>0.168218350469866</v>
      </c>
      <c r="AC436" s="73">
        <f t="shared" si="28"/>
        <v>8.486706145586953E-2</v>
      </c>
      <c r="AD436" s="73">
        <f t="shared" si="28"/>
        <v>0.1212950296397628</v>
      </c>
      <c r="AE436" s="73" t="str">
        <f t="shared" si="28"/>
        <v/>
      </c>
      <c r="AF436" s="73" t="str">
        <f t="shared" si="28"/>
        <v/>
      </c>
      <c r="AG436">
        <v>9.1700000000000011E-3</v>
      </c>
      <c r="AH436"/>
    </row>
    <row r="437" spans="1:34" ht="16" outlineLevel="1" x14ac:dyDescent="0.2">
      <c r="A437" s="70">
        <v>44197</v>
      </c>
      <c r="B437" s="71">
        <v>131.53967299999999</v>
      </c>
      <c r="C437" s="71">
        <v>29.379784000000001</v>
      </c>
      <c r="D437" s="71">
        <v>115.205986</v>
      </c>
      <c r="E437" s="71">
        <v>47.395412</v>
      </c>
      <c r="F437" s="71">
        <v>32.870418999999998</v>
      </c>
      <c r="G437" s="71">
        <v>265.15332000000001</v>
      </c>
      <c r="H437" s="71">
        <v>85.199996999999996</v>
      </c>
      <c r="I437" s="71">
        <v>42.215904000000002</v>
      </c>
      <c r="J437" s="71">
        <v>20.059999000000001</v>
      </c>
      <c r="K437" s="71">
        <v>117.370003</v>
      </c>
      <c r="L437" s="71">
        <v>91</v>
      </c>
      <c r="M437" s="71">
        <v>39.271861999999999</v>
      </c>
      <c r="N437" s="71">
        <v>24.34</v>
      </c>
      <c r="O437" s="71"/>
      <c r="P437" s="71"/>
      <c r="R437" s="73">
        <f t="shared" si="28"/>
        <v>-5.5015542800362915E-3</v>
      </c>
      <c r="S437" s="73">
        <f t="shared" si="28"/>
        <v>-1.5678038985734832E-2</v>
      </c>
      <c r="T437" s="73">
        <f t="shared" si="28"/>
        <v>-3.8458348897758343E-2</v>
      </c>
      <c r="U437" s="73">
        <f t="shared" si="28"/>
        <v>-0.12199129716520973</v>
      </c>
      <c r="V437" s="73">
        <f t="shared" si="28"/>
        <v>-3.3179463664100184E-2</v>
      </c>
      <c r="W437" s="73">
        <f t="shared" si="28"/>
        <v>-8.2621216084785676E-2</v>
      </c>
      <c r="X437" s="73">
        <f>IFERROR(H436/H435-1,"")</f>
        <v>-3.1314556090846657E-2</v>
      </c>
      <c r="Y437" s="73">
        <f t="shared" si="28"/>
        <v>-7.1824023626063438E-2</v>
      </c>
      <c r="Z437" s="73">
        <f t="shared" si="28"/>
        <v>0.15886771570581826</v>
      </c>
      <c r="AA437" s="73">
        <f t="shared" si="28"/>
        <v>-2.5552810467588394E-4</v>
      </c>
      <c r="AB437" s="73">
        <f t="shared" si="28"/>
        <v>-1.9924588474412253E-2</v>
      </c>
      <c r="AC437" s="73">
        <f t="shared" si="28"/>
        <v>-6.1498495266515629E-2</v>
      </c>
      <c r="AD437" s="73">
        <f t="shared" si="28"/>
        <v>-1.0166734444896353E-2</v>
      </c>
      <c r="AE437" s="73" t="str">
        <f t="shared" si="28"/>
        <v/>
      </c>
      <c r="AF437" s="73"/>
      <c r="AG437">
        <v>1.093E-2</v>
      </c>
      <c r="AH437"/>
    </row>
    <row r="438" spans="1:34" ht="16" outlineLevel="1" x14ac:dyDescent="0.2">
      <c r="A438" s="70">
        <v>44228</v>
      </c>
      <c r="B438" s="71">
        <v>120.873756</v>
      </c>
      <c r="C438" s="71">
        <v>34.393669000000003</v>
      </c>
      <c r="D438" s="71">
        <v>134.50370799999999</v>
      </c>
      <c r="E438" s="71">
        <v>48.222248</v>
      </c>
      <c r="F438" s="71">
        <v>35.685642000000001</v>
      </c>
      <c r="G438" s="71">
        <v>273.74743699999999</v>
      </c>
      <c r="H438" s="71">
        <v>100</v>
      </c>
      <c r="I438" s="71">
        <v>49.260097999999999</v>
      </c>
      <c r="J438" s="71">
        <v>26.610001</v>
      </c>
      <c r="K438" s="71">
        <v>102.129997</v>
      </c>
      <c r="L438" s="71">
        <v>95.610000999999997</v>
      </c>
      <c r="M438" s="71">
        <v>41.888339999999999</v>
      </c>
      <c r="N438" s="71">
        <v>28.969999000000001</v>
      </c>
      <c r="O438" s="71"/>
      <c r="P438" s="71"/>
      <c r="R438" s="73">
        <f t="shared" si="28"/>
        <v>-8.1085171923758637E-2</v>
      </c>
      <c r="S438" s="73">
        <f t="shared" si="28"/>
        <v>0.17065765357566964</v>
      </c>
      <c r="T438" s="73">
        <f t="shared" si="28"/>
        <v>0.16750624398978697</v>
      </c>
      <c r="U438" s="73">
        <f t="shared" si="28"/>
        <v>1.7445486073630834E-2</v>
      </c>
      <c r="V438" s="73">
        <f t="shared" si="28"/>
        <v>8.5646094137102446E-2</v>
      </c>
      <c r="W438" s="73">
        <f t="shared" si="28"/>
        <v>3.2411877776978182E-2</v>
      </c>
      <c r="X438" s="73">
        <f>IFERROR(H437/H436-1,"")</f>
        <v>8.8809949868915439E-3</v>
      </c>
      <c r="Y438" s="73">
        <f t="shared" si="28"/>
        <v>0.16686114313695599</v>
      </c>
      <c r="Z438" s="73">
        <f t="shared" si="28"/>
        <v>0.32652055466204155</v>
      </c>
      <c r="AA438" s="73">
        <f t="shared" si="28"/>
        <v>-0.12984583462948363</v>
      </c>
      <c r="AB438" s="73">
        <f t="shared" si="28"/>
        <v>5.0659351648351558E-2</v>
      </c>
      <c r="AC438" s="73">
        <f t="shared" si="28"/>
        <v>6.6624750311049752E-2</v>
      </c>
      <c r="AD438" s="73">
        <f t="shared" si="28"/>
        <v>0.1902218159408382</v>
      </c>
      <c r="AE438" s="73" t="str">
        <f t="shared" si="28"/>
        <v/>
      </c>
      <c r="AF438" s="73"/>
      <c r="AG438">
        <v>1.46E-2</v>
      </c>
      <c r="AH438"/>
    </row>
    <row r="439" spans="1:34" ht="16" outlineLevel="1" x14ac:dyDescent="0.2">
      <c r="A439" s="70">
        <v>44256</v>
      </c>
      <c r="B439" s="71">
        <v>121.942871</v>
      </c>
      <c r="C439" s="71">
        <v>38.337398999999998</v>
      </c>
      <c r="D439" s="71">
        <v>140.64915500000001</v>
      </c>
      <c r="E439" s="71">
        <v>51.883949000000001</v>
      </c>
      <c r="F439" s="71">
        <v>39.236548999999997</v>
      </c>
      <c r="G439" s="71">
        <v>298.03823899999998</v>
      </c>
      <c r="H439" s="71">
        <v>104.790001</v>
      </c>
      <c r="I439" s="71">
        <v>54.491520000000001</v>
      </c>
      <c r="J439" s="71">
        <v>26.620000999999998</v>
      </c>
      <c r="K439" s="71">
        <v>107.769997</v>
      </c>
      <c r="L439" s="71">
        <v>93</v>
      </c>
      <c r="M439" s="71">
        <v>46.985287</v>
      </c>
      <c r="N439" s="71">
        <v>31.75</v>
      </c>
      <c r="O439" s="71"/>
      <c r="P439" s="71"/>
      <c r="R439" s="73">
        <f t="shared" si="28"/>
        <v>8.8448893736701173E-3</v>
      </c>
      <c r="S439" s="73">
        <f t="shared" si="28"/>
        <v>0.11466441687276796</v>
      </c>
      <c r="T439" s="73">
        <f t="shared" si="28"/>
        <v>4.5689796150452766E-2</v>
      </c>
      <c r="U439" s="73">
        <f t="shared" si="28"/>
        <v>7.5933851113701767E-2</v>
      </c>
      <c r="V439" s="73">
        <f t="shared" si="28"/>
        <v>9.9505201559775713E-2</v>
      </c>
      <c r="W439" s="73">
        <f t="shared" si="28"/>
        <v>8.8734354068125798E-2</v>
      </c>
      <c r="X439" s="73">
        <f>IFERROR(H438/H437-1,"")</f>
        <v>0.1737089615155738</v>
      </c>
      <c r="Y439" s="73">
        <f t="shared" si="28"/>
        <v>0.1061999917255545</v>
      </c>
      <c r="Z439" s="73">
        <f t="shared" si="28"/>
        <v>3.7579855784297678E-4</v>
      </c>
      <c r="AA439" s="73">
        <f t="shared" si="28"/>
        <v>5.5223736078245489E-2</v>
      </c>
      <c r="AB439" s="73">
        <f t="shared" si="28"/>
        <v>-2.7298409922618783E-2</v>
      </c>
      <c r="AC439" s="73">
        <f t="shared" si="28"/>
        <v>0.12167937426023556</v>
      </c>
      <c r="AD439" s="73">
        <f t="shared" si="28"/>
        <v>9.596137714744124E-2</v>
      </c>
      <c r="AE439" s="73" t="str">
        <f t="shared" si="28"/>
        <v/>
      </c>
      <c r="AF439" s="73"/>
      <c r="AG439">
        <v>1.746E-2</v>
      </c>
      <c r="AH439"/>
    </row>
    <row r="440" spans="1:34" ht="16" outlineLevel="1" x14ac:dyDescent="0.2">
      <c r="A440" s="70">
        <v>44287</v>
      </c>
      <c r="B440" s="71">
        <v>131.23709099999999</v>
      </c>
      <c r="C440" s="71">
        <v>40.360104</v>
      </c>
      <c r="D440" s="71">
        <v>152.95091199999999</v>
      </c>
      <c r="E440" s="71">
        <v>53.576301999999998</v>
      </c>
      <c r="F440" s="71">
        <v>40.916164000000002</v>
      </c>
      <c r="G440" s="71">
        <v>326.08444200000002</v>
      </c>
      <c r="H440" s="71">
        <v>103.07</v>
      </c>
      <c r="I440" s="71">
        <v>58.916789999999999</v>
      </c>
      <c r="J440" s="71">
        <v>25.360001</v>
      </c>
      <c r="K440" s="71">
        <v>116.529999</v>
      </c>
      <c r="L440" s="71">
        <v>91.190002000000007</v>
      </c>
      <c r="M440" s="71">
        <v>49.558598000000003</v>
      </c>
      <c r="N440" s="71">
        <v>34.110000999999997</v>
      </c>
      <c r="O440" s="71"/>
      <c r="P440" s="71"/>
      <c r="R440" s="73">
        <f t="shared" si="28"/>
        <v>7.6217821704394728E-2</v>
      </c>
      <c r="S440" s="73">
        <f t="shared" si="28"/>
        <v>5.2760621553903597E-2</v>
      </c>
      <c r="T440" s="73">
        <f t="shared" si="28"/>
        <v>8.7464137271211939E-2</v>
      </c>
      <c r="U440" s="73">
        <f t="shared" si="28"/>
        <v>3.2618045322648781E-2</v>
      </c>
      <c r="V440" s="73">
        <f t="shared" si="28"/>
        <v>4.2807408979826489E-2</v>
      </c>
      <c r="W440" s="73">
        <f t="shared" si="28"/>
        <v>9.4102700022999475E-2</v>
      </c>
      <c r="X440" s="73">
        <f>IFERROR(H439/H438-1,"")</f>
        <v>4.7900009999999993E-2</v>
      </c>
      <c r="Y440" s="73">
        <f t="shared" si="28"/>
        <v>8.1210250695888053E-2</v>
      </c>
      <c r="Z440" s="73">
        <f t="shared" si="28"/>
        <v>-4.7332830678706528E-2</v>
      </c>
      <c r="AA440" s="73">
        <f t="shared" si="28"/>
        <v>8.1284237207503995E-2</v>
      </c>
      <c r="AB440" s="73">
        <f t="shared" si="28"/>
        <v>-1.9462344086021433E-2</v>
      </c>
      <c r="AC440" s="73">
        <f t="shared" si="28"/>
        <v>5.4768442725485533E-2</v>
      </c>
      <c r="AD440" s="73">
        <f t="shared" si="28"/>
        <v>7.4330740157480202E-2</v>
      </c>
      <c r="AE440" s="73" t="str">
        <f t="shared" si="28"/>
        <v/>
      </c>
      <c r="AF440" s="73"/>
      <c r="AG440">
        <v>1.6310000000000002E-2</v>
      </c>
      <c r="AH440"/>
    </row>
    <row r="441" spans="1:34" ht="16" outlineLevel="1" x14ac:dyDescent="0.2">
      <c r="A441" s="70">
        <v>44317</v>
      </c>
      <c r="B441" s="71">
        <v>124.398697</v>
      </c>
      <c r="C441" s="71">
        <v>42.212307000000003</v>
      </c>
      <c r="D441" s="71">
        <v>159.71327199999999</v>
      </c>
      <c r="E441" s="71">
        <v>54.876506999999997</v>
      </c>
      <c r="F441" s="71">
        <v>43.195343000000001</v>
      </c>
      <c r="G441" s="71">
        <v>334.70791600000001</v>
      </c>
      <c r="H441" s="71">
        <v>103.790001</v>
      </c>
      <c r="I441" s="71">
        <v>60.336348999999998</v>
      </c>
      <c r="J441" s="71">
        <v>25.959999</v>
      </c>
      <c r="K441" s="71">
        <v>120.07</v>
      </c>
      <c r="L441" s="71">
        <v>97.25</v>
      </c>
      <c r="M441" s="71">
        <v>52.080002</v>
      </c>
      <c r="N441" s="71">
        <v>29.23</v>
      </c>
      <c r="O441" s="71"/>
      <c r="P441" s="71"/>
      <c r="R441" s="73">
        <f t="shared" si="28"/>
        <v>-5.2107174487736829E-2</v>
      </c>
      <c r="S441" s="73">
        <f t="shared" si="28"/>
        <v>4.5891928326051934E-2</v>
      </c>
      <c r="T441" s="73">
        <f t="shared" si="28"/>
        <v>4.4212616398129123E-2</v>
      </c>
      <c r="U441" s="73">
        <f t="shared" si="28"/>
        <v>2.426828563121064E-2</v>
      </c>
      <c r="V441" s="73">
        <f t="shared" si="28"/>
        <v>5.5703633410013609E-2</v>
      </c>
      <c r="W441" s="73">
        <f t="shared" si="28"/>
        <v>2.6445524193392744E-2</v>
      </c>
      <c r="X441" s="73">
        <f>IFERROR(H440/H439-1,"")</f>
        <v>-1.6413789327094364E-2</v>
      </c>
      <c r="Y441" s="73">
        <f t="shared" si="28"/>
        <v>2.4094303168926912E-2</v>
      </c>
      <c r="Z441" s="73">
        <f t="shared" si="28"/>
        <v>2.3659226196402816E-2</v>
      </c>
      <c r="AA441" s="73">
        <f t="shared" si="28"/>
        <v>3.0378452161490044E-2</v>
      </c>
      <c r="AB441" s="73">
        <f t="shared" si="28"/>
        <v>6.6454631725964886E-2</v>
      </c>
      <c r="AC441" s="73">
        <f t="shared" si="28"/>
        <v>5.0877226187875602E-2</v>
      </c>
      <c r="AD441" s="73">
        <f t="shared" si="28"/>
        <v>-0.14306657452164828</v>
      </c>
      <c r="AE441" s="73" t="str">
        <f t="shared" si="28"/>
        <v/>
      </c>
      <c r="AF441" s="73"/>
      <c r="AG441">
        <v>1.5810000000000001E-2</v>
      </c>
      <c r="AH441"/>
    </row>
    <row r="442" spans="1:34" ht="16" outlineLevel="1" x14ac:dyDescent="0.2">
      <c r="A442" s="70">
        <v>44348</v>
      </c>
      <c r="B442" s="71">
        <v>136.96000699999999</v>
      </c>
      <c r="C442" s="71">
        <v>41.23</v>
      </c>
      <c r="D442" s="71">
        <v>165.229996</v>
      </c>
      <c r="E442" s="71">
        <v>54.110000999999997</v>
      </c>
      <c r="F442" s="71">
        <v>40.779998999999997</v>
      </c>
      <c r="G442" s="71">
        <v>362.36999500000002</v>
      </c>
      <c r="H442" s="71">
        <v>104.739998</v>
      </c>
      <c r="I442" s="71">
        <v>56.970001000000003</v>
      </c>
      <c r="J442" s="71">
        <v>31.27</v>
      </c>
      <c r="K442" s="71">
        <v>120.43</v>
      </c>
      <c r="L442" s="71">
        <v>95.440002000000007</v>
      </c>
      <c r="M442" s="71">
        <v>51.23</v>
      </c>
      <c r="N442" s="71">
        <v>30.190000999999999</v>
      </c>
      <c r="O442" s="71"/>
      <c r="P442" s="71"/>
      <c r="R442" s="73">
        <f t="shared" si="28"/>
        <v>0.10097621842453863</v>
      </c>
      <c r="S442" s="73">
        <f t="shared" si="28"/>
        <v>-2.3270630529622749E-2</v>
      </c>
      <c r="T442" s="73">
        <f t="shared" si="28"/>
        <v>3.4541424960600642E-2</v>
      </c>
      <c r="U442" s="73">
        <f t="shared" si="28"/>
        <v>-1.3967835088337544E-2</v>
      </c>
      <c r="V442" s="73">
        <f t="shared" si="28"/>
        <v>-5.5916768620172919E-2</v>
      </c>
      <c r="W442" s="73">
        <f t="shared" si="28"/>
        <v>8.2645428081240757E-2</v>
      </c>
      <c r="X442" s="73">
        <f>IFERROR(H441/H440-1,"")</f>
        <v>6.9855535073253261E-3</v>
      </c>
      <c r="Y442" s="73">
        <f t="shared" si="28"/>
        <v>-5.5793034477442327E-2</v>
      </c>
      <c r="Z442" s="73">
        <f t="shared" si="28"/>
        <v>0.20454550094551238</v>
      </c>
      <c r="AA442" s="73">
        <f t="shared" si="28"/>
        <v>2.9982510202382073E-3</v>
      </c>
      <c r="AB442" s="73">
        <f t="shared" si="28"/>
        <v>-1.8611804627249318E-2</v>
      </c>
      <c r="AC442" s="73">
        <f t="shared" si="28"/>
        <v>-1.6321082322539149E-2</v>
      </c>
      <c r="AD442" s="73">
        <f t="shared" si="28"/>
        <v>3.2843003763256773E-2</v>
      </c>
      <c r="AE442" s="73" t="str">
        <f t="shared" si="28"/>
        <v/>
      </c>
      <c r="AF442" s="73"/>
      <c r="AG442">
        <v>1.443E-2</v>
      </c>
      <c r="AH442"/>
    </row>
    <row r="443" spans="1:34" ht="16" outlineLevel="1" x14ac:dyDescent="0.2">
      <c r="A443" s="70">
        <v>44378</v>
      </c>
      <c r="B443" s="71">
        <v>145.86000100000001</v>
      </c>
      <c r="C443" s="71">
        <v>38.360000999999997</v>
      </c>
      <c r="D443" s="71">
        <v>170.529999</v>
      </c>
      <c r="E443" s="71">
        <v>57.029998999999997</v>
      </c>
      <c r="F443" s="71">
        <v>38.470001000000003</v>
      </c>
      <c r="G443" s="71">
        <v>376</v>
      </c>
      <c r="H443" s="71">
        <v>101.80999799999999</v>
      </c>
      <c r="I443" s="71">
        <v>55.540000999999997</v>
      </c>
      <c r="J443" s="71">
        <v>26.1</v>
      </c>
      <c r="K443" s="71">
        <v>120.25</v>
      </c>
      <c r="L443" s="71">
        <v>83.620002999999997</v>
      </c>
      <c r="M443" s="71">
        <v>51.330002</v>
      </c>
      <c r="N443" s="71">
        <v>28.870000999999998</v>
      </c>
      <c r="O443" s="71"/>
      <c r="P443" s="71"/>
      <c r="R443" s="73">
        <f t="shared" si="28"/>
        <v>6.4982429505863193E-2</v>
      </c>
      <c r="S443" s="73">
        <f t="shared" si="28"/>
        <v>-6.9609483385884019E-2</v>
      </c>
      <c r="T443" s="73">
        <f t="shared" si="28"/>
        <v>3.2076518358083117E-2</v>
      </c>
      <c r="U443" s="73">
        <f t="shared" si="28"/>
        <v>5.3964109148695094E-2</v>
      </c>
      <c r="V443" s="73">
        <f t="shared" si="28"/>
        <v>-5.6645366764231486E-2</v>
      </c>
      <c r="W443" s="73">
        <f t="shared" si="28"/>
        <v>3.7613503292401429E-2</v>
      </c>
      <c r="X443" s="73">
        <f>IFERROR(H442/H441-1,"")</f>
        <v>9.1530686082177404E-3</v>
      </c>
      <c r="Y443" s="73">
        <f t="shared" si="28"/>
        <v>-2.5100929873601463E-2</v>
      </c>
      <c r="Z443" s="73">
        <f t="shared" si="28"/>
        <v>-0.16533418612088258</v>
      </c>
      <c r="AA443" s="73">
        <f t="shared" si="28"/>
        <v>-1.4946441916466879E-3</v>
      </c>
      <c r="AB443" s="73">
        <f t="shared" si="28"/>
        <v>-0.12384743034686874</v>
      </c>
      <c r="AC443" s="73">
        <f t="shared" si="28"/>
        <v>1.9520203006051506E-3</v>
      </c>
      <c r="AD443" s="73">
        <f t="shared" si="28"/>
        <v>-4.3723085666674932E-2</v>
      </c>
      <c r="AE443" s="73" t="str">
        <f t="shared" si="28"/>
        <v/>
      </c>
      <c r="AF443" s="73"/>
      <c r="AG443">
        <v>1.2390000000000002E-2</v>
      </c>
      <c r="AH443"/>
    </row>
    <row r="444" spans="1:34" ht="16" x14ac:dyDescent="0.2">
      <c r="A444" s="70">
        <v>44409</v>
      </c>
      <c r="B444" s="71">
        <v>151.83000200000001</v>
      </c>
      <c r="C444" s="71">
        <v>41.75</v>
      </c>
      <c r="D444" s="71">
        <v>165.96000699999999</v>
      </c>
      <c r="E444" s="71">
        <v>56.310001</v>
      </c>
      <c r="F444" s="71">
        <v>35.990001999999997</v>
      </c>
      <c r="G444" s="71">
        <v>380.76998900000001</v>
      </c>
      <c r="H444" s="71">
        <v>96.769997000000004</v>
      </c>
      <c r="I444" s="71">
        <v>57.389999000000003</v>
      </c>
      <c r="J444" s="71">
        <v>25.690000999999999</v>
      </c>
      <c r="K444" s="71">
        <v>130.770004</v>
      </c>
      <c r="L444" s="71">
        <v>82.370002999999997</v>
      </c>
      <c r="M444" s="71">
        <v>55.220001000000003</v>
      </c>
      <c r="N444" s="71">
        <v>29.74</v>
      </c>
      <c r="R444" s="73">
        <f t="shared" ref="R444:R451" si="29">IFERROR(B444/B443-1,"")</f>
        <v>4.0929665151997252E-2</v>
      </c>
      <c r="S444" s="73">
        <f t="shared" ref="S444:S451" si="30">IFERROR(C444/C443-1,"")</f>
        <v>8.8373277153981356E-2</v>
      </c>
      <c r="T444" s="73">
        <f t="shared" ref="T444:T451" si="31">IFERROR(D444/D443-1,"")</f>
        <v>-2.6798756974132254E-2</v>
      </c>
      <c r="U444" s="73">
        <f t="shared" ref="U444:U451" si="32">IFERROR(E444/E443-1,"")</f>
        <v>-1.2624899397245204E-2</v>
      </c>
      <c r="V444" s="73">
        <f t="shared" ref="V444:V451" si="33">IFERROR(F444/F443-1,"")</f>
        <v>-6.4465789850122635E-2</v>
      </c>
      <c r="W444" s="73">
        <f t="shared" ref="W444:W451" si="34">IFERROR(G444/G443-1,"")</f>
        <v>1.2686140957446801E-2</v>
      </c>
      <c r="X444" s="73">
        <f t="shared" ref="X444:X451" si="35">IFERROR(H443/H442-1,"")</f>
        <v>-2.7974031467902116E-2</v>
      </c>
      <c r="Y444" s="73">
        <f t="shared" ref="Y444:Y451" si="36">IFERROR(I444/I443-1,"")</f>
        <v>3.3309290001633407E-2</v>
      </c>
      <c r="Z444" s="73">
        <f t="shared" ref="Z444:Z451" si="37">IFERROR(J444/J443-1,"")</f>
        <v>-1.5708773946360277E-2</v>
      </c>
      <c r="AA444" s="73">
        <f t="shared" ref="AA444:AA451" si="38">IFERROR(K444/K443-1,"")</f>
        <v>8.748444074844075E-2</v>
      </c>
      <c r="AB444" s="73">
        <f t="shared" ref="AB444:AB451" si="39">IFERROR(L444/L443-1,"")</f>
        <v>-1.494857635917568E-2</v>
      </c>
      <c r="AC444" s="73">
        <f t="shared" ref="AC444:AC451" si="40">IFERROR(M444/M443-1,"")</f>
        <v>7.5784119392787064E-2</v>
      </c>
      <c r="AD444" s="73">
        <f t="shared" ref="AD444:AD451" si="41">IFERROR(N444/N443-1,"")</f>
        <v>3.013505264513161E-2</v>
      </c>
      <c r="AG444">
        <v>1.3040000000000001E-2</v>
      </c>
      <c r="AH444"/>
    </row>
    <row r="445" spans="1:34" ht="16" x14ac:dyDescent="0.2">
      <c r="A445" s="70">
        <v>44440</v>
      </c>
      <c r="B445" s="71">
        <v>141.5</v>
      </c>
      <c r="C445" s="71">
        <v>42.450001</v>
      </c>
      <c r="D445" s="71">
        <v>167.529999</v>
      </c>
      <c r="E445" s="71">
        <v>52.470001000000003</v>
      </c>
      <c r="F445" s="71">
        <v>36.82</v>
      </c>
      <c r="G445" s="71">
        <v>355.10998499999999</v>
      </c>
      <c r="H445" s="71">
        <v>101.449997</v>
      </c>
      <c r="I445" s="71">
        <v>59.439999</v>
      </c>
      <c r="J445" s="71">
        <v>29.58</v>
      </c>
      <c r="K445" s="71">
        <v>116.260002</v>
      </c>
      <c r="L445" s="71">
        <v>77.389999000000003</v>
      </c>
      <c r="M445" s="71">
        <v>51.84</v>
      </c>
      <c r="N445" s="71">
        <v>27.360001</v>
      </c>
      <c r="R445" s="73">
        <f t="shared" si="29"/>
        <v>-6.8036632180245915E-2</v>
      </c>
      <c r="S445" s="73">
        <f t="shared" si="30"/>
        <v>1.6766491017964125E-2</v>
      </c>
      <c r="T445" s="73">
        <f t="shared" si="31"/>
        <v>9.4600622666882739E-3</v>
      </c>
      <c r="U445" s="73">
        <f t="shared" si="32"/>
        <v>-6.819392526737833E-2</v>
      </c>
      <c r="V445" s="73">
        <f t="shared" si="33"/>
        <v>2.3061904803450828E-2</v>
      </c>
      <c r="W445" s="73">
        <f t="shared" si="34"/>
        <v>-6.7389775300805033E-2</v>
      </c>
      <c r="X445" s="73">
        <f t="shared" si="35"/>
        <v>-4.9503988792927722E-2</v>
      </c>
      <c r="Y445" s="73">
        <f t="shared" si="36"/>
        <v>3.5720509421859337E-2</v>
      </c>
      <c r="Z445" s="73">
        <f t="shared" si="37"/>
        <v>0.15142074147836748</v>
      </c>
      <c r="AA445" s="73">
        <f t="shared" si="38"/>
        <v>-0.1109581827343219</v>
      </c>
      <c r="AB445" s="73">
        <f t="shared" si="39"/>
        <v>-6.0458951300511599E-2</v>
      </c>
      <c r="AC445" s="73">
        <f t="shared" si="40"/>
        <v>-6.1209723628943835E-2</v>
      </c>
      <c r="AD445" s="73">
        <f t="shared" si="41"/>
        <v>-8.002686617350363E-2</v>
      </c>
      <c r="AG445">
        <v>1.529E-2</v>
      </c>
      <c r="AH445"/>
    </row>
    <row r="446" spans="1:34" ht="16" x14ac:dyDescent="0.2">
      <c r="A446" s="70">
        <v>44470</v>
      </c>
      <c r="B446" s="71">
        <v>149.800003</v>
      </c>
      <c r="C446" s="71">
        <v>47.779998999999997</v>
      </c>
      <c r="D446" s="71">
        <v>173.779999</v>
      </c>
      <c r="E446" s="71">
        <v>56.369999</v>
      </c>
      <c r="F446" s="71">
        <v>35.889999000000003</v>
      </c>
      <c r="G446" s="71">
        <v>404.14999399999999</v>
      </c>
      <c r="H446" s="71">
        <v>114.489998</v>
      </c>
      <c r="I446" s="71">
        <v>60.369999</v>
      </c>
      <c r="J446" s="71">
        <v>33.529998999999997</v>
      </c>
      <c r="K446" s="71">
        <v>103.239998</v>
      </c>
      <c r="L446" s="71">
        <v>78.190002000000007</v>
      </c>
      <c r="M446" s="71">
        <v>59.200001</v>
      </c>
      <c r="N446" s="71">
        <v>30.33</v>
      </c>
      <c r="R446" s="73">
        <f t="shared" si="29"/>
        <v>5.865726501766777E-2</v>
      </c>
      <c r="S446" s="73">
        <f t="shared" si="30"/>
        <v>0.12555943167115591</v>
      </c>
      <c r="T446" s="73">
        <f t="shared" si="31"/>
        <v>3.7306751252353276E-2</v>
      </c>
      <c r="U446" s="73">
        <f t="shared" si="32"/>
        <v>7.4328148002131611E-2</v>
      </c>
      <c r="V446" s="73">
        <f t="shared" si="33"/>
        <v>-2.5258039109179675E-2</v>
      </c>
      <c r="W446" s="73">
        <f t="shared" si="34"/>
        <v>0.13809808530165668</v>
      </c>
      <c r="X446" s="73">
        <f t="shared" si="35"/>
        <v>4.8362097190103093E-2</v>
      </c>
      <c r="Y446" s="73">
        <f t="shared" si="36"/>
        <v>1.5646029872914413E-2</v>
      </c>
      <c r="Z446" s="73">
        <f t="shared" si="37"/>
        <v>0.13353613928329944</v>
      </c>
      <c r="AA446" s="73">
        <f t="shared" si="38"/>
        <v>-0.11199039889918461</v>
      </c>
      <c r="AB446" s="73">
        <f t="shared" si="39"/>
        <v>1.0337291773320878E-2</v>
      </c>
      <c r="AC446" s="73">
        <f t="shared" si="40"/>
        <v>0.14197532793209877</v>
      </c>
      <c r="AD446" s="73">
        <f t="shared" si="41"/>
        <v>0.10855259106167425</v>
      </c>
      <c r="AG446">
        <v>1.5569999999999999E-2</v>
      </c>
      <c r="AH446"/>
    </row>
    <row r="447" spans="1:34" ht="16" x14ac:dyDescent="0.2">
      <c r="A447" s="70">
        <v>44501</v>
      </c>
      <c r="B447" s="71">
        <v>165.300003</v>
      </c>
      <c r="C447" s="71">
        <v>44.470001000000003</v>
      </c>
      <c r="D447" s="71">
        <v>152.300003</v>
      </c>
      <c r="E447" s="71">
        <v>52.450001</v>
      </c>
      <c r="F447" s="71">
        <v>33.610000999999997</v>
      </c>
      <c r="G447" s="71">
        <v>390.64001500000001</v>
      </c>
      <c r="H447" s="71">
        <v>112.870003</v>
      </c>
      <c r="I447" s="71">
        <v>55.34</v>
      </c>
      <c r="J447" s="71">
        <v>29.65</v>
      </c>
      <c r="K447" s="71">
        <v>94.5</v>
      </c>
      <c r="L447" s="71">
        <v>58.599997999999999</v>
      </c>
      <c r="M447" s="71">
        <v>54.790000999999997</v>
      </c>
      <c r="N447" s="71">
        <v>35.279998999999997</v>
      </c>
      <c r="R447" s="73">
        <f t="shared" si="29"/>
        <v>0.10347129298789137</v>
      </c>
      <c r="S447" s="73">
        <f t="shared" si="30"/>
        <v>-6.9275807226366726E-2</v>
      </c>
      <c r="T447" s="73">
        <f t="shared" si="31"/>
        <v>-0.12360453518013892</v>
      </c>
      <c r="U447" s="73">
        <f t="shared" si="32"/>
        <v>-6.954050149974278E-2</v>
      </c>
      <c r="V447" s="73">
        <f t="shared" si="33"/>
        <v>-6.35273910149734E-2</v>
      </c>
      <c r="W447" s="73">
        <f t="shared" si="34"/>
        <v>-3.342813114083576E-2</v>
      </c>
      <c r="X447" s="73">
        <f t="shared" si="35"/>
        <v>0.1285362383992974</v>
      </c>
      <c r="Y447" s="73">
        <f t="shared" si="36"/>
        <v>-8.3319514383294879E-2</v>
      </c>
      <c r="Z447" s="73">
        <f t="shared" si="37"/>
        <v>-0.11571724174522036</v>
      </c>
      <c r="AA447" s="73">
        <f t="shared" si="38"/>
        <v>-8.4657091915092852E-2</v>
      </c>
      <c r="AB447" s="73">
        <f t="shared" si="39"/>
        <v>-0.25054359251710989</v>
      </c>
      <c r="AC447" s="73">
        <f t="shared" si="40"/>
        <v>-7.4493241984911474E-2</v>
      </c>
      <c r="AD447" s="73">
        <f t="shared" si="41"/>
        <v>0.16320471480382448</v>
      </c>
      <c r="AG447">
        <v>1.443E-2</v>
      </c>
      <c r="AH447"/>
    </row>
    <row r="448" spans="1:34" ht="16" x14ac:dyDescent="0.2">
      <c r="A448" s="70">
        <v>44531</v>
      </c>
      <c r="B448" s="71">
        <v>177.570007</v>
      </c>
      <c r="C448" s="71">
        <v>44.490001999999997</v>
      </c>
      <c r="D448" s="71">
        <v>163.60000600000001</v>
      </c>
      <c r="E448" s="71">
        <v>59.209999000000003</v>
      </c>
      <c r="F448" s="71">
        <v>35.900002000000001</v>
      </c>
      <c r="G448" s="71">
        <v>390.57998700000002</v>
      </c>
      <c r="H448" s="71">
        <v>117.349998</v>
      </c>
      <c r="I448" s="71">
        <v>56.169998</v>
      </c>
      <c r="J448" s="71">
        <v>28.99</v>
      </c>
      <c r="K448" s="71">
        <v>113.760002</v>
      </c>
      <c r="L448" s="71">
        <v>66.529999000000004</v>
      </c>
      <c r="M448" s="71">
        <v>58.080002</v>
      </c>
      <c r="N448" s="71">
        <v>37.669998</v>
      </c>
      <c r="R448" s="73">
        <f t="shared" si="29"/>
        <v>7.4228697987379855E-2</v>
      </c>
      <c r="S448" s="73">
        <f t="shared" si="30"/>
        <v>4.4976387565176523E-4</v>
      </c>
      <c r="T448" s="73">
        <f t="shared" si="31"/>
        <v>7.4195684684261076E-2</v>
      </c>
      <c r="U448" s="73">
        <f t="shared" si="32"/>
        <v>0.12888461146073205</v>
      </c>
      <c r="V448" s="73">
        <f t="shared" si="33"/>
        <v>6.8134511510428153E-2</v>
      </c>
      <c r="W448" s="73">
        <f t="shared" si="34"/>
        <v>-1.5366577333353337E-4</v>
      </c>
      <c r="X448" s="73">
        <f t="shared" si="35"/>
        <v>-1.4149663973266891E-2</v>
      </c>
      <c r="Y448" s="73">
        <f t="shared" si="36"/>
        <v>1.4998156848572419E-2</v>
      </c>
      <c r="Z448" s="73">
        <f t="shared" si="37"/>
        <v>-2.2259696458684641E-2</v>
      </c>
      <c r="AA448" s="73">
        <f t="shared" si="38"/>
        <v>0.20380954497354486</v>
      </c>
      <c r="AB448" s="73">
        <f t="shared" si="39"/>
        <v>0.13532425376533297</v>
      </c>
      <c r="AC448" s="73">
        <f t="shared" si="40"/>
        <v>6.0047471070497016E-2</v>
      </c>
      <c r="AD448" s="73">
        <f t="shared" si="41"/>
        <v>6.7743737747838484E-2</v>
      </c>
      <c r="AG448">
        <v>1.512E-2</v>
      </c>
      <c r="AH448"/>
    </row>
    <row r="449" spans="1:34" ht="16" x14ac:dyDescent="0.2">
      <c r="A449" s="70">
        <v>44562</v>
      </c>
      <c r="B449" s="71">
        <v>174.779999</v>
      </c>
      <c r="C449" s="71">
        <v>46.139999000000003</v>
      </c>
      <c r="D449" s="71">
        <v>179.820007</v>
      </c>
      <c r="E449" s="71">
        <v>61.009998000000003</v>
      </c>
      <c r="F449" s="71">
        <v>35.799999</v>
      </c>
      <c r="G449" s="71">
        <v>343</v>
      </c>
      <c r="H449" s="71">
        <v>131.33000200000001</v>
      </c>
      <c r="I449" s="71">
        <v>58.189999</v>
      </c>
      <c r="J449" s="71">
        <v>37.669998</v>
      </c>
      <c r="K449" s="71">
        <v>108.370003</v>
      </c>
      <c r="L449" s="71">
        <v>79.010002</v>
      </c>
      <c r="M449" s="71">
        <v>59.259998000000003</v>
      </c>
      <c r="N449" s="71">
        <v>36.729999999999997</v>
      </c>
      <c r="R449" s="73">
        <f t="shared" si="29"/>
        <v>-1.5712157965956486E-2</v>
      </c>
      <c r="S449" s="73">
        <f t="shared" si="30"/>
        <v>3.7086916741428944E-2</v>
      </c>
      <c r="T449" s="73">
        <f t="shared" si="31"/>
        <v>9.9144256755100635E-2</v>
      </c>
      <c r="U449" s="73">
        <f t="shared" si="32"/>
        <v>3.0400253849016234E-2</v>
      </c>
      <c r="V449" s="73">
        <f t="shared" si="33"/>
        <v>-2.7855987306073526E-3</v>
      </c>
      <c r="W449" s="73">
        <f t="shared" si="34"/>
        <v>-0.12181880430038527</v>
      </c>
      <c r="X449" s="73">
        <f t="shared" si="35"/>
        <v>3.9691635340879827E-2</v>
      </c>
      <c r="Y449" s="73">
        <f t="shared" si="36"/>
        <v>3.5962276516370961E-2</v>
      </c>
      <c r="Z449" s="73">
        <f t="shared" si="37"/>
        <v>0.29941352190410497</v>
      </c>
      <c r="AA449" s="73">
        <f t="shared" si="38"/>
        <v>-4.7380440446898042E-2</v>
      </c>
      <c r="AB449" s="73">
        <f t="shared" si="39"/>
        <v>0.18758459623605273</v>
      </c>
      <c r="AC449" s="73">
        <f t="shared" si="40"/>
        <v>2.0316734837578121E-2</v>
      </c>
      <c r="AD449" s="73">
        <f t="shared" si="41"/>
        <v>-2.4953492166365443E-2</v>
      </c>
      <c r="AG449">
        <v>1.7819999999999999E-2</v>
      </c>
      <c r="AH449"/>
    </row>
    <row r="450" spans="1:34" ht="16" x14ac:dyDescent="0.2">
      <c r="A450" s="70">
        <v>44593</v>
      </c>
      <c r="B450" s="71">
        <v>165.11999499999999</v>
      </c>
      <c r="C450" s="71">
        <v>44.200001</v>
      </c>
      <c r="D450" s="71">
        <v>194.53999300000001</v>
      </c>
      <c r="E450" s="71">
        <v>62.240001999999997</v>
      </c>
      <c r="F450" s="71">
        <v>39.220001000000003</v>
      </c>
      <c r="G450" s="71">
        <v>322.02999899999998</v>
      </c>
      <c r="H450" s="71">
        <v>144</v>
      </c>
      <c r="I450" s="71">
        <v>56.540000999999997</v>
      </c>
      <c r="J450" s="71">
        <v>43.73</v>
      </c>
      <c r="K450" s="71">
        <v>112.769997</v>
      </c>
      <c r="L450" s="71">
        <v>81.5</v>
      </c>
      <c r="M450" s="71">
        <v>53.150002000000001</v>
      </c>
      <c r="N450" s="71">
        <v>34.360000999999997</v>
      </c>
      <c r="R450" s="73">
        <f t="shared" si="29"/>
        <v>-5.5269504836191308E-2</v>
      </c>
      <c r="S450" s="73">
        <f t="shared" si="30"/>
        <v>-4.2045904682399327E-2</v>
      </c>
      <c r="T450" s="73">
        <f t="shared" si="31"/>
        <v>8.1859556372945841E-2</v>
      </c>
      <c r="U450" s="73">
        <f t="shared" si="32"/>
        <v>2.0160695628935965E-2</v>
      </c>
      <c r="V450" s="73">
        <f t="shared" si="33"/>
        <v>9.5530784791362899E-2</v>
      </c>
      <c r="W450" s="73">
        <f t="shared" si="34"/>
        <v>-6.1137029154519018E-2</v>
      </c>
      <c r="X450" s="73">
        <f t="shared" si="35"/>
        <v>0.11913084139975871</v>
      </c>
      <c r="Y450" s="73">
        <f t="shared" si="36"/>
        <v>-2.8355353640751924E-2</v>
      </c>
      <c r="Z450" s="73">
        <f t="shared" si="37"/>
        <v>0.16087078103906438</v>
      </c>
      <c r="AA450" s="73">
        <f t="shared" si="38"/>
        <v>4.0601586031145498E-2</v>
      </c>
      <c r="AB450" s="73">
        <f t="shared" si="39"/>
        <v>3.1514971990508345E-2</v>
      </c>
      <c r="AC450" s="73">
        <f t="shared" si="40"/>
        <v>-0.10310489716857574</v>
      </c>
      <c r="AD450" s="73">
        <f t="shared" si="41"/>
        <v>-6.4524884290770523E-2</v>
      </c>
      <c r="AE450" s="74"/>
      <c r="AF450" s="74"/>
      <c r="AG450">
        <v>1.839E-2</v>
      </c>
      <c r="AH450"/>
    </row>
    <row r="451" spans="1:34" ht="16" x14ac:dyDescent="0.2">
      <c r="A451" s="70">
        <v>44621</v>
      </c>
      <c r="B451" s="71">
        <v>174.61000100000001</v>
      </c>
      <c r="C451" s="71">
        <v>41.220001000000003</v>
      </c>
      <c r="D451" s="71">
        <v>187</v>
      </c>
      <c r="E451" s="71">
        <v>62</v>
      </c>
      <c r="F451" s="71">
        <v>39.389999000000003</v>
      </c>
      <c r="G451" s="71">
        <v>337.41000400000001</v>
      </c>
      <c r="H451" s="71">
        <v>162.83000200000001</v>
      </c>
      <c r="I451" s="71">
        <v>53.150002000000001</v>
      </c>
      <c r="J451" s="71">
        <v>56.740001999999997</v>
      </c>
      <c r="K451" s="71">
        <v>113.110001</v>
      </c>
      <c r="L451" s="71">
        <v>80.110000999999997</v>
      </c>
      <c r="M451" s="71">
        <v>49.630001</v>
      </c>
      <c r="N451" s="71">
        <v>36.299999</v>
      </c>
      <c r="R451" s="73">
        <f t="shared" si="29"/>
        <v>5.7473390790739876E-2</v>
      </c>
      <c r="S451" s="73">
        <f t="shared" si="30"/>
        <v>-6.7420812954280152E-2</v>
      </c>
      <c r="T451" s="73">
        <f t="shared" si="31"/>
        <v>-3.8758061433671442E-2</v>
      </c>
      <c r="U451" s="73">
        <f t="shared" si="32"/>
        <v>-3.8560731408716631E-3</v>
      </c>
      <c r="V451" s="73">
        <f t="shared" si="33"/>
        <v>4.3344720975402318E-3</v>
      </c>
      <c r="W451" s="73">
        <f t="shared" si="34"/>
        <v>4.7759541184857257E-2</v>
      </c>
      <c r="X451" s="73">
        <f t="shared" si="35"/>
        <v>9.6474513112396076E-2</v>
      </c>
      <c r="Y451" s="73">
        <f t="shared" si="36"/>
        <v>-5.9957533428412813E-2</v>
      </c>
      <c r="Z451" s="73">
        <f t="shared" si="37"/>
        <v>0.29750747770409336</v>
      </c>
      <c r="AA451" s="73">
        <f t="shared" si="38"/>
        <v>3.0150218058442313E-3</v>
      </c>
      <c r="AB451" s="73">
        <f t="shared" si="39"/>
        <v>-1.7055202453987728E-2</v>
      </c>
      <c r="AC451" s="73">
        <f t="shared" si="40"/>
        <v>-6.6227673895477901E-2</v>
      </c>
      <c r="AD451" s="73">
        <f t="shared" si="41"/>
        <v>5.6460941313709601E-2</v>
      </c>
      <c r="AG451">
        <v>2.3269999999999999E-2</v>
      </c>
      <c r="AH451"/>
    </row>
    <row r="452" spans="1:34" x14ac:dyDescent="0.15">
      <c r="A452" s="70"/>
      <c r="B452" s="71"/>
      <c r="E452" s="71"/>
      <c r="F452" s="71"/>
      <c r="G452" s="71"/>
      <c r="H452" s="71"/>
      <c r="I452" s="71"/>
      <c r="J452" s="71"/>
      <c r="K452" s="71"/>
      <c r="L452" s="71"/>
      <c r="N452" s="71"/>
    </row>
    <row r="453" spans="1:34" x14ac:dyDescent="0.15">
      <c r="A453" s="70"/>
      <c r="B453" s="71"/>
      <c r="H453" s="71"/>
      <c r="I453" s="71"/>
      <c r="J453" s="71"/>
      <c r="K453" s="71"/>
      <c r="L453" s="71"/>
      <c r="N453" s="71"/>
    </row>
    <row r="454" spans="1:34" x14ac:dyDescent="0.15">
      <c r="A454" s="70"/>
      <c r="B454" s="71"/>
      <c r="H454" s="71"/>
      <c r="I454" s="71"/>
      <c r="J454" s="71"/>
      <c r="K454" s="71"/>
      <c r="L454" s="71"/>
      <c r="N454" s="71"/>
    </row>
    <row r="455" spans="1:34" x14ac:dyDescent="0.15">
      <c r="B455" s="71"/>
      <c r="H455" s="71"/>
      <c r="I455" s="71"/>
      <c r="J455" s="71"/>
      <c r="K455" s="71"/>
      <c r="L455" s="71"/>
      <c r="N455" s="71"/>
    </row>
    <row r="456" spans="1:34" x14ac:dyDescent="0.15">
      <c r="H456" s="71"/>
      <c r="I456" s="71"/>
      <c r="J456" s="71"/>
      <c r="K456" s="71"/>
      <c r="L456" s="71"/>
      <c r="N456" s="71"/>
    </row>
    <row r="457" spans="1:34" x14ac:dyDescent="0.15">
      <c r="H457" s="71"/>
      <c r="I457" s="71"/>
      <c r="J457" s="71"/>
      <c r="K457" s="71"/>
      <c r="L457" s="71"/>
      <c r="N457" s="71"/>
    </row>
    <row r="458" spans="1:34" x14ac:dyDescent="0.15">
      <c r="H458" s="71"/>
      <c r="I458" s="71"/>
      <c r="J458" s="71"/>
      <c r="K458" s="71"/>
      <c r="L458" s="71"/>
      <c r="N458" s="71"/>
    </row>
    <row r="459" spans="1:34" x14ac:dyDescent="0.15">
      <c r="H459" s="71"/>
      <c r="I459" s="71"/>
      <c r="J459" s="71"/>
      <c r="K459" s="71"/>
      <c r="L459" s="71"/>
      <c r="N459" s="71"/>
    </row>
    <row r="460" spans="1:34" x14ac:dyDescent="0.15">
      <c r="H460" s="71"/>
      <c r="I460" s="71"/>
      <c r="J460" s="71"/>
      <c r="K460" s="71"/>
      <c r="L460" s="71"/>
      <c r="N460" s="71"/>
    </row>
    <row r="461" spans="1:34" x14ac:dyDescent="0.15">
      <c r="H461" s="71"/>
      <c r="I461" s="71"/>
      <c r="J461" s="71"/>
      <c r="K461" s="71"/>
      <c r="L461" s="71"/>
      <c r="N461" s="71"/>
    </row>
    <row r="462" spans="1:34" x14ac:dyDescent="0.15">
      <c r="H462" s="71"/>
      <c r="I462" s="71"/>
      <c r="J462" s="71"/>
      <c r="K462" s="71"/>
      <c r="L462" s="71"/>
      <c r="N462" s="71"/>
    </row>
    <row r="463" spans="1:34" x14ac:dyDescent="0.15">
      <c r="H463" s="71"/>
      <c r="I463" s="71"/>
      <c r="J463" s="71"/>
      <c r="K463" s="71"/>
      <c r="L463" s="71"/>
      <c r="N463" s="71"/>
    </row>
    <row r="464" spans="1:34" x14ac:dyDescent="0.15">
      <c r="H464" s="71"/>
      <c r="I464" s="71"/>
      <c r="J464" s="71"/>
      <c r="K464" s="71"/>
      <c r="L464" s="71"/>
      <c r="N464" s="71"/>
    </row>
    <row r="465" spans="8:14" x14ac:dyDescent="0.15">
      <c r="H465" s="71"/>
      <c r="I465" s="71"/>
      <c r="J465" s="71"/>
      <c r="K465" s="71"/>
      <c r="L465" s="71"/>
      <c r="N465" s="71"/>
    </row>
    <row r="466" spans="8:14" x14ac:dyDescent="0.15">
      <c r="H466" s="71"/>
      <c r="I466" s="71"/>
      <c r="J466" s="71"/>
      <c r="K466" s="71"/>
      <c r="L466" s="71"/>
      <c r="N466" s="71"/>
    </row>
    <row r="467" spans="8:14" x14ac:dyDescent="0.15">
      <c r="H467" s="71"/>
      <c r="I467" s="71"/>
      <c r="L467" s="71"/>
      <c r="N467" s="71"/>
    </row>
    <row r="468" spans="8:14" x14ac:dyDescent="0.15">
      <c r="H468" s="71"/>
      <c r="I468" s="71"/>
      <c r="L468" s="71"/>
      <c r="N468" s="71"/>
    </row>
    <row r="469" spans="8:14" x14ac:dyDescent="0.15">
      <c r="H469" s="71"/>
      <c r="I469" s="71"/>
      <c r="L469" s="71"/>
      <c r="N469" s="71"/>
    </row>
    <row r="470" spans="8:14" x14ac:dyDescent="0.15">
      <c r="H470" s="71"/>
      <c r="I470" s="71"/>
      <c r="L470" s="71"/>
      <c r="N470" s="71"/>
    </row>
    <row r="471" spans="8:14" x14ac:dyDescent="0.15">
      <c r="H471" s="71"/>
      <c r="I471" s="71"/>
      <c r="L471" s="71"/>
      <c r="N471" s="71"/>
    </row>
    <row r="472" spans="8:14" x14ac:dyDescent="0.15">
      <c r="H472" s="71"/>
      <c r="I472" s="71"/>
      <c r="L472" s="71"/>
      <c r="N472" s="71"/>
    </row>
    <row r="473" spans="8:14" x14ac:dyDescent="0.15">
      <c r="H473" s="71"/>
      <c r="I473" s="71"/>
      <c r="L473" s="71"/>
      <c r="N473" s="71"/>
    </row>
    <row r="474" spans="8:14" x14ac:dyDescent="0.15">
      <c r="H474" s="71"/>
      <c r="I474" s="71"/>
      <c r="L474" s="71"/>
      <c r="N474" s="71"/>
    </row>
    <row r="475" spans="8:14" x14ac:dyDescent="0.15">
      <c r="H475" s="71"/>
      <c r="I475" s="71"/>
      <c r="L475" s="71"/>
      <c r="N475" s="71"/>
    </row>
    <row r="476" spans="8:14" x14ac:dyDescent="0.15">
      <c r="H476" s="71"/>
      <c r="I476" s="71"/>
      <c r="L476" s="71"/>
      <c r="N476" s="71"/>
    </row>
    <row r="477" spans="8:14" x14ac:dyDescent="0.15">
      <c r="H477" s="71"/>
      <c r="I477" s="71"/>
      <c r="L477" s="71"/>
      <c r="N477" s="71"/>
    </row>
    <row r="478" spans="8:14" x14ac:dyDescent="0.15">
      <c r="H478" s="71"/>
      <c r="I478" s="71"/>
      <c r="L478" s="71"/>
      <c r="N478" s="71"/>
    </row>
    <row r="479" spans="8:14" x14ac:dyDescent="0.15">
      <c r="H479" s="71"/>
      <c r="I479" s="71"/>
      <c r="L479" s="71"/>
      <c r="N479" s="71"/>
    </row>
    <row r="480" spans="8:14" x14ac:dyDescent="0.15">
      <c r="H480" s="71"/>
      <c r="I480" s="71"/>
      <c r="L480" s="71"/>
      <c r="N480" s="71"/>
    </row>
    <row r="481" spans="8:14" x14ac:dyDescent="0.15">
      <c r="H481" s="71"/>
      <c r="I481" s="71"/>
      <c r="L481" s="71"/>
      <c r="N481" s="71"/>
    </row>
    <row r="482" spans="8:14" x14ac:dyDescent="0.15">
      <c r="H482" s="71"/>
      <c r="I482" s="71"/>
      <c r="L482" s="71"/>
      <c r="N482" s="71"/>
    </row>
    <row r="483" spans="8:14" x14ac:dyDescent="0.15">
      <c r="H483" s="71"/>
      <c r="I483" s="71"/>
      <c r="L483" s="71"/>
      <c r="N483" s="71"/>
    </row>
    <row r="484" spans="8:14" x14ac:dyDescent="0.15">
      <c r="H484" s="71"/>
      <c r="I484" s="71"/>
      <c r="L484" s="71"/>
      <c r="N484" s="71"/>
    </row>
    <row r="485" spans="8:14" x14ac:dyDescent="0.15">
      <c r="H485" s="71"/>
      <c r="I485" s="71"/>
      <c r="L485" s="71"/>
      <c r="N485" s="71"/>
    </row>
    <row r="486" spans="8:14" x14ac:dyDescent="0.15">
      <c r="N486" s="71"/>
    </row>
    <row r="487" spans="8:14" x14ac:dyDescent="0.15">
      <c r="N487" s="71"/>
    </row>
    <row r="488" spans="8:14" x14ac:dyDescent="0.15">
      <c r="N488" s="71"/>
    </row>
    <row r="489" spans="8:14" x14ac:dyDescent="0.15">
      <c r="N489" s="71"/>
    </row>
    <row r="490" spans="8:14" x14ac:dyDescent="0.15">
      <c r="N490" s="71"/>
    </row>
    <row r="491" spans="8:14" x14ac:dyDescent="0.15">
      <c r="N491" s="71"/>
    </row>
    <row r="492" spans="8:14" x14ac:dyDescent="0.15">
      <c r="N492" s="71"/>
    </row>
    <row r="493" spans="8:14" x14ac:dyDescent="0.15">
      <c r="N493" s="71"/>
    </row>
    <row r="494" spans="8:14" x14ac:dyDescent="0.15">
      <c r="N494" s="71"/>
    </row>
    <row r="495" spans="8:14" x14ac:dyDescent="0.15">
      <c r="N495" s="71"/>
    </row>
    <row r="496" spans="8:14" x14ac:dyDescent="0.15">
      <c r="N496" s="71"/>
    </row>
    <row r="497" spans="14:14" x14ac:dyDescent="0.15">
      <c r="N497" s="71"/>
    </row>
    <row r="498" spans="14:14" x14ac:dyDescent="0.15">
      <c r="N498" s="7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85"/>
  <sheetViews>
    <sheetView zoomScale="111" workbookViewId="0">
      <selection activeCell="F82" sqref="F82"/>
    </sheetView>
  </sheetViews>
  <sheetFormatPr baseColWidth="10" defaultRowHeight="12" x14ac:dyDescent="0.15"/>
  <cols>
    <col min="1" max="1" width="10.83203125" style="63"/>
    <col min="2" max="2" width="23.6640625" style="63" customWidth="1"/>
    <col min="3" max="3" width="10.83203125" style="63"/>
    <col min="4" max="5" width="18.83203125" style="63" bestFit="1" customWidth="1"/>
    <col min="6" max="7" width="17.6640625" style="63" bestFit="1" customWidth="1"/>
    <col min="8" max="9" width="18.33203125" style="63" bestFit="1" customWidth="1"/>
    <col min="10" max="16384" width="10.83203125" style="63"/>
  </cols>
  <sheetData>
    <row r="2" spans="2:25" ht="15" x14ac:dyDescent="0.2">
      <c r="B2" s="70"/>
      <c r="C2" s="82" t="s">
        <v>4057</v>
      </c>
      <c r="D2" s="82" t="s">
        <v>4058</v>
      </c>
      <c r="E2" s="82" t="s">
        <v>4059</v>
      </c>
      <c r="F2" s="82" t="s">
        <v>4060</v>
      </c>
      <c r="G2" s="82" t="s">
        <v>4061</v>
      </c>
      <c r="H2" s="82" t="s">
        <v>4062</v>
      </c>
      <c r="I2" s="82" t="s">
        <v>4074</v>
      </c>
      <c r="J2" s="82" t="s">
        <v>4064</v>
      </c>
      <c r="K2" s="82" t="s">
        <v>4184</v>
      </c>
      <c r="L2" s="82" t="s">
        <v>4066</v>
      </c>
      <c r="M2" s="82" t="s">
        <v>4185</v>
      </c>
      <c r="N2" s="82" t="s">
        <v>4068</v>
      </c>
      <c r="O2" s="82" t="s">
        <v>4186</v>
      </c>
      <c r="P2" s="75"/>
      <c r="Q2" s="75" t="s">
        <v>4107</v>
      </c>
      <c r="S2" s="112"/>
      <c r="T2" s="126" t="s">
        <v>4108</v>
      </c>
      <c r="U2" s="126" t="s">
        <v>4109</v>
      </c>
      <c r="V2" s="126" t="s">
        <v>4110</v>
      </c>
      <c r="W2" s="126" t="s">
        <v>4111</v>
      </c>
      <c r="Y2" s="69" t="s">
        <v>4112</v>
      </c>
    </row>
    <row r="3" spans="2:25" ht="15" x14ac:dyDescent="0.2">
      <c r="B3" s="112" t="s">
        <v>4113</v>
      </c>
      <c r="C3" s="123">
        <f>AVERAGE('Data BH'!R329:R451)</f>
        <v>2.4774830345430061E-2</v>
      </c>
      <c r="D3" s="123">
        <f>AVERAGE('Data BH'!S329:S451)</f>
        <v>2.1266888481485783E-2</v>
      </c>
      <c r="E3" s="123">
        <f>AVERAGE('Data BH'!T329:T451)</f>
        <v>1.4666922442436451E-2</v>
      </c>
      <c r="F3" s="123">
        <f>AVERAGE('Data BH'!U329:U451)</f>
        <v>8.1655264785888883E-3</v>
      </c>
      <c r="G3" s="123">
        <f>AVERAGE('Data BH'!V329:V451)</f>
        <v>-9.0523495359074878E-4</v>
      </c>
      <c r="H3" s="123">
        <f>AVERAGE('Data BH'!W329:W451)</f>
        <v>2.2050870804180115E-2</v>
      </c>
      <c r="I3" s="123">
        <f>AVERAGE('Data BH'!X329:X451)</f>
        <v>5.1150663760717455E-3</v>
      </c>
      <c r="J3" s="123">
        <f>AVERAGE('Data BH'!Y329:Y451)</f>
        <v>9.3460466394048453E-3</v>
      </c>
      <c r="K3" s="123">
        <f>AVERAGE('Data BH'!Z329:Z451)</f>
        <v>6.0841049894194621E-3</v>
      </c>
      <c r="L3" s="123">
        <f>AVERAGE('Data BH'!AA329:AA451)</f>
        <v>1.1866502111132033E-2</v>
      </c>
      <c r="M3" s="123">
        <f>AVERAGE('Data BH'!AB329:AB451)</f>
        <v>1.9020515802139423E-2</v>
      </c>
      <c r="N3" s="123">
        <f>AVERAGE('Data BH'!AC329:AC451)</f>
        <v>1.1273617709110008E-2</v>
      </c>
      <c r="O3" s="123">
        <f>AVERAGE('Data BH'!AD329:AD451)</f>
        <v>1.2501169249194562E-2</v>
      </c>
      <c r="P3" s="67"/>
      <c r="Q3" s="67">
        <f>AVERAGE('Data BH'!AG329:AG451)/12</f>
        <v>1.6728252032520328E-3</v>
      </c>
      <c r="S3" s="120" t="s">
        <v>4113</v>
      </c>
      <c r="T3" s="128">
        <f>MMULT($C3:$O3,T$9:T$21)</f>
        <v>1.8285145058460607E-2</v>
      </c>
      <c r="U3" s="128">
        <f t="shared" ref="U3:W3" si="0">MMULT($C3:$O3,U$9:U$21)</f>
        <v>1.2709755882692512E-2</v>
      </c>
      <c r="V3" s="128">
        <f t="shared" si="0"/>
        <v>2.2150618426096606E-2</v>
      </c>
      <c r="W3" s="128">
        <f t="shared" si="0"/>
        <v>1.0008210237465193E-2</v>
      </c>
      <c r="Y3" s="67">
        <f>AVERAGE('[1]Data BH'!AF317:AF436)</f>
        <v>1.1599740821105448E-2</v>
      </c>
    </row>
    <row r="4" spans="2:25" ht="16" x14ac:dyDescent="0.2">
      <c r="B4" s="112" t="s">
        <v>4114</v>
      </c>
      <c r="C4" s="123">
        <f>STDEV('Data BH'!R329:R451)</f>
        <v>7.8946437655246657E-2</v>
      </c>
      <c r="D4" s="123">
        <f>STDEV('Data BH'!S329:S451)</f>
        <v>8.719104075230856E-2</v>
      </c>
      <c r="E4" s="123">
        <f>STDEV('Data BH'!T329:T451)</f>
        <v>6.6666960030695166E-2</v>
      </c>
      <c r="F4" s="123">
        <f>STDEV('Data BH'!U329:U451)</f>
        <v>4.5904636772082126E-2</v>
      </c>
      <c r="G4" s="123">
        <f>STDEV('Data BH'!V329:V451)</f>
        <v>8.538349650196296E-2</v>
      </c>
      <c r="H4" s="123">
        <f>STDEV('Data BH'!W329:W451)</f>
        <v>6.6139576872152758E-2</v>
      </c>
      <c r="I4" s="123">
        <f>STDEV('Data BH'!X329:X451)</f>
        <v>6.9549892939796257E-2</v>
      </c>
      <c r="J4" s="123">
        <f>STDEV('Data BH'!Y329:Y451)</f>
        <v>5.756271212476137E-2</v>
      </c>
      <c r="K4" s="123">
        <f>STDEV('Data BH'!Z329:Z451)</f>
        <v>0.14139827278465966</v>
      </c>
      <c r="L4" s="123">
        <f>STDEV('Data BH'!AA329:AA451)</f>
        <v>7.7911253597031785E-2</v>
      </c>
      <c r="M4" s="123">
        <f>STDEV('Data BH'!AB329:AB451)</f>
        <v>8.4338498517423699E-2</v>
      </c>
      <c r="N4" s="123">
        <f>STDEV('Data BH'!AC329:AC451)</f>
        <v>6.5469036808448677E-2</v>
      </c>
      <c r="O4" s="123">
        <f>STDEV('Data BH'!AD329:AD451)</f>
        <v>8.8706197477612977E-2</v>
      </c>
      <c r="P4" s="72"/>
      <c r="R4" s="72"/>
      <c r="S4" s="120" t="s">
        <v>4114</v>
      </c>
      <c r="T4" s="128">
        <f t="array" ref="T4">SQRT(MMULT(MMULT(TRANSPOSE(T$9:T$21),$C$9:$O$21),T$9:T$21))</f>
        <v>5.2414200270795061E-2</v>
      </c>
      <c r="U4" s="128">
        <f t="array" ref="U4">SQRT(MMULT(MMULT(TRANSPOSE(U$9:U$21),$C$9:$O$21),U$9:U$21))</f>
        <v>4.6525494908647741E-2</v>
      </c>
      <c r="V4" s="128">
        <f t="array" ref="V4">SQRT(MMULT(MMULT(TRANSPOSE(V$9:V$21),$C$9:$O$21),V$9:V$21))</f>
        <v>5.3756885284656566E-2</v>
      </c>
      <c r="W4" s="128">
        <f t="array" ref="W4">SQRT(MMULT(MMULT(TRANSPOSE(W$9:W$21),$C$9:$O$21),W$9:W$21))</f>
        <v>3.6192665953234511E-2</v>
      </c>
      <c r="Y4" s="67">
        <f>STDEV('[1]Data BH'!AF317:AF436)</f>
        <v>4.0049287515624837E-2</v>
      </c>
    </row>
    <row r="5" spans="2:25" ht="15" x14ac:dyDescent="0.2">
      <c r="C5" s="124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Q5" s="76"/>
      <c r="S5" s="112"/>
      <c r="T5" s="119"/>
      <c r="U5" s="119"/>
      <c r="V5" s="119"/>
      <c r="W5" s="119"/>
    </row>
    <row r="6" spans="2:25" ht="15" x14ac:dyDescent="0.2">
      <c r="B6" s="112" t="s">
        <v>4115</v>
      </c>
      <c r="C6" s="125">
        <f>(C3-$Q3)/C4</f>
        <v>0.29262884847398435</v>
      </c>
      <c r="D6" s="125">
        <f>(D3-$Q3)/D4</f>
        <v>0.22472564966733646</v>
      </c>
      <c r="E6" s="125">
        <f>(E3-$Q3)/E4</f>
        <v>0.19491060089138015</v>
      </c>
      <c r="F6" s="125">
        <f>(F3-$Q3)/F4</f>
        <v>0.14143889881044716</v>
      </c>
      <c r="G6" s="125">
        <f>(G3-$Q3)/G4</f>
        <v>-3.0193892994104687E-2</v>
      </c>
      <c r="H6" s="125">
        <f>(H3-$Q3)/H4</f>
        <v>0.30810668233210309</v>
      </c>
      <c r="I6" s="125">
        <f>(I3-$Q3)/I4</f>
        <v>4.9493119648643946E-2</v>
      </c>
      <c r="J6" s="125">
        <f>(J3-$Q3)/J4</f>
        <v>0.13330194413914825</v>
      </c>
      <c r="K6" s="125">
        <f>(K3-$Q3)/K4</f>
        <v>3.1197550714678959E-2</v>
      </c>
      <c r="L6" s="125">
        <f>(L3-$Q3)/L4</f>
        <v>0.13083702850685941</v>
      </c>
      <c r="M6" s="125">
        <f>(M3-$Q3)/M4</f>
        <v>0.20569124307214798</v>
      </c>
      <c r="N6" s="125">
        <f>(N3-$Q3)/N4</f>
        <v>0.14664630753539676</v>
      </c>
      <c r="O6" s="125">
        <f>(O3-$Q3)/O4</f>
        <v>0.12206975785063166</v>
      </c>
      <c r="P6" s="68"/>
      <c r="S6" s="120" t="s">
        <v>4115</v>
      </c>
      <c r="T6" s="127">
        <f>(T3-$Q3)/T4</f>
        <v>0.31694311406798054</v>
      </c>
      <c r="U6" s="127">
        <f>(U3-$Q3)/U4</f>
        <v>0.23722328373102453</v>
      </c>
      <c r="V6" s="127">
        <f>(V3-$Q3)/V4</f>
        <v>0.38093340256618996</v>
      </c>
      <c r="W6" s="127">
        <f>(W3-$Q3)/W4</f>
        <v>0.23030591460113853</v>
      </c>
      <c r="Y6" s="68">
        <f>(Y3-$Q3)/Y4</f>
        <v>0.24786747114990565</v>
      </c>
    </row>
    <row r="7" spans="2:25" ht="15" x14ac:dyDescent="0.2">
      <c r="C7" s="119"/>
      <c r="D7" s="119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S7" s="69"/>
    </row>
    <row r="8" spans="2:25" ht="15" x14ac:dyDescent="0.2">
      <c r="B8" s="112" t="s">
        <v>4116</v>
      </c>
      <c r="C8" s="112" t="s">
        <v>4057</v>
      </c>
      <c r="D8" s="112" t="s">
        <v>4058</v>
      </c>
      <c r="E8" s="112" t="s">
        <v>4059</v>
      </c>
      <c r="F8" s="112" t="s">
        <v>4060</v>
      </c>
      <c r="G8" s="112" t="s">
        <v>4061</v>
      </c>
      <c r="H8" s="112" t="s">
        <v>4062</v>
      </c>
      <c r="I8" s="112" t="s">
        <v>4074</v>
      </c>
      <c r="J8" s="112" t="s">
        <v>4064</v>
      </c>
      <c r="K8" s="112" t="s">
        <v>4184</v>
      </c>
      <c r="L8" s="112" t="s">
        <v>4066</v>
      </c>
      <c r="M8" s="112" t="s">
        <v>4185</v>
      </c>
      <c r="N8" s="112" t="s">
        <v>4068</v>
      </c>
      <c r="O8" s="112" t="s">
        <v>4186</v>
      </c>
      <c r="P8" s="75"/>
      <c r="Q8" s="75"/>
      <c r="R8" s="75"/>
      <c r="T8" s="75" t="s">
        <v>32</v>
      </c>
      <c r="U8" s="75" t="s">
        <v>32</v>
      </c>
      <c r="V8" s="75" t="s">
        <v>32</v>
      </c>
      <c r="W8" s="75" t="s">
        <v>32</v>
      </c>
      <c r="Y8" s="75" t="s">
        <v>4117</v>
      </c>
    </row>
    <row r="9" spans="2:25" ht="16" x14ac:dyDescent="0.2">
      <c r="B9" s="82" t="s">
        <v>4057</v>
      </c>
      <c r="C9" s="123">
        <f>_xlfn.COVARIANCE.S('Data BH'!$R329:$R451,'Data BH'!R329:R451)</f>
        <v>6.2325400184537472E-3</v>
      </c>
      <c r="D9" s="123">
        <f>_xlfn.COVARIANCE.S('Data BH'!$R329:$R451,'Data BH'!S329:S451)</f>
        <v>1.8553034541756066E-3</v>
      </c>
      <c r="E9" s="123">
        <f>_xlfn.COVARIANCE.S('Data BH'!$R329:$R451,'Data BH'!T329:T451)</f>
        <v>1.399737437079391E-3</v>
      </c>
      <c r="F9" s="123">
        <f>_xlfn.COVARIANCE.S('Data BH'!$R329:$R451,'Data BH'!U329:U451)</f>
        <v>9.5433035251465731E-4</v>
      </c>
      <c r="G9" s="123">
        <f>_xlfn.COVARIANCE.S('Data BH'!$R329:$R451,'Data BH'!V329:V451)</f>
        <v>2.3999503742122984E-3</v>
      </c>
      <c r="H9" s="123">
        <f>_xlfn.COVARIANCE.S('Data BH'!$R329:$R451,'Data BH'!W329:W451)</f>
        <v>2.1151843516285622E-3</v>
      </c>
      <c r="I9" s="123">
        <f>_xlfn.COVARIANCE.S('Data BH'!$R329:$R451,'Data BH'!X329:X451)</f>
        <v>6.4121767021045508E-4</v>
      </c>
      <c r="J9" s="123">
        <f>_xlfn.COVARIANCE.S('Data BH'!$R329:$R451,'Data BH'!Y329:Y451)</f>
        <v>9.3846534349096981E-4</v>
      </c>
      <c r="K9" s="123">
        <f>_xlfn.COVARIANCE.S('Data BH'!$R329:$R451,'Data BH'!Z329:Z451)</f>
        <v>1.3412115646717071E-3</v>
      </c>
      <c r="L9" s="123">
        <f>_xlfn.COVARIANCE.S('Data BH'!$R329:$R451,'Data BH'!AA329:AA451)</f>
        <v>1.920757223021064E-3</v>
      </c>
      <c r="M9" s="123">
        <f>_xlfn.COVARIANCE.S('Data BH'!$R329:$R451,'Data BH'!AB329:AB451)</f>
        <v>2.100205075597042E-3</v>
      </c>
      <c r="N9" s="123">
        <f>_xlfn.COVARIANCE.S('Data BH'!$R329:$R451,'Data BH'!AC329:AC451)</f>
        <v>1.4223048206992452E-3</v>
      </c>
      <c r="O9" s="123">
        <f>_xlfn.COVARIANCE.S('Data BH'!$R329:$R451,'Data BH'!AD329:AD451)</f>
        <v>2.1400522145230898E-3</v>
      </c>
      <c r="P9" s="67"/>
      <c r="Q9" s="67"/>
      <c r="R9" s="67"/>
      <c r="S9" s="69" t="s">
        <v>4057</v>
      </c>
      <c r="T9" s="72">
        <f>'Assets BH'!G3/SUM('Assets BH'!G$3:G$15)</f>
        <v>0.47356363288774811</v>
      </c>
      <c r="U9" s="72">
        <f>1/13</f>
        <v>7.6923076923076927E-2</v>
      </c>
      <c r="V9" s="72">
        <v>0.28631637097023055</v>
      </c>
      <c r="W9" s="72">
        <v>4.2368273231397427E-2</v>
      </c>
      <c r="Y9" s="63">
        <v>0</v>
      </c>
    </row>
    <row r="10" spans="2:25" ht="16" x14ac:dyDescent="0.2">
      <c r="B10" s="82" t="s">
        <v>4058</v>
      </c>
      <c r="C10" s="123">
        <f>_xlfn.COVARIANCE.S('Data BH'!$S329:$S451,'Data BH'!R329:R451)</f>
        <v>1.8553034541756066E-3</v>
      </c>
      <c r="D10" s="123">
        <f>_xlfn.COVARIANCE.S('Data BH'!$S329:$S451,'Data BH'!S329:S451)</f>
        <v>7.6022775874707302E-3</v>
      </c>
      <c r="E10" s="123">
        <f>_xlfn.COVARIANCE.S('Data BH'!$S329:$S451,'Data BH'!T329:T451)</f>
        <v>3.5737041700764278E-3</v>
      </c>
      <c r="F10" s="123">
        <f>_xlfn.COVARIANCE.S('Data BH'!$S329:$S451,'Data BH'!U329:U451)</f>
        <v>7.9224838610656584E-4</v>
      </c>
      <c r="G10" s="123">
        <f>_xlfn.COVARIANCE.S('Data BH'!$S329:$S451,'Data BH'!V329:V451)</f>
        <v>2.5718072116992061E-3</v>
      </c>
      <c r="H10" s="123">
        <f>_xlfn.COVARIANCE.S('Data BH'!$S329:$S451,'Data BH'!W329:W451)</f>
        <v>2.8662389171517024E-3</v>
      </c>
      <c r="I10" s="123">
        <f>_xlfn.COVARIANCE.S('Data BH'!$S329:$S451,'Data BH'!X329:X451)</f>
        <v>2.4176844630387437E-4</v>
      </c>
      <c r="J10" s="123">
        <f>_xlfn.COVARIANCE.S('Data BH'!$S329:$S451,'Data BH'!Y329:Y451)</f>
        <v>3.6772128105785344E-3</v>
      </c>
      <c r="K10" s="123">
        <f>_xlfn.COVARIANCE.S('Data BH'!$S329:$S451,'Data BH'!Z329:Z451)</f>
        <v>4.4285933815344626E-3</v>
      </c>
      <c r="L10" s="123">
        <f>_xlfn.COVARIANCE.S('Data BH'!$S329:$S451,'Data BH'!AA329:AA451)</f>
        <v>2.5633664626693742E-3</v>
      </c>
      <c r="M10" s="123">
        <f>_xlfn.COVARIANCE.S('Data BH'!$S329:$S451,'Data BH'!AB329:AB451)</f>
        <v>9.0319390473326178E-4</v>
      </c>
      <c r="N10" s="123">
        <f>_xlfn.COVARIANCE.S('Data BH'!$S329:$S451,'Data BH'!AC329:AC451)</f>
        <v>4.1783925160194385E-3</v>
      </c>
      <c r="O10" s="123">
        <f>_xlfn.COVARIANCE.S('Data BH'!$S329:$S451,'Data BH'!AD329:AD451)</f>
        <v>2.6762728363816791E-3</v>
      </c>
      <c r="P10" s="67"/>
      <c r="Q10" s="67"/>
      <c r="R10" s="67"/>
      <c r="S10" s="69" t="s">
        <v>4058</v>
      </c>
      <c r="T10" s="72">
        <f>'Assets BH'!G4/SUM('Assets BH'!G$3:G$15)</f>
        <v>0.12674810835295808</v>
      </c>
      <c r="U10" s="72">
        <f t="shared" ref="U10:U21" si="1">1/13</f>
        <v>7.6923076923076927E-2</v>
      </c>
      <c r="V10" s="72">
        <v>0.11993744875530735</v>
      </c>
      <c r="W10" s="72">
        <v>0</v>
      </c>
      <c r="Y10" s="63">
        <v>0</v>
      </c>
    </row>
    <row r="11" spans="2:25" ht="16" x14ac:dyDescent="0.2">
      <c r="B11" s="82" t="s">
        <v>4059</v>
      </c>
      <c r="C11" s="123">
        <f>_xlfn.COVARIANCE.S('Data BH'!$T329:$T451,'Data BH'!R329:R451)</f>
        <v>1.399737437079391E-3</v>
      </c>
      <c r="D11" s="123">
        <f>_xlfn.COVARIANCE.S('Data BH'!$T329:$T451,'Data BH'!S329:S451)</f>
        <v>3.5737041700764278E-3</v>
      </c>
      <c r="E11" s="123">
        <f>_xlfn.COVARIANCE.S('Data BH'!$T329:$T451,'Data BH'!T329:T451)</f>
        <v>4.4444835597343014E-3</v>
      </c>
      <c r="F11" s="123">
        <f>_xlfn.COVARIANCE.S('Data BH'!$T329:$T451,'Data BH'!U329:U451)</f>
        <v>1.3449374622838428E-3</v>
      </c>
      <c r="G11" s="123">
        <f>_xlfn.COVARIANCE.S('Data BH'!$T329:$T451,'Data BH'!V329:V451)</f>
        <v>1.2281624657045523E-3</v>
      </c>
      <c r="H11" s="123">
        <f>_xlfn.COVARIANCE.S('Data BH'!$T329:$T451,'Data BH'!W329:W451)</f>
        <v>2.139234412675928E-3</v>
      </c>
      <c r="I11" s="123">
        <f>_xlfn.COVARIANCE.S('Data BH'!$T329:$T451,'Data BH'!X329:X451)</f>
        <v>2.9701037275375761E-4</v>
      </c>
      <c r="J11" s="123">
        <f>_xlfn.COVARIANCE.S('Data BH'!$T329:$T451,'Data BH'!Y329:Y451)</f>
        <v>2.4900447395695227E-3</v>
      </c>
      <c r="K11" s="123">
        <f>_xlfn.COVARIANCE.S('Data BH'!$T329:$T451,'Data BH'!Z329:Z451)</f>
        <v>4.8703405357833117E-3</v>
      </c>
      <c r="L11" s="123">
        <f>_xlfn.COVARIANCE.S('Data BH'!$T329:$T451,'Data BH'!AA329:AA451)</f>
        <v>1.9903982596142433E-3</v>
      </c>
      <c r="M11" s="123">
        <f>_xlfn.COVARIANCE.S('Data BH'!$T329:$T451,'Data BH'!AB329:AB451)</f>
        <v>1.0680315468502731E-3</v>
      </c>
      <c r="N11" s="123">
        <f>_xlfn.COVARIANCE.S('Data BH'!$T329:$T451,'Data BH'!AC329:AC451)</f>
        <v>2.5860259532095864E-3</v>
      </c>
      <c r="O11" s="123">
        <f>_xlfn.COVARIANCE.S('Data BH'!$T329:$T451,'Data BH'!AD329:AD451)</f>
        <v>2.7260938410086839E-3</v>
      </c>
      <c r="P11" s="67"/>
      <c r="Q11" s="67"/>
      <c r="R11" s="67"/>
      <c r="S11" s="69" t="s">
        <v>4059</v>
      </c>
      <c r="T11" s="72">
        <f>'Assets BH'!G5/SUM('Assets BH'!G$3:G$15)</f>
        <v>8.63058666020491E-2</v>
      </c>
      <c r="U11" s="72">
        <f t="shared" si="1"/>
        <v>7.6923076923076927E-2</v>
      </c>
      <c r="V11" s="72">
        <v>0</v>
      </c>
      <c r="W11" s="72">
        <v>0</v>
      </c>
      <c r="Y11" s="63">
        <v>0</v>
      </c>
    </row>
    <row r="12" spans="2:25" ht="16" x14ac:dyDescent="0.2">
      <c r="B12" s="82" t="s">
        <v>4060</v>
      </c>
      <c r="C12" s="123">
        <f>_xlfn.COVARIANCE.S('Data BH'!$U329:$U451,'Data BH'!R329:R451)</f>
        <v>9.5433035251465731E-4</v>
      </c>
      <c r="D12" s="123">
        <f>_xlfn.COVARIANCE.S('Data BH'!$U329:$U451,'Data BH'!S329:S451)</f>
        <v>7.9224838610656584E-4</v>
      </c>
      <c r="E12" s="123">
        <f>_xlfn.COVARIANCE.S('Data BH'!$U329:$U451,'Data BH'!T329:T451)</f>
        <v>1.3449374622838428E-3</v>
      </c>
      <c r="F12" s="123">
        <f>_xlfn.COVARIANCE.S('Data BH'!$U329:$U451,'Data BH'!U329:U451)</f>
        <v>2.1072356771767941E-3</v>
      </c>
      <c r="G12" s="123">
        <f>_xlfn.COVARIANCE.S('Data BH'!$U329:$U451,'Data BH'!V329:V451)</f>
        <v>1.4820676755472612E-3</v>
      </c>
      <c r="H12" s="123">
        <f>_xlfn.COVARIANCE.S('Data BH'!$U329:$U451,'Data BH'!W329:W451)</f>
        <v>9.68871714672068E-4</v>
      </c>
      <c r="I12" s="123">
        <f>_xlfn.COVARIANCE.S('Data BH'!$U329:$U451,'Data BH'!X329:X451)</f>
        <v>3.3096789159107093E-4</v>
      </c>
      <c r="J12" s="123">
        <f>_xlfn.COVARIANCE.S('Data BH'!$U329:$U451,'Data BH'!Y329:Y451)</f>
        <v>1.1134062625377248E-3</v>
      </c>
      <c r="K12" s="123">
        <f>_xlfn.COVARIANCE.S('Data BH'!$U329:$U451,'Data BH'!Z329:Z451)</f>
        <v>1.4164574253488903E-3</v>
      </c>
      <c r="L12" s="123">
        <f>_xlfn.COVARIANCE.S('Data BH'!$U329:$U451,'Data BH'!AA329:AA451)</f>
        <v>1.0066234441904684E-3</v>
      </c>
      <c r="M12" s="123">
        <f>_xlfn.COVARIANCE.S('Data BH'!$U329:$U451,'Data BH'!AB329:AB451)</f>
        <v>1.2711635419338362E-3</v>
      </c>
      <c r="N12" s="123">
        <f>_xlfn.COVARIANCE.S('Data BH'!$U329:$U451,'Data BH'!AC329:AC451)</f>
        <v>9.6318691466152544E-4</v>
      </c>
      <c r="O12" s="123">
        <f>_xlfn.COVARIANCE.S('Data BH'!$U329:$U451,'Data BH'!AD329:AD451)</f>
        <v>8.7883614143472518E-4</v>
      </c>
      <c r="P12" s="67"/>
      <c r="Q12" s="67"/>
      <c r="R12" s="67"/>
      <c r="S12" s="69" t="s">
        <v>4060</v>
      </c>
      <c r="T12" s="72">
        <f>'Assets BH'!G7/SUM('Assets BH'!G$3:G$15)</f>
        <v>7.549540513027829E-2</v>
      </c>
      <c r="U12" s="72">
        <f t="shared" si="1"/>
        <v>7.6923076923076927E-2</v>
      </c>
      <c r="V12" s="72">
        <v>0</v>
      </c>
      <c r="W12" s="72">
        <v>0.3947519879107404</v>
      </c>
      <c r="Y12" s="63">
        <v>0</v>
      </c>
    </row>
    <row r="13" spans="2:25" ht="16" x14ac:dyDescent="0.2">
      <c r="B13" s="82" t="s">
        <v>4061</v>
      </c>
      <c r="C13" s="123">
        <f>_xlfn.COVARIANCE.S('Data BH'!$V329:$V451,'Data BH'!R329:R451)</f>
        <v>2.3999503742122984E-3</v>
      </c>
      <c r="D13" s="123">
        <f>_xlfn.COVARIANCE.S('Data BH'!$V329:$V451,'Data BH'!S329:S451)</f>
        <v>2.5718072116992061E-3</v>
      </c>
      <c r="E13" s="123">
        <f>_xlfn.COVARIANCE.S('Data BH'!$V329:$V451,'Data BH'!T329:T451)</f>
        <v>1.2281624657045523E-3</v>
      </c>
      <c r="F13" s="123">
        <f>_xlfn.COVARIANCE.S('Data BH'!$V329:$V451,'Data BH'!U329:U451)</f>
        <v>1.4820676755472612E-3</v>
      </c>
      <c r="G13" s="123">
        <f>_xlfn.COVARIANCE.S('Data BH'!$V329:$V451,'Data BH'!V329:V451)</f>
        <v>7.2903414749007165E-3</v>
      </c>
      <c r="H13" s="123">
        <f>_xlfn.COVARIANCE.S('Data BH'!$V329:$V451,'Data BH'!W329:W451)</f>
        <v>9.7796602192000664E-4</v>
      </c>
      <c r="I13" s="123">
        <f>_xlfn.COVARIANCE.S('Data BH'!$V329:$V451,'Data BH'!X329:X451)</f>
        <v>-4.9388920646614687E-4</v>
      </c>
      <c r="J13" s="123">
        <f>_xlfn.COVARIANCE.S('Data BH'!$V329:$V451,'Data BH'!Y329:Y451)</f>
        <v>2.4117892745189862E-3</v>
      </c>
      <c r="K13" s="123">
        <f>_xlfn.COVARIANCE.S('Data BH'!$V329:$V451,'Data BH'!Z329:Z451)</f>
        <v>4.9204975229045203E-3</v>
      </c>
      <c r="L13" s="123">
        <f>_xlfn.COVARIANCE.S('Data BH'!$V329:$V451,'Data BH'!AA329:AA451)</f>
        <v>2.8389850660822621E-3</v>
      </c>
      <c r="M13" s="123">
        <f>_xlfn.COVARIANCE.S('Data BH'!$V329:$V451,'Data BH'!AB329:AB451)</f>
        <v>3.0696858315236619E-3</v>
      </c>
      <c r="N13" s="123">
        <f>_xlfn.COVARIANCE.S('Data BH'!$V329:$V451,'Data BH'!AC329:AC451)</f>
        <v>2.0465090456907612E-3</v>
      </c>
      <c r="O13" s="123">
        <f>_xlfn.COVARIANCE.S('Data BH'!$V329:$V451,'Data BH'!AD329:AD451)</f>
        <v>1.5251801177914106E-3</v>
      </c>
      <c r="P13" s="67"/>
      <c r="Q13" s="67"/>
      <c r="R13" s="67"/>
      <c r="S13" s="69" t="s">
        <v>4061</v>
      </c>
      <c r="T13" s="72">
        <f>'Assets BH'!G8/SUM('Assets BH'!G$3:G$15)</f>
        <v>3.9046818720912958E-2</v>
      </c>
      <c r="U13" s="72">
        <f t="shared" si="1"/>
        <v>7.6923076923076927E-2</v>
      </c>
      <c r="V13" s="72">
        <v>0</v>
      </c>
      <c r="W13" s="72">
        <v>0</v>
      </c>
      <c r="Y13" s="63">
        <v>0</v>
      </c>
    </row>
    <row r="14" spans="2:25" ht="16" x14ac:dyDescent="0.2">
      <c r="B14" s="82" t="s">
        <v>4062</v>
      </c>
      <c r="C14" s="123">
        <f>_xlfn.COVARIANCE.S('Data BH'!$W329:$W451,'Data BH'!R329:R451)</f>
        <v>2.1151843516285622E-3</v>
      </c>
      <c r="D14" s="123">
        <f>_xlfn.COVARIANCE.S('Data BH'!$W329:$W451,'Data BH'!S329:S451)</f>
        <v>2.8662389171517024E-3</v>
      </c>
      <c r="E14" s="123">
        <f>_xlfn.COVARIANCE.S('Data BH'!$W329:$W451,'Data BH'!T329:T451)</f>
        <v>2.139234412675928E-3</v>
      </c>
      <c r="F14" s="123">
        <f>_xlfn.COVARIANCE.S('Data BH'!$W329:$W451,'Data BH'!U329:U451)</f>
        <v>9.68871714672068E-4</v>
      </c>
      <c r="G14" s="123">
        <f>_xlfn.COVARIANCE.S('Data BH'!$W329:$W451,'Data BH'!V329:V451)</f>
        <v>9.7796602192000664E-4</v>
      </c>
      <c r="H14" s="123">
        <f>_xlfn.COVARIANCE.S('Data BH'!$W329:$W451,'Data BH'!W329:W451)</f>
        <v>4.374443628827402E-3</v>
      </c>
      <c r="I14" s="123">
        <f>_xlfn.COVARIANCE.S('Data BH'!$W329:$W451,'Data BH'!X329:X451)</f>
        <v>4.9920358372378419E-4</v>
      </c>
      <c r="J14" s="123">
        <f>_xlfn.COVARIANCE.S('Data BH'!$W329:$W451,'Data BH'!Y329:Y451)</f>
        <v>1.6307038442403133E-3</v>
      </c>
      <c r="K14" s="123">
        <f>_xlfn.COVARIANCE.S('Data BH'!$W329:$W451,'Data BH'!Z329:Z451)</f>
        <v>2.2628386251180676E-3</v>
      </c>
      <c r="L14" s="123">
        <f>_xlfn.COVARIANCE.S('Data BH'!$W329:$W451,'Data BH'!AA329:AA451)</f>
        <v>1.816783269354535E-3</v>
      </c>
      <c r="M14" s="123">
        <f>_xlfn.COVARIANCE.S('Data BH'!$W329:$W451,'Data BH'!AB329:AB451)</f>
        <v>9.0592757352985767E-4</v>
      </c>
      <c r="N14" s="123">
        <f>_xlfn.COVARIANCE.S('Data BH'!$W329:$W451,'Data BH'!AC329:AC451)</f>
        <v>2.3314086461551113E-3</v>
      </c>
      <c r="O14" s="123">
        <f>_xlfn.COVARIANCE.S('Data BH'!$W329:$W451,'Data BH'!AD329:AD451)</f>
        <v>1.6093947474919935E-3</v>
      </c>
      <c r="P14" s="67"/>
      <c r="Q14" s="67"/>
      <c r="R14" s="67"/>
      <c r="S14" s="69" t="s">
        <v>4062</v>
      </c>
      <c r="T14" s="72">
        <f>'Assets BH'!G9/SUM('Assets BH'!G$3:G$15)</f>
        <v>2.5339147900375288E-2</v>
      </c>
      <c r="U14" s="72">
        <f t="shared" si="1"/>
        <v>7.6923076923076927E-2</v>
      </c>
      <c r="V14" s="72">
        <v>0.40032404044068343</v>
      </c>
      <c r="W14" s="72">
        <v>5.910488304718705E-2</v>
      </c>
      <c r="Y14" s="63">
        <v>0</v>
      </c>
    </row>
    <row r="15" spans="2:25" ht="16" x14ac:dyDescent="0.2">
      <c r="B15" s="82" t="s">
        <v>4074</v>
      </c>
      <c r="C15" s="123">
        <f>_xlfn.COVARIANCE.S('Data BH'!$X329:$X451,'Data BH'!R329:R451)</f>
        <v>6.4121767021045508E-4</v>
      </c>
      <c r="D15" s="123">
        <f>_xlfn.COVARIANCE.S('Data BH'!$X329:$X451,'Data BH'!S329:S451)</f>
        <v>2.4176844630387437E-4</v>
      </c>
      <c r="E15" s="123">
        <f>_xlfn.COVARIANCE.S('Data BH'!$X329:$X451,'Data BH'!T329:T451)</f>
        <v>2.9701037275375761E-4</v>
      </c>
      <c r="F15" s="123">
        <f>_xlfn.COVARIANCE.S('Data BH'!$X329:$X451,'Data BH'!U329:U451)</f>
        <v>3.3096789159107093E-4</v>
      </c>
      <c r="G15" s="123">
        <f>_xlfn.COVARIANCE.S('Data BH'!$X329:$X451,'Data BH'!V329:V451)</f>
        <v>-4.9388920646614687E-4</v>
      </c>
      <c r="H15" s="123">
        <f>_xlfn.COVARIANCE.S('Data BH'!$X329:$X451,'Data BH'!W329:W451)</f>
        <v>4.9920358372378419E-4</v>
      </c>
      <c r="I15" s="123">
        <f>_xlfn.COVARIANCE.S('Data BH'!$X329:$X451,'Data BH'!X329:X451)</f>
        <v>4.8371876079371188E-3</v>
      </c>
      <c r="J15" s="123">
        <f>_xlfn.COVARIANCE.S('Data BH'!$X329:$X451,'Data BH'!Y329:Y451)</f>
        <v>2.7419863236539195E-4</v>
      </c>
      <c r="K15" s="123">
        <f>_xlfn.COVARIANCE.S('Data BH'!$X329:$X451,'Data BH'!Z329:Z451)</f>
        <v>-8.5384287411156257E-5</v>
      </c>
      <c r="L15" s="123">
        <f>_xlfn.COVARIANCE.S('Data BH'!$X329:$X451,'Data BH'!AA329:AA451)</f>
        <v>-2.0250719065329718E-4</v>
      </c>
      <c r="M15" s="123">
        <f>_xlfn.COVARIANCE.S('Data BH'!$X329:$X451,'Data BH'!AB329:AB451)</f>
        <v>4.2398789048327828E-4</v>
      </c>
      <c r="N15" s="123">
        <f>_xlfn.COVARIANCE.S('Data BH'!$X329:$X451,'Data BH'!AC329:AC451)</f>
        <v>2.0988149041282911E-4</v>
      </c>
      <c r="O15" s="123">
        <f>_xlfn.COVARIANCE.S('Data BH'!$X329:$X451,'Data BH'!AD329:AD451)</f>
        <v>9.889457515390701E-4</v>
      </c>
      <c r="P15" s="67"/>
      <c r="Q15" s="67"/>
      <c r="R15" s="67"/>
      <c r="S15" s="69" t="s">
        <v>4074</v>
      </c>
      <c r="T15" s="72">
        <f>'Assets BH'!G6/SUM('Assets BH'!G$3:G$15)</f>
        <v>7.890175185877002E-2</v>
      </c>
      <c r="U15" s="72">
        <f t="shared" si="1"/>
        <v>7.6923076923076927E-2</v>
      </c>
      <c r="V15" s="72">
        <v>0</v>
      </c>
      <c r="W15" s="72">
        <v>0.22237940302579109</v>
      </c>
      <c r="Y15" s="63">
        <v>0</v>
      </c>
    </row>
    <row r="16" spans="2:25" ht="16" x14ac:dyDescent="0.2">
      <c r="B16" s="82" t="s">
        <v>4064</v>
      </c>
      <c r="C16" s="123">
        <f>_xlfn.COVARIANCE.S('Data BH'!$Y329:$Y451,'Data BH'!R329:R451)</f>
        <v>9.3846534349096981E-4</v>
      </c>
      <c r="D16" s="123">
        <f>_xlfn.COVARIANCE.S('Data BH'!$Y329:$Y451,'Data BH'!S329:S451)</f>
        <v>3.6772128105785344E-3</v>
      </c>
      <c r="E16" s="123">
        <f>_xlfn.COVARIANCE.S('Data BH'!$Y329:$Y451,'Data BH'!T329:T451)</f>
        <v>2.4900447395695227E-3</v>
      </c>
      <c r="F16" s="123">
        <f>_xlfn.COVARIANCE.S('Data BH'!$Y329:$Y451,'Data BH'!U329:U451)</f>
        <v>1.1134062625377248E-3</v>
      </c>
      <c r="G16" s="123">
        <f>_xlfn.COVARIANCE.S('Data BH'!$Y329:$Y451,'Data BH'!V329:V451)</f>
        <v>2.4117892745189862E-3</v>
      </c>
      <c r="H16" s="123">
        <f>_xlfn.COVARIANCE.S('Data BH'!$Y329:$Y451,'Data BH'!W329:W451)</f>
        <v>1.6307038442403133E-3</v>
      </c>
      <c r="I16" s="123">
        <f>_xlfn.COVARIANCE.S('Data BH'!$Y329:$Y451,'Data BH'!X329:X451)</f>
        <v>2.7419863236539195E-4</v>
      </c>
      <c r="J16" s="123">
        <f>_xlfn.COVARIANCE.S('Data BH'!$Y329:$Y451,'Data BH'!Y329:Y451)</f>
        <v>3.3134658271581508E-3</v>
      </c>
      <c r="K16" s="123">
        <f>_xlfn.COVARIANCE.S('Data BH'!$Y329:$Y451,'Data BH'!Z329:Z451)</f>
        <v>3.5539236154760044E-3</v>
      </c>
      <c r="L16" s="123">
        <f>_xlfn.COVARIANCE.S('Data BH'!$Y329:$Y451,'Data BH'!AA329:AA451)</f>
        <v>1.5229647997055716E-3</v>
      </c>
      <c r="M16" s="123">
        <f>_xlfn.COVARIANCE.S('Data BH'!$Y329:$Y451,'Data BH'!AB329:AB451)</f>
        <v>8.4801946279951734E-4</v>
      </c>
      <c r="N16" s="123">
        <f>_xlfn.COVARIANCE.S('Data BH'!$Y329:$Y451,'Data BH'!AC329:AC451)</f>
        <v>2.6320554472818209E-3</v>
      </c>
      <c r="O16" s="123">
        <f>_xlfn.COVARIANCE.S('Data BH'!$Y329:$Y451,'Data BH'!AD329:AD451)</f>
        <v>2.0421145666950332E-3</v>
      </c>
      <c r="P16" s="67"/>
      <c r="Q16" s="67"/>
      <c r="R16" s="67"/>
      <c r="S16" s="69" t="s">
        <v>4064</v>
      </c>
      <c r="T16" s="72">
        <f>'Assets BH'!G11/SUM('Assets BH'!G$3:G$15)</f>
        <v>2.0454114012678357E-2</v>
      </c>
      <c r="U16" s="72">
        <f t="shared" si="1"/>
        <v>7.6923076923076927E-2</v>
      </c>
      <c r="V16" s="72">
        <v>0</v>
      </c>
      <c r="W16" s="72">
        <v>0.12905162861465105</v>
      </c>
      <c r="Y16" s="63">
        <v>0</v>
      </c>
    </row>
    <row r="17" spans="2:25" ht="16" x14ac:dyDescent="0.2">
      <c r="B17" s="82" t="s">
        <v>4184</v>
      </c>
      <c r="C17" s="123">
        <f>_xlfn.COVARIANCE.S('Data BH'!$Z329:$Z451,'Data BH'!R329:R451)</f>
        <v>1.3412115646717071E-3</v>
      </c>
      <c r="D17" s="123">
        <f>_xlfn.COVARIANCE.S('Data BH'!$Z329:$Z451,'Data BH'!S329:S451)</f>
        <v>4.4285933815344626E-3</v>
      </c>
      <c r="E17" s="123">
        <f>_xlfn.COVARIANCE.S('Data BH'!$Z329:$Z451,'Data BH'!T329:T451)</f>
        <v>4.8703405357833117E-3</v>
      </c>
      <c r="F17" s="123">
        <f>_xlfn.COVARIANCE.S('Data BH'!$Z329:$Z451,'Data BH'!U329:U451)</f>
        <v>1.4164574253488903E-3</v>
      </c>
      <c r="G17" s="123">
        <f>_xlfn.COVARIANCE.S('Data BH'!$Z329:$Z451,'Data BH'!V329:V451)</f>
        <v>4.9204975229045203E-3</v>
      </c>
      <c r="H17" s="123">
        <f>_xlfn.COVARIANCE.S('Data BH'!$Z329:$Z451,'Data BH'!W329:W451)</f>
        <v>2.2628386251180676E-3</v>
      </c>
      <c r="I17" s="123">
        <f>_xlfn.COVARIANCE.S('Data BH'!$Z329:$Z451,'Data BH'!X329:X451)</f>
        <v>-8.5384287411156257E-5</v>
      </c>
      <c r="J17" s="123">
        <f>_xlfn.COVARIANCE.S('Data BH'!$Z329:$Z451,'Data BH'!Y329:Y451)</f>
        <v>3.5539236154760044E-3</v>
      </c>
      <c r="K17" s="123">
        <f>_xlfn.COVARIANCE.S('Data BH'!$Z329:$Z451,'Data BH'!Z329:Z451)</f>
        <v>1.9993471546485023E-2</v>
      </c>
      <c r="L17" s="123">
        <f>_xlfn.COVARIANCE.S('Data BH'!$Z329:$Z451,'Data BH'!AA329:AA451)</f>
        <v>2.243473502671419E-3</v>
      </c>
      <c r="M17" s="123">
        <f>_xlfn.COVARIANCE.S('Data BH'!$Z329:$Z451,'Data BH'!AB329:AB451)</f>
        <v>1.6722504584593928E-3</v>
      </c>
      <c r="N17" s="123">
        <f>_xlfn.COVARIANCE.S('Data BH'!$Z329:$Z451,'Data BH'!AC329:AC451)</f>
        <v>3.8039653420006143E-3</v>
      </c>
      <c r="O17" s="123">
        <f>_xlfn.COVARIANCE.S('Data BH'!$Z329:$Z451,'Data BH'!AD329:AD451)</f>
        <v>3.4125035922518043E-3</v>
      </c>
      <c r="P17" s="67"/>
      <c r="Q17" s="67"/>
      <c r="R17" s="67"/>
      <c r="S17" s="69" t="s">
        <v>4184</v>
      </c>
      <c r="T17" s="72">
        <f>'Assets BH'!G10/SUM('Assets BH'!G$3:G$15)</f>
        <v>2.3555188361043394E-2</v>
      </c>
      <c r="U17" s="72">
        <f t="shared" si="1"/>
        <v>7.6923076923076927E-2</v>
      </c>
      <c r="V17" s="72">
        <v>0</v>
      </c>
      <c r="W17" s="72">
        <v>0</v>
      </c>
      <c r="Y17" s="63">
        <v>0</v>
      </c>
    </row>
    <row r="18" spans="2:25" ht="16" x14ac:dyDescent="0.2">
      <c r="B18" s="82" t="s">
        <v>4066</v>
      </c>
      <c r="C18" s="123">
        <f>_xlfn.COVARIANCE.S('Data BH'!$AA329:$AA451,'Data BH'!R329:R451)</f>
        <v>1.920757223021064E-3</v>
      </c>
      <c r="D18" s="123">
        <f>_xlfn.COVARIANCE.S('Data BH'!$AA329:$AA451,'Data BH'!S329:S451)</f>
        <v>2.5633664626693742E-3</v>
      </c>
      <c r="E18" s="123">
        <f>_xlfn.COVARIANCE.S('Data BH'!$AA329:$AA451,'Data BH'!T329:T451)</f>
        <v>1.9903982596142433E-3</v>
      </c>
      <c r="F18" s="123">
        <f>_xlfn.COVARIANCE.S('Data BH'!$AA329:$AA451,'Data BH'!U329:U451)</f>
        <v>1.0066234441904684E-3</v>
      </c>
      <c r="G18" s="123">
        <f>_xlfn.COVARIANCE.S('Data BH'!$AA329:$AA451,'Data BH'!V329:V451)</f>
        <v>2.8389850660822621E-3</v>
      </c>
      <c r="H18" s="123">
        <f>_xlfn.COVARIANCE.S('Data BH'!$AA329:$AA451,'Data BH'!W329:W451)</f>
        <v>1.816783269354535E-3</v>
      </c>
      <c r="I18" s="123">
        <f>_xlfn.COVARIANCE.S('Data BH'!$AA329:$AA451,'Data BH'!X329:X451)</f>
        <v>-2.0250719065329718E-4</v>
      </c>
      <c r="J18" s="123">
        <f>_xlfn.COVARIANCE.S('Data BH'!$AA329:$AA451,'Data BH'!Y329:Y451)</f>
        <v>1.5229647997055716E-3</v>
      </c>
      <c r="K18" s="123">
        <f>_xlfn.COVARIANCE.S('Data BH'!$AA329:$AA451,'Data BH'!Z329:Z451)</f>
        <v>2.243473502671419E-3</v>
      </c>
      <c r="L18" s="123">
        <f>_xlfn.COVARIANCE.S('Data BH'!$AA329:$AA451,'Data BH'!AA329:AA451)</f>
        <v>6.0701634370610002E-3</v>
      </c>
      <c r="M18" s="123">
        <f>_xlfn.COVARIANCE.S('Data BH'!$AA329:$AA451,'Data BH'!AB329:AB451)</f>
        <v>1.5904146084782229E-3</v>
      </c>
      <c r="N18" s="123">
        <f>_xlfn.COVARIANCE.S('Data BH'!$AA329:$AA451,'Data BH'!AC329:AC451)</f>
        <v>1.8089406464880447E-3</v>
      </c>
      <c r="O18" s="123">
        <f>_xlfn.COVARIANCE.S('Data BH'!$AA329:$AA451,'Data BH'!AD329:AD451)</f>
        <v>1.9681006515912167E-3</v>
      </c>
      <c r="P18" s="67"/>
      <c r="Q18" s="67"/>
      <c r="R18" s="67"/>
      <c r="S18" s="69" t="s">
        <v>4066</v>
      </c>
      <c r="T18" s="72">
        <f>'Assets BH'!G13/SUM('Assets BH'!G$3:G$15)</f>
        <v>1.2428644662596409E-2</v>
      </c>
      <c r="U18" s="72">
        <f t="shared" si="1"/>
        <v>7.6923076923076927E-2</v>
      </c>
      <c r="V18" s="72">
        <v>0</v>
      </c>
      <c r="W18" s="72">
        <v>7.1831605810319651E-2</v>
      </c>
      <c r="Y18" s="63">
        <v>0</v>
      </c>
    </row>
    <row r="19" spans="2:25" ht="16" x14ac:dyDescent="0.2">
      <c r="B19" s="82" t="s">
        <v>4185</v>
      </c>
      <c r="C19" s="123">
        <f>_xlfn.COVARIANCE.S('Data BH'!$AB329:$AB451,'Data BH'!R329:R451)</f>
        <v>2.100205075597042E-3</v>
      </c>
      <c r="D19" s="123">
        <f>_xlfn.COVARIANCE.S('Data BH'!$AB329:$AB451,'Data BH'!S329:S451)</f>
        <v>9.0319390473326178E-4</v>
      </c>
      <c r="E19" s="123">
        <f>_xlfn.COVARIANCE.S('Data BH'!$AB329:$AB451,'Data BH'!T329:T451)</f>
        <v>1.0680315468502731E-3</v>
      </c>
      <c r="F19" s="123">
        <f>_xlfn.COVARIANCE.S('Data BH'!$AB329:$AB451,'Data BH'!U329:U451)</f>
        <v>1.2711635419338362E-3</v>
      </c>
      <c r="G19" s="123">
        <f>_xlfn.COVARIANCE.S('Data BH'!$AB329:$AB451,'Data BH'!V329:V451)</f>
        <v>3.0696858315236619E-3</v>
      </c>
      <c r="H19" s="123">
        <f>_xlfn.COVARIANCE.S('Data BH'!$AB329:$AB451,'Data BH'!W329:W451)</f>
        <v>9.0592757352985767E-4</v>
      </c>
      <c r="I19" s="123">
        <f>_xlfn.COVARIANCE.S('Data BH'!$AB329:$AB451,'Data BH'!X329:X451)</f>
        <v>4.2398789048327828E-4</v>
      </c>
      <c r="J19" s="123">
        <f>_xlfn.COVARIANCE.S('Data BH'!$AB329:$AB451,'Data BH'!Y329:Y451)</f>
        <v>8.4801946279951734E-4</v>
      </c>
      <c r="K19" s="123">
        <f>_xlfn.COVARIANCE.S('Data BH'!$AB329:$AB451,'Data BH'!Z329:Z451)</f>
        <v>1.6722504584593928E-3</v>
      </c>
      <c r="L19" s="123">
        <f>_xlfn.COVARIANCE.S('Data BH'!$AB329:$AB451,'Data BH'!AA329:AA451)</f>
        <v>1.5904146084782229E-3</v>
      </c>
      <c r="M19" s="123">
        <f>_xlfn.COVARIANCE.S('Data BH'!$AB329:$AB451,'Data BH'!AB329:AB451)</f>
        <v>7.1129823321734783E-3</v>
      </c>
      <c r="N19" s="123">
        <f>_xlfn.COVARIANCE.S('Data BH'!$AB329:$AB451,'Data BH'!AC329:AC451)</f>
        <v>1.2307455876234261E-3</v>
      </c>
      <c r="O19" s="123">
        <f>_xlfn.COVARIANCE.S('Data BH'!$AB329:$AB451,'Data BH'!AD329:AD451)</f>
        <v>1.8423255970829615E-3</v>
      </c>
      <c r="P19" s="67"/>
      <c r="Q19" s="67"/>
      <c r="R19" s="67"/>
      <c r="S19" s="69" t="s">
        <v>4185</v>
      </c>
      <c r="T19" s="72">
        <f>'Assets BH'!G12/SUM('Assets BH'!G$3:G$15)</f>
        <v>1.5684451111852536E-2</v>
      </c>
      <c r="U19" s="72">
        <f t="shared" si="1"/>
        <v>7.6923076923076927E-2</v>
      </c>
      <c r="V19" s="72">
        <v>0.19342213983377857</v>
      </c>
      <c r="W19" s="72">
        <v>4.2366594046759139E-2</v>
      </c>
      <c r="Y19" s="63">
        <v>0</v>
      </c>
    </row>
    <row r="20" spans="2:25" ht="16" x14ac:dyDescent="0.2">
      <c r="B20" s="82" t="s">
        <v>4068</v>
      </c>
      <c r="C20" s="123">
        <f>_xlfn.COVARIANCE.S('Data BH'!$AC329:$AC451,'Data BH'!R329:R451)</f>
        <v>1.4223048206992452E-3</v>
      </c>
      <c r="D20" s="123">
        <f>_xlfn.COVARIANCE.S('Data BH'!$AC329:$AC451,'Data BH'!S329:S451)</f>
        <v>4.1783925160194385E-3</v>
      </c>
      <c r="E20" s="123">
        <f>_xlfn.COVARIANCE.S('Data BH'!$AC329:$AC451,'Data BH'!T329:T451)</f>
        <v>2.5860259532095864E-3</v>
      </c>
      <c r="F20" s="123">
        <f>_xlfn.COVARIANCE.S('Data BH'!$AC329:$AC451,'Data BH'!U329:U451)</f>
        <v>9.6318691466152544E-4</v>
      </c>
      <c r="G20" s="123">
        <f>_xlfn.COVARIANCE.S('Data BH'!$AC329:$AC451,'Data BH'!V329:V451)</f>
        <v>2.0465090456907612E-3</v>
      </c>
      <c r="H20" s="123">
        <f>_xlfn.COVARIANCE.S('Data BH'!$AC329:$AC451,'Data BH'!W329:W451)</f>
        <v>2.3314086461551113E-3</v>
      </c>
      <c r="I20" s="123">
        <f>_xlfn.COVARIANCE.S('Data BH'!$AC329:$AC451,'Data BH'!X329:X451)</f>
        <v>2.0988149041282911E-4</v>
      </c>
      <c r="J20" s="123">
        <f>_xlfn.COVARIANCE.S('Data BH'!$AC329:$AC451,'Data BH'!Y329:Y451)</f>
        <v>2.6320554472818209E-3</v>
      </c>
      <c r="K20" s="123">
        <f>_xlfn.COVARIANCE.S('Data BH'!$AC329:$AC451,'Data BH'!Z329:Z451)</f>
        <v>3.8039653420006143E-3</v>
      </c>
      <c r="L20" s="123">
        <f>_xlfn.COVARIANCE.S('Data BH'!$AC329:$AC451,'Data BH'!AA329:AA451)</f>
        <v>1.8089406464880447E-3</v>
      </c>
      <c r="M20" s="123">
        <f>_xlfn.COVARIANCE.S('Data BH'!$AC329:$AC451,'Data BH'!AB329:AB451)</f>
        <v>1.2307455876234261E-3</v>
      </c>
      <c r="N20" s="123">
        <f>_xlfn.COVARIANCE.S('Data BH'!$AC329:$AC451,'Data BH'!AC329:AC451)</f>
        <v>4.2861947806260084E-3</v>
      </c>
      <c r="O20" s="123">
        <f>_xlfn.COVARIANCE.S('Data BH'!$AC329:$AC451,'Data BH'!AD329:AD451)</f>
        <v>2.1364595339532421E-3</v>
      </c>
      <c r="P20" s="67"/>
      <c r="Q20" s="67"/>
      <c r="R20" s="67"/>
      <c r="S20" s="69" t="s">
        <v>4068</v>
      </c>
      <c r="T20" s="72">
        <f>'Assets BH'!G15/SUM('Assets BH'!G$3:G$15)</f>
        <v>1.0931917753841135E-2</v>
      </c>
      <c r="U20" s="72">
        <f t="shared" si="1"/>
        <v>7.6923076923076927E-2</v>
      </c>
      <c r="V20" s="72">
        <v>0</v>
      </c>
      <c r="W20" s="72">
        <v>3.8145624312313171E-2</v>
      </c>
      <c r="Y20" s="63">
        <v>0</v>
      </c>
    </row>
    <row r="21" spans="2:25" ht="16" x14ac:dyDescent="0.2">
      <c r="B21" s="82" t="s">
        <v>4186</v>
      </c>
      <c r="C21" s="123">
        <f>_xlfn.COVARIANCE.S('Data BH'!$AD329:$AD451,'Data BH'!R329:R451)</f>
        <v>2.1400522145230898E-3</v>
      </c>
      <c r="D21" s="123">
        <f>_xlfn.COVARIANCE.S('Data BH'!$AD329:$AD451,'Data BH'!S329:S451)</f>
        <v>2.6762728363816791E-3</v>
      </c>
      <c r="E21" s="123">
        <f>_xlfn.COVARIANCE.S('Data BH'!$AD329:$AD451,'Data BH'!T329:T451)</f>
        <v>2.7260938410086839E-3</v>
      </c>
      <c r="F21" s="123">
        <f>_xlfn.COVARIANCE.S('Data BH'!$AD329:$AD451,'Data BH'!U329:U451)</f>
        <v>8.7883614143472518E-4</v>
      </c>
      <c r="G21" s="123">
        <f>_xlfn.COVARIANCE.S('Data BH'!$AD329:$AD451,'Data BH'!V329:V451)</f>
        <v>1.5251801177914106E-3</v>
      </c>
      <c r="H21" s="123">
        <f>_xlfn.COVARIANCE.S('Data BH'!$AD329:$AD451,'Data BH'!W329:W451)</f>
        <v>1.6093947474919935E-3</v>
      </c>
      <c r="I21" s="123">
        <f>_xlfn.COVARIANCE.S('Data BH'!$AD329:$AD451,'Data BH'!X329:X451)</f>
        <v>9.889457515390701E-4</v>
      </c>
      <c r="J21" s="123">
        <f>_xlfn.COVARIANCE.S('Data BH'!$AD329:$AD451,'Data BH'!Y329:Y451)</f>
        <v>2.0421145666950332E-3</v>
      </c>
      <c r="K21" s="123">
        <f>_xlfn.COVARIANCE.S('Data BH'!$AD329:$AD451,'Data BH'!Z329:Z451)</f>
        <v>3.4125035922518043E-3</v>
      </c>
      <c r="L21" s="123">
        <f>_xlfn.COVARIANCE.S('Data BH'!$AD329:$AD451,'Data BH'!AA329:AA451)</f>
        <v>1.9681006515912167E-3</v>
      </c>
      <c r="M21" s="123">
        <f>_xlfn.COVARIANCE.S('Data BH'!$AD329:$AD451,'Data BH'!AB329:AB451)</f>
        <v>1.8423255970829615E-3</v>
      </c>
      <c r="N21" s="123">
        <f>_xlfn.COVARIANCE.S('Data BH'!$AD329:$AD451,'Data BH'!AC329:AC451)</f>
        <v>2.1364595339532421E-3</v>
      </c>
      <c r="O21" s="123">
        <f>_xlfn.COVARIANCE.S('Data BH'!$AD329:$AD451,'Data BH'!AD329:AD451)</f>
        <v>7.8687894709372746E-3</v>
      </c>
      <c r="P21" s="67"/>
      <c r="Q21" s="67"/>
      <c r="R21" s="67"/>
      <c r="S21" s="69" t="s">
        <v>4186</v>
      </c>
      <c r="T21" s="72">
        <f>'Assets BH'!G14/SUM('Assets BH'!G$3:G$15)</f>
        <v>1.1544952644896389E-2</v>
      </c>
      <c r="U21" s="72">
        <f t="shared" si="1"/>
        <v>7.6923076923076927E-2</v>
      </c>
      <c r="V21" s="72">
        <f>1-SUM(V9:V20)</f>
        <v>0</v>
      </c>
      <c r="W21" s="72">
        <f>1-SUM(W9:W20)</f>
        <v>8.411049634560186E-13</v>
      </c>
      <c r="Y21" s="63">
        <v>0</v>
      </c>
    </row>
    <row r="22" spans="2:25" ht="16" x14ac:dyDescent="0.2">
      <c r="B22" s="82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T22" s="72"/>
      <c r="U22" s="72"/>
      <c r="V22" s="72"/>
      <c r="W22" s="72"/>
    </row>
    <row r="26" spans="2:25" x14ac:dyDescent="0.15">
      <c r="K26" s="63" t="s">
        <v>4188</v>
      </c>
    </row>
    <row r="28" spans="2:25" ht="15" x14ac:dyDescent="0.2">
      <c r="B28" s="120" t="s">
        <v>4118</v>
      </c>
      <c r="C28" s="121">
        <f>D28+0.1%</f>
        <v>2.4650618426096609E-2</v>
      </c>
      <c r="D28" s="121">
        <f>E28+0.15%</f>
        <v>2.3650618426096608E-2</v>
      </c>
      <c r="E28" s="121">
        <v>2.2150618426096606E-2</v>
      </c>
      <c r="F28" s="121">
        <f>E28-0.25%</f>
        <v>1.9650618426096608E-2</v>
      </c>
      <c r="G28" s="121">
        <f t="shared" ref="G28:J28" si="2">F28-0.25%</f>
        <v>1.7150618426096609E-2</v>
      </c>
      <c r="H28" s="121">
        <f t="shared" si="2"/>
        <v>1.4650618426096608E-2</v>
      </c>
      <c r="I28" s="121">
        <f t="shared" si="2"/>
        <v>1.2150618426096608E-2</v>
      </c>
      <c r="J28" s="130">
        <f>W3</f>
        <v>1.0008210237465193E-2</v>
      </c>
      <c r="K28" s="67"/>
      <c r="L28" s="67"/>
      <c r="M28" s="67"/>
      <c r="N28" s="67"/>
      <c r="O28" s="67"/>
      <c r="P28" s="67"/>
      <c r="Q28" s="67"/>
      <c r="R28" s="67"/>
    </row>
    <row r="29" spans="2:25" ht="15" x14ac:dyDescent="0.2">
      <c r="B29" s="112" t="s">
        <v>4113</v>
      </c>
      <c r="C29" s="122">
        <f>MMULT($C3:$O3,C$32:C$44)</f>
        <v>2.4650618401128376E-2</v>
      </c>
      <c r="D29" s="122">
        <f>MMULT($C3:$O3,D$32:D$44)</f>
        <v>2.3650618343574337E-2</v>
      </c>
      <c r="E29" s="122">
        <f>MMULT($C3:$O3,E$32:E$44)</f>
        <v>2.2150618426096606E-2</v>
      </c>
      <c r="F29" s="122">
        <f>MMULT($C3:$O3,F$32:F$44)</f>
        <v>1.9650618438828458E-2</v>
      </c>
      <c r="G29" s="122">
        <f>MMULT($C3:$O3,G$32:G$44)</f>
        <v>1.7150618302698858E-2</v>
      </c>
      <c r="H29" s="122">
        <f>MMULT($C3:$O3,H$32:H$44)</f>
        <v>1.4650618353760725E-2</v>
      </c>
      <c r="I29" s="122">
        <f>MMULT($C3:$O3,I$32:I$44)</f>
        <v>1.2150629579135005E-2</v>
      </c>
      <c r="J29" s="122">
        <f>MMULT($C3:$O3,J$32:J$44)</f>
        <v>1.0008210237465193E-2</v>
      </c>
      <c r="K29" s="67"/>
      <c r="L29" s="67"/>
      <c r="M29" s="67"/>
      <c r="N29" s="67"/>
      <c r="O29" s="67"/>
      <c r="P29" s="67"/>
      <c r="Q29" s="67"/>
      <c r="R29" s="67"/>
    </row>
    <row r="30" spans="2:25" ht="15" x14ac:dyDescent="0.2">
      <c r="B30" s="112" t="s">
        <v>4114</v>
      </c>
      <c r="C30" s="123">
        <f t="array" ref="C30">SQRT(MMULT(MMULT(TRANSPOSE(C$32:C$44),$C$9:$O$21),C$32:C$44))</f>
        <v>7.661787112494628E-2</v>
      </c>
      <c r="D30" s="123">
        <f t="array" ref="D30">SQRT(MMULT(MMULT(TRANSPOSE(D$32:D$44),$C$9:$O$21),D$32:D$44))</f>
        <v>6.2481927049312082E-2</v>
      </c>
      <c r="E30" s="123">
        <f t="array" ref="E30">SQRT(MMULT(MMULT(TRANSPOSE(E$32:E$44),$C$9:$O$21),E$32:E$44))</f>
        <v>5.3756885284656566E-2</v>
      </c>
      <c r="F30" s="123">
        <f t="array" ref="F30">SQRT(MMULT(MMULT(TRANSPOSE(F$32:F$44),$C$9:$O$21),F$32:F$44))</f>
        <v>4.7770664354509093E-2</v>
      </c>
      <c r="G30" s="123">
        <f t="array" ref="G30">SQRT(MMULT(MMULT(TRANSPOSE(G$32:G$44),$C$9:$O$21),G$32:G$44))</f>
        <v>4.280299129306421E-2</v>
      </c>
      <c r="H30" s="123">
        <f t="array" ref="H30">SQRT(MMULT(MMULT(TRANSPOSE(H$32:H$44),$C$9:$O$21),H$32:H$44))</f>
        <v>3.9155655670916938E-2</v>
      </c>
      <c r="I30" s="123">
        <f t="array" ref="I30">SQRT(MMULT(MMULT(TRANSPOSE(I$32:I$44),$C$9:$O$21),I$32:I$44))</f>
        <v>3.6875182047581223E-2</v>
      </c>
      <c r="J30" s="123">
        <f t="array" ref="J30">SQRT(MMULT(MMULT(TRANSPOSE(J$32:J$44),$C$9:$O$21),J$32:J$44))</f>
        <v>3.6192665953234511E-2</v>
      </c>
      <c r="K30" s="67"/>
      <c r="L30" s="67"/>
      <c r="M30" s="67"/>
      <c r="N30" s="67"/>
      <c r="O30" s="67"/>
      <c r="P30" s="67"/>
      <c r="Q30" s="67"/>
      <c r="R30" s="67"/>
    </row>
    <row r="31" spans="2:25" x14ac:dyDescent="0.15"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Y31" s="75" t="s">
        <v>4117</v>
      </c>
    </row>
    <row r="32" spans="2:25" ht="16" x14ac:dyDescent="0.2">
      <c r="B32" s="69" t="s">
        <v>4057</v>
      </c>
      <c r="C32" s="74">
        <v>0.95440022422481086</v>
      </c>
      <c r="D32" s="74">
        <v>0.60063859561722377</v>
      </c>
      <c r="E32" s="129">
        <f>V9</f>
        <v>0.28631637097023055</v>
      </c>
      <c r="F32" s="72">
        <v>0.22982201742857042</v>
      </c>
      <c r="G32" s="72">
        <v>0.17605362936677693</v>
      </c>
      <c r="H32" s="72">
        <v>0.12652606622128565</v>
      </c>
      <c r="I32" s="72">
        <v>8.5300663645343527E-2</v>
      </c>
      <c r="J32" s="129">
        <f>W9</f>
        <v>4.2368273231397427E-2</v>
      </c>
      <c r="K32" s="72"/>
      <c r="L32" s="72"/>
      <c r="M32" s="72"/>
      <c r="N32" s="72"/>
      <c r="O32" s="72"/>
      <c r="P32" s="72"/>
      <c r="Q32" s="72"/>
      <c r="R32" s="72"/>
      <c r="Y32" s="63">
        <v>0</v>
      </c>
    </row>
    <row r="33" spans="2:25" ht="16" x14ac:dyDescent="0.2">
      <c r="B33" s="69" t="s">
        <v>4058</v>
      </c>
      <c r="C33" s="74">
        <v>0</v>
      </c>
      <c r="D33" s="74">
        <v>4.6388381722456122E-2</v>
      </c>
      <c r="E33" s="129">
        <f>V10</f>
        <v>0.11993744875530735</v>
      </c>
      <c r="F33" s="72">
        <v>0.10809542617104324</v>
      </c>
      <c r="G33" s="72">
        <v>9.2375367962897637E-2</v>
      </c>
      <c r="H33" s="72">
        <v>6.2601744592760203E-2</v>
      </c>
      <c r="I33" s="72">
        <v>7.9637317203403203E-3</v>
      </c>
      <c r="J33" s="129">
        <f>W10</f>
        <v>0</v>
      </c>
      <c r="K33" s="72"/>
      <c r="L33" s="72"/>
      <c r="M33" s="72"/>
      <c r="N33" s="72"/>
      <c r="O33" s="72"/>
      <c r="P33" s="72"/>
      <c r="Q33" s="72"/>
      <c r="R33" s="72"/>
      <c r="Y33" s="63">
        <v>0</v>
      </c>
    </row>
    <row r="34" spans="2:25" ht="16" x14ac:dyDescent="0.2">
      <c r="B34" s="69" t="s">
        <v>4059</v>
      </c>
      <c r="C34" s="74">
        <v>0</v>
      </c>
      <c r="D34" s="74">
        <v>0</v>
      </c>
      <c r="E34" s="129">
        <f>V11</f>
        <v>0</v>
      </c>
      <c r="F34" s="72">
        <v>1.1321492646959204E-3</v>
      </c>
      <c r="G34" s="72">
        <v>9.8406853895913662E-3</v>
      </c>
      <c r="H34" s="72">
        <v>7.7028885618364434E-3</v>
      </c>
      <c r="I34" s="72">
        <v>0</v>
      </c>
      <c r="J34" s="129">
        <f>W11</f>
        <v>0</v>
      </c>
      <c r="K34" s="72"/>
      <c r="L34" s="72"/>
      <c r="M34" s="72"/>
      <c r="N34" s="72"/>
      <c r="O34" s="72"/>
      <c r="P34" s="72"/>
      <c r="Q34" s="72"/>
      <c r="R34" s="72"/>
      <c r="Y34" s="63">
        <v>0</v>
      </c>
    </row>
    <row r="35" spans="2:25" ht="16" x14ac:dyDescent="0.2">
      <c r="B35" s="69" t="s">
        <v>4060</v>
      </c>
      <c r="C35" s="74">
        <v>0</v>
      </c>
      <c r="D35" s="74">
        <v>0</v>
      </c>
      <c r="E35" s="129">
        <f>V12</f>
        <v>0</v>
      </c>
      <c r="F35" s="72">
        <v>9.8480941581269923E-2</v>
      </c>
      <c r="G35" s="72">
        <v>0.21168571152085489</v>
      </c>
      <c r="H35" s="72">
        <v>0.29454778814126115</v>
      </c>
      <c r="I35" s="72">
        <v>0.33627420694947197</v>
      </c>
      <c r="J35" s="129">
        <f>W12</f>
        <v>0.3947519879107404</v>
      </c>
      <c r="K35" s="72"/>
      <c r="L35" s="72"/>
      <c r="M35" s="72"/>
      <c r="N35" s="72"/>
      <c r="O35" s="72"/>
      <c r="P35" s="72"/>
      <c r="Q35" s="72"/>
      <c r="R35" s="72"/>
      <c r="Y35" s="63">
        <v>0</v>
      </c>
    </row>
    <row r="36" spans="2:25" ht="16" x14ac:dyDescent="0.2">
      <c r="B36" s="69" t="s">
        <v>4061</v>
      </c>
      <c r="C36" s="74">
        <v>0</v>
      </c>
      <c r="D36" s="74">
        <v>0</v>
      </c>
      <c r="E36" s="129">
        <f>V13</f>
        <v>0</v>
      </c>
      <c r="F36" s="72">
        <v>0</v>
      </c>
      <c r="G36" s="72">
        <v>0</v>
      </c>
      <c r="H36" s="72">
        <v>0</v>
      </c>
      <c r="I36" s="72">
        <v>0</v>
      </c>
      <c r="J36" s="129">
        <f>W13</f>
        <v>0</v>
      </c>
      <c r="K36" s="72"/>
      <c r="L36" s="72"/>
      <c r="M36" s="72"/>
      <c r="N36" s="72"/>
      <c r="O36" s="72"/>
      <c r="P36" s="72"/>
      <c r="Q36" s="72"/>
      <c r="R36" s="72"/>
      <c r="Y36" s="63">
        <v>0</v>
      </c>
    </row>
    <row r="37" spans="2:25" ht="16" x14ac:dyDescent="0.2">
      <c r="B37" s="69" t="s">
        <v>4062</v>
      </c>
      <c r="C37" s="74">
        <v>4.5599775775189082E-2</v>
      </c>
      <c r="D37" s="74">
        <v>0.35297302027998595</v>
      </c>
      <c r="E37" s="129">
        <f>V14</f>
        <v>0.40032404044068343</v>
      </c>
      <c r="F37" s="72">
        <v>0.33383722640058866</v>
      </c>
      <c r="G37" s="72">
        <v>0.26469486771379236</v>
      </c>
      <c r="H37" s="72">
        <v>0.19833846105422642</v>
      </c>
      <c r="I37" s="72">
        <v>0.13827804362990997</v>
      </c>
      <c r="J37" s="129">
        <f>W14</f>
        <v>5.910488304718705E-2</v>
      </c>
      <c r="K37" s="72"/>
      <c r="L37" s="72"/>
      <c r="M37" s="72"/>
      <c r="N37" s="72"/>
      <c r="O37" s="72"/>
      <c r="P37" s="72"/>
      <c r="Q37" s="72"/>
      <c r="R37" s="72"/>
      <c r="Y37" s="63">
        <v>0</v>
      </c>
    </row>
    <row r="38" spans="2:25" ht="16" x14ac:dyDescent="0.2">
      <c r="B38" s="69" t="s">
        <v>4074</v>
      </c>
      <c r="C38" s="74">
        <v>0</v>
      </c>
      <c r="D38" s="74">
        <v>0</v>
      </c>
      <c r="E38" s="129">
        <f>V15</f>
        <v>0</v>
      </c>
      <c r="F38" s="72">
        <v>6.2773591075113863E-2</v>
      </c>
      <c r="G38" s="72">
        <v>0.1116041534156656</v>
      </c>
      <c r="H38" s="72">
        <v>0.15411858802857939</v>
      </c>
      <c r="I38" s="72">
        <v>0.18816121529578075</v>
      </c>
      <c r="J38" s="129">
        <f>W15</f>
        <v>0.22237940302579109</v>
      </c>
      <c r="K38" s="72"/>
      <c r="L38" s="72"/>
      <c r="M38" s="72"/>
      <c r="N38" s="72"/>
      <c r="O38" s="72"/>
      <c r="P38" s="72"/>
      <c r="Q38" s="72"/>
      <c r="R38" s="72"/>
      <c r="Y38" s="63">
        <v>0</v>
      </c>
    </row>
    <row r="39" spans="2:25" ht="16" x14ac:dyDescent="0.2">
      <c r="B39" s="69" t="s">
        <v>4064</v>
      </c>
      <c r="C39" s="74">
        <v>0</v>
      </c>
      <c r="D39" s="74">
        <v>0</v>
      </c>
      <c r="E39" s="129">
        <f>V16</f>
        <v>0</v>
      </c>
      <c r="F39" s="72">
        <v>0</v>
      </c>
      <c r="G39" s="72">
        <v>0</v>
      </c>
      <c r="H39" s="72">
        <v>2.9741068289241977E-2</v>
      </c>
      <c r="I39" s="72">
        <v>0.11854496767430243</v>
      </c>
      <c r="J39" s="129">
        <f>W16</f>
        <v>0.12905162861465105</v>
      </c>
      <c r="K39" s="72"/>
      <c r="L39" s="72"/>
      <c r="M39" s="72"/>
      <c r="N39" s="72"/>
      <c r="O39" s="72"/>
      <c r="P39" s="72"/>
      <c r="Q39" s="72"/>
      <c r="R39" s="72"/>
      <c r="Y39" s="63">
        <v>0</v>
      </c>
    </row>
    <row r="40" spans="2:25" ht="16" x14ac:dyDescent="0.2">
      <c r="B40" s="69" t="s">
        <v>4184</v>
      </c>
      <c r="C40" s="74">
        <v>0</v>
      </c>
      <c r="D40" s="74">
        <v>0</v>
      </c>
      <c r="E40" s="129">
        <f>V17</f>
        <v>0</v>
      </c>
      <c r="F40" s="72">
        <v>0</v>
      </c>
      <c r="G40" s="72">
        <v>0</v>
      </c>
      <c r="H40" s="72">
        <v>0</v>
      </c>
      <c r="I40" s="72">
        <v>0</v>
      </c>
      <c r="J40" s="129">
        <f>W17</f>
        <v>0</v>
      </c>
      <c r="K40" s="72"/>
      <c r="L40" s="72"/>
      <c r="M40" s="72"/>
      <c r="N40" s="72"/>
      <c r="O40" s="72"/>
      <c r="P40" s="72"/>
      <c r="Q40" s="72"/>
      <c r="R40" s="72"/>
      <c r="Y40" s="63">
        <v>0</v>
      </c>
    </row>
    <row r="41" spans="2:25" ht="16" x14ac:dyDescent="0.2">
      <c r="B41" s="69" t="s">
        <v>4066</v>
      </c>
      <c r="C41" s="74">
        <v>0</v>
      </c>
      <c r="D41" s="74">
        <v>0</v>
      </c>
      <c r="E41" s="129">
        <f>V18</f>
        <v>0</v>
      </c>
      <c r="F41" s="72">
        <v>0</v>
      </c>
      <c r="G41" s="72">
        <v>0</v>
      </c>
      <c r="H41" s="72">
        <v>2.4876313085018958E-2</v>
      </c>
      <c r="I41" s="72">
        <v>5.2908302191269588E-2</v>
      </c>
      <c r="J41" s="129">
        <f>W18</f>
        <v>7.1831605810319651E-2</v>
      </c>
      <c r="K41" s="72"/>
      <c r="L41" s="72"/>
      <c r="M41" s="72"/>
      <c r="N41" s="72"/>
      <c r="O41" s="72"/>
      <c r="P41" s="72"/>
      <c r="Q41" s="72"/>
      <c r="R41" s="72"/>
      <c r="Y41" s="63">
        <v>0</v>
      </c>
    </row>
    <row r="42" spans="2:25" ht="16" x14ac:dyDescent="0.2">
      <c r="B42" s="69" t="s">
        <v>4185</v>
      </c>
      <c r="C42" s="74">
        <v>0</v>
      </c>
      <c r="D42" s="74">
        <v>0</v>
      </c>
      <c r="E42" s="129">
        <f>V19</f>
        <v>0.19342213983377857</v>
      </c>
      <c r="F42" s="72">
        <v>0.16585865135735697</v>
      </c>
      <c r="G42" s="72">
        <v>0.13374558671689471</v>
      </c>
      <c r="H42" s="72">
        <v>0.10154709372743415</v>
      </c>
      <c r="I42" s="72">
        <v>7.1850053437780004E-2</v>
      </c>
      <c r="J42" s="129">
        <f>W19</f>
        <v>4.2366594046759139E-2</v>
      </c>
      <c r="K42" s="72"/>
      <c r="L42" s="72"/>
      <c r="M42" s="72"/>
      <c r="N42" s="72"/>
      <c r="O42" s="72"/>
      <c r="P42" s="72"/>
      <c r="Q42" s="72"/>
      <c r="R42" s="72"/>
      <c r="Y42" s="63">
        <v>0</v>
      </c>
    </row>
    <row r="43" spans="2:25" ht="16" x14ac:dyDescent="0.2">
      <c r="B43" s="69" t="s">
        <v>4068</v>
      </c>
      <c r="C43" s="74">
        <v>0</v>
      </c>
      <c r="D43" s="74">
        <v>0</v>
      </c>
      <c r="E43" s="129">
        <f>V20</f>
        <v>0</v>
      </c>
      <c r="F43" s="72">
        <v>0</v>
      </c>
      <c r="G43" s="72">
        <v>0</v>
      </c>
      <c r="H43" s="72">
        <v>0</v>
      </c>
      <c r="I43" s="72">
        <v>7.1882438766826767E-4</v>
      </c>
      <c r="J43" s="129">
        <f>W20</f>
        <v>3.8145624312313171E-2</v>
      </c>
      <c r="K43" s="72"/>
      <c r="L43" s="72"/>
      <c r="M43" s="72"/>
      <c r="N43" s="72"/>
      <c r="O43" s="72"/>
      <c r="P43" s="72"/>
      <c r="Q43" s="72"/>
      <c r="R43" s="72"/>
      <c r="Y43" s="63">
        <v>0</v>
      </c>
    </row>
    <row r="44" spans="2:25" ht="16" x14ac:dyDescent="0.2">
      <c r="B44" s="69" t="s">
        <v>4186</v>
      </c>
      <c r="C44" s="72">
        <f>1-SUM(C32:C43)</f>
        <v>0</v>
      </c>
      <c r="D44" s="72">
        <f>1-SUM(D32:D43)</f>
        <v>2.3803341520078902E-9</v>
      </c>
      <c r="E44" s="129">
        <f>V21</f>
        <v>0</v>
      </c>
      <c r="F44" s="72">
        <f>1-SUM(F32:F43)</f>
        <v>-3.2786389159156215E-9</v>
      </c>
      <c r="G44" s="72">
        <f>1-SUM(G32:G43)</f>
        <v>-2.0864734384673511E-9</v>
      </c>
      <c r="H44" s="72">
        <f>1-SUM(H32:H43)</f>
        <v>-1.1701644320183391E-8</v>
      </c>
      <c r="I44" s="72">
        <f>1-SUM(I32:I43)</f>
        <v>-8.9318670237759079E-9</v>
      </c>
      <c r="J44" s="129">
        <f>W21</f>
        <v>8.411049634560186E-13</v>
      </c>
      <c r="K44" s="72"/>
      <c r="L44" s="72"/>
      <c r="M44" s="72"/>
      <c r="N44" s="72"/>
      <c r="O44" s="72"/>
      <c r="P44" s="72"/>
      <c r="Q44" s="72"/>
      <c r="R44" s="72"/>
      <c r="Y44" s="63">
        <v>0</v>
      </c>
    </row>
    <row r="45" spans="2:25" ht="16" x14ac:dyDescent="0.2">
      <c r="B45" s="69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Y45" s="63">
        <v>0</v>
      </c>
    </row>
    <row r="50" spans="2:10" x14ac:dyDescent="0.15">
      <c r="C50" s="77"/>
      <c r="D50" s="77"/>
      <c r="E50" s="77"/>
      <c r="F50" s="77"/>
      <c r="G50" s="77"/>
      <c r="H50" s="77"/>
      <c r="I50" s="77"/>
      <c r="J50" s="77"/>
    </row>
    <row r="51" spans="2:10" ht="14" x14ac:dyDescent="0.2">
      <c r="C51" s="78"/>
      <c r="D51" s="78"/>
      <c r="E51" s="78"/>
      <c r="F51" s="77"/>
      <c r="G51" s="77"/>
      <c r="H51" s="77"/>
      <c r="I51" s="77"/>
      <c r="J51" s="77"/>
    </row>
    <row r="52" spans="2:10" ht="14" x14ac:dyDescent="0.2">
      <c r="B52" s="79" t="s">
        <v>4119</v>
      </c>
      <c r="C52" s="80"/>
      <c r="D52" s="80"/>
      <c r="E52" s="80"/>
      <c r="F52" s="67"/>
      <c r="G52" s="67"/>
      <c r="H52" s="67"/>
      <c r="I52" s="67"/>
      <c r="J52" s="67"/>
    </row>
    <row r="53" spans="2:10" ht="14" x14ac:dyDescent="0.2">
      <c r="B53" s="79" t="s">
        <v>4120</v>
      </c>
      <c r="C53" s="81"/>
      <c r="D53" s="81"/>
      <c r="E53" s="81"/>
      <c r="F53" s="75"/>
      <c r="G53" s="75"/>
      <c r="H53" s="75"/>
      <c r="I53" s="75"/>
      <c r="J53" s="75"/>
    </row>
    <row r="54" spans="2:10" ht="16" x14ac:dyDescent="0.2">
      <c r="B54" s="82"/>
      <c r="C54" s="83"/>
      <c r="D54" s="83"/>
      <c r="E54" s="83"/>
      <c r="F54" s="72"/>
      <c r="G54" s="72"/>
      <c r="H54" s="72"/>
      <c r="I54" s="72"/>
      <c r="J54" s="72"/>
    </row>
    <row r="55" spans="2:10" ht="16" x14ac:dyDescent="0.2">
      <c r="B55" s="79"/>
      <c r="C55" s="84" t="s">
        <v>4121</v>
      </c>
      <c r="D55" s="85" t="s">
        <v>4122</v>
      </c>
      <c r="E55" s="85" t="s">
        <v>4123</v>
      </c>
      <c r="F55" s="72"/>
      <c r="G55" s="72"/>
      <c r="H55" s="72"/>
      <c r="I55" s="72"/>
      <c r="J55" s="72"/>
    </row>
    <row r="56" spans="2:10" ht="16" x14ac:dyDescent="0.2">
      <c r="B56" s="82" t="s">
        <v>4113</v>
      </c>
      <c r="C56" s="83">
        <f>Q3</f>
        <v>1.6728252032520328E-3</v>
      </c>
      <c r="D56" s="83">
        <f>V3</f>
        <v>2.2150618426096606E-2</v>
      </c>
      <c r="E56" s="83">
        <f>$C56+E57*$D$58</f>
        <v>4.2628411648941184E-2</v>
      </c>
      <c r="F56" s="72"/>
      <c r="G56" s="72"/>
      <c r="H56" s="72"/>
      <c r="I56" s="72"/>
      <c r="J56" s="72"/>
    </row>
    <row r="57" spans="2:10" ht="16" x14ac:dyDescent="0.2">
      <c r="B57" s="82" t="s">
        <v>4124</v>
      </c>
      <c r="C57" s="83">
        <v>0</v>
      </c>
      <c r="D57" s="83">
        <f>V4</f>
        <v>5.3756885284656566E-2</v>
      </c>
      <c r="E57" s="86">
        <f>D57*2</f>
        <v>0.10751377056931313</v>
      </c>
      <c r="F57" s="72"/>
      <c r="G57" s="72"/>
      <c r="H57" s="72"/>
      <c r="I57" s="72"/>
      <c r="J57" s="72"/>
    </row>
    <row r="58" spans="2:10" ht="16" x14ac:dyDescent="0.2">
      <c r="B58" s="82" t="s">
        <v>4125</v>
      </c>
      <c r="C58" s="87"/>
      <c r="D58" s="88">
        <f>(D56-$C$56)/D57</f>
        <v>0.38093340256618996</v>
      </c>
      <c r="E58" s="88">
        <f>(E56-$C$56)/E57</f>
        <v>0.38093340256618996</v>
      </c>
      <c r="F58" s="72"/>
      <c r="G58" s="72"/>
      <c r="H58" s="72"/>
      <c r="I58" s="72"/>
      <c r="J58" s="72"/>
    </row>
    <row r="59" spans="2:10" ht="16" x14ac:dyDescent="0.2">
      <c r="B59" s="82"/>
      <c r="C59" s="83"/>
      <c r="D59" s="83"/>
      <c r="E59" s="83"/>
      <c r="F59" s="72"/>
      <c r="G59" s="72"/>
      <c r="H59" s="72"/>
      <c r="I59" s="72"/>
      <c r="J59" s="72"/>
    </row>
    <row r="60" spans="2:10" ht="16" x14ac:dyDescent="0.2">
      <c r="B60" s="69"/>
      <c r="C60" s="72"/>
      <c r="D60" s="72"/>
      <c r="E60" s="72"/>
      <c r="F60" s="72"/>
      <c r="G60" s="72"/>
      <c r="H60" s="72"/>
      <c r="I60" s="72"/>
      <c r="J60" s="72"/>
    </row>
    <row r="61" spans="2:10" ht="16" x14ac:dyDescent="0.2">
      <c r="B61" s="69"/>
      <c r="C61" s="72"/>
      <c r="D61" s="72"/>
      <c r="E61" s="72"/>
      <c r="F61" s="72"/>
      <c r="G61" s="72"/>
      <c r="H61" s="72"/>
      <c r="I61" s="72"/>
      <c r="J61" s="72"/>
    </row>
    <row r="62" spans="2:10" ht="16" x14ac:dyDescent="0.2">
      <c r="B62" s="69" t="s">
        <v>4126</v>
      </c>
      <c r="C62" s="72"/>
      <c r="D62" s="72"/>
      <c r="E62" s="72"/>
      <c r="F62" s="72"/>
      <c r="G62" s="72"/>
      <c r="H62" s="72"/>
      <c r="I62" s="72"/>
      <c r="J62" s="72"/>
    </row>
    <row r="63" spans="2:10" ht="16" x14ac:dyDescent="0.2">
      <c r="B63" s="69"/>
      <c r="C63" s="72"/>
      <c r="D63" s="72"/>
      <c r="E63" s="72"/>
      <c r="F63" s="72"/>
      <c r="G63" s="72"/>
      <c r="H63" s="72"/>
      <c r="I63" s="72"/>
      <c r="J63" s="72"/>
    </row>
    <row r="64" spans="2:10" ht="16" x14ac:dyDescent="0.2">
      <c r="B64" s="69"/>
      <c r="C64" s="72"/>
      <c r="D64" s="72"/>
      <c r="E64" s="72"/>
      <c r="F64" s="72"/>
      <c r="G64" s="72"/>
      <c r="H64" s="72"/>
      <c r="I64" s="72"/>
      <c r="J64" s="72"/>
    </row>
    <row r="65" spans="1:10" ht="16" x14ac:dyDescent="0.2">
      <c r="B65" t="s">
        <v>4127</v>
      </c>
      <c r="C65">
        <v>10</v>
      </c>
      <c r="D65"/>
      <c r="G65"/>
      <c r="H65">
        <v>5</v>
      </c>
      <c r="I65" s="72"/>
      <c r="J65" s="72"/>
    </row>
    <row r="66" spans="1:10" ht="16" x14ac:dyDescent="0.2">
      <c r="B66"/>
      <c r="C66"/>
      <c r="D66"/>
      <c r="G66"/>
      <c r="H66"/>
      <c r="I66" s="72"/>
      <c r="J66" s="72"/>
    </row>
    <row r="67" spans="1:10" ht="17" thickBot="1" x14ac:dyDescent="0.25">
      <c r="B67"/>
      <c r="C67" s="37"/>
      <c r="D67"/>
      <c r="G67"/>
      <c r="H67" s="37"/>
      <c r="I67" s="72"/>
      <c r="J67" s="72"/>
    </row>
    <row r="68" spans="1:10" ht="16" x14ac:dyDescent="0.2">
      <c r="B68" s="89" t="s">
        <v>4128</v>
      </c>
      <c r="C68" s="90">
        <f>($D$56-$C$56)/(C65*$D$57^2)</f>
        <v>0.70862253374437412</v>
      </c>
      <c r="D68"/>
      <c r="G68"/>
      <c r="H68" s="90">
        <f>($D$56-$C$56)/(H65*$D$57^2)</f>
        <v>1.4172450674887482</v>
      </c>
    </row>
    <row r="69" spans="1:10" ht="17" thickBot="1" x14ac:dyDescent="0.25">
      <c r="B69" s="91" t="s">
        <v>4129</v>
      </c>
      <c r="C69" s="92">
        <f>1-C68</f>
        <v>0.29137746625562588</v>
      </c>
      <c r="D69"/>
      <c r="G69"/>
      <c r="H69" s="93">
        <f>1-H68</f>
        <v>-0.41724506748874823</v>
      </c>
    </row>
    <row r="70" spans="1:10" ht="16" x14ac:dyDescent="0.2">
      <c r="B70"/>
      <c r="C70"/>
      <c r="D70"/>
      <c r="G70"/>
      <c r="H70"/>
    </row>
    <row r="71" spans="1:10" ht="16" x14ac:dyDescent="0.2">
      <c r="B71" t="str">
        <f>"Utility, Gamma = "&amp;C65</f>
        <v>Utility, Gamma = 10</v>
      </c>
      <c r="C71" s="94"/>
      <c r="D71"/>
      <c r="G71" t="str">
        <f>"Utility, Gamma = "&amp;H65</f>
        <v>Utility, Gamma = 5</v>
      </c>
      <c r="H71" s="94"/>
    </row>
    <row r="72" spans="1:10" ht="16" x14ac:dyDescent="0.2">
      <c r="B72" s="2" t="s">
        <v>4130</v>
      </c>
      <c r="C72" s="2" t="s">
        <v>692</v>
      </c>
      <c r="D72" s="2" t="s">
        <v>4131</v>
      </c>
      <c r="G72" s="2" t="s">
        <v>4130</v>
      </c>
      <c r="H72" s="2" t="s">
        <v>692</v>
      </c>
      <c r="I72" s="2" t="s">
        <v>4131</v>
      </c>
    </row>
    <row r="73" spans="1:10" ht="16" x14ac:dyDescent="0.2">
      <c r="B73" s="51">
        <f>D73+C$65/2*C73^2</f>
        <v>3.2111852999303227E-2</v>
      </c>
      <c r="C73" s="51">
        <f>C74+1%</f>
        <v>6.8093340256618992E-2</v>
      </c>
      <c r="D73" s="95">
        <f>D$76</f>
        <v>8.9283380627847818E-3</v>
      </c>
      <c r="E73" s="67"/>
      <c r="G73" s="51">
        <f t="shared" ref="G73:G81" si="3">I73+H$65/2*H73^2</f>
        <v>6.2550880795354424E-2</v>
      </c>
      <c r="H73" s="51">
        <f t="shared" ref="H73:H78" si="4">H74+1%</f>
        <v>0.13618668051323798</v>
      </c>
      <c r="I73" s="95">
        <f t="shared" ref="I73:I81" si="5">$I$79</f>
        <v>1.6183850922317531E-2</v>
      </c>
    </row>
    <row r="74" spans="1:10" ht="16" x14ac:dyDescent="0.2">
      <c r="B74" s="51">
        <f t="shared" ref="B74:B81" si="6">D74+C$65/2*C74^2</f>
        <v>2.5802518973641327E-2</v>
      </c>
      <c r="C74" s="51">
        <f>C75+1%</f>
        <v>5.8093340256618997E-2</v>
      </c>
      <c r="D74" s="95">
        <f>D$76</f>
        <v>8.9283380627847818E-3</v>
      </c>
      <c r="E74" s="67"/>
      <c r="G74" s="51">
        <f t="shared" si="3"/>
        <v>5.5991546769692507E-2</v>
      </c>
      <c r="H74" s="51">
        <f t="shared" si="4"/>
        <v>0.12618668051323798</v>
      </c>
      <c r="I74" s="95">
        <f t="shared" si="5"/>
        <v>1.6183850922317531E-2</v>
      </c>
    </row>
    <row r="75" spans="1:10" ht="16" x14ac:dyDescent="0.2">
      <c r="B75" s="51">
        <f t="shared" si="6"/>
        <v>2.0493184947979429E-2</v>
      </c>
      <c r="C75" s="51">
        <f>C76+1%</f>
        <v>4.8093340256618995E-2</v>
      </c>
      <c r="D75" s="95">
        <f>D$76</f>
        <v>8.9283380627847818E-3</v>
      </c>
      <c r="E75" s="67"/>
      <c r="G75" s="51">
        <f t="shared" si="3"/>
        <v>4.9932212744030605E-2</v>
      </c>
      <c r="H75" s="51">
        <f t="shared" si="4"/>
        <v>0.11618668051323797</v>
      </c>
      <c r="I75" s="95">
        <f t="shared" si="5"/>
        <v>1.6183850922317531E-2</v>
      </c>
    </row>
    <row r="76" spans="1:10" ht="16" x14ac:dyDescent="0.2">
      <c r="A76" s="96" t="s">
        <v>4132</v>
      </c>
      <c r="B76" s="97">
        <f>C68*$D$56+C69*$C$56</f>
        <v>1.6183850922317528E-2</v>
      </c>
      <c r="C76" s="97">
        <f>C68*$D$57</f>
        <v>3.8093340256618993E-2</v>
      </c>
      <c r="D76" s="98">
        <f>B76-(C$65/2*C76^2)</f>
        <v>8.9283380627847818E-3</v>
      </c>
      <c r="E76" s="67"/>
      <c r="G76" s="51">
        <f t="shared" si="3"/>
        <v>4.4372878718368716E-2</v>
      </c>
      <c r="H76" s="51">
        <f t="shared" si="4"/>
        <v>0.10618668051323797</v>
      </c>
      <c r="I76" s="95">
        <f t="shared" si="5"/>
        <v>1.6183850922317531E-2</v>
      </c>
    </row>
    <row r="77" spans="1:10" ht="16" x14ac:dyDescent="0.2">
      <c r="B77" s="51">
        <f t="shared" si="6"/>
        <v>1.2874516896655627E-2</v>
      </c>
      <c r="C77" s="51">
        <f>C76-1%</f>
        <v>2.8093340256618991E-2</v>
      </c>
      <c r="D77" s="95">
        <f>D$76</f>
        <v>8.9283380627847818E-3</v>
      </c>
      <c r="E77" s="67"/>
      <c r="G77" s="51">
        <f>I77+H$65/2*H77^2</f>
        <v>3.9313544692706814E-2</v>
      </c>
      <c r="H77" s="51">
        <f t="shared" si="4"/>
        <v>9.6186680513237977E-2</v>
      </c>
      <c r="I77" s="95">
        <f t="shared" si="5"/>
        <v>1.6183850922317531E-2</v>
      </c>
    </row>
    <row r="78" spans="1:10" ht="16" x14ac:dyDescent="0.2">
      <c r="B78" s="51">
        <f t="shared" si="6"/>
        <v>1.0565182870993728E-2</v>
      </c>
      <c r="C78" s="51">
        <f>C77-1%</f>
        <v>1.8093340256618989E-2</v>
      </c>
      <c r="D78" s="95">
        <f>D$76</f>
        <v>8.9283380627847818E-3</v>
      </c>
      <c r="E78" s="50"/>
      <c r="F78" s="51"/>
      <c r="G78" s="51">
        <f t="shared" si="3"/>
        <v>3.475421066704492E-2</v>
      </c>
      <c r="H78" s="51">
        <f t="shared" si="4"/>
        <v>8.6186680513237982E-2</v>
      </c>
      <c r="I78" s="95">
        <f>$I$79</f>
        <v>1.6183850922317531E-2</v>
      </c>
    </row>
    <row r="79" spans="1:10" ht="16" x14ac:dyDescent="0.2">
      <c r="B79" s="51">
        <f t="shared" si="6"/>
        <v>9.2558488453318294E-3</v>
      </c>
      <c r="C79" s="51">
        <f>C78-1%</f>
        <v>8.0933402566189892E-3</v>
      </c>
      <c r="D79" s="95">
        <f>D$76</f>
        <v>8.9283380627847818E-3</v>
      </c>
      <c r="F79" s="96" t="s">
        <v>4132</v>
      </c>
      <c r="G79" s="97">
        <f>H68*$D$56+H69*$C$56</f>
        <v>3.0694876641383022E-2</v>
      </c>
      <c r="H79" s="97">
        <f>H68*$D$57</f>
        <v>7.6186680513237987E-2</v>
      </c>
      <c r="I79" s="98">
        <f>G79-(H$65/2*H79^2)</f>
        <v>1.6183850922317531E-2</v>
      </c>
    </row>
    <row r="80" spans="1:10" ht="16" x14ac:dyDescent="0.2">
      <c r="B80" s="51">
        <f t="shared" si="6"/>
        <v>8.94651481966993E-3</v>
      </c>
      <c r="C80" s="51">
        <f>C79-1%</f>
        <v>-1.906659743381011E-3</v>
      </c>
      <c r="D80" s="95">
        <f>D$76</f>
        <v>8.9283380627847818E-3</v>
      </c>
      <c r="G80" s="51">
        <f t="shared" si="3"/>
        <v>2.7135542615721125E-2</v>
      </c>
      <c r="H80" s="51">
        <f>H79-1%</f>
        <v>6.6186680513237992E-2</v>
      </c>
      <c r="I80" s="95">
        <f t="shared" si="5"/>
        <v>1.6183850922317531E-2</v>
      </c>
    </row>
    <row r="81" spans="2:9" ht="16" x14ac:dyDescent="0.2">
      <c r="B81" s="51">
        <f t="shared" si="6"/>
        <v>9.6371807940080316E-3</v>
      </c>
      <c r="C81" s="51">
        <f>C80-1%</f>
        <v>-1.1906659743381011E-2</v>
      </c>
      <c r="D81" s="95">
        <f>D$76</f>
        <v>8.9283380627847818E-3</v>
      </c>
      <c r="G81" s="51">
        <f t="shared" si="3"/>
        <v>2.4076208590059225E-2</v>
      </c>
      <c r="H81" s="51">
        <f>H80-1%</f>
        <v>5.618668051323799E-2</v>
      </c>
      <c r="I81" s="95">
        <f t="shared" si="5"/>
        <v>1.6183850922317531E-2</v>
      </c>
    </row>
    <row r="82" spans="2:9" ht="16" x14ac:dyDescent="0.2">
      <c r="C82" s="51"/>
    </row>
    <row r="83" spans="2:9" ht="16" x14ac:dyDescent="0.2">
      <c r="C83" s="51"/>
      <c r="F83" s="74">
        <v>0.06</v>
      </c>
    </row>
    <row r="84" spans="2:9" x14ac:dyDescent="0.15">
      <c r="F84" s="63">
        <f>8*(20%)^2</f>
        <v>0.32000000000000006</v>
      </c>
    </row>
    <row r="85" spans="2:9" x14ac:dyDescent="0.15">
      <c r="F85" s="74">
        <f>F83/F84</f>
        <v>0.18749999999999994</v>
      </c>
    </row>
  </sheetData>
  <pageMargins left="0.7" right="0.7" top="0.75" bottom="0.75" header="0.3" footer="0.3"/>
  <pageSetup orientation="portrait" horizontalDpi="0" verticalDpi="0"/>
  <ignoredErrors>
    <ignoredError sqref="D76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004"/>
  <sheetViews>
    <sheetView topLeftCell="D22" zoomScale="117" workbookViewId="0">
      <selection activeCell="G39" sqref="G39"/>
    </sheetView>
  </sheetViews>
  <sheetFormatPr baseColWidth="10" defaultRowHeight="16" x14ac:dyDescent="0.2"/>
  <cols>
    <col min="1" max="1" width="4.33203125" customWidth="1"/>
    <col min="2" max="2" width="6.5" customWidth="1"/>
    <col min="3" max="3" width="11" bestFit="1" customWidth="1"/>
    <col min="4" max="6" width="13.1640625" customWidth="1"/>
    <col min="7" max="7" width="20.33203125" bestFit="1" customWidth="1"/>
    <col min="8" max="8" width="12.5" bestFit="1" customWidth="1"/>
    <col min="9" max="9" width="12.33203125" bestFit="1" customWidth="1"/>
    <col min="10" max="10" width="11.5" bestFit="1" customWidth="1"/>
  </cols>
  <sheetData>
    <row r="2" spans="2:10" x14ac:dyDescent="0.2">
      <c r="B2" s="55"/>
      <c r="C2" s="55" t="s">
        <v>4041</v>
      </c>
      <c r="D2" s="55" t="s">
        <v>4044</v>
      </c>
    </row>
    <row r="3" spans="2:10" x14ac:dyDescent="0.2">
      <c r="B3" s="55"/>
      <c r="C3" s="55" t="s">
        <v>690</v>
      </c>
      <c r="D3" s="55" t="s">
        <v>691</v>
      </c>
      <c r="F3" s="55"/>
      <c r="G3" s="55" t="s">
        <v>690</v>
      </c>
      <c r="H3" s="55" t="s">
        <v>691</v>
      </c>
      <c r="J3" t="s">
        <v>4043</v>
      </c>
    </row>
    <row r="4" spans="2:10" x14ac:dyDescent="0.2">
      <c r="B4" t="s">
        <v>35</v>
      </c>
      <c r="C4" s="51">
        <v>-6.9727240215530038E-3</v>
      </c>
      <c r="D4" s="51">
        <v>4.9620923393549468E-2</v>
      </c>
      <c r="F4" s="55" t="s">
        <v>27</v>
      </c>
      <c r="G4" s="51">
        <f>AVERAGE(C4:C4004)</f>
        <v>9.5513738384739241E-3</v>
      </c>
      <c r="H4" s="51">
        <f>AVERAGE(D4:D4004)</f>
        <v>3.985511984300983E-2</v>
      </c>
      <c r="J4" s="58">
        <f>CORREL(C4:C4004,D4:D4004)</f>
        <v>-3.5345476794735394E-3</v>
      </c>
    </row>
    <row r="5" spans="2:10" x14ac:dyDescent="0.2">
      <c r="B5" t="s">
        <v>36</v>
      </c>
      <c r="C5" s="51">
        <v>-1.4222924127746383E-2</v>
      </c>
      <c r="D5" s="51">
        <v>-2.4787446051409145E-3</v>
      </c>
      <c r="F5" s="55" t="s">
        <v>692</v>
      </c>
      <c r="G5" s="51">
        <f>STDEV(C4:C4004)</f>
        <v>2.0256756727096783E-2</v>
      </c>
      <c r="H5" s="51">
        <f>STDEV(D4:D4004)</f>
        <v>2.0006029644178854E-2</v>
      </c>
    </row>
    <row r="6" spans="2:10" x14ac:dyDescent="0.2">
      <c r="B6" t="s">
        <v>37</v>
      </c>
      <c r="C6" s="51">
        <v>1.7005924896937079E-2</v>
      </c>
      <c r="D6" s="51">
        <v>8.4480811850745741E-2</v>
      </c>
    </row>
    <row r="7" spans="2:10" x14ac:dyDescent="0.2">
      <c r="B7" t="s">
        <v>38</v>
      </c>
      <c r="C7" s="51">
        <v>5.6455316831882769E-2</v>
      </c>
      <c r="D7" s="51">
        <v>3.4053464393583845E-2</v>
      </c>
      <c r="F7" s="60" t="s">
        <v>4048</v>
      </c>
    </row>
    <row r="8" spans="2:10" x14ac:dyDescent="0.2">
      <c r="B8" t="s">
        <v>39</v>
      </c>
      <c r="C8" s="51">
        <v>3.6006022308793184E-2</v>
      </c>
      <c r="D8" s="51">
        <v>4.1085771355322029E-2</v>
      </c>
      <c r="F8" s="55"/>
      <c r="G8" s="55" t="s">
        <v>690</v>
      </c>
      <c r="H8" s="55" t="s">
        <v>691</v>
      </c>
    </row>
    <row r="9" spans="2:10" x14ac:dyDescent="0.2">
      <c r="B9" t="s">
        <v>40</v>
      </c>
      <c r="C9" s="51">
        <v>2.8252333499273793E-2</v>
      </c>
      <c r="D9" s="51">
        <v>4.980890877368465E-2</v>
      </c>
      <c r="F9" s="55" t="s">
        <v>690</v>
      </c>
      <c r="G9" s="52">
        <f>G$5^2</f>
        <v>4.1033619310078078E-4</v>
      </c>
      <c r="H9" s="52">
        <f>COVAR($C$4:$C$4004,D$4:D$4004)</f>
        <v>-1.432043152193196E-6</v>
      </c>
    </row>
    <row r="10" spans="2:10" x14ac:dyDescent="0.2">
      <c r="B10" t="s">
        <v>41</v>
      </c>
      <c r="C10" s="51">
        <v>4.1678159993142096E-3</v>
      </c>
      <c r="D10" s="51">
        <v>5.2347992744427321E-2</v>
      </c>
      <c r="F10" s="55" t="s">
        <v>691</v>
      </c>
      <c r="G10" s="52">
        <f>H9</f>
        <v>-1.432043152193196E-6</v>
      </c>
      <c r="H10" s="52">
        <f>H$5^2</f>
        <v>4.0024122212376309E-4</v>
      </c>
    </row>
    <row r="11" spans="2:10" x14ac:dyDescent="0.2">
      <c r="B11" t="s">
        <v>42</v>
      </c>
      <c r="C11" s="51">
        <v>1.7303799308739626E-2</v>
      </c>
      <c r="D11" s="51">
        <v>3.8914215965573234E-2</v>
      </c>
      <c r="G11" s="52"/>
      <c r="H11" s="52"/>
    </row>
    <row r="12" spans="2:10" x14ac:dyDescent="0.2">
      <c r="B12" t="s">
        <v>43</v>
      </c>
      <c r="C12" s="51">
        <v>5.9624271975992444E-3</v>
      </c>
      <c r="D12" s="51">
        <v>4.606027772763293E-2</v>
      </c>
    </row>
    <row r="13" spans="2:10" x14ac:dyDescent="0.2">
      <c r="B13" t="s">
        <v>44</v>
      </c>
      <c r="C13" s="51">
        <v>1.8722520615730855E-2</v>
      </c>
      <c r="D13" s="51">
        <v>1.4639657663324705E-2</v>
      </c>
    </row>
    <row r="14" spans="2:10" x14ac:dyDescent="0.2">
      <c r="B14" t="s">
        <v>45</v>
      </c>
      <c r="C14" s="51">
        <v>3.9202188358992467E-2</v>
      </c>
      <c r="D14" s="51">
        <v>-3.0145011446573999E-3</v>
      </c>
    </row>
    <row r="15" spans="2:10" x14ac:dyDescent="0.2">
      <c r="B15" t="s">
        <v>46</v>
      </c>
      <c r="C15" s="51">
        <v>2.2683230088655221E-2</v>
      </c>
      <c r="D15" s="51">
        <v>5.5303618184509705E-2</v>
      </c>
    </row>
    <row r="16" spans="2:10" x14ac:dyDescent="0.2">
      <c r="B16" t="s">
        <v>47</v>
      </c>
      <c r="C16" s="51">
        <v>-5.6320717095613513E-3</v>
      </c>
      <c r="D16" s="51">
        <v>5.2150356562221077E-2</v>
      </c>
    </row>
    <row r="17" spans="2:17" x14ac:dyDescent="0.2">
      <c r="B17" t="s">
        <v>48</v>
      </c>
      <c r="C17" s="51">
        <v>1.5771018140624048E-2</v>
      </c>
      <c r="D17" s="51">
        <v>6.5545603212398149E-2</v>
      </c>
    </row>
    <row r="18" spans="2:17" x14ac:dyDescent="0.2">
      <c r="B18" t="s">
        <v>49</v>
      </c>
      <c r="C18" s="51">
        <v>4.4816258849461367E-2</v>
      </c>
      <c r="D18" s="51">
        <v>2.4028205627493689E-2</v>
      </c>
    </row>
    <row r="19" spans="2:17" x14ac:dyDescent="0.2">
      <c r="B19" t="s">
        <v>50</v>
      </c>
      <c r="C19" s="51">
        <v>-1.6691946385064001E-2</v>
      </c>
      <c r="D19" s="51">
        <v>7.7501721149407288E-2</v>
      </c>
    </row>
    <row r="20" spans="2:17" x14ac:dyDescent="0.2">
      <c r="B20" t="s">
        <v>51</v>
      </c>
      <c r="C20" s="51">
        <v>-6.7593043424236093E-3</v>
      </c>
      <c r="D20" s="51">
        <v>7.7388513848587387E-2</v>
      </c>
    </row>
    <row r="21" spans="2:17" x14ac:dyDescent="0.2">
      <c r="B21" t="s">
        <v>52</v>
      </c>
      <c r="C21" s="51">
        <v>1.3290407970095125E-2</v>
      </c>
      <c r="D21" s="51">
        <v>3.496549382908129E-2</v>
      </c>
    </row>
    <row r="22" spans="2:17" x14ac:dyDescent="0.2">
      <c r="B22" t="s">
        <v>53</v>
      </c>
      <c r="C22" s="51">
        <v>-2.6692980947336908E-2</v>
      </c>
      <c r="D22" s="51">
        <v>5.1632410987017277E-2</v>
      </c>
    </row>
    <row r="23" spans="2:17" x14ac:dyDescent="0.2">
      <c r="B23" t="s">
        <v>54</v>
      </c>
      <c r="C23" s="51">
        <v>1.1953586174074844E-2</v>
      </c>
      <c r="D23" s="51">
        <v>4.9846531935715657E-2</v>
      </c>
    </row>
    <row r="24" spans="2:17" x14ac:dyDescent="0.2">
      <c r="B24" t="s">
        <v>55</v>
      </c>
      <c r="C24" s="51">
        <v>-4.0810062476942431E-2</v>
      </c>
      <c r="D24" s="51">
        <v>4.1539828417308404E-2</v>
      </c>
    </row>
    <row r="25" spans="2:17" x14ac:dyDescent="0.2">
      <c r="B25" t="s">
        <v>56</v>
      </c>
      <c r="C25" s="51">
        <v>-1.6207998693956095E-2</v>
      </c>
      <c r="D25" s="51">
        <v>3.1915885144408809E-2</v>
      </c>
    </row>
    <row r="26" spans="2:17" x14ac:dyDescent="0.2">
      <c r="B26" t="s">
        <v>57</v>
      </c>
      <c r="C26" s="51">
        <v>-1.3120235426592309E-2</v>
      </c>
      <c r="D26" s="51">
        <v>1.6845173585002891E-2</v>
      </c>
    </row>
    <row r="27" spans="2:17" x14ac:dyDescent="0.2">
      <c r="B27" t="s">
        <v>58</v>
      </c>
      <c r="C27" s="51">
        <v>4.4021725059429553E-3</v>
      </c>
      <c r="D27" s="51">
        <v>1.53294449337045E-2</v>
      </c>
    </row>
    <row r="28" spans="2:17" x14ac:dyDescent="0.2">
      <c r="B28" t="s">
        <v>59</v>
      </c>
      <c r="C28" s="51">
        <v>-1.803273141423924E-3</v>
      </c>
      <c r="D28" s="51">
        <v>2.8348866049493986E-2</v>
      </c>
      <c r="F28" s="55" t="s">
        <v>690</v>
      </c>
      <c r="G28">
        <v>3</v>
      </c>
      <c r="H28">
        <f>G28-0.5</f>
        <v>2.5</v>
      </c>
      <c r="I28">
        <f t="shared" ref="I28:Q28" si="0">H28-0.5</f>
        <v>2</v>
      </c>
      <c r="J28">
        <f t="shared" si="0"/>
        <v>1.5</v>
      </c>
      <c r="K28">
        <f t="shared" si="0"/>
        <v>1</v>
      </c>
      <c r="L28">
        <f t="shared" si="0"/>
        <v>0.5</v>
      </c>
      <c r="M28">
        <f t="shared" si="0"/>
        <v>0</v>
      </c>
      <c r="N28">
        <f t="shared" si="0"/>
        <v>-0.5</v>
      </c>
      <c r="O28">
        <f t="shared" si="0"/>
        <v>-1</v>
      </c>
      <c r="P28">
        <f t="shared" si="0"/>
        <v>-1.5</v>
      </c>
      <c r="Q28">
        <f t="shared" si="0"/>
        <v>-2</v>
      </c>
    </row>
    <row r="29" spans="2:17" x14ac:dyDescent="0.2">
      <c r="B29" t="s">
        <v>60</v>
      </c>
      <c r="C29" s="51">
        <v>3.7525106383011562E-2</v>
      </c>
      <c r="D29" s="51">
        <v>4.3347563027306683E-2</v>
      </c>
      <c r="F29" s="55" t="s">
        <v>691</v>
      </c>
      <c r="G29">
        <f>1-G28</f>
        <v>-2</v>
      </c>
      <c r="H29">
        <f t="shared" ref="H29:Q29" si="1">1-H28</f>
        <v>-1.5</v>
      </c>
      <c r="I29">
        <f t="shared" si="1"/>
        <v>-1</v>
      </c>
      <c r="J29">
        <f t="shared" si="1"/>
        <v>-0.5</v>
      </c>
      <c r="K29">
        <f t="shared" si="1"/>
        <v>0</v>
      </c>
      <c r="L29">
        <f t="shared" si="1"/>
        <v>0.5</v>
      </c>
      <c r="M29">
        <f t="shared" si="1"/>
        <v>1</v>
      </c>
      <c r="N29">
        <f t="shared" si="1"/>
        <v>1.5</v>
      </c>
      <c r="O29">
        <f t="shared" si="1"/>
        <v>2</v>
      </c>
      <c r="P29">
        <f t="shared" si="1"/>
        <v>2.5</v>
      </c>
      <c r="Q29">
        <f t="shared" si="1"/>
        <v>3</v>
      </c>
    </row>
    <row r="30" spans="2:17" x14ac:dyDescent="0.2">
      <c r="B30" t="s">
        <v>61</v>
      </c>
      <c r="C30" s="51">
        <v>2.7385621599849141E-2</v>
      </c>
      <c r="D30" s="51">
        <v>5.6564785762197312E-2</v>
      </c>
      <c r="F30" s="55" t="s">
        <v>21</v>
      </c>
      <c r="G30" s="53">
        <f t="array" ref="G30">SUMPRODUCT(G28:G29,TRANSPOSE($G$4:$H$4))</f>
        <v>-5.1056118170597888E-2</v>
      </c>
      <c r="H30" s="53">
        <f t="array" ref="H30">SUMPRODUCT(H28:H29,TRANSPOSE($G$4:$H$4))</f>
        <v>-3.5904245168329935E-2</v>
      </c>
      <c r="I30" s="53">
        <f t="array" ref="I30">SUMPRODUCT(I28:I29,TRANSPOSE($G$4:$H$4))</f>
        <v>-2.0752372166061982E-2</v>
      </c>
      <c r="J30" s="53">
        <f t="array" ref="J30">SUMPRODUCT(J28:J29,TRANSPOSE($G$4:$H$4))</f>
        <v>-5.6004991637940288E-3</v>
      </c>
      <c r="K30" s="53">
        <f t="array" ref="K30">SUMPRODUCT(K28:K29,TRANSPOSE($G$4:$H$4))</f>
        <v>9.5513738384739241E-3</v>
      </c>
      <c r="L30" s="53">
        <f t="array" ref="L30">SUMPRODUCT(L28:L29,TRANSPOSE($G$4:$H$4))</f>
        <v>2.4703246840741877E-2</v>
      </c>
      <c r="M30" s="53">
        <f t="array" ref="M30">SUMPRODUCT(M28:M29,TRANSPOSE($G$4:$H$4))</f>
        <v>3.985511984300983E-2</v>
      </c>
      <c r="N30" s="53">
        <f t="array" ref="N30">SUMPRODUCT(N28:N29,TRANSPOSE($G$4:$H$4))</f>
        <v>5.5006992845277783E-2</v>
      </c>
      <c r="O30" s="53">
        <f t="array" ref="O30">SUMPRODUCT(O28:O29,TRANSPOSE($G$4:$H$4))</f>
        <v>7.0158865847545743E-2</v>
      </c>
      <c r="P30" s="53">
        <f t="array" ref="P30">SUMPRODUCT(P28:P29,TRANSPOSE($G$4:$H$4))</f>
        <v>8.5310738849813689E-2</v>
      </c>
      <c r="Q30" s="53">
        <f t="array" ref="Q30">SUMPRODUCT(Q28:Q29,TRANSPOSE($G$4:$H$4))</f>
        <v>0.10046261185208165</v>
      </c>
    </row>
    <row r="31" spans="2:17" x14ac:dyDescent="0.2">
      <c r="B31" t="s">
        <v>62</v>
      </c>
      <c r="C31" s="51">
        <v>5.0551378510292101E-2</v>
      </c>
      <c r="D31" s="51">
        <v>3.9940991808979427E-2</v>
      </c>
      <c r="F31" s="55" t="s">
        <v>20</v>
      </c>
      <c r="G31" s="51">
        <f t="array" ref="G31">SQRT(MMULT(MMULT(TRANSPOSE(G28:G29),$G$9:$H$10),G28:G29))</f>
        <v>7.2877809683252678E-2</v>
      </c>
      <c r="H31" s="51">
        <f t="array" ref="H31">SQRT(MMULT(MMULT(TRANSPOSE(H28:H29),$G$9:$H$10),H28:H29))</f>
        <v>5.8956630503275848E-2</v>
      </c>
      <c r="I31" s="51">
        <f t="array" ref="I31">SQRT(MMULT(MMULT(TRANSPOSE(I28:I29),$G$9:$H$10),I28:I29))</f>
        <v>4.5247255907244349E-2</v>
      </c>
      <c r="J31" s="51">
        <f t="array" ref="J31">SQRT(MMULT(MMULT(TRANSPOSE(J28:J29),$G$9:$H$10),J28:J29))</f>
        <v>3.202287939483249E-2</v>
      </c>
      <c r="K31" s="51">
        <f t="array" ref="K31">SQRT(MMULT(MMULT(TRANSPOSE(K28:K29),$G$9:$H$10),K28:K29))</f>
        <v>2.0256756727096783E-2</v>
      </c>
      <c r="L31" s="51">
        <f t="array" ref="L31">SQRT(MMULT(MMULT(TRANSPOSE(L28:L29),$G$9:$H$10),L28:L29))</f>
        <v>1.4210148916532836E-2</v>
      </c>
      <c r="M31" s="51">
        <f t="array" ref="M31">SQRT(MMULT(MMULT(TRANSPOSE(M28:M29),$G$9:$H$10),M28:M29))</f>
        <v>2.0006029644178854E-2</v>
      </c>
      <c r="N31" s="51">
        <f t="array" ref="N31">SQRT(MMULT(MMULT(TRANSPOSE(N28:N29),$G$9:$H$10),N28:N29))</f>
        <v>3.1706069809769102E-2</v>
      </c>
      <c r="O31" s="51">
        <f t="array" ref="O31">SQRT(MMULT(MMULT(TRANSPOSE(O28:O29),$G$9:$H$10),O28:O29))</f>
        <v>4.4911348835284449E-2</v>
      </c>
      <c r="P31" s="51">
        <f t="array" ref="P31">SQRT(MMULT(MMULT(TRANSPOSE(P28:P29),$G$9:$H$10),P28:P29))</f>
        <v>5.861317596233568E-2</v>
      </c>
      <c r="Q31" s="51">
        <f t="array" ref="Q31">SQRT(MMULT(MMULT(TRANSPOSE(Q28:Q29),$G$9:$H$10),Q28:Q29))</f>
        <v>7.2530685156996205E-2</v>
      </c>
    </row>
    <row r="32" spans="2:17" x14ac:dyDescent="0.2">
      <c r="B32" t="s">
        <v>63</v>
      </c>
      <c r="C32" s="51">
        <v>4.4628555460103178E-2</v>
      </c>
      <c r="D32" s="51">
        <v>5.6139222182281165E-2</v>
      </c>
      <c r="G32" s="37">
        <f>G30/G31</f>
        <v>-0.70057152365722897</v>
      </c>
      <c r="H32" s="37">
        <f t="shared" ref="H32:Q32" si="2">H30/H31</f>
        <v>-0.60899418541795669</v>
      </c>
      <c r="I32" s="37">
        <f t="shared" si="2"/>
        <v>-0.45864377297495751</v>
      </c>
      <c r="J32" s="37">
        <f t="shared" si="2"/>
        <v>-0.1748905554288718</v>
      </c>
      <c r="K32" s="37">
        <f t="shared" si="2"/>
        <v>0.47151545369044062</v>
      </c>
      <c r="L32" s="37">
        <f t="shared" si="2"/>
        <v>1.7384227980891049</v>
      </c>
      <c r="M32" s="37">
        <f t="shared" si="2"/>
        <v>1.9921553927421305</v>
      </c>
      <c r="N32" s="37">
        <f t="shared" si="2"/>
        <v>1.73490417372163</v>
      </c>
      <c r="O32" s="37">
        <f t="shared" si="2"/>
        <v>1.5621634100738846</v>
      </c>
      <c r="P32" s="37">
        <f t="shared" si="2"/>
        <v>1.4554873959505903</v>
      </c>
      <c r="Q32" s="37">
        <f t="shared" si="2"/>
        <v>1.3851049612260717</v>
      </c>
    </row>
    <row r="33" spans="2:17" x14ac:dyDescent="0.2">
      <c r="B33" t="s">
        <v>64</v>
      </c>
      <c r="C33" s="51">
        <v>1.1566185736090622E-2</v>
      </c>
      <c r="D33" s="51">
        <v>7.3820255019387146E-2</v>
      </c>
      <c r="I33" s="53"/>
      <c r="J33" s="53"/>
      <c r="K33" s="53"/>
      <c r="L33" s="53"/>
      <c r="M33" s="53"/>
      <c r="N33" s="53"/>
      <c r="O33" s="53"/>
      <c r="P33" s="53"/>
      <c r="Q33" s="53"/>
    </row>
    <row r="34" spans="2:17" x14ac:dyDescent="0.2">
      <c r="B34" t="s">
        <v>65</v>
      </c>
      <c r="C34" s="51">
        <v>4.3301209896405624E-2</v>
      </c>
      <c r="D34" s="51">
        <v>2.7136333306822174E-2</v>
      </c>
      <c r="G34" s="50"/>
      <c r="I34" s="51"/>
      <c r="J34" s="51"/>
      <c r="K34" s="51"/>
      <c r="L34" s="51"/>
      <c r="M34" s="51"/>
      <c r="N34" s="51"/>
      <c r="O34" s="51"/>
      <c r="P34" s="51"/>
      <c r="Q34" s="51"/>
    </row>
    <row r="35" spans="2:17" x14ac:dyDescent="0.2">
      <c r="B35" t="s">
        <v>66</v>
      </c>
      <c r="C35" s="51">
        <v>-3.4263374563706581E-3</v>
      </c>
      <c r="D35" s="51">
        <v>3.1084036725934329E-2</v>
      </c>
      <c r="G35" s="50"/>
      <c r="I35" s="37"/>
      <c r="J35" s="37"/>
      <c r="K35" s="37"/>
      <c r="L35" s="37"/>
      <c r="M35" s="37"/>
      <c r="N35" s="37"/>
      <c r="O35" s="37"/>
      <c r="P35" s="37"/>
      <c r="Q35" s="37"/>
    </row>
    <row r="36" spans="2:17" x14ac:dyDescent="0.2">
      <c r="B36" t="s">
        <v>67</v>
      </c>
      <c r="C36" s="51">
        <v>4.2059239424371272E-2</v>
      </c>
      <c r="D36" s="51">
        <v>6.5840555730135794E-3</v>
      </c>
      <c r="G36" s="50"/>
    </row>
    <row r="37" spans="2:17" x14ac:dyDescent="0.2">
      <c r="B37" t="s">
        <v>68</v>
      </c>
      <c r="C37" s="51">
        <v>1.2158261417426101E-2</v>
      </c>
      <c r="D37" s="51">
        <v>5.3566715929829811E-2</v>
      </c>
      <c r="F37" s="55" t="s">
        <v>690</v>
      </c>
      <c r="G37" s="50">
        <v>0.19162404666949454</v>
      </c>
    </row>
    <row r="38" spans="2:17" x14ac:dyDescent="0.2">
      <c r="B38" t="s">
        <v>69</v>
      </c>
      <c r="C38" s="51">
        <v>2.1139964004287685E-2</v>
      </c>
      <c r="D38" s="51">
        <v>3.7447013948456592E-2</v>
      </c>
      <c r="F38" s="55" t="s">
        <v>691</v>
      </c>
      <c r="G38" s="50">
        <f>1-G37</f>
        <v>0.80837595333050549</v>
      </c>
    </row>
    <row r="39" spans="2:17" x14ac:dyDescent="0.2">
      <c r="B39" t="s">
        <v>70</v>
      </c>
      <c r="C39" s="51">
        <v>-1.3696960009550575E-2</v>
      </c>
      <c r="D39" s="51">
        <v>2.5441069885123145E-2</v>
      </c>
      <c r="F39" s="57" t="s">
        <v>21</v>
      </c>
      <c r="G39" s="53">
        <f t="array" ref="G39">SUMPRODUCT(G37:G38,TRANSPOSE($G$4:$H$4))</f>
        <v>3.4048193404376134E-2</v>
      </c>
    </row>
    <row r="40" spans="2:17" x14ac:dyDescent="0.2">
      <c r="B40" t="s">
        <v>71</v>
      </c>
      <c r="C40" s="51">
        <v>8.1392795946009823E-3</v>
      </c>
      <c r="D40" s="51">
        <v>4.0537542165791196E-2</v>
      </c>
      <c r="F40" s="57" t="s">
        <v>20</v>
      </c>
      <c r="G40" s="51">
        <f t="array" ref="G40">SQRT(MMULT(MMULT(TRANSPOSE(G37:G38),$G$9:$H$10),G37:G38))</f>
        <v>1.6618366291137859E-2</v>
      </c>
    </row>
    <row r="41" spans="2:17" x14ac:dyDescent="0.2">
      <c r="B41" t="s">
        <v>72</v>
      </c>
      <c r="C41" s="51">
        <v>6.0148363834403393E-3</v>
      </c>
      <c r="D41" s="51">
        <v>6.3746309949139074E-3</v>
      </c>
      <c r="F41" s="55" t="s">
        <v>694</v>
      </c>
      <c r="G41" s="37">
        <f>G39/G40</f>
        <v>2.0488291573241555</v>
      </c>
    </row>
    <row r="42" spans="2:17" x14ac:dyDescent="0.2">
      <c r="B42" t="s">
        <v>73</v>
      </c>
      <c r="C42" s="51">
        <v>1.085284570376655E-2</v>
      </c>
      <c r="D42" s="51">
        <v>2.3554180924997049E-2</v>
      </c>
    </row>
    <row r="43" spans="2:17" x14ac:dyDescent="0.2">
      <c r="B43" t="s">
        <v>74</v>
      </c>
      <c r="C43" s="51">
        <v>1.4668842467263202E-2</v>
      </c>
      <c r="D43" s="51">
        <v>3.0737254868176335E-2</v>
      </c>
      <c r="F43" s="117" t="s">
        <v>4049</v>
      </c>
      <c r="G43" s="117"/>
    </row>
    <row r="44" spans="2:17" x14ac:dyDescent="0.2">
      <c r="B44" t="s">
        <v>75</v>
      </c>
      <c r="C44" s="51">
        <v>-2.7158256250608769E-2</v>
      </c>
      <c r="D44" s="51">
        <v>3.9377905743390694E-2</v>
      </c>
      <c r="F44" s="117"/>
      <c r="G44" s="117"/>
    </row>
    <row r="45" spans="2:17" x14ac:dyDescent="0.2">
      <c r="B45" t="s">
        <v>76</v>
      </c>
      <c r="C45" s="51">
        <v>4.9742552018280754E-2</v>
      </c>
      <c r="D45" s="51">
        <v>4.5640749474921694E-2</v>
      </c>
      <c r="F45" s="117"/>
      <c r="G45" s="117"/>
    </row>
    <row r="46" spans="2:17" x14ac:dyDescent="0.2">
      <c r="B46" t="s">
        <v>77</v>
      </c>
      <c r="C46" s="51">
        <v>5.4291379847713119E-3</v>
      </c>
      <c r="D46" s="51">
        <v>3.2714068531583679E-2</v>
      </c>
    </row>
    <row r="47" spans="2:17" x14ac:dyDescent="0.2">
      <c r="B47" t="s">
        <v>78</v>
      </c>
      <c r="C47" s="51">
        <v>6.7774599806131059E-3</v>
      </c>
      <c r="D47" s="51">
        <v>7.0905343399310164E-2</v>
      </c>
    </row>
    <row r="48" spans="2:17" x14ac:dyDescent="0.2">
      <c r="B48" t="s">
        <v>79</v>
      </c>
      <c r="C48" s="51">
        <v>1.7170392530343168E-2</v>
      </c>
      <c r="D48" s="51">
        <v>3.4798764439908599E-2</v>
      </c>
    </row>
    <row r="49" spans="2:4" x14ac:dyDescent="0.2">
      <c r="B49" t="s">
        <v>80</v>
      </c>
      <c r="C49" s="51">
        <v>4.1976199855399861E-2</v>
      </c>
      <c r="D49" s="51">
        <v>6.3921154742366967E-2</v>
      </c>
    </row>
    <row r="50" spans="2:4" x14ac:dyDescent="0.2">
      <c r="B50" t="s">
        <v>81</v>
      </c>
      <c r="C50" s="51">
        <v>-3.4398079723869015E-3</v>
      </c>
      <c r="D50" s="51">
        <v>5.7189300830946935E-2</v>
      </c>
    </row>
    <row r="51" spans="2:4" x14ac:dyDescent="0.2">
      <c r="B51" t="s">
        <v>82</v>
      </c>
      <c r="C51" s="51">
        <v>2.5157338978720228E-2</v>
      </c>
      <c r="D51" s="51">
        <v>6.978868984390918E-2</v>
      </c>
    </row>
    <row r="52" spans="2:4" x14ac:dyDescent="0.2">
      <c r="B52" t="s">
        <v>83</v>
      </c>
      <c r="C52" s="51">
        <v>-2.6564233102976086E-3</v>
      </c>
      <c r="D52" s="51">
        <v>4.5987319983286652E-2</v>
      </c>
    </row>
    <row r="53" spans="2:4" x14ac:dyDescent="0.2">
      <c r="B53" t="s">
        <v>84</v>
      </c>
      <c r="C53" s="51">
        <v>-7.6141654037731026E-3</v>
      </c>
      <c r="D53" s="51">
        <v>-7.7433234279749089E-3</v>
      </c>
    </row>
    <row r="54" spans="2:4" x14ac:dyDescent="0.2">
      <c r="B54" t="s">
        <v>85</v>
      </c>
      <c r="C54" s="51">
        <v>1.1603772409977405E-2</v>
      </c>
      <c r="D54" s="51">
        <v>6.9226630881178253E-2</v>
      </c>
    </row>
    <row r="55" spans="2:4" x14ac:dyDescent="0.2">
      <c r="B55" t="s">
        <v>86</v>
      </c>
      <c r="C55" s="51">
        <v>-1.2167898403181129E-2</v>
      </c>
      <c r="D55" s="51">
        <v>0.11288230479233258</v>
      </c>
    </row>
    <row r="56" spans="2:4" x14ac:dyDescent="0.2">
      <c r="B56" t="s">
        <v>87</v>
      </c>
      <c r="C56" s="51">
        <v>-5.5800242529956343E-3</v>
      </c>
      <c r="D56" s="51">
        <v>2.5509927480060299E-2</v>
      </c>
    </row>
    <row r="57" spans="2:4" x14ac:dyDescent="0.2">
      <c r="B57" t="s">
        <v>88</v>
      </c>
      <c r="C57" s="51">
        <v>3.8679822049963966E-2</v>
      </c>
      <c r="D57" s="51">
        <v>1.0746947594241087E-2</v>
      </c>
    </row>
    <row r="58" spans="2:4" x14ac:dyDescent="0.2">
      <c r="B58" t="s">
        <v>89</v>
      </c>
      <c r="C58" s="51">
        <v>2.1871149424480086E-2</v>
      </c>
      <c r="D58" s="51">
        <v>1.2395529444492501E-2</v>
      </c>
    </row>
    <row r="59" spans="2:4" x14ac:dyDescent="0.2">
      <c r="B59" t="s">
        <v>90</v>
      </c>
      <c r="C59" s="51">
        <v>1.3873836097855818E-2</v>
      </c>
      <c r="D59" s="51">
        <v>5.3127995259870296E-2</v>
      </c>
    </row>
    <row r="60" spans="2:4" x14ac:dyDescent="0.2">
      <c r="B60" t="s">
        <v>91</v>
      </c>
      <c r="C60" s="51">
        <v>3.5599815606274315E-2</v>
      </c>
      <c r="D60" s="51">
        <v>2.628971037859397E-2</v>
      </c>
    </row>
    <row r="61" spans="2:4" x14ac:dyDescent="0.2">
      <c r="B61" t="s">
        <v>92</v>
      </c>
      <c r="C61" s="51">
        <v>-7.5027168806351737E-3</v>
      </c>
      <c r="D61" s="51">
        <v>3.9273229912967639E-2</v>
      </c>
    </row>
    <row r="62" spans="2:4" x14ac:dyDescent="0.2">
      <c r="B62" t="s">
        <v>93</v>
      </c>
      <c r="C62" s="51">
        <v>1.168381941140554E-2</v>
      </c>
      <c r="D62" s="51">
        <v>6.304308341998266E-2</v>
      </c>
    </row>
    <row r="63" spans="2:4" x14ac:dyDescent="0.2">
      <c r="B63" t="s">
        <v>94</v>
      </c>
      <c r="C63" s="51">
        <v>1.4391395772368851E-2</v>
      </c>
      <c r="D63" s="51">
        <v>3.4763272686029342E-2</v>
      </c>
    </row>
    <row r="64" spans="2:4" x14ac:dyDescent="0.2">
      <c r="B64" t="s">
        <v>95</v>
      </c>
      <c r="C64" s="51">
        <v>2.1438410043498862E-2</v>
      </c>
      <c r="D64" s="51">
        <v>4.6420132305426527E-2</v>
      </c>
    </row>
    <row r="65" spans="2:4" x14ac:dyDescent="0.2">
      <c r="B65" t="s">
        <v>96</v>
      </c>
      <c r="C65" s="51">
        <v>2.2444955572672606E-2</v>
      </c>
      <c r="D65" s="51">
        <v>4.9678805650349767E-2</v>
      </c>
    </row>
    <row r="66" spans="2:4" x14ac:dyDescent="0.2">
      <c r="B66" t="s">
        <v>97</v>
      </c>
      <c r="C66" s="51">
        <v>1.0534251893954997E-2</v>
      </c>
      <c r="D66" s="51">
        <v>4.5996570781576013E-2</v>
      </c>
    </row>
    <row r="67" spans="2:4" x14ac:dyDescent="0.2">
      <c r="B67" t="s">
        <v>98</v>
      </c>
      <c r="C67" s="51">
        <v>-2.6567644513308328E-3</v>
      </c>
      <c r="D67" s="51">
        <v>4.8008068316088996E-2</v>
      </c>
    </row>
    <row r="68" spans="2:4" x14ac:dyDescent="0.2">
      <c r="B68" t="s">
        <v>99</v>
      </c>
      <c r="C68" s="51">
        <v>8.1318398397679341E-3</v>
      </c>
      <c r="D68" s="51">
        <v>2.8112176249791961E-2</v>
      </c>
    </row>
    <row r="69" spans="2:4" x14ac:dyDescent="0.2">
      <c r="B69" t="s">
        <v>100</v>
      </c>
      <c r="C69" s="51">
        <v>4.3607914462561868E-2</v>
      </c>
      <c r="D69" s="51">
        <v>7.1504362265528518E-2</v>
      </c>
    </row>
    <row r="70" spans="2:4" x14ac:dyDescent="0.2">
      <c r="B70" t="s">
        <v>101</v>
      </c>
      <c r="C70" s="51">
        <v>-1.5069561630326652E-2</v>
      </c>
      <c r="D70" s="51">
        <v>4.6279203343616182E-2</v>
      </c>
    </row>
    <row r="71" spans="2:4" x14ac:dyDescent="0.2">
      <c r="B71" t="s">
        <v>102</v>
      </c>
      <c r="C71" s="51">
        <v>2.0401760357641407E-2</v>
      </c>
      <c r="D71" s="51">
        <v>4.5973388144325139E-2</v>
      </c>
    </row>
    <row r="72" spans="2:4" x14ac:dyDescent="0.2">
      <c r="B72" t="s">
        <v>103</v>
      </c>
      <c r="C72" s="51">
        <v>-1.2133675457381629E-3</v>
      </c>
      <c r="D72" s="51">
        <v>1.4421693930769336E-2</v>
      </c>
    </row>
    <row r="73" spans="2:4" x14ac:dyDescent="0.2">
      <c r="B73" t="s">
        <v>104</v>
      </c>
      <c r="C73" s="51">
        <v>4.6347102471710122E-3</v>
      </c>
      <c r="D73" s="51">
        <v>4.3323631280534174E-2</v>
      </c>
    </row>
    <row r="74" spans="2:4" x14ac:dyDescent="0.2">
      <c r="B74" t="s">
        <v>105</v>
      </c>
      <c r="C74" s="51">
        <v>4.3229822820581758E-3</v>
      </c>
      <c r="D74" s="51">
        <v>2.0720385719463323E-2</v>
      </c>
    </row>
    <row r="75" spans="2:4" x14ac:dyDescent="0.2">
      <c r="B75" t="s">
        <v>106</v>
      </c>
      <c r="C75" s="51">
        <v>-4.2099699374232458E-3</v>
      </c>
      <c r="D75" s="51">
        <v>3.5700104652923559E-2</v>
      </c>
    </row>
    <row r="76" spans="2:4" x14ac:dyDescent="0.2">
      <c r="B76" t="s">
        <v>107</v>
      </c>
      <c r="C76" s="51">
        <v>4.4024416928001506E-3</v>
      </c>
      <c r="D76" s="51">
        <v>4.0877295132264353E-2</v>
      </c>
    </row>
    <row r="77" spans="2:4" x14ac:dyDescent="0.2">
      <c r="B77" t="s">
        <v>108</v>
      </c>
      <c r="C77" s="51">
        <v>-2.0814677511462647E-2</v>
      </c>
      <c r="D77" s="51">
        <v>-4.2270677911771595E-3</v>
      </c>
    </row>
    <row r="78" spans="2:4" x14ac:dyDescent="0.2">
      <c r="B78" t="s">
        <v>109</v>
      </c>
      <c r="C78" s="51">
        <v>5.9803992765960004E-3</v>
      </c>
      <c r="D78" s="51">
        <v>4.5989630528478716E-2</v>
      </c>
    </row>
    <row r="79" spans="2:4" x14ac:dyDescent="0.2">
      <c r="B79" t="s">
        <v>110</v>
      </c>
      <c r="C79" s="51">
        <v>2.5920685515454902E-3</v>
      </c>
      <c r="D79" s="51">
        <v>9.5734370146418848E-2</v>
      </c>
    </row>
    <row r="80" spans="2:4" x14ac:dyDescent="0.2">
      <c r="B80" t="s">
        <v>111</v>
      </c>
      <c r="C80" s="51">
        <v>1.0227201865964618E-2</v>
      </c>
      <c r="D80" s="51">
        <v>2.8851542949683152E-2</v>
      </c>
    </row>
    <row r="81" spans="2:4" x14ac:dyDescent="0.2">
      <c r="B81" t="s">
        <v>112</v>
      </c>
      <c r="C81" s="51">
        <v>-1.2942523318341774E-4</v>
      </c>
      <c r="D81" s="51">
        <v>5.4342148685741026E-2</v>
      </c>
    </row>
    <row r="82" spans="2:4" x14ac:dyDescent="0.2">
      <c r="B82" t="s">
        <v>113</v>
      </c>
      <c r="C82" s="51">
        <v>-1.0770868373623963E-2</v>
      </c>
      <c r="D82" s="51">
        <v>6.5068733499275264E-2</v>
      </c>
    </row>
    <row r="83" spans="2:4" x14ac:dyDescent="0.2">
      <c r="B83" t="s">
        <v>114</v>
      </c>
      <c r="C83" s="51">
        <v>3.2255698776751919E-2</v>
      </c>
      <c r="D83" s="51">
        <v>5.723137269646468E-2</v>
      </c>
    </row>
    <row r="84" spans="2:4" x14ac:dyDescent="0.2">
      <c r="B84" t="s">
        <v>115</v>
      </c>
      <c r="C84" s="51">
        <v>1.3007697117201506E-2</v>
      </c>
      <c r="D84" s="51">
        <v>4.8657888440836856E-2</v>
      </c>
    </row>
    <row r="85" spans="2:4" x14ac:dyDescent="0.2">
      <c r="B85" t="s">
        <v>116</v>
      </c>
      <c r="C85" s="51">
        <v>1.2016086635107733E-2</v>
      </c>
      <c r="D85" s="51">
        <v>4.710831050632952E-2</v>
      </c>
    </row>
    <row r="86" spans="2:4" x14ac:dyDescent="0.2">
      <c r="B86" t="s">
        <v>117</v>
      </c>
      <c r="C86" s="51">
        <v>2.5008802416512977E-2</v>
      </c>
      <c r="D86" s="51">
        <v>4.0721749604634205E-2</v>
      </c>
    </row>
    <row r="87" spans="2:4" x14ac:dyDescent="0.2">
      <c r="B87" t="s">
        <v>118</v>
      </c>
      <c r="C87" s="51">
        <v>2.7859298065688903E-2</v>
      </c>
      <c r="D87" s="51">
        <v>-6.7258643529554615E-3</v>
      </c>
    </row>
    <row r="88" spans="2:4" x14ac:dyDescent="0.2">
      <c r="B88" t="s">
        <v>119</v>
      </c>
      <c r="C88" s="51">
        <v>2.3394346955081566E-2</v>
      </c>
      <c r="D88" s="51">
        <v>2.5670571010616032E-2</v>
      </c>
    </row>
    <row r="89" spans="2:4" x14ac:dyDescent="0.2">
      <c r="B89" t="s">
        <v>120</v>
      </c>
      <c r="C89" s="51">
        <v>9.5328523901053695E-4</v>
      </c>
      <c r="D89" s="51">
        <v>8.1233339012426298E-2</v>
      </c>
    </row>
    <row r="90" spans="2:4" x14ac:dyDescent="0.2">
      <c r="B90" t="s">
        <v>121</v>
      </c>
      <c r="C90" s="51">
        <v>2.2869957050632952E-2</v>
      </c>
      <c r="D90" s="51">
        <v>4.3967853654301767E-2</v>
      </c>
    </row>
    <row r="91" spans="2:4" x14ac:dyDescent="0.2">
      <c r="B91" t="s">
        <v>122</v>
      </c>
      <c r="C91" s="51">
        <v>9.3896565448158709E-3</v>
      </c>
      <c r="D91" s="51">
        <v>2.4666184270388095E-2</v>
      </c>
    </row>
    <row r="92" spans="2:4" x14ac:dyDescent="0.2">
      <c r="B92" t="s">
        <v>123</v>
      </c>
      <c r="C92" s="51">
        <v>1.3126710680873652E-2</v>
      </c>
      <c r="D92" s="51">
        <v>2.8775623914045857E-2</v>
      </c>
    </row>
    <row r="93" spans="2:4" x14ac:dyDescent="0.2">
      <c r="B93" t="s">
        <v>124</v>
      </c>
      <c r="C93" s="51">
        <v>1.6895624837231185E-2</v>
      </c>
      <c r="D93" s="51">
        <v>4.8117045559623317E-2</v>
      </c>
    </row>
    <row r="94" spans="2:4" x14ac:dyDescent="0.2">
      <c r="B94" t="s">
        <v>125</v>
      </c>
      <c r="C94" s="51">
        <v>7.412006491412923E-3</v>
      </c>
      <c r="D94" s="51">
        <v>3.2472788561604744E-2</v>
      </c>
    </row>
    <row r="95" spans="2:4" x14ac:dyDescent="0.2">
      <c r="B95" t="s">
        <v>126</v>
      </c>
      <c r="C95" s="51">
        <v>-1.3380128966739164E-2</v>
      </c>
      <c r="D95" s="51">
        <v>4.5215824635360391E-3</v>
      </c>
    </row>
    <row r="96" spans="2:4" x14ac:dyDescent="0.2">
      <c r="B96" t="s">
        <v>127</v>
      </c>
      <c r="C96" s="51">
        <v>5.8724559048678765E-2</v>
      </c>
      <c r="D96" s="51">
        <v>2.7444129291680629E-2</v>
      </c>
    </row>
    <row r="97" spans="2:4" x14ac:dyDescent="0.2">
      <c r="B97" t="s">
        <v>128</v>
      </c>
      <c r="C97" s="51">
        <v>-1.0442221263156545E-2</v>
      </c>
      <c r="D97" s="51">
        <v>7.0519133993260819E-2</v>
      </c>
    </row>
    <row r="98" spans="2:4" x14ac:dyDescent="0.2">
      <c r="B98" t="s">
        <v>129</v>
      </c>
      <c r="C98" s="51">
        <v>1.0594076909220373E-2</v>
      </c>
      <c r="D98" s="51">
        <v>6.0484766616416233E-2</v>
      </c>
    </row>
    <row r="99" spans="2:4" x14ac:dyDescent="0.2">
      <c r="B99" t="s">
        <v>130</v>
      </c>
      <c r="C99" s="51">
        <v>2.6431570853012343E-2</v>
      </c>
      <c r="D99" s="51">
        <v>5.083037151719088E-2</v>
      </c>
    </row>
    <row r="100" spans="2:4" x14ac:dyDescent="0.2">
      <c r="B100" t="s">
        <v>131</v>
      </c>
      <c r="C100" s="51">
        <v>1.8312570070434311E-3</v>
      </c>
      <c r="D100" s="51">
        <v>4.412255959235218E-2</v>
      </c>
    </row>
    <row r="101" spans="2:4" x14ac:dyDescent="0.2">
      <c r="B101" t="s">
        <v>132</v>
      </c>
      <c r="C101" s="51">
        <v>2.7992964918699542E-2</v>
      </c>
      <c r="D101" s="51">
        <v>4.3434101778457239E-2</v>
      </c>
    </row>
    <row r="102" spans="2:4" x14ac:dyDescent="0.2">
      <c r="B102" t="s">
        <v>133</v>
      </c>
      <c r="C102" s="51">
        <v>4.0246293524557001E-3</v>
      </c>
      <c r="D102" s="51">
        <v>2.1196971959171376E-2</v>
      </c>
    </row>
    <row r="103" spans="2:4" x14ac:dyDescent="0.2">
      <c r="B103" t="s">
        <v>134</v>
      </c>
      <c r="C103" s="51">
        <v>-1.7538154709545631E-2</v>
      </c>
      <c r="D103" s="51">
        <v>5.3635211493226316E-2</v>
      </c>
    </row>
    <row r="104" spans="2:4" x14ac:dyDescent="0.2">
      <c r="B104" t="s">
        <v>135</v>
      </c>
      <c r="C104" s="51">
        <v>-1.9350816457795822E-2</v>
      </c>
      <c r="D104" s="51">
        <v>6.0184365002336704E-2</v>
      </c>
    </row>
    <row r="105" spans="2:4" x14ac:dyDescent="0.2">
      <c r="B105" t="s">
        <v>136</v>
      </c>
      <c r="C105" s="51">
        <v>-2.3679211754679859E-3</v>
      </c>
      <c r="D105" s="51">
        <v>2.7325723384771246E-2</v>
      </c>
    </row>
    <row r="106" spans="2:4" x14ac:dyDescent="0.2">
      <c r="B106" t="s">
        <v>137</v>
      </c>
      <c r="C106" s="51">
        <v>-1.3165094340823585E-2</v>
      </c>
      <c r="D106" s="51">
        <v>6.8341541283302332E-2</v>
      </c>
    </row>
    <row r="107" spans="2:4" x14ac:dyDescent="0.2">
      <c r="B107" t="s">
        <v>138</v>
      </c>
      <c r="C107" s="51">
        <v>9.731060555905769E-3</v>
      </c>
      <c r="D107" s="51">
        <v>7.2730932598834785E-2</v>
      </c>
    </row>
    <row r="108" spans="2:4" x14ac:dyDescent="0.2">
      <c r="B108" t="s">
        <v>139</v>
      </c>
      <c r="C108" s="51">
        <v>9.139533618333558E-3</v>
      </c>
      <c r="D108" s="51">
        <v>5.5428317631419255E-2</v>
      </c>
    </row>
    <row r="109" spans="2:4" x14ac:dyDescent="0.2">
      <c r="B109" t="s">
        <v>140</v>
      </c>
      <c r="C109" s="51">
        <v>2.8412373980931056E-2</v>
      </c>
      <c r="D109" s="51">
        <v>5.0891291435222641E-2</v>
      </c>
    </row>
    <row r="110" spans="2:4" x14ac:dyDescent="0.2">
      <c r="B110" t="s">
        <v>141</v>
      </c>
      <c r="C110" s="51">
        <v>3.7632307885146508E-2</v>
      </c>
      <c r="D110" s="51">
        <v>6.6343989558600672E-2</v>
      </c>
    </row>
    <row r="111" spans="2:4" x14ac:dyDescent="0.2">
      <c r="B111" t="s">
        <v>142</v>
      </c>
      <c r="C111" s="51">
        <v>-1.4510240347023346E-2</v>
      </c>
      <c r="D111" s="51">
        <v>3.6566007732209263E-2</v>
      </c>
    </row>
    <row r="112" spans="2:4" x14ac:dyDescent="0.2">
      <c r="B112" t="s">
        <v>143</v>
      </c>
      <c r="C112" s="51">
        <v>2.1643833217488181E-2</v>
      </c>
      <c r="D112" s="51">
        <v>6.4043513502660701E-2</v>
      </c>
    </row>
    <row r="113" spans="2:4" x14ac:dyDescent="0.2">
      <c r="B113" t="s">
        <v>144</v>
      </c>
      <c r="C113" s="51">
        <v>-1.4095525627865825E-2</v>
      </c>
      <c r="D113" s="51">
        <v>4.7640225955517361E-2</v>
      </c>
    </row>
    <row r="114" spans="2:4" x14ac:dyDescent="0.2">
      <c r="B114" t="s">
        <v>145</v>
      </c>
      <c r="C114" s="51">
        <v>8.3796213043483992E-3</v>
      </c>
      <c r="D114" s="51">
        <v>3.0574912042780164E-2</v>
      </c>
    </row>
    <row r="115" spans="2:4" x14ac:dyDescent="0.2">
      <c r="B115" t="s">
        <v>146</v>
      </c>
      <c r="C115" s="51">
        <v>-2.4854781692847036E-3</v>
      </c>
      <c r="D115" s="51">
        <v>1.4061157690754063E-2</v>
      </c>
    </row>
    <row r="116" spans="2:4" x14ac:dyDescent="0.2">
      <c r="B116" t="s">
        <v>147</v>
      </c>
      <c r="C116" s="51">
        <v>1.5565555932864454E-2</v>
      </c>
      <c r="D116" s="51">
        <v>1.8599532712836354E-2</v>
      </c>
    </row>
    <row r="117" spans="2:4" x14ac:dyDescent="0.2">
      <c r="B117" t="s">
        <v>148</v>
      </c>
      <c r="C117" s="51">
        <v>1.1478222456706403E-2</v>
      </c>
      <c r="D117" s="51">
        <v>3.4982284686608849E-2</v>
      </c>
    </row>
    <row r="118" spans="2:4" x14ac:dyDescent="0.2">
      <c r="B118" t="s">
        <v>149</v>
      </c>
      <c r="C118" s="51">
        <v>-9.4048324777726549E-3</v>
      </c>
      <c r="D118" s="51">
        <v>5.2277873305628941E-2</v>
      </c>
    </row>
    <row r="119" spans="2:4" x14ac:dyDescent="0.2">
      <c r="B119" t="s">
        <v>150</v>
      </c>
      <c r="C119" s="51">
        <v>-3.613289987195592E-2</v>
      </c>
      <c r="D119" s="51">
        <v>5.0771511494856224E-2</v>
      </c>
    </row>
    <row r="120" spans="2:4" x14ac:dyDescent="0.2">
      <c r="B120" t="s">
        <v>151</v>
      </c>
      <c r="C120" s="51">
        <v>-1.1318592271200285E-2</v>
      </c>
      <c r="D120" s="51">
        <v>3.7067767186198246E-2</v>
      </c>
    </row>
    <row r="121" spans="2:4" x14ac:dyDescent="0.2">
      <c r="B121" t="s">
        <v>152</v>
      </c>
      <c r="C121" s="51">
        <v>1.1612671202257813E-3</v>
      </c>
      <c r="D121" s="51">
        <v>3.4506579696355844E-2</v>
      </c>
    </row>
    <row r="122" spans="2:4" x14ac:dyDescent="0.2">
      <c r="B122" t="s">
        <v>153</v>
      </c>
      <c r="C122" s="51">
        <v>2.2843827922973604E-2</v>
      </c>
      <c r="D122" s="51">
        <v>6.2270074662821764E-2</v>
      </c>
    </row>
    <row r="123" spans="2:4" x14ac:dyDescent="0.2">
      <c r="B123" t="s">
        <v>154</v>
      </c>
      <c r="C123" s="51">
        <v>2.8187196411108041E-2</v>
      </c>
      <c r="D123" s="51">
        <v>2.8880308120405304E-2</v>
      </c>
    </row>
    <row r="124" spans="2:4" x14ac:dyDescent="0.2">
      <c r="B124" t="s">
        <v>155</v>
      </c>
      <c r="C124" s="51">
        <v>2.3791986868092432E-2</v>
      </c>
      <c r="D124" s="51">
        <v>1.3501474550714054E-2</v>
      </c>
    </row>
    <row r="125" spans="2:4" x14ac:dyDescent="0.2">
      <c r="B125" t="s">
        <v>156</v>
      </c>
      <c r="C125" s="51">
        <v>6.5039018139784022E-2</v>
      </c>
      <c r="D125" s="51">
        <v>1.7099211969719069E-2</v>
      </c>
    </row>
    <row r="126" spans="2:4" x14ac:dyDescent="0.2">
      <c r="B126" t="s">
        <v>157</v>
      </c>
      <c r="C126" s="51">
        <v>3.2320413695696264E-2</v>
      </c>
      <c r="D126" s="51">
        <v>5.4470176469596461E-2</v>
      </c>
    </row>
    <row r="127" spans="2:4" x14ac:dyDescent="0.2">
      <c r="B127" t="s">
        <v>158</v>
      </c>
      <c r="C127" s="51">
        <v>1.7374527440000009E-2</v>
      </c>
      <c r="D127" s="51">
        <v>6.1356084110057454E-2</v>
      </c>
    </row>
    <row r="128" spans="2:4" x14ac:dyDescent="0.2">
      <c r="B128" t="s">
        <v>159</v>
      </c>
      <c r="C128" s="51">
        <v>4.4567919716723831E-4</v>
      </c>
      <c r="D128" s="51">
        <v>4.4604741722738192E-2</v>
      </c>
    </row>
    <row r="129" spans="2:4" x14ac:dyDescent="0.2">
      <c r="B129" t="s">
        <v>160</v>
      </c>
      <c r="C129" s="51">
        <v>-3.8259114182847762E-5</v>
      </c>
      <c r="D129" s="51">
        <v>3.6799808145408106E-2</v>
      </c>
    </row>
    <row r="130" spans="2:4" x14ac:dyDescent="0.2">
      <c r="B130" t="s">
        <v>161</v>
      </c>
      <c r="C130" s="51">
        <v>4.9733529992062632E-4</v>
      </c>
      <c r="D130" s="51">
        <v>4.160721521711485E-2</v>
      </c>
    </row>
    <row r="131" spans="2:4" x14ac:dyDescent="0.2">
      <c r="B131" t="s">
        <v>162</v>
      </c>
      <c r="C131" s="51">
        <v>3.8452023889549963E-2</v>
      </c>
      <c r="D131" s="51">
        <v>6.6248802103084162E-3</v>
      </c>
    </row>
    <row r="132" spans="2:4" x14ac:dyDescent="0.2">
      <c r="B132" t="s">
        <v>163</v>
      </c>
      <c r="C132" s="51">
        <v>1.7501792171674142E-2</v>
      </c>
      <c r="D132" s="51">
        <v>4.4264483985200595E-2</v>
      </c>
    </row>
    <row r="133" spans="2:4" x14ac:dyDescent="0.2">
      <c r="B133" t="s">
        <v>164</v>
      </c>
      <c r="C133" s="51">
        <v>2.2418515356865329E-2</v>
      </c>
      <c r="D133" s="51">
        <v>2.3154556750166394E-2</v>
      </c>
    </row>
    <row r="134" spans="2:4" x14ac:dyDescent="0.2">
      <c r="B134" t="s">
        <v>165</v>
      </c>
      <c r="C134" s="51">
        <v>1.7366398563623889E-3</v>
      </c>
      <c r="D134" s="51">
        <v>1.169980374155832E-2</v>
      </c>
    </row>
    <row r="135" spans="2:4" x14ac:dyDescent="0.2">
      <c r="B135" t="s">
        <v>166</v>
      </c>
      <c r="C135" s="51">
        <v>-3.8800331755021372E-2</v>
      </c>
      <c r="D135" s="51">
        <v>3.6571400551634423E-2</v>
      </c>
    </row>
    <row r="136" spans="2:4" x14ac:dyDescent="0.2">
      <c r="B136" t="s">
        <v>167</v>
      </c>
      <c r="C136" s="51">
        <v>3.3580033523930228E-3</v>
      </c>
      <c r="D136" s="51">
        <v>1.6869603901627478E-2</v>
      </c>
    </row>
    <row r="137" spans="2:4" x14ac:dyDescent="0.2">
      <c r="B137" t="s">
        <v>168</v>
      </c>
      <c r="C137" s="51">
        <v>-5.8430210977556025E-2</v>
      </c>
      <c r="D137" s="51">
        <v>4.4188901765323661E-2</v>
      </c>
    </row>
    <row r="138" spans="2:4" x14ac:dyDescent="0.2">
      <c r="B138" t="s">
        <v>169</v>
      </c>
      <c r="C138" s="51">
        <v>2.6287350416217763E-2</v>
      </c>
      <c r="D138" s="51">
        <v>5.7222189103622936E-3</v>
      </c>
    </row>
    <row r="139" spans="2:4" x14ac:dyDescent="0.2">
      <c r="B139" t="s">
        <v>170</v>
      </c>
      <c r="C139" s="51">
        <v>-2.7984988213843251E-2</v>
      </c>
      <c r="D139" s="51">
        <v>5.8213212825899641E-2</v>
      </c>
    </row>
    <row r="140" spans="2:4" x14ac:dyDescent="0.2">
      <c r="B140" t="s">
        <v>171</v>
      </c>
      <c r="C140" s="51">
        <v>3.3073354042041467E-2</v>
      </c>
      <c r="D140" s="51">
        <v>1.1649660426303287E-2</v>
      </c>
    </row>
    <row r="141" spans="2:4" x14ac:dyDescent="0.2">
      <c r="B141" t="s">
        <v>172</v>
      </c>
      <c r="C141" s="51">
        <v>2.0431111091670014E-2</v>
      </c>
      <c r="D141" s="51">
        <v>4.8242153431119254E-2</v>
      </c>
    </row>
    <row r="142" spans="2:4" x14ac:dyDescent="0.2">
      <c r="B142" t="s">
        <v>173</v>
      </c>
      <c r="C142" s="51">
        <v>5.5040764177127416E-2</v>
      </c>
      <c r="D142" s="51">
        <v>4.5557225271492086E-2</v>
      </c>
    </row>
    <row r="143" spans="2:4" x14ac:dyDescent="0.2">
      <c r="B143" t="s">
        <v>174</v>
      </c>
      <c r="C143" s="51">
        <v>-7.2485194044586126E-3</v>
      </c>
      <c r="D143" s="51">
        <v>2.9517801037342407E-2</v>
      </c>
    </row>
    <row r="144" spans="2:4" x14ac:dyDescent="0.2">
      <c r="B144" t="s">
        <v>175</v>
      </c>
      <c r="C144" s="51">
        <v>2.4216721351090206E-2</v>
      </c>
      <c r="D144" s="51">
        <v>2.4528439194175328E-2</v>
      </c>
    </row>
    <row r="145" spans="2:4" x14ac:dyDescent="0.2">
      <c r="B145" t="s">
        <v>176</v>
      </c>
      <c r="C145" s="51">
        <v>-2.4460986350184476E-2</v>
      </c>
      <c r="D145" s="51">
        <v>3.4309415108218458E-2</v>
      </c>
    </row>
    <row r="146" spans="2:4" x14ac:dyDescent="0.2">
      <c r="B146" t="s">
        <v>177</v>
      </c>
      <c r="C146" s="51">
        <v>2.2546859548847335E-2</v>
      </c>
      <c r="D146" s="51">
        <v>2.7754702994789729E-2</v>
      </c>
    </row>
    <row r="147" spans="2:4" x14ac:dyDescent="0.2">
      <c r="B147" t="s">
        <v>178</v>
      </c>
      <c r="C147" s="51">
        <v>5.93049108376539E-3</v>
      </c>
      <c r="D147" s="51">
        <v>2.3404568677919388E-2</v>
      </c>
    </row>
    <row r="148" spans="2:4" x14ac:dyDescent="0.2">
      <c r="B148" t="s">
        <v>179</v>
      </c>
      <c r="C148" s="51">
        <v>3.6178618640187232E-2</v>
      </c>
      <c r="D148" s="51">
        <v>4.1372663848261701E-2</v>
      </c>
    </row>
    <row r="149" spans="2:4" x14ac:dyDescent="0.2">
      <c r="B149" t="s">
        <v>180</v>
      </c>
      <c r="C149" s="51">
        <v>5.7256754654286264E-2</v>
      </c>
      <c r="D149" s="51">
        <v>5.780883498197957E-2</v>
      </c>
    </row>
    <row r="150" spans="2:4" x14ac:dyDescent="0.2">
      <c r="B150" t="s">
        <v>181</v>
      </c>
      <c r="C150" s="51">
        <v>-1.0676816740116188E-2</v>
      </c>
      <c r="D150" s="51">
        <v>1.7716705538743986E-2</v>
      </c>
    </row>
    <row r="151" spans="2:4" x14ac:dyDescent="0.2">
      <c r="B151" t="s">
        <v>182</v>
      </c>
      <c r="C151" s="51">
        <v>1.3669369568294568E-2</v>
      </c>
      <c r="D151" s="51">
        <v>4.9235858423445869E-2</v>
      </c>
    </row>
    <row r="152" spans="2:4" x14ac:dyDescent="0.2">
      <c r="B152" t="s">
        <v>183</v>
      </c>
      <c r="C152" s="51">
        <v>1.8454208581649124E-2</v>
      </c>
      <c r="D152" s="51">
        <v>3.8513144061661633E-2</v>
      </c>
    </row>
    <row r="153" spans="2:4" x14ac:dyDescent="0.2">
      <c r="B153" t="s">
        <v>184</v>
      </c>
      <c r="C153" s="51">
        <v>1.1239542474273901E-2</v>
      </c>
      <c r="D153" s="51">
        <v>5.0952768276615643E-2</v>
      </c>
    </row>
    <row r="154" spans="2:4" x14ac:dyDescent="0.2">
      <c r="B154" t="s">
        <v>185</v>
      </c>
      <c r="C154" s="51">
        <v>2.0517101007296337E-2</v>
      </c>
      <c r="D154" s="51">
        <v>1.8629955842446758E-2</v>
      </c>
    </row>
    <row r="155" spans="2:4" x14ac:dyDescent="0.2">
      <c r="B155" t="s">
        <v>186</v>
      </c>
      <c r="C155" s="51">
        <v>-3.0234806813936053E-2</v>
      </c>
      <c r="D155" s="51">
        <v>6.990014680132639E-2</v>
      </c>
    </row>
    <row r="156" spans="2:4" x14ac:dyDescent="0.2">
      <c r="B156" t="s">
        <v>187</v>
      </c>
      <c r="C156" s="51">
        <v>2.8681491602676093E-2</v>
      </c>
      <c r="D156" s="51">
        <v>5.9358550289780959E-2</v>
      </c>
    </row>
    <row r="157" spans="2:4" x14ac:dyDescent="0.2">
      <c r="B157" t="s">
        <v>188</v>
      </c>
      <c r="C157" s="51">
        <v>3.1317809746818075E-2</v>
      </c>
      <c r="D157" s="51">
        <v>-1.2371616084528338E-2</v>
      </c>
    </row>
    <row r="158" spans="2:4" x14ac:dyDescent="0.2">
      <c r="B158" t="s">
        <v>189</v>
      </c>
      <c r="C158" s="51">
        <v>-1.3315275852656851E-2</v>
      </c>
      <c r="D158" s="51">
        <v>3.5997673906320367E-2</v>
      </c>
    </row>
    <row r="159" spans="2:4" x14ac:dyDescent="0.2">
      <c r="B159" t="s">
        <v>190</v>
      </c>
      <c r="C159" s="51">
        <v>4.6481619864061782E-2</v>
      </c>
      <c r="D159" s="51">
        <v>2.6387011762867507E-2</v>
      </c>
    </row>
    <row r="160" spans="2:4" x14ac:dyDescent="0.2">
      <c r="B160" t="s">
        <v>191</v>
      </c>
      <c r="C160" s="51">
        <v>-3.8830850819649796E-3</v>
      </c>
      <c r="D160" s="51">
        <v>-3.151746352391168E-2</v>
      </c>
    </row>
    <row r="161" spans="2:4" x14ac:dyDescent="0.2">
      <c r="B161" t="s">
        <v>192</v>
      </c>
      <c r="C161" s="51">
        <v>2.7152438948737007E-2</v>
      </c>
      <c r="D161" s="51">
        <v>3.4351320452469934E-2</v>
      </c>
    </row>
    <row r="162" spans="2:4" x14ac:dyDescent="0.2">
      <c r="B162" t="s">
        <v>193</v>
      </c>
      <c r="C162" s="51">
        <v>2.7845774421758104E-2</v>
      </c>
      <c r="D162" s="51">
        <v>4.7140681882970971E-2</v>
      </c>
    </row>
    <row r="163" spans="2:4" x14ac:dyDescent="0.2">
      <c r="B163" t="s">
        <v>194</v>
      </c>
      <c r="C163" s="51">
        <v>2.4689304117820908E-2</v>
      </c>
      <c r="D163" s="51">
        <v>5.7064163200553714E-2</v>
      </c>
    </row>
    <row r="164" spans="2:4" x14ac:dyDescent="0.2">
      <c r="B164" t="s">
        <v>195</v>
      </c>
      <c r="C164" s="51">
        <v>4.0040042493260644E-3</v>
      </c>
      <c r="D164" s="51">
        <v>4.3493684470579386E-2</v>
      </c>
    </row>
    <row r="165" spans="2:4" x14ac:dyDescent="0.2">
      <c r="B165" t="s">
        <v>196</v>
      </c>
      <c r="C165" s="51">
        <v>1.8426908982465622E-2</v>
      </c>
      <c r="D165" s="51">
        <v>6.8962345819097465E-2</v>
      </c>
    </row>
    <row r="166" spans="2:4" x14ac:dyDescent="0.2">
      <c r="B166" t="s">
        <v>197</v>
      </c>
      <c r="C166" s="51">
        <v>2.8043155867582631E-2</v>
      </c>
      <c r="D166" s="51">
        <v>6.2536956436716362E-2</v>
      </c>
    </row>
    <row r="167" spans="2:4" x14ac:dyDescent="0.2">
      <c r="B167" t="s">
        <v>198</v>
      </c>
      <c r="C167" s="51">
        <v>1.7649160333722803E-2</v>
      </c>
      <c r="D167" s="51">
        <v>1.07989493284468E-2</v>
      </c>
    </row>
    <row r="168" spans="2:4" x14ac:dyDescent="0.2">
      <c r="B168" t="s">
        <v>199</v>
      </c>
      <c r="C168" s="51">
        <v>-1.5756945371894364E-2</v>
      </c>
      <c r="D168" s="51">
        <v>4.4180470325453282E-2</v>
      </c>
    </row>
    <row r="169" spans="2:4" x14ac:dyDescent="0.2">
      <c r="B169" t="s">
        <v>200</v>
      </c>
      <c r="C169" s="51">
        <v>-6.3901252203547119E-3</v>
      </c>
      <c r="D169" s="51">
        <v>2.3608273762626288E-2</v>
      </c>
    </row>
    <row r="170" spans="2:4" x14ac:dyDescent="0.2">
      <c r="B170" t="s">
        <v>201</v>
      </c>
      <c r="C170" s="51">
        <v>2.0453348574298664E-2</v>
      </c>
      <c r="D170" s="51">
        <v>4.2142425309040304E-2</v>
      </c>
    </row>
    <row r="171" spans="2:4" x14ac:dyDescent="0.2">
      <c r="B171" t="s">
        <v>202</v>
      </c>
      <c r="C171" s="51">
        <v>2.5503255196178326E-2</v>
      </c>
      <c r="D171" s="51">
        <v>3.8845850114265765E-2</v>
      </c>
    </row>
    <row r="172" spans="2:4" x14ac:dyDescent="0.2">
      <c r="B172" t="s">
        <v>203</v>
      </c>
      <c r="C172" s="51">
        <v>6.8014859111107584E-3</v>
      </c>
      <c r="D172" s="51">
        <v>1.8782882580375138E-3</v>
      </c>
    </row>
    <row r="173" spans="2:4" x14ac:dyDescent="0.2">
      <c r="B173" t="s">
        <v>204</v>
      </c>
      <c r="C173" s="51">
        <v>9.3489060748193457E-3</v>
      </c>
      <c r="D173" s="51">
        <v>3.2281876379580549E-2</v>
      </c>
    </row>
    <row r="174" spans="2:4" x14ac:dyDescent="0.2">
      <c r="B174" t="s">
        <v>205</v>
      </c>
      <c r="C174" s="51">
        <v>6.3186901713795963E-4</v>
      </c>
      <c r="D174" s="51">
        <v>6.2437708844141182E-2</v>
      </c>
    </row>
    <row r="175" spans="2:4" x14ac:dyDescent="0.2">
      <c r="B175" t="s">
        <v>206</v>
      </c>
      <c r="C175" s="51">
        <v>-8.8234725403852302E-3</v>
      </c>
      <c r="D175" s="51">
        <v>5.6481035919991554E-2</v>
      </c>
    </row>
    <row r="176" spans="2:4" x14ac:dyDescent="0.2">
      <c r="B176" t="s">
        <v>207</v>
      </c>
      <c r="C176" s="51">
        <v>3.2244193599912957E-2</v>
      </c>
      <c r="D176" s="51">
        <v>5.4344191749377602E-2</v>
      </c>
    </row>
    <row r="177" spans="2:4" x14ac:dyDescent="0.2">
      <c r="B177" t="s">
        <v>208</v>
      </c>
      <c r="C177" s="51">
        <v>-8.0298730547053148E-3</v>
      </c>
      <c r="D177" s="51">
        <v>5.23811503388215E-2</v>
      </c>
    </row>
    <row r="178" spans="2:4" x14ac:dyDescent="0.2">
      <c r="B178" t="s">
        <v>209</v>
      </c>
      <c r="C178" s="51">
        <v>6.5910103239385249E-3</v>
      </c>
      <c r="D178" s="51">
        <v>3.4569057207630045E-2</v>
      </c>
    </row>
    <row r="179" spans="2:4" x14ac:dyDescent="0.2">
      <c r="B179" t="s">
        <v>210</v>
      </c>
      <c r="C179" s="51">
        <v>1.3189208616598514E-2</v>
      </c>
      <c r="D179" s="51">
        <v>3.5924526570868885E-2</v>
      </c>
    </row>
    <row r="180" spans="2:4" x14ac:dyDescent="0.2">
      <c r="B180" t="s">
        <v>211</v>
      </c>
      <c r="C180" s="51">
        <v>2.6036150358212818E-3</v>
      </c>
      <c r="D180" s="51">
        <v>6.4063192601114871E-2</v>
      </c>
    </row>
    <row r="181" spans="2:4" x14ac:dyDescent="0.2">
      <c r="B181" t="s">
        <v>212</v>
      </c>
      <c r="C181" s="51">
        <v>1.9578540165149164E-2</v>
      </c>
      <c r="D181" s="51">
        <v>3.121147604272341E-2</v>
      </c>
    </row>
    <row r="182" spans="2:4" x14ac:dyDescent="0.2">
      <c r="B182" t="s">
        <v>213</v>
      </c>
      <c r="C182" s="51">
        <v>2.6493221680644483E-2</v>
      </c>
      <c r="D182" s="51">
        <v>3.5688535498970643E-2</v>
      </c>
    </row>
    <row r="183" spans="2:4" x14ac:dyDescent="0.2">
      <c r="B183" t="s">
        <v>214</v>
      </c>
      <c r="C183" s="51">
        <v>2.1669445720113652E-2</v>
      </c>
      <c r="D183" s="51">
        <v>7.7741700708404249E-2</v>
      </c>
    </row>
    <row r="184" spans="2:4" x14ac:dyDescent="0.2">
      <c r="B184" t="s">
        <v>215</v>
      </c>
      <c r="C184" s="51">
        <v>-6.1518709969482308E-3</v>
      </c>
      <c r="D184" s="51">
        <v>2.843114119967903E-2</v>
      </c>
    </row>
    <row r="185" spans="2:4" x14ac:dyDescent="0.2">
      <c r="B185" t="s">
        <v>216</v>
      </c>
      <c r="C185" s="51">
        <v>-4.5665796060147812E-2</v>
      </c>
      <c r="D185" s="51">
        <v>4.7931844686906824E-3</v>
      </c>
    </row>
    <row r="186" spans="2:4" x14ac:dyDescent="0.2">
      <c r="B186" t="s">
        <v>217</v>
      </c>
      <c r="C186" s="51">
        <v>5.2689339595627743E-2</v>
      </c>
      <c r="D186" s="51">
        <v>9.5921657492351563E-3</v>
      </c>
    </row>
    <row r="187" spans="2:4" x14ac:dyDescent="0.2">
      <c r="B187" t="s">
        <v>218</v>
      </c>
      <c r="C187" s="51">
        <v>-1.3866530584314968E-2</v>
      </c>
      <c r="D187" s="51">
        <v>4.3640489884673943E-2</v>
      </c>
    </row>
    <row r="188" spans="2:4" x14ac:dyDescent="0.2">
      <c r="B188" t="s">
        <v>219</v>
      </c>
      <c r="C188" s="51">
        <v>-2.1268206031571958E-2</v>
      </c>
      <c r="D188" s="51">
        <v>2.1008164258094163E-2</v>
      </c>
    </row>
    <row r="189" spans="2:4" x14ac:dyDescent="0.2">
      <c r="B189" t="s">
        <v>220</v>
      </c>
      <c r="C189" s="51">
        <v>-1.9660227882382302E-2</v>
      </c>
      <c r="D189" s="51">
        <v>6.8855059690719478E-2</v>
      </c>
    </row>
    <row r="190" spans="2:4" x14ac:dyDescent="0.2">
      <c r="B190" t="s">
        <v>221</v>
      </c>
      <c r="C190" s="51">
        <v>2.6110495984939947E-2</v>
      </c>
      <c r="D190" s="51">
        <v>5.4487427625159124E-2</v>
      </c>
    </row>
    <row r="191" spans="2:4" x14ac:dyDescent="0.2">
      <c r="B191" t="s">
        <v>222</v>
      </c>
      <c r="C191" s="51">
        <v>-2.1327639087772202E-2</v>
      </c>
      <c r="D191" s="51">
        <v>5.4260197794595663E-2</v>
      </c>
    </row>
    <row r="192" spans="2:4" x14ac:dyDescent="0.2">
      <c r="B192" t="s">
        <v>223</v>
      </c>
      <c r="C192" s="51">
        <v>-7.5871221785764002E-3</v>
      </c>
      <c r="D192" s="51">
        <v>-7.7157495999194414E-5</v>
      </c>
    </row>
    <row r="193" spans="2:4" x14ac:dyDescent="0.2">
      <c r="B193" t="s">
        <v>224</v>
      </c>
      <c r="C193" s="51">
        <v>-6.0818340248145423E-3</v>
      </c>
      <c r="D193" s="51">
        <v>7.1872773331240397E-2</v>
      </c>
    </row>
    <row r="194" spans="2:4" x14ac:dyDescent="0.2">
      <c r="B194" t="s">
        <v>225</v>
      </c>
      <c r="C194" s="51">
        <v>-4.6025550953323353E-3</v>
      </c>
      <c r="D194" s="51">
        <v>2.6846181511916485E-2</v>
      </c>
    </row>
    <row r="195" spans="2:4" x14ac:dyDescent="0.2">
      <c r="B195" t="s">
        <v>226</v>
      </c>
      <c r="C195" s="51">
        <v>3.5385215595472634E-2</v>
      </c>
      <c r="D195" s="51">
        <v>3.5550943177964749E-2</v>
      </c>
    </row>
    <row r="196" spans="2:4" x14ac:dyDescent="0.2">
      <c r="B196" t="s">
        <v>227</v>
      </c>
      <c r="C196" s="51">
        <v>-9.0201789379234388E-3</v>
      </c>
      <c r="D196" s="51">
        <v>3.1902734163379048E-2</v>
      </c>
    </row>
    <row r="197" spans="2:4" x14ac:dyDescent="0.2">
      <c r="B197" t="s">
        <v>228</v>
      </c>
      <c r="C197" s="51">
        <v>1.3164205081711969E-2</v>
      </c>
      <c r="D197" s="51">
        <v>3.2674488120096601E-2</v>
      </c>
    </row>
    <row r="198" spans="2:4" x14ac:dyDescent="0.2">
      <c r="B198" t="s">
        <v>229</v>
      </c>
      <c r="C198" s="51">
        <v>-1.5518682011114284E-2</v>
      </c>
      <c r="D198" s="51">
        <v>2.8561991148440227E-2</v>
      </c>
    </row>
    <row r="199" spans="2:4" x14ac:dyDescent="0.2">
      <c r="B199" t="s">
        <v>230</v>
      </c>
      <c r="C199" s="51">
        <v>-1.3698522476422151E-2</v>
      </c>
      <c r="D199" s="51">
        <v>7.8056728507199594E-2</v>
      </c>
    </row>
    <row r="200" spans="2:4" x14ac:dyDescent="0.2">
      <c r="B200" t="s">
        <v>231</v>
      </c>
      <c r="C200" s="51">
        <v>-2.9028891400583297E-2</v>
      </c>
      <c r="D200" s="51">
        <v>-9.1405219493532266E-3</v>
      </c>
    </row>
    <row r="201" spans="2:4" x14ac:dyDescent="0.2">
      <c r="B201" t="s">
        <v>232</v>
      </c>
      <c r="C201" s="51">
        <v>7.4567415045745725E-4</v>
      </c>
      <c r="D201" s="51">
        <v>-2.9258023916448744E-3</v>
      </c>
    </row>
    <row r="202" spans="2:4" x14ac:dyDescent="0.2">
      <c r="B202" t="s">
        <v>233</v>
      </c>
      <c r="C202" s="51">
        <v>2.6770479912394597E-2</v>
      </c>
      <c r="D202" s="51">
        <v>-1.4387963255995999E-2</v>
      </c>
    </row>
    <row r="203" spans="2:4" x14ac:dyDescent="0.2">
      <c r="B203" t="s">
        <v>234</v>
      </c>
      <c r="C203" s="51">
        <v>-2.3262446688729767E-2</v>
      </c>
      <c r="D203" s="51">
        <v>3.5503421409149138E-2</v>
      </c>
    </row>
    <row r="204" spans="2:4" x14ac:dyDescent="0.2">
      <c r="B204" t="s">
        <v>235</v>
      </c>
      <c r="C204" s="51">
        <v>4.4033233137374464E-2</v>
      </c>
      <c r="D204" s="51">
        <v>4.5754934512027785E-2</v>
      </c>
    </row>
    <row r="205" spans="2:4" x14ac:dyDescent="0.2">
      <c r="B205" t="s">
        <v>236</v>
      </c>
      <c r="C205" s="51">
        <v>3.0005278814732847E-2</v>
      </c>
      <c r="D205" s="51">
        <v>2.2618475770407584E-2</v>
      </c>
    </row>
    <row r="206" spans="2:4" x14ac:dyDescent="0.2">
      <c r="B206" t="s">
        <v>237</v>
      </c>
      <c r="C206" s="51">
        <v>5.3673342621615707E-3</v>
      </c>
      <c r="D206" s="51">
        <v>4.217804545208239E-2</v>
      </c>
    </row>
    <row r="207" spans="2:4" x14ac:dyDescent="0.2">
      <c r="B207" t="s">
        <v>238</v>
      </c>
      <c r="C207" s="51">
        <v>2.2563654789468618E-2</v>
      </c>
      <c r="D207" s="51">
        <v>1.9477733655807163E-2</v>
      </c>
    </row>
    <row r="208" spans="2:4" x14ac:dyDescent="0.2">
      <c r="B208" t="s">
        <v>239</v>
      </c>
      <c r="C208" s="51">
        <v>4.6084818137542031E-3</v>
      </c>
      <c r="D208" s="51">
        <v>2.834748945043937E-2</v>
      </c>
    </row>
    <row r="209" spans="2:4" x14ac:dyDescent="0.2">
      <c r="B209" t="s">
        <v>240</v>
      </c>
      <c r="C209" s="51">
        <v>-6.7752553965827866E-3</v>
      </c>
      <c r="D209" s="51">
        <v>1.0864969421523533E-2</v>
      </c>
    </row>
    <row r="210" spans="2:4" x14ac:dyDescent="0.2">
      <c r="B210" t="s">
        <v>241</v>
      </c>
      <c r="C210" s="51">
        <v>-1.5188380307956982E-2</v>
      </c>
      <c r="D210" s="51">
        <v>-9.5405442661257445E-4</v>
      </c>
    </row>
    <row r="211" spans="2:4" x14ac:dyDescent="0.2">
      <c r="B211" t="s">
        <v>242</v>
      </c>
      <c r="C211" s="51">
        <v>-4.3043339257651074E-3</v>
      </c>
      <c r="D211" s="51">
        <v>4.5854823357011895E-2</v>
      </c>
    </row>
    <row r="212" spans="2:4" x14ac:dyDescent="0.2">
      <c r="B212" t="s">
        <v>243</v>
      </c>
      <c r="C212" s="51">
        <v>4.0189995415490188E-3</v>
      </c>
      <c r="D212" s="51">
        <v>3.4759024237773717E-2</v>
      </c>
    </row>
    <row r="213" spans="2:4" x14ac:dyDescent="0.2">
      <c r="B213" t="s">
        <v>244</v>
      </c>
      <c r="C213" s="51">
        <v>-3.8271497629714948E-2</v>
      </c>
      <c r="D213" s="51">
        <v>3.4810414057874085E-2</v>
      </c>
    </row>
    <row r="214" spans="2:4" x14ac:dyDescent="0.2">
      <c r="B214" t="s">
        <v>245</v>
      </c>
      <c r="C214" s="51">
        <v>1.7202923555874418E-2</v>
      </c>
      <c r="D214" s="51">
        <v>6.0243096111184849E-2</v>
      </c>
    </row>
    <row r="215" spans="2:4" x14ac:dyDescent="0.2">
      <c r="B215" t="s">
        <v>246</v>
      </c>
      <c r="C215" s="51">
        <v>1.0887779191866089E-2</v>
      </c>
      <c r="D215" s="51">
        <v>1.5601260117296682E-2</v>
      </c>
    </row>
    <row r="216" spans="2:4" x14ac:dyDescent="0.2">
      <c r="B216" t="s">
        <v>247</v>
      </c>
      <c r="C216" s="51">
        <v>-9.5275563441535472E-3</v>
      </c>
      <c r="D216" s="51">
        <v>7.676578832350428E-2</v>
      </c>
    </row>
    <row r="217" spans="2:4" x14ac:dyDescent="0.2">
      <c r="B217" t="s">
        <v>248</v>
      </c>
      <c r="C217" s="51">
        <v>2.4601353262088881E-2</v>
      </c>
      <c r="D217" s="51">
        <v>4.8752243831719909E-2</v>
      </c>
    </row>
    <row r="218" spans="2:4" x14ac:dyDescent="0.2">
      <c r="B218" t="s">
        <v>249</v>
      </c>
      <c r="C218" s="51">
        <v>3.48314549410342E-2</v>
      </c>
      <c r="D218" s="51">
        <v>4.6175873844514798E-2</v>
      </c>
    </row>
    <row r="219" spans="2:4" x14ac:dyDescent="0.2">
      <c r="B219" t="s">
        <v>250</v>
      </c>
      <c r="C219" s="51">
        <v>9.7677764172932752E-3</v>
      </c>
      <c r="D219" s="51">
        <v>5.9176612032807011E-2</v>
      </c>
    </row>
    <row r="220" spans="2:4" x14ac:dyDescent="0.2">
      <c r="B220" t="s">
        <v>251</v>
      </c>
      <c r="C220" s="51">
        <v>2.3974562075458186E-2</v>
      </c>
      <c r="D220" s="51">
        <v>5.6351393747662973E-2</v>
      </c>
    </row>
    <row r="221" spans="2:4" x14ac:dyDescent="0.2">
      <c r="B221" t="s">
        <v>252</v>
      </c>
      <c r="C221" s="51">
        <v>-4.0801433786462459E-3</v>
      </c>
      <c r="D221" s="51">
        <v>4.041126896185529E-2</v>
      </c>
    </row>
    <row r="222" spans="2:4" x14ac:dyDescent="0.2">
      <c r="B222" t="s">
        <v>253</v>
      </c>
      <c r="C222" s="51">
        <v>1.0393375732571869E-2</v>
      </c>
      <c r="D222" s="51">
        <v>4.9904549149625756E-2</v>
      </c>
    </row>
    <row r="223" spans="2:4" x14ac:dyDescent="0.2">
      <c r="B223" t="s">
        <v>254</v>
      </c>
      <c r="C223" s="51">
        <v>-1.7011701458750257E-2</v>
      </c>
      <c r="D223" s="51">
        <v>1.5415975884559896E-2</v>
      </c>
    </row>
    <row r="224" spans="2:4" x14ac:dyDescent="0.2">
      <c r="B224" t="s">
        <v>255</v>
      </c>
      <c r="C224" s="51">
        <v>1.316139153075415E-2</v>
      </c>
      <c r="D224" s="51">
        <v>2.4215994339060545E-2</v>
      </c>
    </row>
    <row r="225" spans="2:4" x14ac:dyDescent="0.2">
      <c r="B225" t="s">
        <v>256</v>
      </c>
      <c r="C225" s="51">
        <v>3.5790197755652974E-2</v>
      </c>
      <c r="D225" s="51">
        <v>5.1886079561898328E-2</v>
      </c>
    </row>
    <row r="226" spans="2:4" x14ac:dyDescent="0.2">
      <c r="B226" t="s">
        <v>257</v>
      </c>
      <c r="C226" s="51">
        <v>2.0137369304665427E-2</v>
      </c>
      <c r="D226" s="51">
        <v>6.770507215942706E-2</v>
      </c>
    </row>
    <row r="227" spans="2:4" x14ac:dyDescent="0.2">
      <c r="B227" t="s">
        <v>258</v>
      </c>
      <c r="C227" s="51">
        <v>1.7034931048123481E-2</v>
      </c>
      <c r="D227" s="51">
        <v>5.4732403727641113E-2</v>
      </c>
    </row>
    <row r="228" spans="2:4" x14ac:dyDescent="0.2">
      <c r="B228" t="s">
        <v>259</v>
      </c>
      <c r="C228" s="51">
        <v>6.6505257890905039E-3</v>
      </c>
      <c r="D228" s="51">
        <v>4.0982285084793638E-2</v>
      </c>
    </row>
    <row r="229" spans="2:4" x14ac:dyDescent="0.2">
      <c r="B229" t="s">
        <v>260</v>
      </c>
      <c r="C229" s="51">
        <v>5.1946896068953557E-3</v>
      </c>
      <c r="D229" s="51">
        <v>3.5994699478613175E-2</v>
      </c>
    </row>
    <row r="230" spans="2:4" x14ac:dyDescent="0.2">
      <c r="B230" t="s">
        <v>261</v>
      </c>
      <c r="C230" s="51">
        <v>-5.1656689607113976E-3</v>
      </c>
      <c r="D230" s="51">
        <v>1.9707459676151552E-2</v>
      </c>
    </row>
    <row r="231" spans="2:4" x14ac:dyDescent="0.2">
      <c r="B231" t="s">
        <v>262</v>
      </c>
      <c r="C231" s="51">
        <v>2.5957089296971946E-3</v>
      </c>
      <c r="D231" s="51">
        <v>4.9356877301982884E-2</v>
      </c>
    </row>
    <row r="232" spans="2:4" x14ac:dyDescent="0.2">
      <c r="B232" t="s">
        <v>263</v>
      </c>
      <c r="C232" s="51">
        <v>4.856760358525232E-4</v>
      </c>
      <c r="D232" s="51">
        <v>2.3794015034047277E-2</v>
      </c>
    </row>
    <row r="233" spans="2:4" x14ac:dyDescent="0.2">
      <c r="B233" t="s">
        <v>264</v>
      </c>
      <c r="C233" s="51">
        <v>-1.5651433372714393E-2</v>
      </c>
      <c r="D233" s="51">
        <v>5.4653673176411156E-2</v>
      </c>
    </row>
    <row r="234" spans="2:4" x14ac:dyDescent="0.2">
      <c r="B234" t="s">
        <v>265</v>
      </c>
      <c r="C234" s="51">
        <v>-3.163721824802234E-2</v>
      </c>
      <c r="D234" s="51">
        <v>7.9243576328484847E-2</v>
      </c>
    </row>
    <row r="235" spans="2:4" x14ac:dyDescent="0.2">
      <c r="B235" t="s">
        <v>266</v>
      </c>
      <c r="C235" s="51">
        <v>4.4556912317311306E-2</v>
      </c>
      <c r="D235" s="51">
        <v>4.8116597213125799E-2</v>
      </c>
    </row>
    <row r="236" spans="2:4" x14ac:dyDescent="0.2">
      <c r="B236" t="s">
        <v>267</v>
      </c>
      <c r="C236" s="51">
        <v>-2.9587317918906585E-2</v>
      </c>
      <c r="D236" s="51">
        <v>3.090597834908218E-2</v>
      </c>
    </row>
    <row r="237" spans="2:4" x14ac:dyDescent="0.2">
      <c r="B237" t="s">
        <v>268</v>
      </c>
      <c r="C237" s="51">
        <v>-1.183583307315177E-3</v>
      </c>
      <c r="D237" s="51">
        <v>6.4750184288867987E-2</v>
      </c>
    </row>
    <row r="238" spans="2:4" x14ac:dyDescent="0.2">
      <c r="B238" t="s">
        <v>269</v>
      </c>
      <c r="C238" s="51">
        <v>-6.6146746104761272E-3</v>
      </c>
      <c r="D238" s="51">
        <v>3.4443877595621133E-2</v>
      </c>
    </row>
    <row r="239" spans="2:4" x14ac:dyDescent="0.2">
      <c r="B239" t="s">
        <v>270</v>
      </c>
      <c r="C239" s="51">
        <v>1.5430122134589372E-2</v>
      </c>
      <c r="D239" s="51">
        <v>2.3816540301744637E-2</v>
      </c>
    </row>
    <row r="240" spans="2:4" x14ac:dyDescent="0.2">
      <c r="B240" t="s">
        <v>271</v>
      </c>
      <c r="C240" s="51">
        <v>2.4025525023096857E-2</v>
      </c>
      <c r="D240" s="51">
        <v>4.95441914469157E-2</v>
      </c>
    </row>
    <row r="241" spans="2:4" x14ac:dyDescent="0.2">
      <c r="B241" t="s">
        <v>272</v>
      </c>
      <c r="C241" s="51">
        <v>9.2307403043835404E-3</v>
      </c>
      <c r="D241" s="51">
        <v>4.0928011900750787E-2</v>
      </c>
    </row>
    <row r="242" spans="2:4" x14ac:dyDescent="0.2">
      <c r="B242" t="s">
        <v>273</v>
      </c>
      <c r="C242" s="51">
        <v>9.9772588484627594E-3</v>
      </c>
      <c r="D242" s="51">
        <v>4.6083788809432785E-2</v>
      </c>
    </row>
    <row r="243" spans="2:4" x14ac:dyDescent="0.2">
      <c r="B243" t="s">
        <v>274</v>
      </c>
      <c r="C243" s="51">
        <v>9.8685124626232169E-4</v>
      </c>
      <c r="D243" s="51">
        <v>3.9105144512021552E-2</v>
      </c>
    </row>
    <row r="244" spans="2:4" x14ac:dyDescent="0.2">
      <c r="B244" t="s">
        <v>275</v>
      </c>
      <c r="C244" s="51">
        <v>2.823443888300816E-2</v>
      </c>
      <c r="D244" s="51">
        <v>5.0030808856239901E-2</v>
      </c>
    </row>
    <row r="245" spans="2:4" x14ac:dyDescent="0.2">
      <c r="B245" t="s">
        <v>276</v>
      </c>
      <c r="C245" s="51">
        <v>3.8052552545063505E-2</v>
      </c>
      <c r="D245" s="51">
        <v>4.600268150404134E-2</v>
      </c>
    </row>
    <row r="246" spans="2:4" x14ac:dyDescent="0.2">
      <c r="B246" t="s">
        <v>277</v>
      </c>
      <c r="C246" s="51">
        <v>-2.9390154876447212E-3</v>
      </c>
      <c r="D246" s="51">
        <v>6.2764065613140449E-2</v>
      </c>
    </row>
    <row r="247" spans="2:4" x14ac:dyDescent="0.2">
      <c r="B247" t="s">
        <v>278</v>
      </c>
      <c r="C247" s="51">
        <v>3.7330759756580142E-3</v>
      </c>
      <c r="D247" s="51">
        <v>5.6123529831994166E-2</v>
      </c>
    </row>
    <row r="248" spans="2:4" x14ac:dyDescent="0.2">
      <c r="B248" t="s">
        <v>279</v>
      </c>
      <c r="C248" s="51">
        <v>-6.1986306616564051E-3</v>
      </c>
      <c r="D248" s="51">
        <v>7.1442321634460876E-2</v>
      </c>
    </row>
    <row r="249" spans="2:4" x14ac:dyDescent="0.2">
      <c r="B249" t="s">
        <v>280</v>
      </c>
      <c r="C249" s="51">
        <v>-1.5936364411222016E-2</v>
      </c>
      <c r="D249" s="51">
        <v>7.1955652184193752E-2</v>
      </c>
    </row>
    <row r="250" spans="2:4" x14ac:dyDescent="0.2">
      <c r="B250" t="s">
        <v>281</v>
      </c>
      <c r="C250" s="51">
        <v>1.4935213684107877E-2</v>
      </c>
      <c r="D250" s="51">
        <v>5.4404271807212669E-2</v>
      </c>
    </row>
    <row r="251" spans="2:4" x14ac:dyDescent="0.2">
      <c r="B251" t="s">
        <v>282</v>
      </c>
      <c r="C251" s="51">
        <v>1.9427285772804469E-2</v>
      </c>
      <c r="D251" s="51">
        <v>4.4321080642219263E-2</v>
      </c>
    </row>
    <row r="252" spans="2:4" x14ac:dyDescent="0.2">
      <c r="B252" t="s">
        <v>283</v>
      </c>
      <c r="C252" s="51">
        <v>1.439277721173967E-2</v>
      </c>
      <c r="D252" s="51">
        <v>2.9752116620933668E-2</v>
      </c>
    </row>
    <row r="253" spans="2:4" x14ac:dyDescent="0.2">
      <c r="B253" t="s">
        <v>284</v>
      </c>
      <c r="C253" s="51">
        <v>8.0309858888122764E-3</v>
      </c>
      <c r="D253" s="51">
        <v>5.0753911968849132E-2</v>
      </c>
    </row>
    <row r="254" spans="2:4" x14ac:dyDescent="0.2">
      <c r="B254" t="s">
        <v>285</v>
      </c>
      <c r="C254" s="51">
        <v>4.5961143318154561E-2</v>
      </c>
      <c r="D254" s="51">
        <v>5.4366669996803806E-2</v>
      </c>
    </row>
    <row r="255" spans="2:4" x14ac:dyDescent="0.2">
      <c r="B255" t="s">
        <v>286</v>
      </c>
      <c r="C255" s="51">
        <v>1.495671476526938E-2</v>
      </c>
      <c r="D255" s="51">
        <v>2.4090903840359772E-2</v>
      </c>
    </row>
    <row r="256" spans="2:4" x14ac:dyDescent="0.2">
      <c r="B256" t="s">
        <v>287</v>
      </c>
      <c r="C256" s="51">
        <v>5.3906674044276681E-2</v>
      </c>
      <c r="D256" s="51">
        <v>4.2348216875304802E-2</v>
      </c>
    </row>
    <row r="257" spans="2:4" x14ac:dyDescent="0.2">
      <c r="B257" t="s">
        <v>288</v>
      </c>
      <c r="C257" s="51">
        <v>-1.4540827831053366E-2</v>
      </c>
      <c r="D257" s="51">
        <v>1.801719605258871E-2</v>
      </c>
    </row>
    <row r="258" spans="2:4" x14ac:dyDescent="0.2">
      <c r="B258" t="s">
        <v>289</v>
      </c>
      <c r="C258" s="51">
        <v>-2.0233464009115971E-2</v>
      </c>
      <c r="D258" s="51">
        <v>1.8689963860504841E-2</v>
      </c>
    </row>
    <row r="259" spans="2:4" x14ac:dyDescent="0.2">
      <c r="B259" t="s">
        <v>290</v>
      </c>
      <c r="C259" s="51">
        <v>2.4875443005893796E-2</v>
      </c>
      <c r="D259" s="51">
        <v>4.3149521335437736E-2</v>
      </c>
    </row>
    <row r="260" spans="2:4" x14ac:dyDescent="0.2">
      <c r="B260" t="s">
        <v>291</v>
      </c>
      <c r="C260" s="51">
        <v>5.5644940337218798E-2</v>
      </c>
      <c r="D260" s="51">
        <v>3.8656931785225043E-2</v>
      </c>
    </row>
    <row r="261" spans="2:4" x14ac:dyDescent="0.2">
      <c r="B261" t="s">
        <v>292</v>
      </c>
      <c r="C261" s="51">
        <v>3.7772814957353469E-2</v>
      </c>
      <c r="D261" s="51">
        <v>3.8280433390266586E-2</v>
      </c>
    </row>
    <row r="262" spans="2:4" x14ac:dyDescent="0.2">
      <c r="B262" t="s">
        <v>293</v>
      </c>
      <c r="C262" s="51">
        <v>-1.445882985847693E-2</v>
      </c>
      <c r="D262" s="51">
        <v>9.0321970828270391E-3</v>
      </c>
    </row>
    <row r="263" spans="2:4" x14ac:dyDescent="0.2">
      <c r="B263" t="s">
        <v>294</v>
      </c>
      <c r="C263" s="51">
        <v>3.0508695312365573E-2</v>
      </c>
      <c r="D263" s="51">
        <v>3.3364898660782759E-2</v>
      </c>
    </row>
    <row r="264" spans="2:4" x14ac:dyDescent="0.2">
      <c r="B264" t="s">
        <v>295</v>
      </c>
      <c r="C264" s="51">
        <v>-8.6565819412601341E-3</v>
      </c>
      <c r="D264" s="51">
        <v>4.2919762481145186E-2</v>
      </c>
    </row>
    <row r="265" spans="2:4" x14ac:dyDescent="0.2">
      <c r="B265" t="s">
        <v>296</v>
      </c>
      <c r="C265" s="51">
        <v>4.065734252618923E-2</v>
      </c>
      <c r="D265" s="51">
        <v>4.966301060714913E-2</v>
      </c>
    </row>
    <row r="266" spans="2:4" x14ac:dyDescent="0.2">
      <c r="B266" t="s">
        <v>297</v>
      </c>
      <c r="C266" s="51">
        <v>-1.6393422232619553E-2</v>
      </c>
      <c r="D266" s="51">
        <v>4.5666175266477017E-2</v>
      </c>
    </row>
    <row r="267" spans="2:4" x14ac:dyDescent="0.2">
      <c r="B267" t="s">
        <v>298</v>
      </c>
      <c r="C267" s="51">
        <v>2.7949141122384141E-2</v>
      </c>
      <c r="D267" s="51">
        <v>3.8601290840375502E-2</v>
      </c>
    </row>
    <row r="268" spans="2:4" x14ac:dyDescent="0.2">
      <c r="B268" t="s">
        <v>299</v>
      </c>
      <c r="C268" s="51">
        <v>2.01719544314303E-2</v>
      </c>
      <c r="D268" s="51">
        <v>2.5453735862254426E-2</v>
      </c>
    </row>
    <row r="269" spans="2:4" x14ac:dyDescent="0.2">
      <c r="B269" t="s">
        <v>300</v>
      </c>
      <c r="C269" s="51">
        <v>3.5995853282753884E-2</v>
      </c>
      <c r="D269" s="51">
        <v>5.6406624907464953E-2</v>
      </c>
    </row>
    <row r="270" spans="2:4" x14ac:dyDescent="0.2">
      <c r="B270" t="s">
        <v>301</v>
      </c>
      <c r="C270" s="51">
        <v>9.529032663622386E-3</v>
      </c>
      <c r="D270" s="51">
        <v>5.2246829943314935E-2</v>
      </c>
    </row>
    <row r="271" spans="2:4" x14ac:dyDescent="0.2">
      <c r="B271" t="s">
        <v>302</v>
      </c>
      <c r="C271" s="51">
        <v>9.1170354645197897E-4</v>
      </c>
      <c r="D271" s="51">
        <v>1.0552112682916458E-2</v>
      </c>
    </row>
    <row r="272" spans="2:4" x14ac:dyDescent="0.2">
      <c r="B272" t="s">
        <v>303</v>
      </c>
      <c r="C272" s="51">
        <v>-5.3481649070010601E-3</v>
      </c>
      <c r="D272" s="51">
        <v>2.8698344361663929E-2</v>
      </c>
    </row>
    <row r="273" spans="2:4" x14ac:dyDescent="0.2">
      <c r="B273" t="s">
        <v>304</v>
      </c>
      <c r="C273" s="51">
        <v>6.0936575398027309E-3</v>
      </c>
      <c r="D273" s="51">
        <v>5.7297153028900968E-2</v>
      </c>
    </row>
    <row r="274" spans="2:4" x14ac:dyDescent="0.2">
      <c r="B274" t="s">
        <v>305</v>
      </c>
      <c r="C274" s="51">
        <v>5.6107587099881243E-2</v>
      </c>
      <c r="D274" s="51">
        <v>3.9633318192854462E-2</v>
      </c>
    </row>
    <row r="275" spans="2:4" x14ac:dyDescent="0.2">
      <c r="B275" t="s">
        <v>306</v>
      </c>
      <c r="C275" s="51">
        <v>-8.6427442432058955E-3</v>
      </c>
      <c r="D275" s="51">
        <v>1.9889791130729809E-2</v>
      </c>
    </row>
    <row r="276" spans="2:4" x14ac:dyDescent="0.2">
      <c r="B276" t="s">
        <v>307</v>
      </c>
      <c r="C276" s="51">
        <v>1.1781299699942035E-2</v>
      </c>
      <c r="D276" s="51">
        <v>4.1251729480582928E-2</v>
      </c>
    </row>
    <row r="277" spans="2:4" x14ac:dyDescent="0.2">
      <c r="B277" t="s">
        <v>308</v>
      </c>
      <c r="C277" s="51">
        <v>1.1362484994180015E-2</v>
      </c>
      <c r="D277" s="51">
        <v>5.1741517273414327E-2</v>
      </c>
    </row>
    <row r="278" spans="2:4" x14ac:dyDescent="0.2">
      <c r="B278" t="s">
        <v>309</v>
      </c>
      <c r="C278" s="51">
        <v>6.3422112480210815E-3</v>
      </c>
      <c r="D278" s="51">
        <v>5.0599178571963457E-2</v>
      </c>
    </row>
    <row r="279" spans="2:4" x14ac:dyDescent="0.2">
      <c r="B279" t="s">
        <v>310</v>
      </c>
      <c r="C279" s="51">
        <v>3.0328598080021855E-2</v>
      </c>
      <c r="D279" s="51">
        <v>2.0770286359631594E-2</v>
      </c>
    </row>
    <row r="280" spans="2:4" x14ac:dyDescent="0.2">
      <c r="B280" t="s">
        <v>311</v>
      </c>
      <c r="C280" s="51">
        <v>6.9919831834071196E-3</v>
      </c>
      <c r="D280" s="51">
        <v>5.6722362046827679E-2</v>
      </c>
    </row>
    <row r="281" spans="2:4" x14ac:dyDescent="0.2">
      <c r="B281" t="s">
        <v>312</v>
      </c>
      <c r="C281" s="51">
        <v>-1.1073449479432765E-2</v>
      </c>
      <c r="D281" s="51">
        <v>3.3706385027077686E-2</v>
      </c>
    </row>
    <row r="282" spans="2:4" x14ac:dyDescent="0.2">
      <c r="B282" t="s">
        <v>313</v>
      </c>
      <c r="C282" s="51">
        <v>3.0617164764267318E-2</v>
      </c>
      <c r="D282" s="51">
        <v>5.5886699877204668E-2</v>
      </c>
    </row>
    <row r="283" spans="2:4" x14ac:dyDescent="0.2">
      <c r="B283" t="s">
        <v>314</v>
      </c>
      <c r="C283" s="51">
        <v>1.8580908420726228E-2</v>
      </c>
      <c r="D283" s="51">
        <v>3.3628522482481805E-2</v>
      </c>
    </row>
    <row r="284" spans="2:4" x14ac:dyDescent="0.2">
      <c r="B284" t="s">
        <v>315</v>
      </c>
      <c r="C284" s="51">
        <v>1.8795746985434063E-2</v>
      </c>
      <c r="D284" s="51">
        <v>3.6536247637307652E-2</v>
      </c>
    </row>
    <row r="285" spans="2:4" x14ac:dyDescent="0.2">
      <c r="B285" t="s">
        <v>316</v>
      </c>
      <c r="C285" s="51">
        <v>1.0933447495586196E-3</v>
      </c>
      <c r="D285" s="51">
        <v>5.6526087731434464E-2</v>
      </c>
    </row>
    <row r="286" spans="2:4" x14ac:dyDescent="0.2">
      <c r="B286" t="s">
        <v>317</v>
      </c>
      <c r="C286" s="51">
        <v>3.8924369629755755E-2</v>
      </c>
      <c r="D286" s="51">
        <v>3.8556445526542943E-2</v>
      </c>
    </row>
    <row r="287" spans="2:4" x14ac:dyDescent="0.2">
      <c r="B287" t="s">
        <v>318</v>
      </c>
      <c r="C287" s="51">
        <v>-4.3992643970162219E-3</v>
      </c>
      <c r="D287" s="51">
        <v>2.4922653433650341E-2</v>
      </c>
    </row>
    <row r="288" spans="2:4" x14ac:dyDescent="0.2">
      <c r="B288" t="s">
        <v>319</v>
      </c>
      <c r="C288" s="51">
        <v>2.3432276786101661E-3</v>
      </c>
      <c r="D288" s="51">
        <v>5.4215893764489966E-2</v>
      </c>
    </row>
    <row r="289" spans="2:4" x14ac:dyDescent="0.2">
      <c r="B289" t="s">
        <v>320</v>
      </c>
      <c r="C289" s="51">
        <v>7.1069896446851848E-3</v>
      </c>
      <c r="D289" s="51">
        <v>4.5571971326177088E-2</v>
      </c>
    </row>
    <row r="290" spans="2:4" x14ac:dyDescent="0.2">
      <c r="B290" t="s">
        <v>321</v>
      </c>
      <c r="C290" s="51">
        <v>3.11497472120442E-2</v>
      </c>
      <c r="D290" s="51">
        <v>-6.5826230870785554E-3</v>
      </c>
    </row>
    <row r="291" spans="2:4" x14ac:dyDescent="0.2">
      <c r="B291" t="s">
        <v>322</v>
      </c>
      <c r="C291" s="51">
        <v>4.4828193976380784E-2</v>
      </c>
      <c r="D291" s="51">
        <v>4.6839702668278832E-2</v>
      </c>
    </row>
    <row r="292" spans="2:4" x14ac:dyDescent="0.2">
      <c r="B292" t="s">
        <v>323</v>
      </c>
      <c r="C292" s="51">
        <v>2.1772854435591939E-2</v>
      </c>
      <c r="D292" s="51">
        <v>3.5834892595820921E-2</v>
      </c>
    </row>
    <row r="293" spans="2:4" x14ac:dyDescent="0.2">
      <c r="B293" t="s">
        <v>324</v>
      </c>
      <c r="C293" s="51">
        <v>-1.9963362627737541E-2</v>
      </c>
      <c r="D293" s="51">
        <v>2.1353374902723259E-2</v>
      </c>
    </row>
    <row r="294" spans="2:4" x14ac:dyDescent="0.2">
      <c r="B294" t="s">
        <v>325</v>
      </c>
      <c r="C294" s="51">
        <v>7.05094864212703E-3</v>
      </c>
      <c r="D294" s="51">
        <v>4.1085274242195775E-2</v>
      </c>
    </row>
    <row r="295" spans="2:4" x14ac:dyDescent="0.2">
      <c r="B295" t="s">
        <v>326</v>
      </c>
      <c r="C295" s="51">
        <v>-1.6543255081892805E-2</v>
      </c>
      <c r="D295" s="51">
        <v>3.6633167393984839E-2</v>
      </c>
    </row>
    <row r="296" spans="2:4" x14ac:dyDescent="0.2">
      <c r="B296" t="s">
        <v>327</v>
      </c>
      <c r="C296" s="51">
        <v>-2.1001542349474225E-2</v>
      </c>
      <c r="D296" s="51">
        <v>2.0855897557030826E-2</v>
      </c>
    </row>
    <row r="297" spans="2:4" x14ac:dyDescent="0.2">
      <c r="B297" t="s">
        <v>328</v>
      </c>
      <c r="C297" s="51">
        <v>-7.973182427569744E-3</v>
      </c>
      <c r="D297" s="51">
        <v>5.5899938485258219E-2</v>
      </c>
    </row>
    <row r="298" spans="2:4" x14ac:dyDescent="0.2">
      <c r="B298" t="s">
        <v>329</v>
      </c>
      <c r="C298" s="51">
        <v>4.7146272776082458E-2</v>
      </c>
      <c r="D298" s="51">
        <v>5.0936016101672123E-2</v>
      </c>
    </row>
    <row r="299" spans="2:4" x14ac:dyDescent="0.2">
      <c r="B299" t="s">
        <v>330</v>
      </c>
      <c r="C299" s="51">
        <v>8.7942005792620084E-4</v>
      </c>
      <c r="D299" s="51">
        <v>2.6404069626134806E-2</v>
      </c>
    </row>
    <row r="300" spans="2:4" x14ac:dyDescent="0.2">
      <c r="B300" t="s">
        <v>331</v>
      </c>
      <c r="C300" s="51">
        <v>-1.2102672376334995E-2</v>
      </c>
      <c r="D300" s="51">
        <v>4.9233042742137079E-2</v>
      </c>
    </row>
    <row r="301" spans="2:4" x14ac:dyDescent="0.2">
      <c r="B301" t="s">
        <v>332</v>
      </c>
      <c r="C301" s="51">
        <v>-3.6369076023875999E-2</v>
      </c>
      <c r="D301" s="51">
        <v>3.3915064775377084E-2</v>
      </c>
    </row>
    <row r="302" spans="2:4" x14ac:dyDescent="0.2">
      <c r="B302" t="s">
        <v>333</v>
      </c>
      <c r="C302" s="51">
        <v>-1.6595469367533415E-2</v>
      </c>
      <c r="D302" s="51">
        <v>8.9080606633997195E-2</v>
      </c>
    </row>
    <row r="303" spans="2:4" x14ac:dyDescent="0.2">
      <c r="B303" t="s">
        <v>334</v>
      </c>
      <c r="C303" s="51">
        <v>2.3133702767442338E-2</v>
      </c>
      <c r="D303" s="51">
        <v>5.0763501020696128E-2</v>
      </c>
    </row>
    <row r="304" spans="2:4" x14ac:dyDescent="0.2">
      <c r="B304" t="s">
        <v>335</v>
      </c>
      <c r="C304" s="51">
        <v>1.1475374706800726E-2</v>
      </c>
      <c r="D304" s="51">
        <v>2.1163987177565215E-2</v>
      </c>
    </row>
    <row r="305" spans="2:4" x14ac:dyDescent="0.2">
      <c r="B305" t="s">
        <v>336</v>
      </c>
      <c r="C305" s="51">
        <v>3.9606617423099913E-2</v>
      </c>
      <c r="D305" s="51">
        <v>2.6207318962397273E-2</v>
      </c>
    </row>
    <row r="306" spans="2:4" x14ac:dyDescent="0.2">
      <c r="B306" t="s">
        <v>337</v>
      </c>
      <c r="C306" s="51">
        <v>1.3335732391433829E-2</v>
      </c>
      <c r="D306" s="51">
        <v>1.9571410003585261E-2</v>
      </c>
    </row>
    <row r="307" spans="2:4" x14ac:dyDescent="0.2">
      <c r="B307" t="s">
        <v>338</v>
      </c>
      <c r="C307" s="51">
        <v>-3.3991648540210473E-2</v>
      </c>
      <c r="D307" s="51">
        <v>5.9946636761950264E-2</v>
      </c>
    </row>
    <row r="308" spans="2:4" x14ac:dyDescent="0.2">
      <c r="B308" t="s">
        <v>339</v>
      </c>
      <c r="C308" s="51">
        <v>1.0245686777108321E-2</v>
      </c>
      <c r="D308" s="51">
        <v>3.1978957867740875E-2</v>
      </c>
    </row>
    <row r="309" spans="2:4" x14ac:dyDescent="0.2">
      <c r="B309" t="s">
        <v>340</v>
      </c>
      <c r="C309" s="51">
        <v>1.7435596522094199E-2</v>
      </c>
      <c r="D309" s="51">
        <v>1.4328415090775239E-2</v>
      </c>
    </row>
    <row r="310" spans="2:4" x14ac:dyDescent="0.2">
      <c r="B310" t="s">
        <v>341</v>
      </c>
      <c r="C310" s="51">
        <v>2.1363656333511966E-2</v>
      </c>
      <c r="D310" s="51">
        <v>3.7476288094541087E-2</v>
      </c>
    </row>
    <row r="311" spans="2:4" x14ac:dyDescent="0.2">
      <c r="B311" t="s">
        <v>342</v>
      </c>
      <c r="C311" s="51">
        <v>-1.5526855261187248E-3</v>
      </c>
      <c r="D311" s="51">
        <v>6.148164144580133E-2</v>
      </c>
    </row>
    <row r="312" spans="2:4" x14ac:dyDescent="0.2">
      <c r="B312" t="s">
        <v>343</v>
      </c>
      <c r="C312" s="51">
        <v>-2.3912115416162824E-2</v>
      </c>
      <c r="D312" s="51">
        <v>2.2988718395969412E-2</v>
      </c>
    </row>
    <row r="313" spans="2:4" x14ac:dyDescent="0.2">
      <c r="B313" t="s">
        <v>344</v>
      </c>
      <c r="C313" s="51">
        <v>5.2944850248453348E-3</v>
      </c>
      <c r="D313" s="51">
        <v>2.2580745962674217E-2</v>
      </c>
    </row>
    <row r="314" spans="2:4" x14ac:dyDescent="0.2">
      <c r="B314" t="s">
        <v>345</v>
      </c>
      <c r="C314" s="51">
        <v>5.0168203699465777E-3</v>
      </c>
      <c r="D314" s="51">
        <v>1.6677690644175555E-2</v>
      </c>
    </row>
    <row r="315" spans="2:4" x14ac:dyDescent="0.2">
      <c r="B315" t="s">
        <v>346</v>
      </c>
      <c r="C315" s="51">
        <v>3.9827851303871212E-3</v>
      </c>
      <c r="D315" s="51">
        <v>1.7437291249395425E-2</v>
      </c>
    </row>
    <row r="316" spans="2:4" x14ac:dyDescent="0.2">
      <c r="B316" t="s">
        <v>347</v>
      </c>
      <c r="C316" s="51">
        <v>-1.0169905695746615E-2</v>
      </c>
      <c r="D316" s="51">
        <v>6.5940363402879801E-2</v>
      </c>
    </row>
    <row r="317" spans="2:4" x14ac:dyDescent="0.2">
      <c r="B317" t="s">
        <v>348</v>
      </c>
      <c r="C317" s="51">
        <v>1.7834903952505064E-3</v>
      </c>
      <c r="D317" s="51">
        <v>2.5264374595122253E-2</v>
      </c>
    </row>
    <row r="318" spans="2:4" x14ac:dyDescent="0.2">
      <c r="B318" t="s">
        <v>349</v>
      </c>
      <c r="C318" s="51">
        <v>9.4838664460877003E-3</v>
      </c>
      <c r="D318" s="51">
        <v>4.2947972458047004E-2</v>
      </c>
    </row>
    <row r="319" spans="2:4" x14ac:dyDescent="0.2">
      <c r="B319" t="s">
        <v>350</v>
      </c>
      <c r="C319" s="51">
        <v>1.9364202932146135E-3</v>
      </c>
      <c r="D319" s="51">
        <v>6.2681743185409838E-2</v>
      </c>
    </row>
    <row r="320" spans="2:4" x14ac:dyDescent="0.2">
      <c r="B320" t="s">
        <v>351</v>
      </c>
      <c r="C320" s="51">
        <v>2.8941835443229917E-2</v>
      </c>
      <c r="D320" s="51">
        <v>2.9797226080364721E-2</v>
      </c>
    </row>
    <row r="321" spans="2:4" x14ac:dyDescent="0.2">
      <c r="B321" t="s">
        <v>352</v>
      </c>
      <c r="C321" s="51">
        <v>-7.0913664681002495E-3</v>
      </c>
      <c r="D321" s="51">
        <v>5.4570512963606613E-2</v>
      </c>
    </row>
    <row r="322" spans="2:4" x14ac:dyDescent="0.2">
      <c r="B322" t="s">
        <v>353</v>
      </c>
      <c r="C322" s="51">
        <v>1.1510668516867054E-2</v>
      </c>
      <c r="D322" s="51">
        <v>6.2618510903087468E-2</v>
      </c>
    </row>
    <row r="323" spans="2:4" x14ac:dyDescent="0.2">
      <c r="B323" t="s">
        <v>354</v>
      </c>
      <c r="C323" s="51">
        <v>3.4486934174391533E-2</v>
      </c>
      <c r="D323" s="51">
        <v>4.0172662963043317E-2</v>
      </c>
    </row>
    <row r="324" spans="2:4" x14ac:dyDescent="0.2">
      <c r="B324" t="s">
        <v>355</v>
      </c>
      <c r="C324" s="51">
        <v>-2.1476671324240006E-2</v>
      </c>
      <c r="D324" s="51">
        <v>3.3336409704030491E-2</v>
      </c>
    </row>
    <row r="325" spans="2:4" x14ac:dyDescent="0.2">
      <c r="B325" t="s">
        <v>356</v>
      </c>
      <c r="C325" s="51">
        <v>-5.628286471682337E-3</v>
      </c>
      <c r="D325" s="51">
        <v>6.5061965132496916E-2</v>
      </c>
    </row>
    <row r="326" spans="2:4" x14ac:dyDescent="0.2">
      <c r="B326" t="s">
        <v>357</v>
      </c>
      <c r="C326" s="51">
        <v>2.6396528924682063E-3</v>
      </c>
      <c r="D326" s="51">
        <v>8.4902023601774429E-2</v>
      </c>
    </row>
    <row r="327" spans="2:4" x14ac:dyDescent="0.2">
      <c r="B327" t="s">
        <v>358</v>
      </c>
      <c r="C327" s="51">
        <v>9.4692935360422871E-3</v>
      </c>
      <c r="D327" s="51">
        <v>8.2133578356426082E-2</v>
      </c>
    </row>
    <row r="328" spans="2:4" x14ac:dyDescent="0.2">
      <c r="B328" t="s">
        <v>359</v>
      </c>
      <c r="C328" s="51">
        <v>2.9878991103319076E-2</v>
      </c>
      <c r="D328" s="51">
        <v>4.4638238865907648E-2</v>
      </c>
    </row>
    <row r="329" spans="2:4" x14ac:dyDescent="0.2">
      <c r="B329" t="s">
        <v>360</v>
      </c>
      <c r="C329" s="51">
        <v>3.1124609835880182E-2</v>
      </c>
      <c r="D329" s="51">
        <v>-1.9526714730352113E-3</v>
      </c>
    </row>
    <row r="330" spans="2:4" x14ac:dyDescent="0.2">
      <c r="B330" t="s">
        <v>361</v>
      </c>
      <c r="C330" s="51">
        <v>-2.8795224753366461E-2</v>
      </c>
      <c r="D330" s="51">
        <v>2.9019744430750456E-2</v>
      </c>
    </row>
    <row r="331" spans="2:4" x14ac:dyDescent="0.2">
      <c r="B331" t="s">
        <v>362</v>
      </c>
      <c r="C331" s="51">
        <v>4.0096551955668734E-3</v>
      </c>
      <c r="D331" s="51">
        <v>5.8147701527254986E-2</v>
      </c>
    </row>
    <row r="332" spans="2:4" x14ac:dyDescent="0.2">
      <c r="B332" t="s">
        <v>363</v>
      </c>
      <c r="C332" s="51">
        <v>4.2480763920481418E-2</v>
      </c>
      <c r="D332" s="51">
        <v>3.7141000782864794E-2</v>
      </c>
    </row>
    <row r="333" spans="2:4" x14ac:dyDescent="0.2">
      <c r="B333" t="s">
        <v>364</v>
      </c>
      <c r="C333" s="51">
        <v>-6.3434683742124316E-3</v>
      </c>
      <c r="D333" s="51">
        <v>-7.0255669471092907E-3</v>
      </c>
    </row>
    <row r="334" spans="2:4" x14ac:dyDescent="0.2">
      <c r="B334" t="s">
        <v>365</v>
      </c>
      <c r="C334" s="51">
        <v>4.5903148117998879E-2</v>
      </c>
      <c r="D334" s="51">
        <v>4.4087174897853798E-2</v>
      </c>
    </row>
    <row r="335" spans="2:4" x14ac:dyDescent="0.2">
      <c r="B335" t="s">
        <v>366</v>
      </c>
      <c r="C335" s="51">
        <v>2.02590401188509E-2</v>
      </c>
      <c r="D335" s="51">
        <v>7.2132771930698752E-2</v>
      </c>
    </row>
    <row r="336" spans="2:4" x14ac:dyDescent="0.2">
      <c r="B336" t="s">
        <v>367</v>
      </c>
      <c r="C336" s="51">
        <v>-7.9705419384611832E-3</v>
      </c>
      <c r="D336" s="51">
        <v>2.7836512416961438E-2</v>
      </c>
    </row>
    <row r="337" spans="2:4" x14ac:dyDescent="0.2">
      <c r="B337" t="s">
        <v>368</v>
      </c>
      <c r="C337" s="51">
        <v>1.0004219145033104E-2</v>
      </c>
      <c r="D337" s="51">
        <v>3.9984493372186292E-2</v>
      </c>
    </row>
    <row r="338" spans="2:4" x14ac:dyDescent="0.2">
      <c r="B338" t="s">
        <v>369</v>
      </c>
      <c r="C338" s="51">
        <v>2.3648920724551353E-2</v>
      </c>
      <c r="D338" s="51">
        <v>3.5752344524055048E-2</v>
      </c>
    </row>
    <row r="339" spans="2:4" x14ac:dyDescent="0.2">
      <c r="B339" t="s">
        <v>370</v>
      </c>
      <c r="C339" s="51">
        <v>8.7200504834286721E-3</v>
      </c>
      <c r="D339" s="51">
        <v>6.3041626402719958E-2</v>
      </c>
    </row>
    <row r="340" spans="2:4" x14ac:dyDescent="0.2">
      <c r="B340" t="s">
        <v>371</v>
      </c>
      <c r="C340" s="51">
        <v>-5.6743191665224475E-3</v>
      </c>
      <c r="D340" s="51">
        <v>5.3295213189933376E-2</v>
      </c>
    </row>
    <row r="341" spans="2:4" x14ac:dyDescent="0.2">
      <c r="B341" t="s">
        <v>372</v>
      </c>
      <c r="C341" s="51">
        <v>1.8466130759168888E-2</v>
      </c>
      <c r="D341" s="51">
        <v>2.6554029742930196E-2</v>
      </c>
    </row>
    <row r="342" spans="2:4" x14ac:dyDescent="0.2">
      <c r="B342" t="s">
        <v>373</v>
      </c>
      <c r="C342" s="51">
        <v>-6.4544189274376631E-3</v>
      </c>
      <c r="D342" s="51">
        <v>3.5880970067051626E-2</v>
      </c>
    </row>
    <row r="343" spans="2:4" x14ac:dyDescent="0.2">
      <c r="B343" t="s">
        <v>374</v>
      </c>
      <c r="C343" s="51">
        <v>-3.0581174343504519E-2</v>
      </c>
      <c r="D343" s="51">
        <v>2.8942483104221935E-2</v>
      </c>
    </row>
    <row r="344" spans="2:4" x14ac:dyDescent="0.2">
      <c r="B344" t="s">
        <v>375</v>
      </c>
      <c r="C344" s="51">
        <v>-2.4665357451145543E-2</v>
      </c>
      <c r="D344" s="51">
        <v>4.1766958353237717E-2</v>
      </c>
    </row>
    <row r="345" spans="2:4" x14ac:dyDescent="0.2">
      <c r="B345" t="s">
        <v>376</v>
      </c>
      <c r="C345" s="51">
        <v>-5.8093094587301237E-3</v>
      </c>
      <c r="D345" s="51">
        <v>2.7206981879278232E-2</v>
      </c>
    </row>
    <row r="346" spans="2:4" x14ac:dyDescent="0.2">
      <c r="B346" t="s">
        <v>377</v>
      </c>
      <c r="C346" s="51">
        <v>3.559836626780493E-2</v>
      </c>
      <c r="D346" s="51">
        <v>4.5767388999259737E-2</v>
      </c>
    </row>
    <row r="347" spans="2:4" x14ac:dyDescent="0.2">
      <c r="B347" t="s">
        <v>378</v>
      </c>
      <c r="C347" s="51">
        <v>5.5416002581935714E-2</v>
      </c>
      <c r="D347" s="51">
        <v>3.8202090824721195E-2</v>
      </c>
    </row>
    <row r="348" spans="2:4" x14ac:dyDescent="0.2">
      <c r="B348" t="s">
        <v>379</v>
      </c>
      <c r="C348" s="51">
        <v>-3.9320407096780242E-3</v>
      </c>
      <c r="D348" s="51">
        <v>3.3807749710542984E-2</v>
      </c>
    </row>
    <row r="349" spans="2:4" x14ac:dyDescent="0.2">
      <c r="B349" t="s">
        <v>380</v>
      </c>
      <c r="C349" s="51">
        <v>-2.6537857198072907E-3</v>
      </c>
      <c r="D349" s="51">
        <v>4.1219248739384394E-2</v>
      </c>
    </row>
    <row r="350" spans="2:4" x14ac:dyDescent="0.2">
      <c r="B350" t="s">
        <v>381</v>
      </c>
      <c r="C350" s="51">
        <v>-5.4010826796196728E-3</v>
      </c>
      <c r="D350" s="51">
        <v>4.0083988929644342E-2</v>
      </c>
    </row>
    <row r="351" spans="2:4" x14ac:dyDescent="0.2">
      <c r="B351" t="s">
        <v>382</v>
      </c>
      <c r="C351" s="51">
        <v>-1.7083551157039675E-2</v>
      </c>
      <c r="D351" s="51">
        <v>5.5240878690487917E-2</v>
      </c>
    </row>
    <row r="352" spans="2:4" x14ac:dyDescent="0.2">
      <c r="B352" t="s">
        <v>383</v>
      </c>
      <c r="C352" s="51">
        <v>1.7366928638672507E-2</v>
      </c>
      <c r="D352" s="51">
        <v>5.4078848292421287E-2</v>
      </c>
    </row>
    <row r="353" spans="2:4" x14ac:dyDescent="0.2">
      <c r="B353" t="s">
        <v>384</v>
      </c>
      <c r="C353" s="51">
        <v>9.4431504880168847E-3</v>
      </c>
      <c r="D353" s="51">
        <v>2.9850316566422272E-2</v>
      </c>
    </row>
    <row r="354" spans="2:4" x14ac:dyDescent="0.2">
      <c r="B354" t="s">
        <v>385</v>
      </c>
      <c r="C354" s="51">
        <v>3.0063894953662367E-3</v>
      </c>
      <c r="D354" s="51">
        <v>5.5920835617299144E-2</v>
      </c>
    </row>
    <row r="355" spans="2:4" x14ac:dyDescent="0.2">
      <c r="B355" t="s">
        <v>386</v>
      </c>
      <c r="C355" s="51">
        <v>1.7989521549736081E-3</v>
      </c>
      <c r="D355" s="51">
        <v>2.9682978448629091E-2</v>
      </c>
    </row>
    <row r="356" spans="2:4" x14ac:dyDescent="0.2">
      <c r="B356" t="s">
        <v>387</v>
      </c>
      <c r="C356" s="51">
        <v>3.7686903953872294E-2</v>
      </c>
      <c r="D356" s="51">
        <v>4.3750034642141743E-2</v>
      </c>
    </row>
    <row r="357" spans="2:4" x14ac:dyDescent="0.2">
      <c r="B357" t="s">
        <v>388</v>
      </c>
      <c r="C357" s="51">
        <v>1.051738199003832E-2</v>
      </c>
      <c r="D357" s="51">
        <v>4.4661463344612198E-3</v>
      </c>
    </row>
    <row r="358" spans="2:4" x14ac:dyDescent="0.2">
      <c r="B358" t="s">
        <v>389</v>
      </c>
      <c r="C358" s="51">
        <v>-1.4900419048350223E-2</v>
      </c>
      <c r="D358" s="51">
        <v>-3.9569036212254299E-3</v>
      </c>
    </row>
    <row r="359" spans="2:4" x14ac:dyDescent="0.2">
      <c r="B359" t="s">
        <v>390</v>
      </c>
      <c r="C359" s="51">
        <v>-1.7126073091278074E-2</v>
      </c>
      <c r="D359" s="51">
        <v>4.3317649215237126E-2</v>
      </c>
    </row>
    <row r="360" spans="2:4" x14ac:dyDescent="0.2">
      <c r="B360" t="s">
        <v>391</v>
      </c>
      <c r="C360" s="51">
        <v>1.7265849273059623E-2</v>
      </c>
      <c r="D360" s="51">
        <v>4.2551364892904286E-2</v>
      </c>
    </row>
    <row r="361" spans="2:4" x14ac:dyDescent="0.2">
      <c r="B361" t="s">
        <v>392</v>
      </c>
      <c r="C361" s="51">
        <v>3.9463299090915602E-2</v>
      </c>
      <c r="D361" s="51">
        <v>1.704528208554695E-2</v>
      </c>
    </row>
    <row r="362" spans="2:4" x14ac:dyDescent="0.2">
      <c r="B362" t="s">
        <v>393</v>
      </c>
      <c r="C362" s="51">
        <v>-4.4863211306704828E-3</v>
      </c>
      <c r="D362" s="51">
        <v>1.1154805551627161E-2</v>
      </c>
    </row>
    <row r="363" spans="2:4" x14ac:dyDescent="0.2">
      <c r="B363" t="s">
        <v>394</v>
      </c>
      <c r="C363" s="51">
        <v>-8.7619078116282032E-3</v>
      </c>
      <c r="D363" s="51">
        <v>1.5455520288320691E-2</v>
      </c>
    </row>
    <row r="364" spans="2:4" x14ac:dyDescent="0.2">
      <c r="B364" t="s">
        <v>395</v>
      </c>
      <c r="C364" s="51">
        <v>-1.4248799801176501E-2</v>
      </c>
      <c r="D364" s="51">
        <v>1.9418045292474082E-2</v>
      </c>
    </row>
    <row r="365" spans="2:4" x14ac:dyDescent="0.2">
      <c r="B365" t="s">
        <v>396</v>
      </c>
      <c r="C365" s="51">
        <v>3.7335069402761441E-2</v>
      </c>
      <c r="D365" s="51">
        <v>6.0299018725454012E-2</v>
      </c>
    </row>
    <row r="366" spans="2:4" x14ac:dyDescent="0.2">
      <c r="B366" t="s">
        <v>397</v>
      </c>
      <c r="C366" s="51">
        <v>2.9514916924681313E-2</v>
      </c>
      <c r="D366" s="51">
        <v>2.1614429748308357E-2</v>
      </c>
    </row>
    <row r="367" spans="2:4" x14ac:dyDescent="0.2">
      <c r="B367" t="s">
        <v>398</v>
      </c>
      <c r="C367" s="51">
        <v>3.500675052068343E-2</v>
      </c>
      <c r="D367" s="51">
        <v>4.5518113478936695E-2</v>
      </c>
    </row>
    <row r="368" spans="2:4" x14ac:dyDescent="0.2">
      <c r="B368" t="s">
        <v>399</v>
      </c>
      <c r="C368" s="51">
        <v>1.5231976700735689E-2</v>
      </c>
      <c r="D368" s="51">
        <v>2.3092717083181894E-2</v>
      </c>
    </row>
    <row r="369" spans="2:4" x14ac:dyDescent="0.2">
      <c r="B369" t="s">
        <v>400</v>
      </c>
      <c r="C369" s="51">
        <v>2.0378341695283558E-2</v>
      </c>
      <c r="D369" s="51">
        <v>1.4291794428344246E-4</v>
      </c>
    </row>
    <row r="370" spans="2:4" x14ac:dyDescent="0.2">
      <c r="B370" t="s">
        <v>401</v>
      </c>
      <c r="C370" s="51">
        <v>-1.7320773432421659E-2</v>
      </c>
      <c r="D370" s="51">
        <v>2.5007714162134966E-2</v>
      </c>
    </row>
    <row r="371" spans="2:4" x14ac:dyDescent="0.2">
      <c r="B371" t="s">
        <v>402</v>
      </c>
      <c r="C371" s="51">
        <v>1.6266733172566342E-2</v>
      </c>
      <c r="D371" s="51">
        <v>5.4950645265267849E-2</v>
      </c>
    </row>
    <row r="372" spans="2:4" x14ac:dyDescent="0.2">
      <c r="B372" t="s">
        <v>403</v>
      </c>
      <c r="C372" s="51">
        <v>-1.1782999082327118E-2</v>
      </c>
      <c r="D372" s="51">
        <v>4.8707712087779596E-2</v>
      </c>
    </row>
    <row r="373" spans="2:4" x14ac:dyDescent="0.2">
      <c r="B373" t="s">
        <v>404</v>
      </c>
      <c r="C373" s="51">
        <v>-2.9270822717676389E-3</v>
      </c>
      <c r="D373" s="51">
        <v>4.6534555917867849E-2</v>
      </c>
    </row>
    <row r="374" spans="2:4" x14ac:dyDescent="0.2">
      <c r="B374" t="s">
        <v>405</v>
      </c>
      <c r="C374" s="51">
        <v>1.7933549089885099E-2</v>
      </c>
      <c r="D374" s="51">
        <v>2.9116279050601879E-2</v>
      </c>
    </row>
    <row r="375" spans="2:4" x14ac:dyDescent="0.2">
      <c r="B375" t="s">
        <v>406</v>
      </c>
      <c r="C375" s="51">
        <v>3.6805477982558852E-3</v>
      </c>
      <c r="D375" s="51">
        <v>1.1255037244590555E-2</v>
      </c>
    </row>
    <row r="376" spans="2:4" x14ac:dyDescent="0.2">
      <c r="B376" t="s">
        <v>407</v>
      </c>
      <c r="C376" s="51">
        <v>2.1001101439922044E-2</v>
      </c>
      <c r="D376" s="51">
        <v>2.0723435005399519E-2</v>
      </c>
    </row>
    <row r="377" spans="2:4" x14ac:dyDescent="0.2">
      <c r="B377" t="s">
        <v>408</v>
      </c>
      <c r="C377" s="51">
        <v>3.1047863655377572E-3</v>
      </c>
      <c r="D377" s="51">
        <v>2.9462637166892992E-2</v>
      </c>
    </row>
    <row r="378" spans="2:4" x14ac:dyDescent="0.2">
      <c r="B378" t="s">
        <v>409</v>
      </c>
      <c r="C378" s="51">
        <v>2.2120122066474471E-2</v>
      </c>
      <c r="D378" s="51">
        <v>4.1506344799138284E-2</v>
      </c>
    </row>
    <row r="379" spans="2:4" x14ac:dyDescent="0.2">
      <c r="B379" t="s">
        <v>410</v>
      </c>
      <c r="C379" s="51">
        <v>2.3621592881087644E-2</v>
      </c>
      <c r="D379" s="51">
        <v>6.120564030441393E-2</v>
      </c>
    </row>
    <row r="380" spans="2:4" x14ac:dyDescent="0.2">
      <c r="B380" t="s">
        <v>411</v>
      </c>
      <c r="C380" s="51">
        <v>1.0732957642769398E-2</v>
      </c>
      <c r="D380" s="51">
        <v>5.1152186768793802E-2</v>
      </c>
    </row>
    <row r="381" spans="2:4" x14ac:dyDescent="0.2">
      <c r="B381" t="s">
        <v>412</v>
      </c>
      <c r="C381" s="51">
        <v>3.212847543898039E-2</v>
      </c>
      <c r="D381" s="51">
        <v>4.788992794592313E-2</v>
      </c>
    </row>
    <row r="382" spans="2:4" x14ac:dyDescent="0.2">
      <c r="B382" t="s">
        <v>413</v>
      </c>
      <c r="C382" s="51">
        <v>-1.7912726339220312E-3</v>
      </c>
      <c r="D382" s="51">
        <v>3.1027596748636171E-2</v>
      </c>
    </row>
    <row r="383" spans="2:4" x14ac:dyDescent="0.2">
      <c r="B383" t="s">
        <v>414</v>
      </c>
      <c r="C383" s="51">
        <v>-1.1468785405411576E-2</v>
      </c>
      <c r="D383" s="51">
        <v>5.7519668179850922E-2</v>
      </c>
    </row>
    <row r="384" spans="2:4" x14ac:dyDescent="0.2">
      <c r="B384" t="s">
        <v>415</v>
      </c>
      <c r="C384" s="51">
        <v>-1.1626914905927025E-2</v>
      </c>
      <c r="D384" s="51">
        <v>2.4338153725785669E-2</v>
      </c>
    </row>
    <row r="385" spans="2:4" x14ac:dyDescent="0.2">
      <c r="B385" t="s">
        <v>416</v>
      </c>
      <c r="C385" s="51">
        <v>2.265176447201226E-2</v>
      </c>
      <c r="D385" s="51">
        <v>3.7734437566837885E-2</v>
      </c>
    </row>
    <row r="386" spans="2:4" x14ac:dyDescent="0.2">
      <c r="B386" t="s">
        <v>417</v>
      </c>
      <c r="C386" s="51">
        <v>-5.2345517943335664E-3</v>
      </c>
      <c r="D386" s="51">
        <v>7.5984341071942949E-2</v>
      </c>
    </row>
    <row r="387" spans="2:4" x14ac:dyDescent="0.2">
      <c r="B387" t="s">
        <v>418</v>
      </c>
      <c r="C387" s="51">
        <v>-3.9043673361327316E-2</v>
      </c>
      <c r="D387" s="51">
        <v>4.0666449097435498E-2</v>
      </c>
    </row>
    <row r="388" spans="2:4" x14ac:dyDescent="0.2">
      <c r="B388" t="s">
        <v>419</v>
      </c>
      <c r="C388" s="51">
        <v>-6.3369751821350725E-2</v>
      </c>
      <c r="D388" s="51">
        <v>6.7222163534537624E-2</v>
      </c>
    </row>
    <row r="389" spans="2:4" x14ac:dyDescent="0.2">
      <c r="B389" t="s">
        <v>420</v>
      </c>
      <c r="C389" s="51">
        <v>-1.3734151628782105E-2</v>
      </c>
      <c r="D389" s="51">
        <v>6.4091275331069827E-3</v>
      </c>
    </row>
    <row r="390" spans="2:4" x14ac:dyDescent="0.2">
      <c r="B390" t="s">
        <v>421</v>
      </c>
      <c r="C390" s="51">
        <v>1.7859145559854284E-2</v>
      </c>
      <c r="D390" s="51">
        <v>3.8574969501208083E-2</v>
      </c>
    </row>
    <row r="391" spans="2:4" x14ac:dyDescent="0.2">
      <c r="B391" t="s">
        <v>422</v>
      </c>
      <c r="C391" s="51">
        <v>4.5302692477777531E-2</v>
      </c>
      <c r="D391" s="51">
        <v>3.3115433894443547E-2</v>
      </c>
    </row>
    <row r="392" spans="2:4" x14ac:dyDescent="0.2">
      <c r="B392" t="s">
        <v>423</v>
      </c>
      <c r="C392" s="51">
        <v>-1.8941780712020424E-3</v>
      </c>
      <c r="D392" s="51">
        <v>6.5081317551884288E-2</v>
      </c>
    </row>
    <row r="393" spans="2:4" x14ac:dyDescent="0.2">
      <c r="B393" t="s">
        <v>424</v>
      </c>
      <c r="C393" s="51">
        <v>-5.139987001994771E-3</v>
      </c>
      <c r="D393" s="51">
        <v>1.8128202955478599E-2</v>
      </c>
    </row>
    <row r="394" spans="2:4" x14ac:dyDescent="0.2">
      <c r="B394" t="s">
        <v>425</v>
      </c>
      <c r="C394" s="51">
        <v>1.6304728901041707E-2</v>
      </c>
      <c r="D394" s="51">
        <v>3.8971828109188936E-2</v>
      </c>
    </row>
    <row r="395" spans="2:4" x14ac:dyDescent="0.2">
      <c r="B395" t="s">
        <v>426</v>
      </c>
      <c r="C395" s="51">
        <v>-1.6177546456393077E-2</v>
      </c>
      <c r="D395" s="51">
        <v>3.4510803135425164E-2</v>
      </c>
    </row>
    <row r="396" spans="2:4" x14ac:dyDescent="0.2">
      <c r="B396" t="s">
        <v>427</v>
      </c>
      <c r="C396" s="51">
        <v>3.3223574733604738E-2</v>
      </c>
      <c r="D396" s="51">
        <v>2.3575408096290839E-2</v>
      </c>
    </row>
    <row r="397" spans="2:4" x14ac:dyDescent="0.2">
      <c r="B397" t="s">
        <v>428</v>
      </c>
      <c r="C397" s="51">
        <v>-4.1877150686124284E-2</v>
      </c>
      <c r="D397" s="51">
        <v>6.9678126314961369E-2</v>
      </c>
    </row>
    <row r="398" spans="2:4" x14ac:dyDescent="0.2">
      <c r="B398" t="s">
        <v>429</v>
      </c>
      <c r="C398" s="51">
        <v>1.755147542059711E-2</v>
      </c>
      <c r="D398" s="51">
        <v>3.2609164942841329E-2</v>
      </c>
    </row>
    <row r="399" spans="2:4" x14ac:dyDescent="0.2">
      <c r="B399" t="s">
        <v>430</v>
      </c>
      <c r="C399" s="51">
        <v>5.8708198512580911E-3</v>
      </c>
      <c r="D399" s="51">
        <v>5.257301855499865E-2</v>
      </c>
    </row>
    <row r="400" spans="2:4" x14ac:dyDescent="0.2">
      <c r="B400" t="s">
        <v>431</v>
      </c>
      <c r="C400" s="51">
        <v>7.3326107020529538E-3</v>
      </c>
      <c r="D400" s="51">
        <v>2.8859507328698034E-2</v>
      </c>
    </row>
    <row r="401" spans="2:4" x14ac:dyDescent="0.2">
      <c r="B401" t="s">
        <v>432</v>
      </c>
      <c r="C401" s="51">
        <v>7.2285314839500995E-3</v>
      </c>
      <c r="D401" s="51">
        <v>6.2599391628064202E-2</v>
      </c>
    </row>
    <row r="402" spans="2:4" x14ac:dyDescent="0.2">
      <c r="B402" t="s">
        <v>433</v>
      </c>
      <c r="C402" s="51">
        <v>4.8720189487679373E-2</v>
      </c>
      <c r="D402" s="51">
        <v>4.0953980927654766E-2</v>
      </c>
    </row>
    <row r="403" spans="2:4" x14ac:dyDescent="0.2">
      <c r="B403" t="s">
        <v>434</v>
      </c>
      <c r="C403" s="51">
        <v>3.7399209749646903E-2</v>
      </c>
      <c r="D403" s="51">
        <v>2.5907140088725109E-2</v>
      </c>
    </row>
    <row r="404" spans="2:4" x14ac:dyDescent="0.2">
      <c r="B404" t="s">
        <v>435</v>
      </c>
      <c r="C404" s="51">
        <v>2.6517759692307519E-2</v>
      </c>
      <c r="D404" s="51">
        <v>7.5299470814721159E-3</v>
      </c>
    </row>
    <row r="405" spans="2:4" x14ac:dyDescent="0.2">
      <c r="B405" t="s">
        <v>436</v>
      </c>
      <c r="C405" s="51">
        <v>-6.6084728313783019E-3</v>
      </c>
      <c r="D405" s="51">
        <v>3.3118674344233552E-2</v>
      </c>
    </row>
    <row r="406" spans="2:4" x14ac:dyDescent="0.2">
      <c r="B406" t="s">
        <v>437</v>
      </c>
      <c r="C406" s="51">
        <v>1.0739292775515868E-2</v>
      </c>
      <c r="D406" s="51">
        <v>6.4298504309289226E-2</v>
      </c>
    </row>
    <row r="407" spans="2:4" x14ac:dyDescent="0.2">
      <c r="B407" t="s">
        <v>438</v>
      </c>
      <c r="C407" s="51">
        <v>3.4015368147753418E-2</v>
      </c>
      <c r="D407" s="51">
        <v>7.8581117278939752E-2</v>
      </c>
    </row>
    <row r="408" spans="2:4" x14ac:dyDescent="0.2">
      <c r="B408" t="s">
        <v>439</v>
      </c>
      <c r="C408" s="51">
        <v>-3.4564822447226279E-3</v>
      </c>
      <c r="D408" s="51">
        <v>4.6481929797082211E-2</v>
      </c>
    </row>
    <row r="409" spans="2:4" x14ac:dyDescent="0.2">
      <c r="B409" t="s">
        <v>440</v>
      </c>
      <c r="C409" s="51">
        <v>-1.4578359271621219E-2</v>
      </c>
      <c r="D409" s="51">
        <v>7.7412174523505475E-2</v>
      </c>
    </row>
    <row r="410" spans="2:4" x14ac:dyDescent="0.2">
      <c r="B410" t="s">
        <v>441</v>
      </c>
      <c r="C410" s="51">
        <v>1.7364608127131028E-2</v>
      </c>
      <c r="D410" s="51">
        <v>9.1077894151456416E-3</v>
      </c>
    </row>
    <row r="411" spans="2:4" x14ac:dyDescent="0.2">
      <c r="B411" t="s">
        <v>442</v>
      </c>
      <c r="C411" s="51">
        <v>-4.4348285919670587E-3</v>
      </c>
      <c r="D411" s="51">
        <v>6.0374589505869811E-2</v>
      </c>
    </row>
    <row r="412" spans="2:4" x14ac:dyDescent="0.2">
      <c r="B412" t="s">
        <v>443</v>
      </c>
      <c r="C412" s="51">
        <v>4.4683963321245274E-2</v>
      </c>
      <c r="D412" s="51">
        <v>1.9230583042831643E-2</v>
      </c>
    </row>
    <row r="413" spans="2:4" x14ac:dyDescent="0.2">
      <c r="B413" t="s">
        <v>444</v>
      </c>
      <c r="C413" s="51">
        <v>1.6678758477364334E-2</v>
      </c>
      <c r="D413" s="51">
        <v>9.0869998938378875E-3</v>
      </c>
    </row>
    <row r="414" spans="2:4" x14ac:dyDescent="0.2">
      <c r="B414" t="s">
        <v>445</v>
      </c>
      <c r="C414" s="51">
        <v>2.9660767762834855E-2</v>
      </c>
      <c r="D414" s="51">
        <v>5.2526867648632243E-2</v>
      </c>
    </row>
    <row r="415" spans="2:4" x14ac:dyDescent="0.2">
      <c r="B415" t="s">
        <v>446</v>
      </c>
      <c r="C415" s="51">
        <v>2.2133703600629509E-2</v>
      </c>
      <c r="D415" s="51">
        <v>1.749133840086365E-2</v>
      </c>
    </row>
    <row r="416" spans="2:4" x14ac:dyDescent="0.2">
      <c r="B416" t="s">
        <v>447</v>
      </c>
      <c r="C416" s="51">
        <v>3.4093420901274575E-2</v>
      </c>
      <c r="D416" s="51">
        <v>5.4334042662637042E-2</v>
      </c>
    </row>
    <row r="417" spans="2:4" x14ac:dyDescent="0.2">
      <c r="B417" t="s">
        <v>448</v>
      </c>
      <c r="C417" s="51">
        <v>-2.678859083799242E-2</v>
      </c>
      <c r="D417" s="51">
        <v>5.0705065597609913E-2</v>
      </c>
    </row>
    <row r="418" spans="2:4" x14ac:dyDescent="0.2">
      <c r="B418" t="s">
        <v>449</v>
      </c>
      <c r="C418" s="51">
        <v>1.7975747685074477E-2</v>
      </c>
      <c r="D418" s="51">
        <v>-6.2956536094728038E-3</v>
      </c>
    </row>
    <row r="419" spans="2:4" x14ac:dyDescent="0.2">
      <c r="B419" t="s">
        <v>450</v>
      </c>
      <c r="C419" s="51">
        <v>9.6286763223233027E-3</v>
      </c>
      <c r="D419" s="51">
        <v>2.7759211476698693E-2</v>
      </c>
    </row>
    <row r="420" spans="2:4" x14ac:dyDescent="0.2">
      <c r="B420" t="s">
        <v>451</v>
      </c>
      <c r="C420" s="51">
        <v>1.2323287309472408E-2</v>
      </c>
      <c r="D420" s="51">
        <v>4.6825824582984628E-2</v>
      </c>
    </row>
    <row r="421" spans="2:4" x14ac:dyDescent="0.2">
      <c r="B421" t="s">
        <v>452</v>
      </c>
      <c r="C421" s="51">
        <v>-1.8405473511319825E-3</v>
      </c>
      <c r="D421" s="51">
        <v>6.4116448829498407E-2</v>
      </c>
    </row>
    <row r="422" spans="2:4" x14ac:dyDescent="0.2">
      <c r="B422" t="s">
        <v>453</v>
      </c>
      <c r="C422" s="51">
        <v>7.1813887365872152E-3</v>
      </c>
      <c r="D422" s="51">
        <v>5.0523619414657508E-2</v>
      </c>
    </row>
    <row r="423" spans="2:4" x14ac:dyDescent="0.2">
      <c r="B423" t="s">
        <v>454</v>
      </c>
      <c r="C423" s="51">
        <v>7.4308335225561836E-3</v>
      </c>
      <c r="D423" s="51">
        <v>6.1046988877954969E-2</v>
      </c>
    </row>
    <row r="424" spans="2:4" x14ac:dyDescent="0.2">
      <c r="B424" t="s">
        <v>455</v>
      </c>
      <c r="C424" s="51">
        <v>5.5626415208772225E-3</v>
      </c>
      <c r="D424" s="51">
        <v>5.8788280454912564E-2</v>
      </c>
    </row>
    <row r="425" spans="2:4" x14ac:dyDescent="0.2">
      <c r="B425" t="s">
        <v>456</v>
      </c>
      <c r="C425" s="51">
        <v>2.6273478026343075E-3</v>
      </c>
      <c r="D425" s="51">
        <v>7.6813195619373359E-3</v>
      </c>
    </row>
    <row r="426" spans="2:4" x14ac:dyDescent="0.2">
      <c r="B426" t="s">
        <v>457</v>
      </c>
      <c r="C426" s="51">
        <v>4.0539177139010084E-4</v>
      </c>
      <c r="D426" s="51">
        <v>4.7320289314747674E-2</v>
      </c>
    </row>
    <row r="427" spans="2:4" x14ac:dyDescent="0.2">
      <c r="B427" t="s">
        <v>458</v>
      </c>
      <c r="C427" s="51">
        <v>9.8149006212264432E-3</v>
      </c>
      <c r="D427" s="51">
        <v>2.6776658123358422E-2</v>
      </c>
    </row>
    <row r="428" spans="2:4" x14ac:dyDescent="0.2">
      <c r="B428" t="s">
        <v>459</v>
      </c>
      <c r="C428" s="51">
        <v>4.0792772513099526E-2</v>
      </c>
      <c r="D428" s="51">
        <v>2.8455321849034591E-2</v>
      </c>
    </row>
    <row r="429" spans="2:4" x14ac:dyDescent="0.2">
      <c r="B429" t="s">
        <v>460</v>
      </c>
      <c r="C429" s="51">
        <v>2.0618369720794592E-2</v>
      </c>
      <c r="D429" s="51">
        <v>2.1111374446270568E-2</v>
      </c>
    </row>
    <row r="430" spans="2:4" x14ac:dyDescent="0.2">
      <c r="B430" t="s">
        <v>461</v>
      </c>
      <c r="C430" s="51">
        <v>-2.1732163677534305E-2</v>
      </c>
      <c r="D430" s="51">
        <v>4.8689124809971479E-2</v>
      </c>
    </row>
    <row r="431" spans="2:4" x14ac:dyDescent="0.2">
      <c r="B431" t="s">
        <v>462</v>
      </c>
      <c r="C431" s="51">
        <v>-9.4181151320221219E-3</v>
      </c>
      <c r="D431" s="51">
        <v>5.0689796734159798E-2</v>
      </c>
    </row>
    <row r="432" spans="2:4" x14ac:dyDescent="0.2">
      <c r="B432" t="s">
        <v>463</v>
      </c>
      <c r="C432" s="51">
        <v>-1.4230590296341954E-2</v>
      </c>
      <c r="D432" s="51">
        <v>6.0945620472356715E-2</v>
      </c>
    </row>
    <row r="433" spans="2:4" x14ac:dyDescent="0.2">
      <c r="B433" t="s">
        <v>464</v>
      </c>
      <c r="C433" s="51">
        <v>1.76095850161051E-2</v>
      </c>
      <c r="D433" s="51">
        <v>4.3178337020629176E-2</v>
      </c>
    </row>
    <row r="434" spans="2:4" x14ac:dyDescent="0.2">
      <c r="B434" t="s">
        <v>465</v>
      </c>
      <c r="C434" s="51">
        <v>-7.1759503017702203E-4</v>
      </c>
      <c r="D434" s="51">
        <v>5.9676148664606479E-2</v>
      </c>
    </row>
    <row r="435" spans="2:4" x14ac:dyDescent="0.2">
      <c r="B435" t="s">
        <v>466</v>
      </c>
      <c r="C435" s="51">
        <v>3.0723712166741184E-2</v>
      </c>
      <c r="D435" s="51">
        <v>2.1385823557909842E-2</v>
      </c>
    </row>
    <row r="436" spans="2:4" x14ac:dyDescent="0.2">
      <c r="B436" t="s">
        <v>467</v>
      </c>
      <c r="C436" s="51">
        <v>1.3018812516097406E-2</v>
      </c>
      <c r="D436" s="51">
        <v>2.9268525881277461E-2</v>
      </c>
    </row>
    <row r="437" spans="2:4" x14ac:dyDescent="0.2">
      <c r="B437" t="s">
        <v>468</v>
      </c>
      <c r="C437" s="51">
        <v>2.70588037886886E-2</v>
      </c>
      <c r="D437" s="51">
        <v>3.4333944168751004E-2</v>
      </c>
    </row>
    <row r="438" spans="2:4" x14ac:dyDescent="0.2">
      <c r="B438" t="s">
        <v>469</v>
      </c>
      <c r="C438" s="51">
        <v>2.249352202518308E-2</v>
      </c>
      <c r="D438" s="51">
        <v>6.1090683455485989E-2</v>
      </c>
    </row>
    <row r="439" spans="2:4" x14ac:dyDescent="0.2">
      <c r="B439" t="s">
        <v>470</v>
      </c>
      <c r="C439" s="51">
        <v>-2.3646626180427437E-3</v>
      </c>
      <c r="D439" s="51">
        <v>6.9632789797109823E-3</v>
      </c>
    </row>
    <row r="440" spans="2:4" x14ac:dyDescent="0.2">
      <c r="B440" t="s">
        <v>471</v>
      </c>
      <c r="C440" s="51">
        <v>-2.4232868893121373E-2</v>
      </c>
      <c r="D440" s="51">
        <v>4.7878596960743598E-2</v>
      </c>
    </row>
    <row r="441" spans="2:4" x14ac:dyDescent="0.2">
      <c r="B441" t="s">
        <v>472</v>
      </c>
      <c r="C441" s="51">
        <v>2.5689097754556557E-2</v>
      </c>
      <c r="D441" s="51">
        <v>1.7814574713905726E-2</v>
      </c>
    </row>
    <row r="442" spans="2:4" x14ac:dyDescent="0.2">
      <c r="B442" t="s">
        <v>473</v>
      </c>
      <c r="C442" s="51">
        <v>3.2855953238217557E-2</v>
      </c>
      <c r="D442" s="51">
        <v>3.1243446929912603E-2</v>
      </c>
    </row>
    <row r="443" spans="2:4" x14ac:dyDescent="0.2">
      <c r="B443" t="s">
        <v>474</v>
      </c>
      <c r="C443" s="51">
        <v>-1.9559182007947033E-2</v>
      </c>
      <c r="D443" s="51">
        <v>8.1349056403928185E-2</v>
      </c>
    </row>
    <row r="444" spans="2:4" x14ac:dyDescent="0.2">
      <c r="B444" t="s">
        <v>475</v>
      </c>
      <c r="C444" s="51">
        <v>1.9136559023158681E-2</v>
      </c>
      <c r="D444" s="51">
        <v>3.8857222273415502E-2</v>
      </c>
    </row>
    <row r="445" spans="2:4" x14ac:dyDescent="0.2">
      <c r="B445" t="s">
        <v>476</v>
      </c>
      <c r="C445" s="51">
        <v>1.5702541465266163E-2</v>
      </c>
      <c r="D445" s="51">
        <v>3.4508448552540719E-2</v>
      </c>
    </row>
    <row r="446" spans="2:4" x14ac:dyDescent="0.2">
      <c r="B446" t="s">
        <v>477</v>
      </c>
      <c r="C446" s="51">
        <v>8.7016101834782311E-3</v>
      </c>
      <c r="D446" s="51">
        <v>1.4159734902372011E-2</v>
      </c>
    </row>
    <row r="447" spans="2:4" x14ac:dyDescent="0.2">
      <c r="B447" t="s">
        <v>478</v>
      </c>
      <c r="C447" s="51">
        <v>3.9972121614722432E-2</v>
      </c>
      <c r="D447" s="51">
        <v>6.704131976363488E-2</v>
      </c>
    </row>
    <row r="448" spans="2:4" x14ac:dyDescent="0.2">
      <c r="B448" t="s">
        <v>479</v>
      </c>
      <c r="C448" s="51">
        <v>1.4038337161336796E-2</v>
      </c>
      <c r="D448" s="51">
        <v>3.5129172782951697E-2</v>
      </c>
    </row>
    <row r="449" spans="2:4" x14ac:dyDescent="0.2">
      <c r="B449" t="s">
        <v>480</v>
      </c>
      <c r="C449" s="51">
        <v>-3.5623906553100704E-3</v>
      </c>
      <c r="D449" s="51">
        <v>1.9967139841511959E-2</v>
      </c>
    </row>
    <row r="450" spans="2:4" x14ac:dyDescent="0.2">
      <c r="B450" t="s">
        <v>481</v>
      </c>
      <c r="C450" s="51">
        <v>-1.0010533650484032E-2</v>
      </c>
      <c r="D450" s="51">
        <v>6.2465607680509266E-2</v>
      </c>
    </row>
    <row r="451" spans="2:4" x14ac:dyDescent="0.2">
      <c r="B451" t="s">
        <v>482</v>
      </c>
      <c r="C451" s="51">
        <v>-1.0949088722093903E-2</v>
      </c>
      <c r="D451" s="51">
        <v>5.7802767566524124E-2</v>
      </c>
    </row>
    <row r="452" spans="2:4" x14ac:dyDescent="0.2">
      <c r="B452" t="s">
        <v>483</v>
      </c>
      <c r="C452" s="51">
        <v>3.0655968480649096E-2</v>
      </c>
      <c r="D452" s="51">
        <v>5.9474211561018411E-2</v>
      </c>
    </row>
    <row r="453" spans="2:4" x14ac:dyDescent="0.2">
      <c r="B453" t="s">
        <v>484</v>
      </c>
      <c r="C453" s="51">
        <v>2.5704507769233373E-2</v>
      </c>
      <c r="D453" s="51">
        <v>6.9851798285672756E-2</v>
      </c>
    </row>
    <row r="454" spans="2:4" x14ac:dyDescent="0.2">
      <c r="B454" t="s">
        <v>485</v>
      </c>
      <c r="C454" s="51">
        <v>3.335868542728377E-2</v>
      </c>
      <c r="D454" s="51">
        <v>3.4647136119941781E-2</v>
      </c>
    </row>
    <row r="455" spans="2:4" x14ac:dyDescent="0.2">
      <c r="B455" t="s">
        <v>486</v>
      </c>
      <c r="C455" s="51">
        <v>1.7729599540003745E-3</v>
      </c>
      <c r="D455" s="51">
        <v>7.7442245568018764E-2</v>
      </c>
    </row>
    <row r="456" spans="2:4" x14ac:dyDescent="0.2">
      <c r="B456" t="s">
        <v>487</v>
      </c>
      <c r="C456" s="51">
        <v>1.1569387411590021E-2</v>
      </c>
      <c r="D456" s="51">
        <v>7.3137464086239168E-2</v>
      </c>
    </row>
    <row r="457" spans="2:4" x14ac:dyDescent="0.2">
      <c r="B457" t="s">
        <v>488</v>
      </c>
      <c r="C457" s="51">
        <v>6.9225373682550943E-3</v>
      </c>
      <c r="D457" s="51">
        <v>3.7322343992289495E-2</v>
      </c>
    </row>
    <row r="458" spans="2:4" x14ac:dyDescent="0.2">
      <c r="B458" t="s">
        <v>489</v>
      </c>
      <c r="C458" s="51">
        <v>-1.5752072961372966E-2</v>
      </c>
      <c r="D458" s="51">
        <v>1.7349792730667894E-2</v>
      </c>
    </row>
    <row r="459" spans="2:4" x14ac:dyDescent="0.2">
      <c r="B459" t="s">
        <v>490</v>
      </c>
      <c r="C459" s="51">
        <v>-8.4958790835021804E-3</v>
      </c>
      <c r="D459" s="51">
        <v>5.5472817957297874E-2</v>
      </c>
    </row>
    <row r="460" spans="2:4" x14ac:dyDescent="0.2">
      <c r="B460" t="s">
        <v>491</v>
      </c>
      <c r="C460" s="51">
        <v>-2.2859916984459636E-3</v>
      </c>
      <c r="D460" s="51">
        <v>3.9607237386958545E-2</v>
      </c>
    </row>
    <row r="461" spans="2:4" x14ac:dyDescent="0.2">
      <c r="B461" t="s">
        <v>492</v>
      </c>
      <c r="C461" s="51">
        <v>1.0724883271516708E-2</v>
      </c>
      <c r="D461" s="51">
        <v>3.7860694172564116E-2</v>
      </c>
    </row>
    <row r="462" spans="2:4" x14ac:dyDescent="0.2">
      <c r="B462" t="s">
        <v>493</v>
      </c>
      <c r="C462" s="51">
        <v>2.786510872442878E-2</v>
      </c>
      <c r="D462" s="51">
        <v>7.6167736076711151E-2</v>
      </c>
    </row>
    <row r="463" spans="2:4" x14ac:dyDescent="0.2">
      <c r="B463" t="s">
        <v>494</v>
      </c>
      <c r="C463" s="51">
        <v>-8.0368609087619527E-3</v>
      </c>
      <c r="D463" s="51">
        <v>4.6477370595095518E-2</v>
      </c>
    </row>
    <row r="464" spans="2:4" x14ac:dyDescent="0.2">
      <c r="B464" t="s">
        <v>495</v>
      </c>
      <c r="C464" s="51">
        <v>2.9468083414984962E-2</v>
      </c>
      <c r="D464" s="51">
        <v>6.9997622973105411E-2</v>
      </c>
    </row>
    <row r="465" spans="2:4" x14ac:dyDescent="0.2">
      <c r="B465" t="s">
        <v>496</v>
      </c>
      <c r="C465" s="51">
        <v>-3.4899310739528448E-2</v>
      </c>
      <c r="D465" s="51">
        <v>4.0820189421753583E-2</v>
      </c>
    </row>
    <row r="466" spans="2:4" x14ac:dyDescent="0.2">
      <c r="B466" t="s">
        <v>497</v>
      </c>
      <c r="C466" s="51">
        <v>4.0818848802402122E-2</v>
      </c>
      <c r="D466" s="51">
        <v>5.2814510738658824E-2</v>
      </c>
    </row>
    <row r="467" spans="2:4" x14ac:dyDescent="0.2">
      <c r="B467" t="s">
        <v>498</v>
      </c>
      <c r="C467" s="51">
        <v>1.7897492611448483E-2</v>
      </c>
      <c r="D467" s="51">
        <v>3.4673809780081978E-2</v>
      </c>
    </row>
    <row r="468" spans="2:4" x14ac:dyDescent="0.2">
      <c r="B468" t="s">
        <v>499</v>
      </c>
      <c r="C468" s="51">
        <v>2.5679068293444794E-3</v>
      </c>
      <c r="D468" s="51">
        <v>-4.3524123202378084E-3</v>
      </c>
    </row>
    <row r="469" spans="2:4" x14ac:dyDescent="0.2">
      <c r="B469" t="s">
        <v>500</v>
      </c>
      <c r="C469" s="51">
        <v>2.4606640834001055E-2</v>
      </c>
      <c r="D469" s="51">
        <v>2.1019671627994761E-2</v>
      </c>
    </row>
    <row r="470" spans="2:4" x14ac:dyDescent="0.2">
      <c r="B470" t="s">
        <v>501</v>
      </c>
      <c r="C470" s="51">
        <v>1.9595228576682236E-2</v>
      </c>
      <c r="D470" s="51">
        <v>5.3228163835925615E-2</v>
      </c>
    </row>
    <row r="471" spans="2:4" x14ac:dyDescent="0.2">
      <c r="B471" t="s">
        <v>502</v>
      </c>
      <c r="C471" s="51">
        <v>1.7690381426174739E-2</v>
      </c>
      <c r="D471" s="51">
        <v>1.8255966259059394E-2</v>
      </c>
    </row>
    <row r="472" spans="2:4" x14ac:dyDescent="0.2">
      <c r="B472" t="s">
        <v>503</v>
      </c>
      <c r="C472" s="51">
        <v>1.2000831701631581E-2</v>
      </c>
      <c r="D472" s="51">
        <v>4.7124017305073901E-2</v>
      </c>
    </row>
    <row r="473" spans="2:4" x14ac:dyDescent="0.2">
      <c r="B473" t="s">
        <v>504</v>
      </c>
      <c r="C473" s="51">
        <v>1.8212092538435139E-2</v>
      </c>
      <c r="D473" s="51">
        <v>4.3601435635834337E-2</v>
      </c>
    </row>
    <row r="474" spans="2:4" x14ac:dyDescent="0.2">
      <c r="B474" t="s">
        <v>505</v>
      </c>
      <c r="C474" s="51">
        <v>-2.0869688596704059E-4</v>
      </c>
      <c r="D474" s="51">
        <v>6.1406475597047636E-2</v>
      </c>
    </row>
    <row r="475" spans="2:4" x14ac:dyDescent="0.2">
      <c r="B475" t="s">
        <v>506</v>
      </c>
      <c r="C475" s="51">
        <v>2.3033551386476447E-2</v>
      </c>
      <c r="D475" s="51">
        <v>4.0397564694988071E-2</v>
      </c>
    </row>
    <row r="476" spans="2:4" x14ac:dyDescent="0.2">
      <c r="B476" t="s">
        <v>507</v>
      </c>
      <c r="C476" s="51">
        <v>5.6236210443630343E-2</v>
      </c>
      <c r="D476" s="51">
        <v>3.1755988628308876E-2</v>
      </c>
    </row>
    <row r="477" spans="2:4" x14ac:dyDescent="0.2">
      <c r="B477" t="s">
        <v>508</v>
      </c>
      <c r="C477" s="51">
        <v>8.2968615643887467E-3</v>
      </c>
      <c r="D477" s="51">
        <v>5.824775871952452E-2</v>
      </c>
    </row>
    <row r="478" spans="2:4" x14ac:dyDescent="0.2">
      <c r="B478" t="s">
        <v>509</v>
      </c>
      <c r="C478" s="51">
        <v>3.9073254195661912E-2</v>
      </c>
      <c r="D478" s="51">
        <v>6.0753137998642154E-3</v>
      </c>
    </row>
    <row r="479" spans="2:4" x14ac:dyDescent="0.2">
      <c r="B479" t="s">
        <v>510</v>
      </c>
      <c r="C479" s="51">
        <v>-1.2214109323138237E-2</v>
      </c>
      <c r="D479" s="51">
        <v>3.2427224261319124E-2</v>
      </c>
    </row>
    <row r="480" spans="2:4" x14ac:dyDescent="0.2">
      <c r="B480" t="s">
        <v>511</v>
      </c>
      <c r="C480" s="51">
        <v>1.9222984667338142E-2</v>
      </c>
      <c r="D480" s="51">
        <v>4.2345671384717447E-2</v>
      </c>
    </row>
    <row r="481" spans="2:4" x14ac:dyDescent="0.2">
      <c r="B481" t="s">
        <v>512</v>
      </c>
      <c r="C481" s="51">
        <v>3.1256948216414455E-2</v>
      </c>
      <c r="D481" s="51">
        <v>-1.6773389235992947E-2</v>
      </c>
    </row>
    <row r="482" spans="2:4" x14ac:dyDescent="0.2">
      <c r="B482" t="s">
        <v>513</v>
      </c>
      <c r="C482" s="51">
        <v>1.1647646889637563E-4</v>
      </c>
      <c r="D482" s="51">
        <v>3.961126142428005E-2</v>
      </c>
    </row>
    <row r="483" spans="2:4" x14ac:dyDescent="0.2">
      <c r="B483" t="s">
        <v>514</v>
      </c>
      <c r="C483" s="51">
        <v>1.6766100426019989E-2</v>
      </c>
      <c r="D483" s="51">
        <v>6.240363492521947E-2</v>
      </c>
    </row>
    <row r="484" spans="2:4" x14ac:dyDescent="0.2">
      <c r="B484" t="s">
        <v>515</v>
      </c>
      <c r="C484" s="51">
        <v>6.2514776209584184E-3</v>
      </c>
      <c r="D484" s="51">
        <v>6.2458707371752915E-2</v>
      </c>
    </row>
    <row r="485" spans="2:4" x14ac:dyDescent="0.2">
      <c r="B485" t="s">
        <v>516</v>
      </c>
      <c r="C485" s="51">
        <v>-2.8463011727973969E-3</v>
      </c>
      <c r="D485" s="51">
        <v>6.7702298422408144E-2</v>
      </c>
    </row>
    <row r="486" spans="2:4" x14ac:dyDescent="0.2">
      <c r="B486" t="s">
        <v>517</v>
      </c>
      <c r="C486" s="51">
        <v>-1.3859384557102372E-2</v>
      </c>
      <c r="D486" s="51">
        <v>1.6543359631307226E-2</v>
      </c>
    </row>
    <row r="487" spans="2:4" x14ac:dyDescent="0.2">
      <c r="B487" t="s">
        <v>518</v>
      </c>
      <c r="C487" s="51">
        <v>-1.0730576859489199E-2</v>
      </c>
      <c r="D487" s="51">
        <v>1.415591988919767E-2</v>
      </c>
    </row>
    <row r="488" spans="2:4" x14ac:dyDescent="0.2">
      <c r="B488" t="s">
        <v>519</v>
      </c>
      <c r="C488" s="51">
        <v>2.3362734316269722E-2</v>
      </c>
      <c r="D488" s="51">
        <v>3.408282003151248E-2</v>
      </c>
    </row>
    <row r="489" spans="2:4" x14ac:dyDescent="0.2">
      <c r="B489" t="s">
        <v>520</v>
      </c>
      <c r="C489" s="51">
        <v>1.7706893102857273E-2</v>
      </c>
      <c r="D489" s="51">
        <v>8.8295758927949636E-2</v>
      </c>
    </row>
    <row r="490" spans="2:4" x14ac:dyDescent="0.2">
      <c r="B490" t="s">
        <v>521</v>
      </c>
      <c r="C490" s="51">
        <v>3.4117111228709182E-2</v>
      </c>
      <c r="D490" s="51">
        <v>4.4236237954130696E-2</v>
      </c>
    </row>
    <row r="491" spans="2:4" x14ac:dyDescent="0.2">
      <c r="B491" t="s">
        <v>522</v>
      </c>
      <c r="C491" s="51">
        <v>3.7114669980297083E-2</v>
      </c>
      <c r="D491" s="51">
        <v>-1.4405172734396565E-2</v>
      </c>
    </row>
    <row r="492" spans="2:4" x14ac:dyDescent="0.2">
      <c r="B492" t="s">
        <v>523</v>
      </c>
      <c r="C492" s="51">
        <v>-1.8619600868072048E-3</v>
      </c>
      <c r="D492" s="51">
        <v>8.8012819653349172E-4</v>
      </c>
    </row>
    <row r="493" spans="2:4" x14ac:dyDescent="0.2">
      <c r="B493" t="s">
        <v>524</v>
      </c>
      <c r="C493" s="51">
        <v>2.5946916991017442E-2</v>
      </c>
      <c r="D493" s="51">
        <v>-1.7187653013494425E-3</v>
      </c>
    </row>
    <row r="494" spans="2:4" x14ac:dyDescent="0.2">
      <c r="B494" t="s">
        <v>525</v>
      </c>
      <c r="C494" s="51">
        <v>-2.1402288323769829E-2</v>
      </c>
      <c r="D494" s="51">
        <v>3.0518229480162022E-2</v>
      </c>
    </row>
    <row r="495" spans="2:4" x14ac:dyDescent="0.2">
      <c r="B495" t="s">
        <v>526</v>
      </c>
      <c r="C495" s="51">
        <v>1.8432722897593349E-2</v>
      </c>
      <c r="D495" s="51">
        <v>4.4920119190804006E-2</v>
      </c>
    </row>
    <row r="496" spans="2:4" x14ac:dyDescent="0.2">
      <c r="B496" t="s">
        <v>527</v>
      </c>
      <c r="C496" s="51">
        <v>8.2062714233495562E-3</v>
      </c>
      <c r="D496" s="51">
        <v>2.1822570798629485E-2</v>
      </c>
    </row>
    <row r="497" spans="2:4" x14ac:dyDescent="0.2">
      <c r="B497" t="s">
        <v>528</v>
      </c>
      <c r="C497" s="51">
        <v>1.6225322702472712E-2</v>
      </c>
      <c r="D497" s="51">
        <v>5.7323790935164362E-2</v>
      </c>
    </row>
    <row r="498" spans="2:4" x14ac:dyDescent="0.2">
      <c r="B498" t="s">
        <v>529</v>
      </c>
      <c r="C498" s="51">
        <v>-6.1267903761219964E-3</v>
      </c>
      <c r="D498" s="51">
        <v>5.3301028888877597E-2</v>
      </c>
    </row>
    <row r="499" spans="2:4" x14ac:dyDescent="0.2">
      <c r="B499" t="s">
        <v>530</v>
      </c>
      <c r="C499" s="51">
        <v>9.7605507232569628E-3</v>
      </c>
      <c r="D499" s="51">
        <v>3.4461178848549996E-2</v>
      </c>
    </row>
    <row r="500" spans="2:4" x14ac:dyDescent="0.2">
      <c r="B500" t="s">
        <v>531</v>
      </c>
      <c r="C500" s="51">
        <v>2.1027246523180238E-2</v>
      </c>
      <c r="D500" s="51">
        <v>-3.396377009841911E-4</v>
      </c>
    </row>
    <row r="501" spans="2:4" x14ac:dyDescent="0.2">
      <c r="B501" t="s">
        <v>532</v>
      </c>
      <c r="C501" s="51">
        <v>-1.2977433101276943E-2</v>
      </c>
      <c r="D501" s="51">
        <v>7.2788537445981044E-2</v>
      </c>
    </row>
    <row r="502" spans="2:4" x14ac:dyDescent="0.2">
      <c r="B502" t="s">
        <v>533</v>
      </c>
      <c r="C502" s="51">
        <v>-1.066290707660464E-2</v>
      </c>
      <c r="D502" s="51">
        <v>3.9930800737035491E-2</v>
      </c>
    </row>
    <row r="503" spans="2:4" x14ac:dyDescent="0.2">
      <c r="B503" t="s">
        <v>534</v>
      </c>
      <c r="C503" s="51">
        <v>-8.1879349697793879E-3</v>
      </c>
      <c r="D503" s="51">
        <v>4.0969040742513479E-2</v>
      </c>
    </row>
    <row r="504" spans="2:4" x14ac:dyDescent="0.2">
      <c r="B504" t="s">
        <v>535</v>
      </c>
      <c r="C504" s="51">
        <v>-6.375578983550673E-3</v>
      </c>
      <c r="D504" s="51">
        <v>2.5702322518441113E-2</v>
      </c>
    </row>
    <row r="505" spans="2:4" x14ac:dyDescent="0.2">
      <c r="B505" t="s">
        <v>536</v>
      </c>
      <c r="C505" s="51">
        <v>2.9149968263854069E-2</v>
      </c>
      <c r="D505" s="51">
        <v>4.0954399083465001E-2</v>
      </c>
    </row>
    <row r="506" spans="2:4" x14ac:dyDescent="0.2">
      <c r="B506" t="s">
        <v>537</v>
      </c>
      <c r="C506" s="51">
        <v>1.0307716569859135E-2</v>
      </c>
      <c r="D506" s="51">
        <v>6.7822313781669169E-2</v>
      </c>
    </row>
    <row r="507" spans="2:4" x14ac:dyDescent="0.2">
      <c r="B507" t="s">
        <v>538</v>
      </c>
      <c r="C507" s="51">
        <v>3.2766993730464818E-3</v>
      </c>
      <c r="D507" s="51">
        <v>2.443767249940457E-2</v>
      </c>
    </row>
    <row r="508" spans="2:4" x14ac:dyDescent="0.2">
      <c r="B508" t="s">
        <v>539</v>
      </c>
      <c r="C508" s="51">
        <v>1.4341149266129057E-2</v>
      </c>
      <c r="D508" s="51">
        <v>6.8951301717506866E-2</v>
      </c>
    </row>
    <row r="509" spans="2:4" x14ac:dyDescent="0.2">
      <c r="B509" t="s">
        <v>540</v>
      </c>
      <c r="C509" s="51">
        <v>-4.7154040500812112E-3</v>
      </c>
      <c r="D509" s="51">
        <v>3.7267324853251738E-2</v>
      </c>
    </row>
    <row r="510" spans="2:4" x14ac:dyDescent="0.2">
      <c r="B510" t="s">
        <v>541</v>
      </c>
      <c r="C510" s="51">
        <v>3.3822666790503497E-2</v>
      </c>
      <c r="D510" s="51">
        <v>4.6379162578846E-2</v>
      </c>
    </row>
    <row r="511" spans="2:4" x14ac:dyDescent="0.2">
      <c r="B511" t="s">
        <v>542</v>
      </c>
      <c r="C511" s="51">
        <v>3.1470833656718399E-2</v>
      </c>
      <c r="D511" s="51">
        <v>3.8011335478755501E-2</v>
      </c>
    </row>
    <row r="512" spans="2:4" x14ac:dyDescent="0.2">
      <c r="B512" t="s">
        <v>543</v>
      </c>
      <c r="C512" s="51">
        <v>3.167034733077833E-2</v>
      </c>
      <c r="D512" s="51">
        <v>2.4609409034671341E-2</v>
      </c>
    </row>
    <row r="513" spans="2:4" x14ac:dyDescent="0.2">
      <c r="B513" t="s">
        <v>544</v>
      </c>
      <c r="C513" s="51">
        <v>2.5124272236671803E-2</v>
      </c>
      <c r="D513" s="51">
        <v>4.3206508500018892E-2</v>
      </c>
    </row>
    <row r="514" spans="2:4" x14ac:dyDescent="0.2">
      <c r="B514" t="s">
        <v>545</v>
      </c>
      <c r="C514" s="51">
        <v>4.2114882333714063E-2</v>
      </c>
      <c r="D514" s="51">
        <v>1.1467181150650183E-2</v>
      </c>
    </row>
    <row r="515" spans="2:4" x14ac:dyDescent="0.2">
      <c r="B515" t="s">
        <v>546</v>
      </c>
      <c r="C515" s="51">
        <v>5.0398592462825584E-3</v>
      </c>
      <c r="D515" s="51">
        <v>9.8272989065918588E-3</v>
      </c>
    </row>
    <row r="516" spans="2:4" x14ac:dyDescent="0.2">
      <c r="B516" t="s">
        <v>547</v>
      </c>
      <c r="C516" s="51">
        <v>-2.7410821844764406E-2</v>
      </c>
      <c r="D516" s="51">
        <v>6.9737765231506238E-2</v>
      </c>
    </row>
    <row r="517" spans="2:4" x14ac:dyDescent="0.2">
      <c r="B517" t="s">
        <v>548</v>
      </c>
      <c r="C517" s="51">
        <v>6.510590295944918E-3</v>
      </c>
      <c r="D517" s="51">
        <v>2.9591270638532931E-2</v>
      </c>
    </row>
    <row r="518" spans="2:4" x14ac:dyDescent="0.2">
      <c r="B518" t="s">
        <v>549</v>
      </c>
      <c r="C518" s="51">
        <v>7.2123105225334206E-3</v>
      </c>
      <c r="D518" s="51">
        <v>4.3870492231998091E-2</v>
      </c>
    </row>
    <row r="519" spans="2:4" x14ac:dyDescent="0.2">
      <c r="B519" t="s">
        <v>550</v>
      </c>
      <c r="C519" s="51">
        <v>1.7577096863672086E-2</v>
      </c>
      <c r="D519" s="51">
        <v>5.5957708527929348E-2</v>
      </c>
    </row>
    <row r="520" spans="2:4" x14ac:dyDescent="0.2">
      <c r="B520" t="s">
        <v>551</v>
      </c>
      <c r="C520" s="51">
        <v>-6.7657447534138059E-3</v>
      </c>
      <c r="D520" s="51">
        <v>1.686828034192811E-2</v>
      </c>
    </row>
    <row r="521" spans="2:4" x14ac:dyDescent="0.2">
      <c r="B521" t="s">
        <v>552</v>
      </c>
      <c r="C521" s="51">
        <v>2.8781803528389209E-2</v>
      </c>
      <c r="D521" s="51">
        <v>3.6889060881145901E-2</v>
      </c>
    </row>
    <row r="522" spans="2:4" x14ac:dyDescent="0.2">
      <c r="B522" t="s">
        <v>553</v>
      </c>
      <c r="C522" s="51">
        <v>2.8190493275357879E-2</v>
      </c>
      <c r="D522" s="51">
        <v>2.3764992343269013E-2</v>
      </c>
    </row>
    <row r="523" spans="2:4" x14ac:dyDescent="0.2">
      <c r="B523" t="s">
        <v>554</v>
      </c>
      <c r="C523" s="51">
        <v>-2.956197981397328E-2</v>
      </c>
      <c r="D523" s="51">
        <v>2.8746810836683796E-2</v>
      </c>
    </row>
    <row r="524" spans="2:4" x14ac:dyDescent="0.2">
      <c r="B524" t="s">
        <v>555</v>
      </c>
      <c r="C524" s="51">
        <v>3.9132067460570684E-3</v>
      </c>
      <c r="D524" s="51">
        <v>7.1876353005573518E-2</v>
      </c>
    </row>
    <row r="525" spans="2:4" x14ac:dyDescent="0.2">
      <c r="B525" t="s">
        <v>556</v>
      </c>
      <c r="C525" s="51">
        <v>5.8017776989088894E-2</v>
      </c>
      <c r="D525" s="51">
        <v>3.3344254438617445E-2</v>
      </c>
    </row>
    <row r="526" spans="2:4" x14ac:dyDescent="0.2">
      <c r="B526" t="s">
        <v>557</v>
      </c>
      <c r="C526" s="51">
        <v>-1.1245951663952524E-2</v>
      </c>
      <c r="D526" s="51">
        <v>5.0823178672292989E-2</v>
      </c>
    </row>
    <row r="527" spans="2:4" x14ac:dyDescent="0.2">
      <c r="B527" t="s">
        <v>558</v>
      </c>
      <c r="C527" s="51">
        <v>-6.1023977466916814E-3</v>
      </c>
      <c r="D527" s="51">
        <v>4.7096354218900405E-3</v>
      </c>
    </row>
    <row r="528" spans="2:4" x14ac:dyDescent="0.2">
      <c r="B528" t="s">
        <v>559</v>
      </c>
      <c r="C528" s="51">
        <v>1.7826321377998857E-2</v>
      </c>
      <c r="D528" s="51">
        <v>2.7281690007796636E-2</v>
      </c>
    </row>
    <row r="529" spans="2:4" x14ac:dyDescent="0.2">
      <c r="B529" t="s">
        <v>560</v>
      </c>
      <c r="C529" s="51">
        <v>4.7541433431213601E-2</v>
      </c>
      <c r="D529" s="51">
        <v>2.2529798296889579E-2</v>
      </c>
    </row>
    <row r="530" spans="2:4" x14ac:dyDescent="0.2">
      <c r="B530" t="s">
        <v>561</v>
      </c>
      <c r="C530" s="51">
        <v>3.0041854368838314E-2</v>
      </c>
      <c r="D530" s="51">
        <v>4.5707177758462808E-2</v>
      </c>
    </row>
    <row r="531" spans="2:4" x14ac:dyDescent="0.2">
      <c r="B531" t="s">
        <v>562</v>
      </c>
      <c r="C531" s="51">
        <v>4.4406715343869863E-3</v>
      </c>
      <c r="D531" s="51">
        <v>1.3683603165473388E-2</v>
      </c>
    </row>
    <row r="532" spans="2:4" x14ac:dyDescent="0.2">
      <c r="B532" t="s">
        <v>563</v>
      </c>
      <c r="C532" s="51">
        <v>4.3011838697436709E-2</v>
      </c>
      <c r="D532" s="51">
        <v>3.1048407632475704E-2</v>
      </c>
    </row>
    <row r="533" spans="2:4" x14ac:dyDescent="0.2">
      <c r="B533" t="s">
        <v>564</v>
      </c>
      <c r="C533" s="51">
        <v>4.2219016461583984E-2</v>
      </c>
      <c r="D533" s="51">
        <v>6.0475594482717318E-2</v>
      </c>
    </row>
    <row r="534" spans="2:4" x14ac:dyDescent="0.2">
      <c r="B534" t="s">
        <v>565</v>
      </c>
      <c r="C534" s="51">
        <v>1.0293727886301739E-3</v>
      </c>
      <c r="D534" s="51">
        <v>7.623620216013538E-3</v>
      </c>
    </row>
    <row r="535" spans="2:4" x14ac:dyDescent="0.2">
      <c r="B535" t="s">
        <v>566</v>
      </c>
      <c r="C535" s="51">
        <v>1.7208825507962204E-2</v>
      </c>
      <c r="D535" s="51">
        <v>1.3075801074357338E-2</v>
      </c>
    </row>
    <row r="536" spans="2:4" x14ac:dyDescent="0.2">
      <c r="B536" t="s">
        <v>567</v>
      </c>
      <c r="C536" s="51">
        <v>1.1958786790872283E-2</v>
      </c>
      <c r="D536" s="51">
        <v>6.6721009802529388E-2</v>
      </c>
    </row>
    <row r="537" spans="2:4" x14ac:dyDescent="0.2">
      <c r="B537" t="s">
        <v>568</v>
      </c>
      <c r="C537" s="51">
        <v>1.2985016447279573E-3</v>
      </c>
      <c r="D537" s="51">
        <v>3.1014443708416578E-3</v>
      </c>
    </row>
    <row r="538" spans="2:4" x14ac:dyDescent="0.2">
      <c r="B538" t="s">
        <v>569</v>
      </c>
      <c r="C538" s="51">
        <v>1.9099978271682597E-2</v>
      </c>
      <c r="D538" s="51">
        <v>3.8986165146360933E-2</v>
      </c>
    </row>
    <row r="539" spans="2:4" x14ac:dyDescent="0.2">
      <c r="B539" t="s">
        <v>570</v>
      </c>
      <c r="C539" s="51">
        <v>2.7571097538838588E-2</v>
      </c>
      <c r="D539" s="51">
        <v>3.8676020953878898E-2</v>
      </c>
    </row>
    <row r="540" spans="2:4" x14ac:dyDescent="0.2">
      <c r="B540" t="s">
        <v>571</v>
      </c>
      <c r="C540" s="51">
        <v>2.9502239915828309E-2</v>
      </c>
      <c r="D540" s="51">
        <v>3.2812928847573357E-2</v>
      </c>
    </row>
    <row r="541" spans="2:4" x14ac:dyDescent="0.2">
      <c r="B541" t="s">
        <v>572</v>
      </c>
      <c r="C541" s="51">
        <v>4.5824211252271738E-3</v>
      </c>
      <c r="D541" s="51">
        <v>5.0209974164100592E-2</v>
      </c>
    </row>
    <row r="542" spans="2:4" x14ac:dyDescent="0.2">
      <c r="B542" t="s">
        <v>573</v>
      </c>
      <c r="C542" s="51">
        <v>3.0647912340056323E-2</v>
      </c>
      <c r="D542" s="51">
        <v>1.510534295420899E-2</v>
      </c>
    </row>
    <row r="543" spans="2:4" x14ac:dyDescent="0.2">
      <c r="B543" t="s">
        <v>574</v>
      </c>
      <c r="C543" s="51">
        <v>1.6686493698324242E-2</v>
      </c>
      <c r="D543" s="51">
        <v>5.6273789655415796E-2</v>
      </c>
    </row>
    <row r="544" spans="2:4" x14ac:dyDescent="0.2">
      <c r="B544" t="s">
        <v>575</v>
      </c>
      <c r="C544" s="51">
        <v>-4.912743965749063E-3</v>
      </c>
      <c r="D544" s="51">
        <v>2.7498129564779712E-2</v>
      </c>
    </row>
    <row r="545" spans="2:4" x14ac:dyDescent="0.2">
      <c r="B545" t="s">
        <v>576</v>
      </c>
      <c r="C545" s="51">
        <v>-7.9512343820337204E-3</v>
      </c>
      <c r="D545" s="51">
        <v>3.439859018999443E-2</v>
      </c>
    </row>
    <row r="546" spans="2:4" x14ac:dyDescent="0.2">
      <c r="B546" t="s">
        <v>577</v>
      </c>
      <c r="C546" s="51">
        <v>-4.3075585208058789E-3</v>
      </c>
      <c r="D546" s="51">
        <v>5.0540567052976638E-2</v>
      </c>
    </row>
    <row r="547" spans="2:4" x14ac:dyDescent="0.2">
      <c r="B547" t="s">
        <v>578</v>
      </c>
      <c r="C547" s="51">
        <v>-7.1974029032825845E-3</v>
      </c>
      <c r="D547" s="51">
        <v>5.3618474738292364E-2</v>
      </c>
    </row>
    <row r="548" spans="2:4" x14ac:dyDescent="0.2">
      <c r="B548" t="s">
        <v>579</v>
      </c>
      <c r="C548" s="51">
        <v>-2.0447446801429799E-2</v>
      </c>
      <c r="D548" s="51">
        <v>4.1069580541299E-2</v>
      </c>
    </row>
    <row r="549" spans="2:4" x14ac:dyDescent="0.2">
      <c r="B549" t="s">
        <v>580</v>
      </c>
      <c r="C549" s="51">
        <v>1.9630633016426088E-2</v>
      </c>
      <c r="D549" s="51">
        <v>3.6996988448918876E-2</v>
      </c>
    </row>
    <row r="550" spans="2:4" x14ac:dyDescent="0.2">
      <c r="B550" t="s">
        <v>581</v>
      </c>
      <c r="C550" s="51">
        <v>3.8271942237852546E-2</v>
      </c>
      <c r="D550" s="51">
        <v>5.4432254211697562E-2</v>
      </c>
    </row>
    <row r="551" spans="2:4" x14ac:dyDescent="0.2">
      <c r="B551" t="s">
        <v>582</v>
      </c>
      <c r="C551" s="51">
        <v>3.3962317691300155E-2</v>
      </c>
      <c r="D551" s="51">
        <v>6.3761678002308572E-2</v>
      </c>
    </row>
    <row r="552" spans="2:4" x14ac:dyDescent="0.2">
      <c r="B552" t="s">
        <v>583</v>
      </c>
      <c r="C552" s="51">
        <v>9.1941807873268978E-3</v>
      </c>
      <c r="D552" s="51">
        <v>9.3477165697154335E-3</v>
      </c>
    </row>
    <row r="553" spans="2:4" x14ac:dyDescent="0.2">
      <c r="B553" t="s">
        <v>584</v>
      </c>
      <c r="C553" s="51">
        <v>2.5240997606833373E-2</v>
      </c>
      <c r="D553" s="51">
        <v>4.0342898069326685E-2</v>
      </c>
    </row>
    <row r="554" spans="2:4" x14ac:dyDescent="0.2">
      <c r="B554" t="s">
        <v>585</v>
      </c>
      <c r="C554" s="51">
        <v>-9.4088760011004306E-3</v>
      </c>
      <c r="D554" s="51">
        <v>4.2359712634334565E-2</v>
      </c>
    </row>
    <row r="555" spans="2:4" x14ac:dyDescent="0.2">
      <c r="B555" t="s">
        <v>586</v>
      </c>
      <c r="C555" s="51">
        <v>1.4078955310025568E-2</v>
      </c>
      <c r="D555" s="51">
        <v>2.5269781539846742E-2</v>
      </c>
    </row>
    <row r="556" spans="2:4" x14ac:dyDescent="0.2">
      <c r="B556" t="s">
        <v>587</v>
      </c>
      <c r="C556" s="51">
        <v>-2.1488399074429732E-2</v>
      </c>
      <c r="D556" s="51">
        <v>6.3618651931277859E-3</v>
      </c>
    </row>
    <row r="557" spans="2:4" x14ac:dyDescent="0.2">
      <c r="B557" t="s">
        <v>588</v>
      </c>
      <c r="C557" s="51">
        <v>2.711653745233613E-2</v>
      </c>
      <c r="D557" s="51">
        <v>7.5370431662800386E-2</v>
      </c>
    </row>
    <row r="558" spans="2:4" x14ac:dyDescent="0.2">
      <c r="B558" t="s">
        <v>589</v>
      </c>
      <c r="C558" s="51">
        <v>4.7161029977075837E-2</v>
      </c>
      <c r="D558" s="51">
        <v>6.5372679994506841E-2</v>
      </c>
    </row>
    <row r="559" spans="2:4" x14ac:dyDescent="0.2">
      <c r="B559" t="s">
        <v>590</v>
      </c>
      <c r="C559" s="51">
        <v>-1.7156131426579596E-2</v>
      </c>
      <c r="D559" s="51">
        <v>7.7870237314301413E-2</v>
      </c>
    </row>
    <row r="560" spans="2:4" x14ac:dyDescent="0.2">
      <c r="B560" t="s">
        <v>591</v>
      </c>
      <c r="C560" s="51">
        <v>-4.2388103454531173E-2</v>
      </c>
      <c r="D560" s="51">
        <v>4.1938509007519345E-2</v>
      </c>
    </row>
    <row r="561" spans="2:4" x14ac:dyDescent="0.2">
      <c r="B561" t="s">
        <v>592</v>
      </c>
      <c r="C561" s="51">
        <v>9.3495964149688665E-3</v>
      </c>
      <c r="D561" s="51">
        <v>6.6391932832160785E-2</v>
      </c>
    </row>
    <row r="562" spans="2:4" x14ac:dyDescent="0.2">
      <c r="B562" t="s">
        <v>593</v>
      </c>
      <c r="C562" s="51">
        <v>1.4382427878866268E-2</v>
      </c>
      <c r="D562" s="51">
        <v>5.4527895561970657E-2</v>
      </c>
    </row>
    <row r="563" spans="2:4" x14ac:dyDescent="0.2">
      <c r="B563" t="s">
        <v>594</v>
      </c>
      <c r="C563" s="51">
        <v>-1.2474853284704527E-2</v>
      </c>
      <c r="D563" s="51">
        <v>4.7605045742269834E-2</v>
      </c>
    </row>
    <row r="564" spans="2:4" x14ac:dyDescent="0.2">
      <c r="B564" t="s">
        <v>595</v>
      </c>
      <c r="C564" s="51">
        <v>8.8443423376129444E-3</v>
      </c>
      <c r="D564" s="51">
        <v>3.7794708173132262E-2</v>
      </c>
    </row>
    <row r="565" spans="2:4" x14ac:dyDescent="0.2">
      <c r="B565" t="s">
        <v>596</v>
      </c>
      <c r="C565" s="51">
        <v>2.5202212709557373E-2</v>
      </c>
      <c r="D565" s="51">
        <v>2.2701887260311956E-2</v>
      </c>
    </row>
    <row r="566" spans="2:4" x14ac:dyDescent="0.2">
      <c r="B566" t="s">
        <v>597</v>
      </c>
      <c r="C566" s="51">
        <v>6.4110282186633935E-2</v>
      </c>
      <c r="D566" s="51">
        <v>4.5459541697657355E-2</v>
      </c>
    </row>
    <row r="567" spans="2:4" x14ac:dyDescent="0.2">
      <c r="B567" t="s">
        <v>598</v>
      </c>
      <c r="C567" s="51">
        <v>-1.7346174208220037E-2</v>
      </c>
      <c r="D567" s="51">
        <v>8.1622120862178571E-2</v>
      </c>
    </row>
    <row r="568" spans="2:4" x14ac:dyDescent="0.2">
      <c r="B568" t="s">
        <v>599</v>
      </c>
      <c r="C568" s="51">
        <v>-8.5056925987289124E-4</v>
      </c>
      <c r="D568" s="51">
        <v>2.768329992236318E-2</v>
      </c>
    </row>
    <row r="569" spans="2:4" x14ac:dyDescent="0.2">
      <c r="B569" t="s">
        <v>600</v>
      </c>
      <c r="C569" s="51">
        <v>4.6923380713862588E-3</v>
      </c>
      <c r="D569" s="51">
        <v>6.2081743648547294E-2</v>
      </c>
    </row>
    <row r="570" spans="2:4" x14ac:dyDescent="0.2">
      <c r="B570" t="s">
        <v>601</v>
      </c>
      <c r="C570" s="51">
        <v>8.5401432468961251E-3</v>
      </c>
      <c r="D570" s="51">
        <v>2.2529805397259916E-2</v>
      </c>
    </row>
    <row r="571" spans="2:4" x14ac:dyDescent="0.2">
      <c r="B571" t="s">
        <v>602</v>
      </c>
      <c r="C571" s="51">
        <v>-6.7680443653939468E-3</v>
      </c>
      <c r="D571" s="51">
        <v>0.10425923217631214</v>
      </c>
    </row>
    <row r="572" spans="2:4" x14ac:dyDescent="0.2">
      <c r="B572" t="s">
        <v>603</v>
      </c>
      <c r="C572" s="51">
        <v>-2.3226225786214777E-2</v>
      </c>
      <c r="D572" s="51">
        <v>6.280165859664244E-2</v>
      </c>
    </row>
    <row r="573" spans="2:4" x14ac:dyDescent="0.2">
      <c r="B573" t="s">
        <v>604</v>
      </c>
      <c r="C573" s="51">
        <v>3.2582917246273331E-2</v>
      </c>
      <c r="D573" s="51">
        <v>7.1584857067287372E-3</v>
      </c>
    </row>
    <row r="574" spans="2:4" x14ac:dyDescent="0.2">
      <c r="B574" t="s">
        <v>605</v>
      </c>
      <c r="C574" s="51">
        <v>-1.365586238622111E-2</v>
      </c>
      <c r="D574" s="51">
        <v>6.2139841957424398E-2</v>
      </c>
    </row>
    <row r="575" spans="2:4" x14ac:dyDescent="0.2">
      <c r="B575" t="s">
        <v>606</v>
      </c>
      <c r="C575" s="51">
        <v>-4.4549488777272647E-2</v>
      </c>
      <c r="D575" s="51">
        <v>4.304684776790086E-2</v>
      </c>
    </row>
    <row r="576" spans="2:4" x14ac:dyDescent="0.2">
      <c r="B576" t="s">
        <v>607</v>
      </c>
      <c r="C576" s="51">
        <v>-7.6147375687484076E-3</v>
      </c>
      <c r="D576" s="51">
        <v>-5.4999192723085497E-3</v>
      </c>
    </row>
    <row r="577" spans="2:4" x14ac:dyDescent="0.2">
      <c r="B577" t="s">
        <v>608</v>
      </c>
      <c r="C577" s="51">
        <v>3.9347014230599999E-3</v>
      </c>
      <c r="D577" s="51">
        <v>3.2909459171460466E-2</v>
      </c>
    </row>
    <row r="578" spans="2:4" x14ac:dyDescent="0.2">
      <c r="B578" t="s">
        <v>609</v>
      </c>
      <c r="C578" s="51">
        <v>-4.0756839481864079E-3</v>
      </c>
      <c r="D578" s="51">
        <v>5.474568122187129E-2</v>
      </c>
    </row>
    <row r="579" spans="2:4" x14ac:dyDescent="0.2">
      <c r="B579" t="s">
        <v>610</v>
      </c>
      <c r="C579" s="51">
        <v>-4.2693325853967436E-2</v>
      </c>
      <c r="D579" s="51">
        <v>7.4877590243336206E-2</v>
      </c>
    </row>
    <row r="580" spans="2:4" x14ac:dyDescent="0.2">
      <c r="B580" t="s">
        <v>611</v>
      </c>
      <c r="C580" s="51">
        <v>1.9677260772780508E-2</v>
      </c>
      <c r="D580" s="51">
        <v>1.797325305091509E-2</v>
      </c>
    </row>
    <row r="581" spans="2:4" x14ac:dyDescent="0.2">
      <c r="B581" t="s">
        <v>612</v>
      </c>
      <c r="C581" s="51">
        <v>7.2393129658395432E-3</v>
      </c>
      <c r="D581" s="51">
        <v>4.5701698068902993E-2</v>
      </c>
    </row>
    <row r="582" spans="2:4" x14ac:dyDescent="0.2">
      <c r="B582" t="s">
        <v>613</v>
      </c>
      <c r="C582" s="51">
        <v>3.4459837629774261E-2</v>
      </c>
      <c r="D582" s="51">
        <v>4.028046277899703E-2</v>
      </c>
    </row>
    <row r="583" spans="2:4" x14ac:dyDescent="0.2">
      <c r="B583" t="s">
        <v>614</v>
      </c>
      <c r="C583" s="51">
        <v>-1.0866683272929599E-2</v>
      </c>
      <c r="D583" s="51">
        <v>7.7930634844827304E-2</v>
      </c>
    </row>
    <row r="584" spans="2:4" x14ac:dyDescent="0.2">
      <c r="B584" t="s">
        <v>615</v>
      </c>
      <c r="C584" s="51">
        <v>-1.9228444796237868E-3</v>
      </c>
      <c r="D584" s="51">
        <v>4.5940716116032412E-2</v>
      </c>
    </row>
    <row r="585" spans="2:4" x14ac:dyDescent="0.2">
      <c r="B585" t="s">
        <v>616</v>
      </c>
      <c r="C585" s="51">
        <v>-2.5858716823135633E-3</v>
      </c>
      <c r="D585" s="51">
        <v>6.0653247325619108E-5</v>
      </c>
    </row>
    <row r="586" spans="2:4" x14ac:dyDescent="0.2">
      <c r="B586" t="s">
        <v>617</v>
      </c>
      <c r="C586" s="51">
        <v>-3.3428265111770418E-2</v>
      </c>
      <c r="D586" s="51">
        <v>5.7780089623601052E-2</v>
      </c>
    </row>
    <row r="587" spans="2:4" x14ac:dyDescent="0.2">
      <c r="B587" t="s">
        <v>618</v>
      </c>
      <c r="C587" s="51">
        <v>1.2223575616757895E-3</v>
      </c>
      <c r="D587" s="51">
        <v>4.6126861581711649E-2</v>
      </c>
    </row>
    <row r="588" spans="2:4" x14ac:dyDescent="0.2">
      <c r="B588" t="s">
        <v>619</v>
      </c>
      <c r="C588" s="51">
        <v>6.3909054596083051E-4</v>
      </c>
      <c r="D588" s="51">
        <v>4.8568146532091849E-2</v>
      </c>
    </row>
    <row r="589" spans="2:4" x14ac:dyDescent="0.2">
      <c r="B589" t="s">
        <v>620</v>
      </c>
      <c r="C589" s="51">
        <v>1.3920288343481522E-2</v>
      </c>
      <c r="D589" s="51">
        <v>3.8943248677037426E-2</v>
      </c>
    </row>
    <row r="590" spans="2:4" x14ac:dyDescent="0.2">
      <c r="B590" t="s">
        <v>621</v>
      </c>
      <c r="C590" s="51">
        <v>1.6877623619900174E-2</v>
      </c>
      <c r="D590" s="51">
        <v>3.7404356175971931E-2</v>
      </c>
    </row>
    <row r="591" spans="2:4" x14ac:dyDescent="0.2">
      <c r="B591" t="s">
        <v>622</v>
      </c>
      <c r="C591" s="51">
        <v>5.16478515247338E-2</v>
      </c>
      <c r="D591" s="51">
        <v>4.9352425375017363E-2</v>
      </c>
    </row>
    <row r="592" spans="2:4" x14ac:dyDescent="0.2">
      <c r="B592" t="s">
        <v>623</v>
      </c>
      <c r="C592" s="51">
        <v>-1.1512002101783362E-2</v>
      </c>
      <c r="D592" s="51">
        <v>6.6302828631712024E-2</v>
      </c>
    </row>
    <row r="593" spans="2:4" x14ac:dyDescent="0.2">
      <c r="B593" t="s">
        <v>624</v>
      </c>
      <c r="C593" s="51">
        <v>2.4229204520636958E-2</v>
      </c>
      <c r="D593" s="51">
        <v>2.6470087221230794E-2</v>
      </c>
    </row>
    <row r="594" spans="2:4" x14ac:dyDescent="0.2">
      <c r="B594" t="s">
        <v>625</v>
      </c>
      <c r="C594" s="51">
        <v>-8.0885601479138963E-3</v>
      </c>
      <c r="D594" s="51">
        <v>6.6705803547192147E-2</v>
      </c>
    </row>
    <row r="595" spans="2:4" x14ac:dyDescent="0.2">
      <c r="B595" t="s">
        <v>626</v>
      </c>
      <c r="C595" s="51">
        <v>1.2836741448953873E-2</v>
      </c>
      <c r="D595" s="51">
        <v>3.3721460515172025E-2</v>
      </c>
    </row>
    <row r="596" spans="2:4" x14ac:dyDescent="0.2">
      <c r="B596" t="s">
        <v>627</v>
      </c>
      <c r="C596" s="51">
        <v>3.540195994659566E-2</v>
      </c>
      <c r="D596" s="51">
        <v>4.0074633228653074E-2</v>
      </c>
    </row>
    <row r="597" spans="2:4" x14ac:dyDescent="0.2">
      <c r="B597" t="s">
        <v>628</v>
      </c>
      <c r="C597" s="51">
        <v>7.40069357259154E-4</v>
      </c>
      <c r="D597" s="51">
        <v>2.3868084224710186E-2</v>
      </c>
    </row>
    <row r="598" spans="2:4" x14ac:dyDescent="0.2">
      <c r="B598" t="s">
        <v>629</v>
      </c>
      <c r="C598" s="51">
        <v>1.6214207762545445E-2</v>
      </c>
      <c r="D598" s="51">
        <v>2.543888484304984E-2</v>
      </c>
    </row>
    <row r="599" spans="2:4" x14ac:dyDescent="0.2">
      <c r="B599" t="s">
        <v>630</v>
      </c>
      <c r="C599" s="51">
        <v>-6.7689546227122487E-3</v>
      </c>
      <c r="D599" s="51">
        <v>5.3390929321821927E-2</v>
      </c>
    </row>
    <row r="600" spans="2:4" x14ac:dyDescent="0.2">
      <c r="B600" t="s">
        <v>631</v>
      </c>
      <c r="C600" s="51">
        <v>2.8203419633463456E-2</v>
      </c>
      <c r="D600" s="51">
        <v>3.3591341577684571E-2</v>
      </c>
    </row>
    <row r="601" spans="2:4" x14ac:dyDescent="0.2">
      <c r="B601" t="s">
        <v>632</v>
      </c>
      <c r="C601" s="51">
        <v>-1.2125696197544488E-2</v>
      </c>
      <c r="D601" s="51">
        <v>4.5639744491303341E-2</v>
      </c>
    </row>
    <row r="602" spans="2:4" x14ac:dyDescent="0.2">
      <c r="B602" t="s">
        <v>633</v>
      </c>
      <c r="C602" s="51">
        <v>2.4114419323698871E-2</v>
      </c>
      <c r="D602" s="51">
        <v>5.1382412159857657E-2</v>
      </c>
    </row>
    <row r="603" spans="2:4" x14ac:dyDescent="0.2">
      <c r="B603" t="s">
        <v>634</v>
      </c>
      <c r="C603" s="51">
        <v>2.0501156391822269E-2</v>
      </c>
      <c r="D603" s="51">
        <v>1.0972744211197368E-2</v>
      </c>
    </row>
    <row r="604" spans="2:4" x14ac:dyDescent="0.2">
      <c r="B604" t="s">
        <v>635</v>
      </c>
      <c r="C604" s="51">
        <v>-1.7029647190231798E-2</v>
      </c>
      <c r="D604" s="51">
        <v>2.1671762604852908E-2</v>
      </c>
    </row>
    <row r="605" spans="2:4" x14ac:dyDescent="0.2">
      <c r="B605" t="s">
        <v>636</v>
      </c>
      <c r="C605" s="51">
        <v>-3.7827472969289323E-2</v>
      </c>
      <c r="D605" s="51">
        <v>3.1377058264590085E-2</v>
      </c>
    </row>
    <row r="606" spans="2:4" x14ac:dyDescent="0.2">
      <c r="B606" t="s">
        <v>637</v>
      </c>
      <c r="C606" s="51">
        <v>1.2225240705767285E-2</v>
      </c>
      <c r="D606" s="51">
        <v>3.9561053279506875E-2</v>
      </c>
    </row>
    <row r="607" spans="2:4" x14ac:dyDescent="0.2">
      <c r="B607" t="s">
        <v>638</v>
      </c>
      <c r="C607" s="51">
        <v>-1.8030792659155994E-3</v>
      </c>
      <c r="D607" s="51">
        <v>4.031585470451704E-2</v>
      </c>
    </row>
    <row r="608" spans="2:4" x14ac:dyDescent="0.2">
      <c r="B608" t="s">
        <v>639</v>
      </c>
      <c r="C608" s="51">
        <v>2.3377862433592092E-2</v>
      </c>
      <c r="D608" s="51">
        <v>5.3569538609668656E-2</v>
      </c>
    </row>
    <row r="609" spans="2:4" x14ac:dyDescent="0.2">
      <c r="B609" t="s">
        <v>640</v>
      </c>
      <c r="C609" s="51">
        <v>1.4999261350443823E-2</v>
      </c>
      <c r="D609" s="51">
        <v>6.6163943625626692E-2</v>
      </c>
    </row>
    <row r="610" spans="2:4" x14ac:dyDescent="0.2">
      <c r="B610" t="s">
        <v>641</v>
      </c>
      <c r="C610" s="51">
        <v>1.0413831604172011E-2</v>
      </c>
      <c r="D610" s="51">
        <v>4.1784897834939785E-2</v>
      </c>
    </row>
    <row r="611" spans="2:4" x14ac:dyDescent="0.2">
      <c r="B611" t="s">
        <v>642</v>
      </c>
      <c r="C611" s="51">
        <v>-1.3903171219732261E-2</v>
      </c>
      <c r="D611" s="51">
        <v>4.9191469210087102E-2</v>
      </c>
    </row>
    <row r="612" spans="2:4" x14ac:dyDescent="0.2">
      <c r="B612" t="s">
        <v>643</v>
      </c>
      <c r="C612" s="51">
        <v>-5.3432667508930328E-3</v>
      </c>
      <c r="D612" s="51">
        <v>3.3470038600422782E-2</v>
      </c>
    </row>
    <row r="613" spans="2:4" x14ac:dyDescent="0.2">
      <c r="B613" t="s">
        <v>644</v>
      </c>
      <c r="C613" s="51">
        <v>4.296505339554009E-4</v>
      </c>
      <c r="D613" s="51">
        <v>4.4415316862746856E-2</v>
      </c>
    </row>
    <row r="614" spans="2:4" x14ac:dyDescent="0.2">
      <c r="B614" t="s">
        <v>645</v>
      </c>
      <c r="C614" s="51">
        <v>1.0246597950758263E-2</v>
      </c>
      <c r="D614" s="51">
        <v>4.4328336760993563E-2</v>
      </c>
    </row>
    <row r="615" spans="2:4" x14ac:dyDescent="0.2">
      <c r="B615" t="s">
        <v>646</v>
      </c>
      <c r="C615" s="51">
        <v>2.5224288267757741E-2</v>
      </c>
      <c r="D615" s="51">
        <v>4.277060404417999E-2</v>
      </c>
    </row>
    <row r="616" spans="2:4" x14ac:dyDescent="0.2">
      <c r="B616" t="s">
        <v>647</v>
      </c>
      <c r="C616" s="51">
        <v>3.4510621982516788E-2</v>
      </c>
      <c r="D616" s="51">
        <v>2.2372512845767838E-2</v>
      </c>
    </row>
    <row r="617" spans="2:4" x14ac:dyDescent="0.2">
      <c r="B617" t="s">
        <v>648</v>
      </c>
      <c r="C617" s="51">
        <v>1.8801946418563684E-2</v>
      </c>
      <c r="D617" s="51">
        <v>2.1641251591864967E-2</v>
      </c>
    </row>
    <row r="618" spans="2:4" x14ac:dyDescent="0.2">
      <c r="B618" t="s">
        <v>649</v>
      </c>
      <c r="C618" s="51">
        <v>-3.5433136442603857E-3</v>
      </c>
      <c r="D618" s="51">
        <v>3.7826496294911048E-2</v>
      </c>
    </row>
    <row r="619" spans="2:4" x14ac:dyDescent="0.2">
      <c r="B619" t="s">
        <v>650</v>
      </c>
      <c r="C619" s="51">
        <v>2.2958788379441038E-2</v>
      </c>
      <c r="D619" s="51">
        <v>8.7522709867737608E-2</v>
      </c>
    </row>
    <row r="620" spans="2:4" x14ac:dyDescent="0.2">
      <c r="B620" t="s">
        <v>651</v>
      </c>
      <c r="C620" s="51">
        <v>4.6155905467814076E-4</v>
      </c>
      <c r="D620" s="51">
        <v>2.6814078632958989E-2</v>
      </c>
    </row>
    <row r="621" spans="2:4" x14ac:dyDescent="0.2">
      <c r="B621" t="s">
        <v>652</v>
      </c>
      <c r="C621" s="51">
        <v>6.3148351246027417E-3</v>
      </c>
      <c r="D621" s="51">
        <v>1.3056584141648005E-2</v>
      </c>
    </row>
    <row r="622" spans="2:4" x14ac:dyDescent="0.2">
      <c r="B622" t="s">
        <v>653</v>
      </c>
      <c r="C622" s="51">
        <v>-1.8463086827887054E-4</v>
      </c>
      <c r="D622" s="51">
        <v>6.642206170315082E-2</v>
      </c>
    </row>
    <row r="623" spans="2:4" x14ac:dyDescent="0.2">
      <c r="B623" t="s">
        <v>654</v>
      </c>
      <c r="C623" s="51">
        <v>3.3465716076943312E-2</v>
      </c>
      <c r="D623" s="51">
        <v>3.2457441566015224E-2</v>
      </c>
    </row>
    <row r="624" spans="2:4" x14ac:dyDescent="0.2">
      <c r="B624" t="s">
        <v>655</v>
      </c>
      <c r="C624" s="51">
        <v>-2.2463893407756653E-2</v>
      </c>
      <c r="D624" s="51">
        <v>4.224182464719034E-2</v>
      </c>
    </row>
    <row r="625" spans="2:4" x14ac:dyDescent="0.2">
      <c r="B625" t="s">
        <v>656</v>
      </c>
      <c r="C625" s="51">
        <v>4.8079521505513707E-2</v>
      </c>
      <c r="D625" s="51">
        <v>5.7347514352583687E-2</v>
      </c>
    </row>
    <row r="626" spans="2:4" x14ac:dyDescent="0.2">
      <c r="B626" t="s">
        <v>657</v>
      </c>
      <c r="C626" s="51">
        <v>5.1617905160625491E-2</v>
      </c>
      <c r="D626" s="51">
        <v>4.0498261696947299E-2</v>
      </c>
    </row>
    <row r="627" spans="2:4" x14ac:dyDescent="0.2">
      <c r="B627" t="s">
        <v>658</v>
      </c>
      <c r="C627" s="51">
        <v>4.4619680359353306E-2</v>
      </c>
      <c r="D627" s="51">
        <v>5.663121966055077E-2</v>
      </c>
    </row>
    <row r="628" spans="2:4" x14ac:dyDescent="0.2">
      <c r="B628" t="s">
        <v>659</v>
      </c>
      <c r="C628" s="51">
        <v>3.2809124430928892E-2</v>
      </c>
      <c r="D628" s="51">
        <v>4.3973615294139026E-2</v>
      </c>
    </row>
    <row r="629" spans="2:4" x14ac:dyDescent="0.2">
      <c r="B629" t="s">
        <v>660</v>
      </c>
      <c r="C629" s="51">
        <v>2.2350532474836472E-3</v>
      </c>
      <c r="D629" s="51">
        <v>3.7672883103216558E-2</v>
      </c>
    </row>
    <row r="630" spans="2:4" x14ac:dyDescent="0.2">
      <c r="B630" t="s">
        <v>661</v>
      </c>
      <c r="C630" s="51">
        <v>2.2084367072277684E-2</v>
      </c>
      <c r="D630" s="51">
        <v>6.1582472986270079E-2</v>
      </c>
    </row>
    <row r="631" spans="2:4" x14ac:dyDescent="0.2">
      <c r="B631" t="s">
        <v>662</v>
      </c>
      <c r="C631" s="51">
        <v>-1.3099953312093442E-3</v>
      </c>
      <c r="D631" s="51">
        <v>7.6517782542414703E-2</v>
      </c>
    </row>
    <row r="632" spans="2:4" x14ac:dyDescent="0.2">
      <c r="B632" t="s">
        <v>663</v>
      </c>
      <c r="C632" s="51">
        <v>1.5813554446602925E-3</v>
      </c>
      <c r="D632" s="51">
        <v>3.9404268032413266E-2</v>
      </c>
    </row>
    <row r="633" spans="2:4" x14ac:dyDescent="0.2">
      <c r="B633" t="s">
        <v>664</v>
      </c>
      <c r="C633" s="51">
        <v>-1.0042045827557815E-2</v>
      </c>
      <c r="D633" s="51">
        <v>-1.0736164222710169E-2</v>
      </c>
    </row>
    <row r="634" spans="2:4" x14ac:dyDescent="0.2">
      <c r="B634" t="s">
        <v>665</v>
      </c>
      <c r="C634" s="51">
        <v>8.1817691742529283E-3</v>
      </c>
      <c r="D634" s="51">
        <v>2.9565144228406851E-2</v>
      </c>
    </row>
    <row r="635" spans="2:4" x14ac:dyDescent="0.2">
      <c r="B635" t="s">
        <v>666</v>
      </c>
      <c r="C635" s="51">
        <v>5.7869948472401636E-4</v>
      </c>
      <c r="D635" s="51">
        <v>5.8376405845143531E-2</v>
      </c>
    </row>
    <row r="636" spans="2:4" x14ac:dyDescent="0.2">
      <c r="B636" t="s">
        <v>667</v>
      </c>
      <c r="C636" s="51">
        <v>9.750106940451312E-3</v>
      </c>
      <c r="D636" s="51">
        <v>1.0979852270264604E-2</v>
      </c>
    </row>
    <row r="637" spans="2:4" x14ac:dyDescent="0.2">
      <c r="B637" t="s">
        <v>668</v>
      </c>
      <c r="C637" s="51">
        <v>4.7849805859101542E-2</v>
      </c>
      <c r="D637" s="51">
        <v>4.5091480973260302E-2</v>
      </c>
    </row>
    <row r="638" spans="2:4" x14ac:dyDescent="0.2">
      <c r="B638" t="s">
        <v>669</v>
      </c>
      <c r="C638" s="51">
        <v>8.844391338122766E-3</v>
      </c>
      <c r="D638" s="51">
        <v>2.718633782357683E-2</v>
      </c>
    </row>
    <row r="639" spans="2:4" x14ac:dyDescent="0.2">
      <c r="B639" t="s">
        <v>670</v>
      </c>
      <c r="C639" s="51">
        <v>-1.0612551439937229E-2</v>
      </c>
      <c r="D639" s="51">
        <v>2.4117941631768745E-2</v>
      </c>
    </row>
    <row r="640" spans="2:4" x14ac:dyDescent="0.2">
      <c r="B640" t="s">
        <v>671</v>
      </c>
      <c r="C640" s="51">
        <v>1.5367316424914491E-2</v>
      </c>
      <c r="D640" s="51">
        <v>3.9611665780083308E-2</v>
      </c>
    </row>
    <row r="641" spans="2:4" x14ac:dyDescent="0.2">
      <c r="B641" t="s">
        <v>672</v>
      </c>
      <c r="C641" s="51">
        <v>-3.2106168500295303E-2</v>
      </c>
      <c r="D641" s="51">
        <v>3.6730944239864685E-2</v>
      </c>
    </row>
    <row r="642" spans="2:4" x14ac:dyDescent="0.2">
      <c r="B642" t="s">
        <v>673</v>
      </c>
      <c r="C642" s="51">
        <v>2.7090238349620287E-2</v>
      </c>
      <c r="D642" s="51">
        <v>3.7364686034512665E-2</v>
      </c>
    </row>
    <row r="643" spans="2:4" x14ac:dyDescent="0.2">
      <c r="B643" t="s">
        <v>674</v>
      </c>
      <c r="C643" s="51">
        <v>4.2502078888486484E-2</v>
      </c>
      <c r="D643" s="51">
        <v>5.2163583166134085E-2</v>
      </c>
    </row>
    <row r="644" spans="2:4" x14ac:dyDescent="0.2">
      <c r="B644" t="s">
        <v>675</v>
      </c>
      <c r="C644" s="51">
        <v>-3.9914824946474144E-3</v>
      </c>
      <c r="D644" s="51">
        <v>4.5212583934257401E-2</v>
      </c>
    </row>
    <row r="645" spans="2:4" x14ac:dyDescent="0.2">
      <c r="B645" t="s">
        <v>676</v>
      </c>
      <c r="C645" s="51">
        <v>2.5464392411035472E-2</v>
      </c>
      <c r="D645" s="51">
        <v>5.4886866886708491E-2</v>
      </c>
    </row>
    <row r="646" spans="2:4" x14ac:dyDescent="0.2">
      <c r="B646" t="s">
        <v>677</v>
      </c>
      <c r="C646" s="51">
        <v>3.5083215500335739E-2</v>
      </c>
      <c r="D646" s="51">
        <v>2.0844860838336469E-2</v>
      </c>
    </row>
    <row r="647" spans="2:4" x14ac:dyDescent="0.2">
      <c r="B647" t="s">
        <v>678</v>
      </c>
      <c r="C647" s="51">
        <v>2.6938731497156594E-2</v>
      </c>
      <c r="D647" s="51">
        <v>3.45368765435859E-2</v>
      </c>
    </row>
    <row r="648" spans="2:4" x14ac:dyDescent="0.2">
      <c r="B648" t="s">
        <v>679</v>
      </c>
      <c r="C648" s="51">
        <v>-1.803815938860838E-2</v>
      </c>
      <c r="D648" s="51">
        <v>9.0037411854815341E-2</v>
      </c>
    </row>
    <row r="649" spans="2:4" x14ac:dyDescent="0.2">
      <c r="B649" t="s">
        <v>680</v>
      </c>
      <c r="C649" s="51">
        <v>-9.1589121178857567E-3</v>
      </c>
      <c r="D649" s="51">
        <v>3.4773268774056176E-2</v>
      </c>
    </row>
    <row r="650" spans="2:4" x14ac:dyDescent="0.2">
      <c r="B650" t="s">
        <v>681</v>
      </c>
      <c r="C650" s="51">
        <v>-3.3963279862404258E-2</v>
      </c>
      <c r="D650" s="51">
        <v>5.488864180049919E-2</v>
      </c>
    </row>
    <row r="651" spans="2:4" x14ac:dyDescent="0.2">
      <c r="B651" t="s">
        <v>682</v>
      </c>
      <c r="C651" s="51">
        <v>-2.3814249385135398E-2</v>
      </c>
      <c r="D651" s="51">
        <v>4.995865994156487E-2</v>
      </c>
    </row>
    <row r="652" spans="2:4" x14ac:dyDescent="0.2">
      <c r="B652" t="s">
        <v>683</v>
      </c>
      <c r="C652" s="51">
        <v>4.3450773372686073E-3</v>
      </c>
      <c r="D652" s="51">
        <v>6.9131195874561929E-2</v>
      </c>
    </row>
    <row r="653" spans="2:4" x14ac:dyDescent="0.2">
      <c r="B653" t="s">
        <v>684</v>
      </c>
      <c r="C653" s="51">
        <v>9.0835913127914024E-3</v>
      </c>
      <c r="D653" s="51">
        <v>1.2560384565630897E-2</v>
      </c>
    </row>
    <row r="654" spans="2:4" x14ac:dyDescent="0.2">
      <c r="B654" t="s">
        <v>685</v>
      </c>
      <c r="C654" s="51">
        <v>-1.7338418195714113E-2</v>
      </c>
      <c r="D654" s="51">
        <v>5.1059296739478052E-2</v>
      </c>
    </row>
    <row r="655" spans="2:4" x14ac:dyDescent="0.2">
      <c r="B655" t="s">
        <v>686</v>
      </c>
      <c r="C655" s="51">
        <v>2.7034030724293091E-2</v>
      </c>
      <c r="D655" s="51">
        <v>3.3907040564787841E-2</v>
      </c>
    </row>
    <row r="656" spans="2:4" x14ac:dyDescent="0.2">
      <c r="B656" t="s">
        <v>687</v>
      </c>
      <c r="C656" s="51">
        <v>2.0784468846663087E-2</v>
      </c>
      <c r="D656" s="51">
        <v>5.7302923091200678E-3</v>
      </c>
    </row>
    <row r="657" spans="2:4" x14ac:dyDescent="0.2">
      <c r="B657" t="s">
        <v>688</v>
      </c>
      <c r="C657" s="51">
        <v>-6.2773671388538042E-3</v>
      </c>
      <c r="D657" s="51">
        <v>2.1431772308887726E-2</v>
      </c>
    </row>
    <row r="658" spans="2:4" x14ac:dyDescent="0.2">
      <c r="B658" t="s">
        <v>689</v>
      </c>
      <c r="C658" s="51">
        <v>1.7336830203552856E-2</v>
      </c>
      <c r="D658" s="51">
        <v>8.7732286627685785E-2</v>
      </c>
    </row>
    <row r="659" spans="2:4" x14ac:dyDescent="0.2">
      <c r="B659" t="s">
        <v>695</v>
      </c>
      <c r="C659" s="51">
        <v>5.0844663073226749E-2</v>
      </c>
      <c r="D659" s="51">
        <v>6.1807309310240366E-2</v>
      </c>
    </row>
    <row r="660" spans="2:4" x14ac:dyDescent="0.2">
      <c r="B660" t="s">
        <v>696</v>
      </c>
      <c r="C660" s="51">
        <v>3.0015090383909072E-2</v>
      </c>
      <c r="D660" s="51">
        <v>5.3233724931672589E-2</v>
      </c>
    </row>
    <row r="661" spans="2:4" x14ac:dyDescent="0.2">
      <c r="B661" t="s">
        <v>697</v>
      </c>
      <c r="C661" s="51">
        <v>2.7991423393279355E-2</v>
      </c>
      <c r="D661" s="51">
        <v>6.0278886478083119E-2</v>
      </c>
    </row>
    <row r="662" spans="2:4" x14ac:dyDescent="0.2">
      <c r="B662" t="s">
        <v>698</v>
      </c>
      <c r="C662" s="51">
        <v>-2.8222911381785461E-2</v>
      </c>
      <c r="D662" s="51">
        <v>1.5257443559503921E-2</v>
      </c>
    </row>
    <row r="663" spans="2:4" x14ac:dyDescent="0.2">
      <c r="B663" t="s">
        <v>699</v>
      </c>
      <c r="C663" s="51">
        <v>-2.8504505175599631E-2</v>
      </c>
      <c r="D663" s="51">
        <v>4.1208100583141595E-2</v>
      </c>
    </row>
    <row r="664" spans="2:4" x14ac:dyDescent="0.2">
      <c r="B664" t="s">
        <v>700</v>
      </c>
      <c r="C664" s="51">
        <v>2.0686830351558303E-2</v>
      </c>
      <c r="D664" s="51">
        <v>4.1150624182068635E-2</v>
      </c>
    </row>
    <row r="665" spans="2:4" x14ac:dyDescent="0.2">
      <c r="B665" t="s">
        <v>701</v>
      </c>
      <c r="C665" s="51">
        <v>-2.8430000384304877E-2</v>
      </c>
      <c r="D665" s="51">
        <v>4.4520819228943131E-3</v>
      </c>
    </row>
    <row r="666" spans="2:4" x14ac:dyDescent="0.2">
      <c r="B666" t="s">
        <v>702</v>
      </c>
      <c r="C666" s="51">
        <v>4.8705462837113269E-3</v>
      </c>
      <c r="D666" s="51">
        <v>7.6107185712196782E-2</v>
      </c>
    </row>
    <row r="667" spans="2:4" x14ac:dyDescent="0.2">
      <c r="B667" t="s">
        <v>703</v>
      </c>
      <c r="C667" s="51">
        <v>3.2823694388420595E-2</v>
      </c>
      <c r="D667" s="51">
        <v>6.1705625533546124E-2</v>
      </c>
    </row>
    <row r="668" spans="2:4" x14ac:dyDescent="0.2">
      <c r="B668" t="s">
        <v>704</v>
      </c>
      <c r="C668" s="51">
        <v>3.9315165478376789E-2</v>
      </c>
      <c r="D668" s="51">
        <v>5.2972731698821246E-2</v>
      </c>
    </row>
    <row r="669" spans="2:4" x14ac:dyDescent="0.2">
      <c r="B669" t="s">
        <v>705</v>
      </c>
      <c r="C669" s="51">
        <v>2.7986408837270493E-2</v>
      </c>
      <c r="D669" s="51">
        <v>6.4528733997625404E-2</v>
      </c>
    </row>
    <row r="670" spans="2:4" x14ac:dyDescent="0.2">
      <c r="B670" t="s">
        <v>706</v>
      </c>
      <c r="C670" s="51">
        <v>3.1756628167480358E-2</v>
      </c>
      <c r="D670" s="51">
        <v>5.2736600762244096E-2</v>
      </c>
    </row>
    <row r="671" spans="2:4" x14ac:dyDescent="0.2">
      <c r="B671" t="s">
        <v>707</v>
      </c>
      <c r="C671" s="51">
        <v>1.7493976718470469E-2</v>
      </c>
      <c r="D671" s="51">
        <v>1.3002604011176283E-2</v>
      </c>
    </row>
    <row r="672" spans="2:4" x14ac:dyDescent="0.2">
      <c r="B672" t="s">
        <v>708</v>
      </c>
      <c r="C672" s="51">
        <v>1.5709157380256009E-2</v>
      </c>
      <c r="D672" s="51">
        <v>5.2080013715086665E-2</v>
      </c>
    </row>
    <row r="673" spans="2:4" x14ac:dyDescent="0.2">
      <c r="B673" t="s">
        <v>709</v>
      </c>
      <c r="C673" s="51">
        <v>3.3835836319757132E-2</v>
      </c>
      <c r="D673" s="51">
        <v>6.1395292454047679E-2</v>
      </c>
    </row>
    <row r="674" spans="2:4" x14ac:dyDescent="0.2">
      <c r="B674" t="s">
        <v>710</v>
      </c>
      <c r="C674" s="51">
        <v>3.4195692645381595E-2</v>
      </c>
      <c r="D674" s="51">
        <v>3.8271223389776815E-2</v>
      </c>
    </row>
    <row r="675" spans="2:4" x14ac:dyDescent="0.2">
      <c r="B675" t="s">
        <v>711</v>
      </c>
      <c r="C675" s="51">
        <v>8.6520881801352024E-3</v>
      </c>
      <c r="D675" s="51">
        <v>3.0860108667098821E-2</v>
      </c>
    </row>
    <row r="676" spans="2:4" x14ac:dyDescent="0.2">
      <c r="B676" t="s">
        <v>712</v>
      </c>
      <c r="C676" s="51">
        <v>3.7312938828104436E-2</v>
      </c>
      <c r="D676" s="51">
        <v>3.7581969599230339E-2</v>
      </c>
    </row>
    <row r="677" spans="2:4" x14ac:dyDescent="0.2">
      <c r="B677" t="s">
        <v>713</v>
      </c>
      <c r="C677" s="51">
        <v>-6.1583499067805313E-3</v>
      </c>
      <c r="D677" s="51">
        <v>1.9333208378527224E-2</v>
      </c>
    </row>
    <row r="678" spans="2:4" x14ac:dyDescent="0.2">
      <c r="B678" t="s">
        <v>714</v>
      </c>
      <c r="C678" s="51">
        <v>1.7626771241999167E-2</v>
      </c>
      <c r="D678" s="51">
        <v>3.3269421665810907E-2</v>
      </c>
    </row>
    <row r="679" spans="2:4" x14ac:dyDescent="0.2">
      <c r="B679" t="s">
        <v>715</v>
      </c>
      <c r="C679" s="51">
        <v>1.9113974323584304E-2</v>
      </c>
      <c r="D679" s="51">
        <v>2.4857138294947123E-2</v>
      </c>
    </row>
    <row r="680" spans="2:4" x14ac:dyDescent="0.2">
      <c r="B680" t="s">
        <v>716</v>
      </c>
      <c r="C680" s="51">
        <v>3.3262059405365946E-2</v>
      </c>
      <c r="D680" s="51">
        <v>2.4905824120896695E-2</v>
      </c>
    </row>
    <row r="681" spans="2:4" x14ac:dyDescent="0.2">
      <c r="B681" t="s">
        <v>717</v>
      </c>
      <c r="C681" s="51">
        <v>2.956230512437763E-2</v>
      </c>
      <c r="D681" s="51">
        <v>5.6702287908177371E-2</v>
      </c>
    </row>
    <row r="682" spans="2:4" x14ac:dyDescent="0.2">
      <c r="B682" t="s">
        <v>718</v>
      </c>
      <c r="C682" s="51">
        <v>3.0978664904643065E-2</v>
      </c>
      <c r="D682" s="51">
        <v>2.7278045908905167E-2</v>
      </c>
    </row>
    <row r="683" spans="2:4" x14ac:dyDescent="0.2">
      <c r="B683" t="s">
        <v>719</v>
      </c>
      <c r="C683" s="51">
        <v>-2.133880094887692E-2</v>
      </c>
      <c r="D683" s="51">
        <v>2.6741179025915465E-2</v>
      </c>
    </row>
    <row r="684" spans="2:4" x14ac:dyDescent="0.2">
      <c r="B684" t="s">
        <v>720</v>
      </c>
      <c r="C684" s="51">
        <v>4.9109869819802428E-4</v>
      </c>
      <c r="D684" s="51">
        <v>7.5041947775704373E-2</v>
      </c>
    </row>
    <row r="685" spans="2:4" x14ac:dyDescent="0.2">
      <c r="B685" t="s">
        <v>721</v>
      </c>
      <c r="C685" s="51">
        <v>1.3105754444782403E-3</v>
      </c>
      <c r="D685" s="51">
        <v>3.1783873486734712E-2</v>
      </c>
    </row>
    <row r="686" spans="2:4" x14ac:dyDescent="0.2">
      <c r="B686" t="s">
        <v>722</v>
      </c>
      <c r="C686" s="51">
        <v>1.3383240754160282E-2</v>
      </c>
      <c r="D686" s="51">
        <v>2.9262045275031213E-2</v>
      </c>
    </row>
    <row r="687" spans="2:4" x14ac:dyDescent="0.2">
      <c r="B687" t="s">
        <v>723</v>
      </c>
      <c r="C687" s="51">
        <v>-6.6959128929590991E-3</v>
      </c>
      <c r="D687" s="51">
        <v>1.1436156150765094E-2</v>
      </c>
    </row>
    <row r="688" spans="2:4" x14ac:dyDescent="0.2">
      <c r="B688" t="s">
        <v>724</v>
      </c>
      <c r="C688" s="51">
        <v>1.7523442704619994E-2</v>
      </c>
      <c r="D688" s="51">
        <v>4.8332478538652128E-2</v>
      </c>
    </row>
    <row r="689" spans="2:4" x14ac:dyDescent="0.2">
      <c r="B689" t="s">
        <v>725</v>
      </c>
      <c r="C689" s="51">
        <v>5.9181676824760915E-3</v>
      </c>
      <c r="D689" s="51">
        <v>3.3052897153763021E-2</v>
      </c>
    </row>
    <row r="690" spans="2:4" x14ac:dyDescent="0.2">
      <c r="B690" t="s">
        <v>726</v>
      </c>
      <c r="C690" s="51">
        <v>9.2225501348564762E-3</v>
      </c>
      <c r="D690" s="51">
        <v>2.4832357825597482E-2</v>
      </c>
    </row>
    <row r="691" spans="2:4" x14ac:dyDescent="0.2">
      <c r="B691" t="s">
        <v>727</v>
      </c>
      <c r="C691" s="51">
        <v>-3.9033265322651941E-3</v>
      </c>
      <c r="D691" s="51">
        <v>-1.5812487159103786E-2</v>
      </c>
    </row>
    <row r="692" spans="2:4" x14ac:dyDescent="0.2">
      <c r="B692" t="s">
        <v>728</v>
      </c>
      <c r="C692" s="51">
        <v>3.6722458088652529E-2</v>
      </c>
      <c r="D692" s="51">
        <v>5.2493595987665245E-2</v>
      </c>
    </row>
    <row r="693" spans="2:4" x14ac:dyDescent="0.2">
      <c r="B693" t="s">
        <v>729</v>
      </c>
      <c r="C693" s="51">
        <v>4.0182319326364915E-2</v>
      </c>
      <c r="D693" s="51">
        <v>6.9064779500505352E-2</v>
      </c>
    </row>
    <row r="694" spans="2:4" x14ac:dyDescent="0.2">
      <c r="B694" t="s">
        <v>730</v>
      </c>
      <c r="C694" s="51">
        <v>-5.1739659664985175E-3</v>
      </c>
      <c r="D694" s="51">
        <v>1.9158756727679794E-2</v>
      </c>
    </row>
    <row r="695" spans="2:4" x14ac:dyDescent="0.2">
      <c r="B695" t="s">
        <v>731</v>
      </c>
      <c r="C695" s="51">
        <v>5.9253033391788619E-3</v>
      </c>
      <c r="D695" s="51">
        <v>4.9717989782944678E-2</v>
      </c>
    </row>
    <row r="696" spans="2:4" x14ac:dyDescent="0.2">
      <c r="B696" t="s">
        <v>732</v>
      </c>
      <c r="C696" s="51">
        <v>9.8604016779716905E-5</v>
      </c>
      <c r="D696" s="51">
        <v>6.2515135478621753E-2</v>
      </c>
    </row>
    <row r="697" spans="2:4" x14ac:dyDescent="0.2">
      <c r="B697" t="s">
        <v>733</v>
      </c>
      <c r="C697" s="51">
        <v>9.9926252952126215E-3</v>
      </c>
      <c r="D697" s="51">
        <v>5.1845118173070984E-2</v>
      </c>
    </row>
    <row r="698" spans="2:4" x14ac:dyDescent="0.2">
      <c r="B698" t="s">
        <v>734</v>
      </c>
      <c r="C698" s="51">
        <v>-3.2160195552338837E-3</v>
      </c>
      <c r="D698" s="51">
        <v>7.6262020838637493E-2</v>
      </c>
    </row>
    <row r="699" spans="2:4" x14ac:dyDescent="0.2">
      <c r="B699" t="s">
        <v>735</v>
      </c>
      <c r="C699" s="51">
        <v>-4.4837642279564067E-3</v>
      </c>
      <c r="D699" s="51">
        <v>6.0796461933586982E-3</v>
      </c>
    </row>
    <row r="700" spans="2:4" x14ac:dyDescent="0.2">
      <c r="B700" t="s">
        <v>736</v>
      </c>
      <c r="C700" s="51">
        <v>-1.1123026326860136E-2</v>
      </c>
      <c r="D700" s="51">
        <v>2.3333702755456615E-2</v>
      </c>
    </row>
    <row r="701" spans="2:4" x14ac:dyDescent="0.2">
      <c r="B701" t="s">
        <v>737</v>
      </c>
      <c r="C701" s="51">
        <v>-8.9399558242899326E-3</v>
      </c>
      <c r="D701" s="51">
        <v>8.0411558504903613E-2</v>
      </c>
    </row>
    <row r="702" spans="2:4" x14ac:dyDescent="0.2">
      <c r="B702" t="s">
        <v>738</v>
      </c>
      <c r="C702" s="51">
        <v>2.7756061292432452E-2</v>
      </c>
      <c r="D702" s="51">
        <v>4.4331350956619095E-2</v>
      </c>
    </row>
    <row r="703" spans="2:4" x14ac:dyDescent="0.2">
      <c r="B703" t="s">
        <v>739</v>
      </c>
      <c r="C703" s="51">
        <v>7.07685930495347E-3</v>
      </c>
      <c r="D703" s="51">
        <v>5.4994313210831536E-2</v>
      </c>
    </row>
    <row r="704" spans="2:4" x14ac:dyDescent="0.2">
      <c r="B704" t="s">
        <v>740</v>
      </c>
      <c r="C704" s="51">
        <v>2.9571877887149822E-2</v>
      </c>
      <c r="D704" s="51">
        <v>4.1485006206573728E-2</v>
      </c>
    </row>
    <row r="705" spans="2:4" x14ac:dyDescent="0.2">
      <c r="B705" t="s">
        <v>741</v>
      </c>
      <c r="C705" s="51">
        <v>4.319918947399088E-2</v>
      </c>
      <c r="D705" s="51">
        <v>2.5857834719133395E-2</v>
      </c>
    </row>
    <row r="706" spans="2:4" x14ac:dyDescent="0.2">
      <c r="B706" t="s">
        <v>742</v>
      </c>
      <c r="C706" s="51">
        <v>-1.4325695290805593E-2</v>
      </c>
      <c r="D706" s="51">
        <v>5.3141146257247605E-2</v>
      </c>
    </row>
    <row r="707" spans="2:4" x14ac:dyDescent="0.2">
      <c r="B707" t="s">
        <v>743</v>
      </c>
      <c r="C707" s="51">
        <v>1.6890120158017226E-2</v>
      </c>
      <c r="D707" s="51">
        <v>7.1118371034144784E-2</v>
      </c>
    </row>
    <row r="708" spans="2:4" x14ac:dyDescent="0.2">
      <c r="B708" t="s">
        <v>744</v>
      </c>
      <c r="C708" s="51">
        <v>1.5275930810908552E-2</v>
      </c>
      <c r="D708" s="51">
        <v>1.1383241265919528E-2</v>
      </c>
    </row>
    <row r="709" spans="2:4" x14ac:dyDescent="0.2">
      <c r="B709" t="s">
        <v>745</v>
      </c>
      <c r="C709" s="51">
        <v>-2.3136526562448356E-3</v>
      </c>
      <c r="D709" s="51">
        <v>2.5479924560075369E-2</v>
      </c>
    </row>
    <row r="710" spans="2:4" x14ac:dyDescent="0.2">
      <c r="B710" t="s">
        <v>746</v>
      </c>
      <c r="C710" s="51">
        <v>-1.1687230044268597E-2</v>
      </c>
      <c r="D710" s="51">
        <v>1.8506593026313748E-2</v>
      </c>
    </row>
    <row r="711" spans="2:4" x14ac:dyDescent="0.2">
      <c r="B711" t="s">
        <v>747</v>
      </c>
      <c r="C711" s="51">
        <v>-7.8690543654381852E-3</v>
      </c>
      <c r="D711" s="51">
        <v>4.5263220873294457E-2</v>
      </c>
    </row>
    <row r="712" spans="2:4" x14ac:dyDescent="0.2">
      <c r="B712" t="s">
        <v>748</v>
      </c>
      <c r="C712" s="51">
        <v>2.730964015111724E-2</v>
      </c>
      <c r="D712" s="51">
        <v>5.0416858359945915E-2</v>
      </c>
    </row>
    <row r="713" spans="2:4" x14ac:dyDescent="0.2">
      <c r="B713" t="s">
        <v>749</v>
      </c>
      <c r="C713" s="51">
        <v>9.771646522724501E-3</v>
      </c>
      <c r="D713" s="51">
        <v>4.9449421660559767E-2</v>
      </c>
    </row>
    <row r="714" spans="2:4" x14ac:dyDescent="0.2">
      <c r="B714" t="s">
        <v>750</v>
      </c>
      <c r="C714" s="51">
        <v>-6.6719482689022846E-3</v>
      </c>
      <c r="D714" s="51">
        <v>2.6772962435533145E-2</v>
      </c>
    </row>
    <row r="715" spans="2:4" x14ac:dyDescent="0.2">
      <c r="B715" t="s">
        <v>751</v>
      </c>
      <c r="C715" s="51">
        <v>3.3989637109795877E-2</v>
      </c>
      <c r="D715" s="51">
        <v>2.4591519875089986E-2</v>
      </c>
    </row>
    <row r="716" spans="2:4" x14ac:dyDescent="0.2">
      <c r="B716" t="s">
        <v>752</v>
      </c>
      <c r="C716" s="51">
        <v>-2.247248870458908E-2</v>
      </c>
      <c r="D716" s="51">
        <v>4.8467620341644757E-2</v>
      </c>
    </row>
    <row r="717" spans="2:4" x14ac:dyDescent="0.2">
      <c r="B717" t="s">
        <v>753</v>
      </c>
      <c r="C717" s="51">
        <v>4.4625261756675201E-2</v>
      </c>
      <c r="D717" s="51">
        <v>3.2396202322042746E-2</v>
      </c>
    </row>
    <row r="718" spans="2:4" x14ac:dyDescent="0.2">
      <c r="B718" t="s">
        <v>754</v>
      </c>
      <c r="C718" s="51">
        <v>2.2593754770130356E-2</v>
      </c>
      <c r="D718" s="51">
        <v>5.9489701650612486E-2</v>
      </c>
    </row>
    <row r="719" spans="2:4" x14ac:dyDescent="0.2">
      <c r="B719" t="s">
        <v>755</v>
      </c>
      <c r="C719" s="51">
        <v>2.8653244146953236E-2</v>
      </c>
      <c r="D719" s="51">
        <v>6.1776866338073749E-2</v>
      </c>
    </row>
    <row r="720" spans="2:4" x14ac:dyDescent="0.2">
      <c r="B720" t="s">
        <v>756</v>
      </c>
      <c r="C720" s="51">
        <v>2.0685127391993019E-2</v>
      </c>
      <c r="D720" s="51">
        <v>7.132879025529873E-2</v>
      </c>
    </row>
    <row r="721" spans="2:4" x14ac:dyDescent="0.2">
      <c r="B721" t="s">
        <v>757</v>
      </c>
      <c r="C721" s="51">
        <v>2.5866258518450792E-3</v>
      </c>
      <c r="D721" s="51">
        <v>2.905911147371508E-2</v>
      </c>
    </row>
    <row r="722" spans="2:4" x14ac:dyDescent="0.2">
      <c r="B722" t="s">
        <v>758</v>
      </c>
      <c r="C722" s="51">
        <v>3.0148398383385587E-2</v>
      </c>
      <c r="D722" s="51">
        <v>1.8368114663620858E-2</v>
      </c>
    </row>
    <row r="723" spans="2:4" x14ac:dyDescent="0.2">
      <c r="B723" t="s">
        <v>759</v>
      </c>
      <c r="C723" s="51">
        <v>2.478530924447888E-2</v>
      </c>
      <c r="D723" s="51">
        <v>1.2443552188224169E-2</v>
      </c>
    </row>
    <row r="724" spans="2:4" x14ac:dyDescent="0.2">
      <c r="B724" t="s">
        <v>760</v>
      </c>
      <c r="C724" s="51">
        <v>3.4723245383771459E-2</v>
      </c>
      <c r="D724" s="51">
        <v>1.6349163558137151E-2</v>
      </c>
    </row>
    <row r="725" spans="2:4" x14ac:dyDescent="0.2">
      <c r="B725" t="s">
        <v>761</v>
      </c>
      <c r="C725" s="51">
        <v>1.5327623281633502E-2</v>
      </c>
      <c r="D725" s="51">
        <v>4.3769378244617255E-2</v>
      </c>
    </row>
    <row r="726" spans="2:4" x14ac:dyDescent="0.2">
      <c r="B726" t="s">
        <v>762</v>
      </c>
      <c r="C726" s="51">
        <v>1.5441556914669159E-2</v>
      </c>
      <c r="D726" s="51">
        <v>3.9706153904787336E-2</v>
      </c>
    </row>
    <row r="727" spans="2:4" x14ac:dyDescent="0.2">
      <c r="B727" t="s">
        <v>763</v>
      </c>
      <c r="C727" s="51">
        <v>1.425901133577687E-2</v>
      </c>
      <c r="D727" s="51">
        <v>4.524200955774782E-2</v>
      </c>
    </row>
    <row r="728" spans="2:4" x14ac:dyDescent="0.2">
      <c r="B728" t="s">
        <v>764</v>
      </c>
      <c r="C728" s="51">
        <v>1.1642525210627634E-3</v>
      </c>
      <c r="D728" s="51">
        <v>3.5343742335832123E-2</v>
      </c>
    </row>
    <row r="729" spans="2:4" x14ac:dyDescent="0.2">
      <c r="B729" t="s">
        <v>765</v>
      </c>
      <c r="C729" s="51">
        <v>3.0911017029133757E-3</v>
      </c>
      <c r="D729" s="51">
        <v>3.7370694048983015E-2</v>
      </c>
    </row>
    <row r="730" spans="2:4" x14ac:dyDescent="0.2">
      <c r="B730" t="s">
        <v>766</v>
      </c>
      <c r="C730" s="51">
        <v>-1.5344421944831313E-2</v>
      </c>
      <c r="D730" s="51">
        <v>3.1252185645051028E-2</v>
      </c>
    </row>
    <row r="731" spans="2:4" x14ac:dyDescent="0.2">
      <c r="B731" t="s">
        <v>767</v>
      </c>
      <c r="C731" s="51">
        <v>1.671096720256101E-2</v>
      </c>
      <c r="D731" s="51">
        <v>3.7809434156662769E-2</v>
      </c>
    </row>
    <row r="732" spans="2:4" x14ac:dyDescent="0.2">
      <c r="B732" t="s">
        <v>768</v>
      </c>
      <c r="C732" s="51">
        <v>-1.1408365896676495E-2</v>
      </c>
      <c r="D732" s="51">
        <v>3.6824567744890506E-2</v>
      </c>
    </row>
    <row r="733" spans="2:4" x14ac:dyDescent="0.2">
      <c r="B733" t="s">
        <v>769</v>
      </c>
      <c r="C733" s="51">
        <v>1.0730960267608796E-2</v>
      </c>
      <c r="D733" s="51">
        <v>5.257970314540561E-2</v>
      </c>
    </row>
    <row r="734" spans="2:4" x14ac:dyDescent="0.2">
      <c r="B734" t="s">
        <v>770</v>
      </c>
      <c r="C734" s="51">
        <v>2.6258808390511493E-2</v>
      </c>
      <c r="D734" s="51">
        <v>2.2053132120635872E-2</v>
      </c>
    </row>
    <row r="735" spans="2:4" x14ac:dyDescent="0.2">
      <c r="B735" t="s">
        <v>771</v>
      </c>
      <c r="C735" s="51">
        <v>4.4125936847926414E-2</v>
      </c>
      <c r="D735" s="51">
        <v>1.6316227212821662E-2</v>
      </c>
    </row>
    <row r="736" spans="2:4" x14ac:dyDescent="0.2">
      <c r="B736" t="s">
        <v>772</v>
      </c>
      <c r="C736" s="51">
        <v>-1.594914067559642E-2</v>
      </c>
      <c r="D736" s="51">
        <v>5.3058059038647666E-2</v>
      </c>
    </row>
    <row r="737" spans="2:4" x14ac:dyDescent="0.2">
      <c r="B737" t="s">
        <v>773</v>
      </c>
      <c r="C737" s="51">
        <v>2.4929609850962563E-2</v>
      </c>
      <c r="D737" s="51">
        <v>3.2400958853078324E-2</v>
      </c>
    </row>
    <row r="738" spans="2:4" x14ac:dyDescent="0.2">
      <c r="B738" t="s">
        <v>774</v>
      </c>
      <c r="C738" s="51">
        <v>9.2699520366750221E-3</v>
      </c>
      <c r="D738" s="51">
        <v>4.1491282519846628E-2</v>
      </c>
    </row>
    <row r="739" spans="2:4" x14ac:dyDescent="0.2">
      <c r="B739" t="s">
        <v>775</v>
      </c>
      <c r="C739" s="51">
        <v>-8.5443901807082164E-3</v>
      </c>
      <c r="D739" s="51">
        <v>5.8318034914926611E-2</v>
      </c>
    </row>
    <row r="740" spans="2:4" x14ac:dyDescent="0.2">
      <c r="B740" t="s">
        <v>776</v>
      </c>
      <c r="C740" s="51">
        <v>-2.4219109072919479E-2</v>
      </c>
      <c r="D740" s="51">
        <v>4.7568299641425692E-2</v>
      </c>
    </row>
    <row r="741" spans="2:4" x14ac:dyDescent="0.2">
      <c r="B741" t="s">
        <v>777</v>
      </c>
      <c r="C741" s="51">
        <v>3.01579009721369E-2</v>
      </c>
      <c r="D741" s="51">
        <v>2.8500621154256563E-2</v>
      </c>
    </row>
    <row r="742" spans="2:4" x14ac:dyDescent="0.2">
      <c r="B742" t="s">
        <v>778</v>
      </c>
      <c r="C742" s="51">
        <v>1.7910614768754069E-2</v>
      </c>
      <c r="D742" s="51">
        <v>7.9379199956627358E-2</v>
      </c>
    </row>
    <row r="743" spans="2:4" x14ac:dyDescent="0.2">
      <c r="B743" t="s">
        <v>779</v>
      </c>
      <c r="C743" s="51">
        <v>4.7886899360467155E-3</v>
      </c>
      <c r="D743" s="51">
        <v>7.3698657433142911E-2</v>
      </c>
    </row>
    <row r="744" spans="2:4" x14ac:dyDescent="0.2">
      <c r="B744" t="s">
        <v>780</v>
      </c>
      <c r="C744" s="51">
        <v>2.6763507716100136E-2</v>
      </c>
      <c r="D744" s="51">
        <v>3.7193709748505284E-2</v>
      </c>
    </row>
    <row r="745" spans="2:4" x14ac:dyDescent="0.2">
      <c r="B745" t="s">
        <v>781</v>
      </c>
      <c r="C745" s="51">
        <v>1.3991020090516244E-2</v>
      </c>
      <c r="D745" s="51">
        <v>3.6304919421890444E-2</v>
      </c>
    </row>
    <row r="746" spans="2:4" x14ac:dyDescent="0.2">
      <c r="B746" t="s">
        <v>782</v>
      </c>
      <c r="C746" s="51">
        <v>-1.6914413380926738E-2</v>
      </c>
      <c r="D746" s="51">
        <v>5.9175654194277089E-2</v>
      </c>
    </row>
    <row r="747" spans="2:4" x14ac:dyDescent="0.2">
      <c r="B747" t="s">
        <v>783</v>
      </c>
      <c r="C747" s="51">
        <v>8.0044532033879401E-3</v>
      </c>
      <c r="D747" s="51">
        <v>4.264064067582421E-2</v>
      </c>
    </row>
    <row r="748" spans="2:4" x14ac:dyDescent="0.2">
      <c r="B748" t="s">
        <v>784</v>
      </c>
      <c r="C748" s="51">
        <v>-6.0005886428698644E-3</v>
      </c>
      <c r="D748" s="51">
        <v>6.5544554876756325E-2</v>
      </c>
    </row>
    <row r="749" spans="2:4" x14ac:dyDescent="0.2">
      <c r="B749" t="s">
        <v>785</v>
      </c>
      <c r="C749" s="51">
        <v>2.0644703837688898E-2</v>
      </c>
      <c r="D749" s="51">
        <v>3.7275341758608693E-2</v>
      </c>
    </row>
    <row r="750" spans="2:4" x14ac:dyDescent="0.2">
      <c r="B750" t="s">
        <v>786</v>
      </c>
      <c r="C750" s="51">
        <v>1.6696653196756832E-2</v>
      </c>
      <c r="D750" s="51">
        <v>6.9344068527311911E-2</v>
      </c>
    </row>
    <row r="751" spans="2:4" x14ac:dyDescent="0.2">
      <c r="B751" t="s">
        <v>787</v>
      </c>
      <c r="C751" s="51">
        <v>9.8914147047262143E-3</v>
      </c>
      <c r="D751" s="51">
        <v>1.4202224766683119E-2</v>
      </c>
    </row>
    <row r="752" spans="2:4" x14ac:dyDescent="0.2">
      <c r="B752" t="s">
        <v>788</v>
      </c>
      <c r="C752" s="51">
        <v>2.4104033349826425E-3</v>
      </c>
      <c r="D752" s="51">
        <v>4.279948053500917E-2</v>
      </c>
    </row>
    <row r="753" spans="2:4" x14ac:dyDescent="0.2">
      <c r="B753" t="s">
        <v>789</v>
      </c>
      <c r="C753" s="51">
        <v>1.3759323368407367E-2</v>
      </c>
      <c r="D753" s="51">
        <v>2.1643972955719362E-2</v>
      </c>
    </row>
    <row r="754" spans="2:4" x14ac:dyDescent="0.2">
      <c r="B754" t="s">
        <v>790</v>
      </c>
      <c r="C754" s="51">
        <v>-1.6133021998759947E-3</v>
      </c>
      <c r="D754" s="51">
        <v>3.9213785116906534E-2</v>
      </c>
    </row>
    <row r="755" spans="2:4" x14ac:dyDescent="0.2">
      <c r="B755" t="s">
        <v>791</v>
      </c>
      <c r="C755" s="51">
        <v>-1.4806511476399274E-2</v>
      </c>
      <c r="D755" s="51">
        <v>5.7632760359957617E-2</v>
      </c>
    </row>
    <row r="756" spans="2:4" x14ac:dyDescent="0.2">
      <c r="B756" t="s">
        <v>792</v>
      </c>
      <c r="C756" s="51">
        <v>-1.0429594660888849E-2</v>
      </c>
      <c r="D756" s="51">
        <v>3.613560993079213E-2</v>
      </c>
    </row>
    <row r="757" spans="2:4" x14ac:dyDescent="0.2">
      <c r="B757" t="s">
        <v>793</v>
      </c>
      <c r="C757" s="51">
        <v>-1.4488547881865743E-2</v>
      </c>
      <c r="D757" s="51">
        <v>1.2301139795269377E-2</v>
      </c>
    </row>
    <row r="758" spans="2:4" x14ac:dyDescent="0.2">
      <c r="B758" t="s">
        <v>794</v>
      </c>
      <c r="C758" s="51">
        <v>1.7193675236655791E-2</v>
      </c>
      <c r="D758" s="51">
        <v>5.9148458771507921E-2</v>
      </c>
    </row>
    <row r="759" spans="2:4" x14ac:dyDescent="0.2">
      <c r="B759" t="s">
        <v>795</v>
      </c>
      <c r="C759" s="51">
        <v>-4.0095995167663441E-4</v>
      </c>
      <c r="D759" s="51">
        <v>5.1322419806025213E-2</v>
      </c>
    </row>
    <row r="760" spans="2:4" x14ac:dyDescent="0.2">
      <c r="B760" t="s">
        <v>796</v>
      </c>
      <c r="C760" s="51">
        <v>1.7735434498172054E-2</v>
      </c>
      <c r="D760" s="51">
        <v>3.1648000588724939E-2</v>
      </c>
    </row>
    <row r="761" spans="2:4" x14ac:dyDescent="0.2">
      <c r="B761" t="s">
        <v>797</v>
      </c>
      <c r="C761" s="51">
        <v>-7.7017542552056343E-3</v>
      </c>
      <c r="D761" s="51">
        <v>5.8726975587856903E-2</v>
      </c>
    </row>
    <row r="762" spans="2:4" x14ac:dyDescent="0.2">
      <c r="B762" t="s">
        <v>798</v>
      </c>
      <c r="C762" s="51">
        <v>2.2711026268813729E-3</v>
      </c>
      <c r="D762" s="51">
        <v>5.5562467392406861E-2</v>
      </c>
    </row>
    <row r="763" spans="2:4" x14ac:dyDescent="0.2">
      <c r="B763" t="s">
        <v>799</v>
      </c>
      <c r="C763" s="51">
        <v>1.2780479375525641E-2</v>
      </c>
      <c r="D763" s="51">
        <v>1.5031095195129632E-2</v>
      </c>
    </row>
    <row r="764" spans="2:4" x14ac:dyDescent="0.2">
      <c r="B764" t="s">
        <v>800</v>
      </c>
      <c r="C764" s="51">
        <v>-6.5338405176188618E-3</v>
      </c>
      <c r="D764" s="51">
        <v>4.6832689644917366E-2</v>
      </c>
    </row>
    <row r="765" spans="2:4" x14ac:dyDescent="0.2">
      <c r="B765" t="s">
        <v>801</v>
      </c>
      <c r="C765" s="51">
        <v>3.044959886775437E-2</v>
      </c>
      <c r="D765" s="51">
        <v>3.735723393833134E-2</v>
      </c>
    </row>
    <row r="766" spans="2:4" x14ac:dyDescent="0.2">
      <c r="B766" t="s">
        <v>802</v>
      </c>
      <c r="C766" s="51">
        <v>7.3237121422832854E-3</v>
      </c>
      <c r="D766" s="51">
        <v>4.016130175667286E-2</v>
      </c>
    </row>
    <row r="767" spans="2:4" x14ac:dyDescent="0.2">
      <c r="B767" t="s">
        <v>803</v>
      </c>
      <c r="C767" s="51">
        <v>-1.1278342024233097E-2</v>
      </c>
      <c r="D767" s="51">
        <v>3.5972144406994186E-2</v>
      </c>
    </row>
    <row r="768" spans="2:4" x14ac:dyDescent="0.2">
      <c r="B768" t="s">
        <v>804</v>
      </c>
      <c r="C768" s="51">
        <v>3.389481279662044E-2</v>
      </c>
      <c r="D768" s="51">
        <v>5.0619473494462663E-2</v>
      </c>
    </row>
    <row r="769" spans="2:4" x14ac:dyDescent="0.2">
      <c r="B769" t="s">
        <v>805</v>
      </c>
      <c r="C769" s="51">
        <v>2.6720024770090521E-2</v>
      </c>
      <c r="D769" s="51">
        <v>2.2181004047171334E-2</v>
      </c>
    </row>
    <row r="770" spans="2:4" x14ac:dyDescent="0.2">
      <c r="B770" t="s">
        <v>806</v>
      </c>
      <c r="C770" s="51">
        <v>-6.0518626337668097E-3</v>
      </c>
      <c r="D770" s="51">
        <v>7.3867971853564932E-2</v>
      </c>
    </row>
    <row r="771" spans="2:4" x14ac:dyDescent="0.2">
      <c r="B771" t="s">
        <v>807</v>
      </c>
      <c r="C771" s="51">
        <v>3.7573730550964649E-2</v>
      </c>
      <c r="D771" s="51">
        <v>7.0970906009789794E-2</v>
      </c>
    </row>
    <row r="772" spans="2:4" x14ac:dyDescent="0.2">
      <c r="B772" t="s">
        <v>808</v>
      </c>
      <c r="C772" s="51">
        <v>4.4616259284714403E-2</v>
      </c>
      <c r="D772" s="51">
        <v>4.0355164599419235E-2</v>
      </c>
    </row>
    <row r="773" spans="2:4" x14ac:dyDescent="0.2">
      <c r="B773" t="s">
        <v>809</v>
      </c>
      <c r="C773" s="51">
        <v>2.8759325257489678E-2</v>
      </c>
      <c r="D773" s="51">
        <v>7.2043842424286825E-2</v>
      </c>
    </row>
    <row r="774" spans="2:4" x14ac:dyDescent="0.2">
      <c r="B774" t="s">
        <v>810</v>
      </c>
      <c r="C774" s="51">
        <v>3.6310247364123562E-2</v>
      </c>
      <c r="D774" s="51">
        <v>9.0427255220795789E-3</v>
      </c>
    </row>
    <row r="775" spans="2:4" x14ac:dyDescent="0.2">
      <c r="B775" t="s">
        <v>811</v>
      </c>
      <c r="C775" s="51">
        <v>5.0020373304643624E-3</v>
      </c>
      <c r="D775" s="51">
        <v>3.2545493232161438E-2</v>
      </c>
    </row>
    <row r="776" spans="2:4" x14ac:dyDescent="0.2">
      <c r="B776" t="s">
        <v>812</v>
      </c>
      <c r="C776" s="51">
        <v>-2.2805584433448212E-4</v>
      </c>
      <c r="D776" s="51">
        <v>5.8986437637130004E-2</v>
      </c>
    </row>
    <row r="777" spans="2:4" x14ac:dyDescent="0.2">
      <c r="B777" t="s">
        <v>813</v>
      </c>
      <c r="C777" s="51">
        <v>-7.8509192895118689E-3</v>
      </c>
      <c r="D777" s="51">
        <v>1.2653075907764794E-2</v>
      </c>
    </row>
    <row r="778" spans="2:4" x14ac:dyDescent="0.2">
      <c r="B778" t="s">
        <v>814</v>
      </c>
      <c r="C778" s="51">
        <v>-1.4869809196274128E-2</v>
      </c>
      <c r="D778" s="51">
        <v>4.6888552802817979E-2</v>
      </c>
    </row>
    <row r="779" spans="2:4" x14ac:dyDescent="0.2">
      <c r="B779" t="s">
        <v>815</v>
      </c>
      <c r="C779" s="51">
        <v>3.2355933540712999E-2</v>
      </c>
      <c r="D779" s="51">
        <v>3.2334181285918431E-2</v>
      </c>
    </row>
    <row r="780" spans="2:4" x14ac:dyDescent="0.2">
      <c r="B780" t="s">
        <v>816</v>
      </c>
      <c r="C780" s="51">
        <v>-7.114303149695916E-3</v>
      </c>
      <c r="D780" s="51">
        <v>2.1958934525236753E-2</v>
      </c>
    </row>
    <row r="781" spans="2:4" x14ac:dyDescent="0.2">
      <c r="B781" t="s">
        <v>817</v>
      </c>
      <c r="C781" s="51">
        <v>5.368557966065883E-3</v>
      </c>
      <c r="D781" s="51">
        <v>8.6483844727840639E-3</v>
      </c>
    </row>
    <row r="782" spans="2:4" x14ac:dyDescent="0.2">
      <c r="B782" t="s">
        <v>818</v>
      </c>
      <c r="C782" s="51">
        <v>2.6699844871015857E-2</v>
      </c>
      <c r="D782" s="51">
        <v>5.3259908300996098E-2</v>
      </c>
    </row>
    <row r="783" spans="2:4" x14ac:dyDescent="0.2">
      <c r="B783" t="s">
        <v>819</v>
      </c>
      <c r="C783" s="51">
        <v>2.4168220925451765E-2</v>
      </c>
      <c r="D783" s="51">
        <v>3.1167537633812629E-2</v>
      </c>
    </row>
    <row r="784" spans="2:4" x14ac:dyDescent="0.2">
      <c r="B784" t="s">
        <v>820</v>
      </c>
      <c r="C784" s="51">
        <v>1.9517222313409112E-3</v>
      </c>
      <c r="D784" s="51">
        <v>3.3273372697386935E-2</v>
      </c>
    </row>
    <row r="785" spans="2:4" x14ac:dyDescent="0.2">
      <c r="B785" t="s">
        <v>821</v>
      </c>
      <c r="C785" s="51">
        <v>-1.7839098895159958E-2</v>
      </c>
      <c r="D785" s="51">
        <v>7.0182962207505153E-2</v>
      </c>
    </row>
    <row r="786" spans="2:4" x14ac:dyDescent="0.2">
      <c r="B786" t="s">
        <v>822</v>
      </c>
      <c r="C786" s="51">
        <v>-2.1634083997245528E-2</v>
      </c>
      <c r="D786" s="51">
        <v>5.2712444960439475E-2</v>
      </c>
    </row>
    <row r="787" spans="2:4" x14ac:dyDescent="0.2">
      <c r="B787" t="s">
        <v>823</v>
      </c>
      <c r="C787" s="51">
        <v>2.1016790256275786E-2</v>
      </c>
      <c r="D787" s="51">
        <v>6.9344761112424422E-2</v>
      </c>
    </row>
    <row r="788" spans="2:4" x14ac:dyDescent="0.2">
      <c r="B788" t="s">
        <v>824</v>
      </c>
      <c r="C788" s="51">
        <v>7.6138335233894936E-3</v>
      </c>
      <c r="D788" s="51">
        <v>4.0588121348871936E-2</v>
      </c>
    </row>
    <row r="789" spans="2:4" x14ac:dyDescent="0.2">
      <c r="B789" t="s">
        <v>825</v>
      </c>
      <c r="C789" s="51">
        <v>2.6136412179687471E-2</v>
      </c>
      <c r="D789" s="51">
        <v>3.3471241883535327E-2</v>
      </c>
    </row>
    <row r="790" spans="2:4" x14ac:dyDescent="0.2">
      <c r="B790" t="s">
        <v>826</v>
      </c>
      <c r="C790" s="51">
        <v>1.5900739855024167E-3</v>
      </c>
      <c r="D790" s="51">
        <v>6.7657252160137724E-2</v>
      </c>
    </row>
    <row r="791" spans="2:4" x14ac:dyDescent="0.2">
      <c r="B791" t="s">
        <v>827</v>
      </c>
      <c r="C791" s="51">
        <v>4.8316352092559528E-3</v>
      </c>
      <c r="D791" s="51">
        <v>1.7659023600069493E-2</v>
      </c>
    </row>
    <row r="792" spans="2:4" x14ac:dyDescent="0.2">
      <c r="B792" t="s">
        <v>828</v>
      </c>
      <c r="C792" s="51">
        <v>4.0640796405799866E-2</v>
      </c>
      <c r="D792" s="51">
        <v>2.8627340008504143E-2</v>
      </c>
    </row>
    <row r="793" spans="2:4" x14ac:dyDescent="0.2">
      <c r="B793" t="s">
        <v>829</v>
      </c>
      <c r="C793" s="51">
        <v>-1.5646189110917752E-2</v>
      </c>
      <c r="D793" s="51">
        <v>6.8945774872061605E-2</v>
      </c>
    </row>
    <row r="794" spans="2:4" x14ac:dyDescent="0.2">
      <c r="B794" t="s">
        <v>830</v>
      </c>
      <c r="C794" s="51">
        <v>6.764723952208096E-2</v>
      </c>
      <c r="D794" s="51">
        <v>1.2134049993640223E-2</v>
      </c>
    </row>
    <row r="795" spans="2:4" x14ac:dyDescent="0.2">
      <c r="B795" t="s">
        <v>831</v>
      </c>
      <c r="C795" s="51">
        <v>2.9938160990272394E-3</v>
      </c>
      <c r="D795" s="51">
        <v>7.16222337293628E-2</v>
      </c>
    </row>
    <row r="796" spans="2:4" x14ac:dyDescent="0.2">
      <c r="B796" t="s">
        <v>832</v>
      </c>
      <c r="C796" s="51">
        <v>3.4273074311447001E-2</v>
      </c>
      <c r="D796" s="51">
        <v>3.6348058976477776E-2</v>
      </c>
    </row>
    <row r="797" spans="2:4" x14ac:dyDescent="0.2">
      <c r="B797" t="s">
        <v>833</v>
      </c>
      <c r="C797" s="51">
        <v>-7.8306498074720756E-3</v>
      </c>
      <c r="D797" s="51">
        <v>4.2963000513846862E-2</v>
      </c>
    </row>
    <row r="798" spans="2:4" x14ac:dyDescent="0.2">
      <c r="B798" t="s">
        <v>834</v>
      </c>
      <c r="C798" s="51">
        <v>-3.5019177061278127E-3</v>
      </c>
      <c r="D798" s="51">
        <v>5.1123760169971867E-2</v>
      </c>
    </row>
    <row r="799" spans="2:4" x14ac:dyDescent="0.2">
      <c r="B799" t="s">
        <v>835</v>
      </c>
      <c r="C799" s="51">
        <v>-2.375278850894216E-3</v>
      </c>
      <c r="D799" s="51">
        <v>4.649102243983412E-2</v>
      </c>
    </row>
    <row r="800" spans="2:4" x14ac:dyDescent="0.2">
      <c r="B800" t="s">
        <v>836</v>
      </c>
      <c r="C800" s="51">
        <v>2.2811684181883722E-2</v>
      </c>
      <c r="D800" s="51">
        <v>6.1547542358676516E-2</v>
      </c>
    </row>
    <row r="801" spans="2:4" x14ac:dyDescent="0.2">
      <c r="B801" t="s">
        <v>837</v>
      </c>
      <c r="C801" s="51">
        <v>4.3549789500580256E-2</v>
      </c>
      <c r="D801" s="51">
        <v>5.1147067577293641E-2</v>
      </c>
    </row>
    <row r="802" spans="2:4" x14ac:dyDescent="0.2">
      <c r="B802" t="s">
        <v>838</v>
      </c>
      <c r="C802" s="51">
        <v>3.4034456740725701E-2</v>
      </c>
      <c r="D802" s="51">
        <v>3.7299373299710038E-2</v>
      </c>
    </row>
    <row r="803" spans="2:4" x14ac:dyDescent="0.2">
      <c r="B803" t="s">
        <v>839</v>
      </c>
      <c r="C803" s="51">
        <v>1.7895463309285785E-2</v>
      </c>
      <c r="D803" s="51">
        <v>5.7321199563517083E-2</v>
      </c>
    </row>
    <row r="804" spans="2:4" x14ac:dyDescent="0.2">
      <c r="B804" t="s">
        <v>840</v>
      </c>
      <c r="C804" s="51">
        <v>-6.1865677067116289E-3</v>
      </c>
      <c r="D804" s="51">
        <v>5.3774854113161991E-2</v>
      </c>
    </row>
    <row r="805" spans="2:4" x14ac:dyDescent="0.2">
      <c r="B805" t="s">
        <v>841</v>
      </c>
      <c r="C805" s="51">
        <v>-1.6534644292744594E-2</v>
      </c>
      <c r="D805" s="51">
        <v>6.7331020758288312E-2</v>
      </c>
    </row>
    <row r="806" spans="2:4" x14ac:dyDescent="0.2">
      <c r="B806" t="s">
        <v>842</v>
      </c>
      <c r="C806" s="51">
        <v>-8.3788925092921802E-4</v>
      </c>
      <c r="D806" s="51">
        <v>1.5057007977150098E-2</v>
      </c>
    </row>
    <row r="807" spans="2:4" x14ac:dyDescent="0.2">
      <c r="B807" t="s">
        <v>843</v>
      </c>
      <c r="C807" s="51">
        <v>-1.7009337062513362E-2</v>
      </c>
      <c r="D807" s="51">
        <v>7.8633811411260329E-2</v>
      </c>
    </row>
    <row r="808" spans="2:4" x14ac:dyDescent="0.2">
      <c r="B808" t="s">
        <v>844</v>
      </c>
      <c r="C808" s="51">
        <v>8.0852876134175945E-3</v>
      </c>
      <c r="D808" s="51">
        <v>6.9840238267986215E-2</v>
      </c>
    </row>
    <row r="809" spans="2:4" x14ac:dyDescent="0.2">
      <c r="B809" t="s">
        <v>845</v>
      </c>
      <c r="C809" s="51">
        <v>2.8760838974824586E-2</v>
      </c>
      <c r="D809" s="51">
        <v>3.4893857164357507E-2</v>
      </c>
    </row>
    <row r="810" spans="2:4" x14ac:dyDescent="0.2">
      <c r="B810" t="s">
        <v>846</v>
      </c>
      <c r="C810" s="51">
        <v>-1.4591793083834152E-2</v>
      </c>
      <c r="D810" s="51">
        <v>-2.9101401207538437E-2</v>
      </c>
    </row>
    <row r="811" spans="2:4" x14ac:dyDescent="0.2">
      <c r="B811" t="s">
        <v>847</v>
      </c>
      <c r="C811" s="51">
        <v>-5.0719621728013767E-3</v>
      </c>
      <c r="D811" s="51">
        <v>3.8168846792517343E-2</v>
      </c>
    </row>
    <row r="812" spans="2:4" x14ac:dyDescent="0.2">
      <c r="B812" t="s">
        <v>848</v>
      </c>
      <c r="C812" s="51">
        <v>5.6198736062164772E-2</v>
      </c>
      <c r="D812" s="51">
        <v>4.1725002410406255E-2</v>
      </c>
    </row>
    <row r="813" spans="2:4" x14ac:dyDescent="0.2">
      <c r="B813" t="s">
        <v>849</v>
      </c>
      <c r="C813" s="51">
        <v>1.7272565439773506E-2</v>
      </c>
      <c r="D813" s="51">
        <v>6.8957512624859482E-2</v>
      </c>
    </row>
    <row r="814" spans="2:4" x14ac:dyDescent="0.2">
      <c r="B814" t="s">
        <v>850</v>
      </c>
      <c r="C814" s="51">
        <v>-7.9884961161095034E-3</v>
      </c>
      <c r="D814" s="51">
        <v>5.1067931989026372E-2</v>
      </c>
    </row>
    <row r="815" spans="2:4" x14ac:dyDescent="0.2">
      <c r="B815" t="s">
        <v>851</v>
      </c>
      <c r="C815" s="51">
        <v>4.8671932488771226E-4</v>
      </c>
      <c r="D815" s="51">
        <v>2.5847695031619329E-2</v>
      </c>
    </row>
    <row r="816" spans="2:4" x14ac:dyDescent="0.2">
      <c r="B816" t="s">
        <v>852</v>
      </c>
      <c r="C816" s="51">
        <v>2.5053899283244748E-2</v>
      </c>
      <c r="D816" s="51">
        <v>2.2874749148122191E-2</v>
      </c>
    </row>
    <row r="817" spans="2:4" x14ac:dyDescent="0.2">
      <c r="B817" t="s">
        <v>853</v>
      </c>
      <c r="C817" s="51">
        <v>2.9272274874791962E-2</v>
      </c>
      <c r="D817" s="51">
        <v>-1.7001008950085925E-2</v>
      </c>
    </row>
    <row r="818" spans="2:4" x14ac:dyDescent="0.2">
      <c r="B818" t="s">
        <v>854</v>
      </c>
      <c r="C818" s="51">
        <v>-2.6447845428799514E-2</v>
      </c>
      <c r="D818" s="51">
        <v>7.6320598809707152E-2</v>
      </c>
    </row>
    <row r="819" spans="2:4" x14ac:dyDescent="0.2">
      <c r="B819" t="s">
        <v>855</v>
      </c>
      <c r="C819" s="51">
        <v>3.2222357836492674E-3</v>
      </c>
      <c r="D819" s="51">
        <v>3.3234107723330443E-2</v>
      </c>
    </row>
    <row r="820" spans="2:4" x14ac:dyDescent="0.2">
      <c r="B820" t="s">
        <v>856</v>
      </c>
      <c r="C820" s="51">
        <v>6.2492068968450437E-3</v>
      </c>
      <c r="D820" s="51">
        <v>4.5386757592049999E-2</v>
      </c>
    </row>
    <row r="821" spans="2:4" x14ac:dyDescent="0.2">
      <c r="B821" t="s">
        <v>857</v>
      </c>
      <c r="C821" s="51">
        <v>3.4456716005354542E-2</v>
      </c>
      <c r="D821" s="51">
        <v>4.6858933878091161E-2</v>
      </c>
    </row>
    <row r="822" spans="2:4" x14ac:dyDescent="0.2">
      <c r="B822" t="s">
        <v>858</v>
      </c>
      <c r="C822" s="51">
        <v>-2.3219672319104885E-2</v>
      </c>
      <c r="D822" s="51">
        <v>5.0877916534368642E-2</v>
      </c>
    </row>
    <row r="823" spans="2:4" x14ac:dyDescent="0.2">
      <c r="B823" t="s">
        <v>859</v>
      </c>
      <c r="C823" s="51">
        <v>-2.1079997369585421E-3</v>
      </c>
      <c r="D823" s="51">
        <v>2.0008099650618272E-2</v>
      </c>
    </row>
    <row r="824" spans="2:4" x14ac:dyDescent="0.2">
      <c r="B824" t="s">
        <v>860</v>
      </c>
      <c r="C824" s="51">
        <v>3.5755483984616129E-2</v>
      </c>
      <c r="D824" s="51">
        <v>6.1393885169846452E-2</v>
      </c>
    </row>
    <row r="825" spans="2:4" x14ac:dyDescent="0.2">
      <c r="B825" t="s">
        <v>861</v>
      </c>
      <c r="C825" s="51">
        <v>4.2646895450206878E-3</v>
      </c>
      <c r="D825" s="51">
        <v>3.4720692048169445E-2</v>
      </c>
    </row>
    <row r="826" spans="2:4" x14ac:dyDescent="0.2">
      <c r="B826" t="s">
        <v>862</v>
      </c>
      <c r="C826" s="51">
        <v>6.3214816794639507E-3</v>
      </c>
      <c r="D826" s="51">
        <v>5.3082326024153151E-2</v>
      </c>
    </row>
    <row r="827" spans="2:4" x14ac:dyDescent="0.2">
      <c r="B827" t="s">
        <v>863</v>
      </c>
      <c r="C827" s="51">
        <v>9.2992802920231054E-3</v>
      </c>
      <c r="D827" s="51">
        <v>3.8930413211626519E-2</v>
      </c>
    </row>
    <row r="828" spans="2:4" x14ac:dyDescent="0.2">
      <c r="B828" t="s">
        <v>864</v>
      </c>
      <c r="C828" s="51">
        <v>-5.2588613260494931E-3</v>
      </c>
      <c r="D828" s="51">
        <v>7.9589568841905767E-2</v>
      </c>
    </row>
    <row r="829" spans="2:4" x14ac:dyDescent="0.2">
      <c r="B829" t="s">
        <v>865</v>
      </c>
      <c r="C829" s="51">
        <v>-1.6977741024160949E-2</v>
      </c>
      <c r="D829" s="51">
        <v>5.7804868192407308E-2</v>
      </c>
    </row>
    <row r="830" spans="2:4" x14ac:dyDescent="0.2">
      <c r="B830" t="s">
        <v>866</v>
      </c>
      <c r="C830" s="51">
        <v>2.0921073880850252E-2</v>
      </c>
      <c r="D830" s="51">
        <v>3.5609446171867162E-2</v>
      </c>
    </row>
    <row r="831" spans="2:4" x14ac:dyDescent="0.2">
      <c r="B831" t="s">
        <v>867</v>
      </c>
      <c r="C831" s="51">
        <v>-3.7449825203125439E-3</v>
      </c>
      <c r="D831" s="51">
        <v>2.4416360007365266E-2</v>
      </c>
    </row>
    <row r="832" spans="2:4" x14ac:dyDescent="0.2">
      <c r="B832" t="s">
        <v>868</v>
      </c>
      <c r="C832" s="51">
        <v>2.9160596237413405E-2</v>
      </c>
      <c r="D832" s="51">
        <v>-4.4406760188205122E-3</v>
      </c>
    </row>
    <row r="833" spans="2:4" x14ac:dyDescent="0.2">
      <c r="B833" t="s">
        <v>869</v>
      </c>
      <c r="C833" s="51">
        <v>-1.294963881282158E-3</v>
      </c>
      <c r="D833" s="51">
        <v>3.0516388233820517E-2</v>
      </c>
    </row>
    <row r="834" spans="2:4" x14ac:dyDescent="0.2">
      <c r="B834" t="s">
        <v>870</v>
      </c>
      <c r="C834" s="51">
        <v>2.4012630050549114E-2</v>
      </c>
      <c r="D834" s="51">
        <v>2.3591486491763562E-2</v>
      </c>
    </row>
    <row r="835" spans="2:4" x14ac:dyDescent="0.2">
      <c r="B835" t="s">
        <v>871</v>
      </c>
      <c r="C835" s="51">
        <v>2.2248686736137745E-2</v>
      </c>
      <c r="D835" s="51">
        <v>6.0523976220464834E-2</v>
      </c>
    </row>
    <row r="836" spans="2:4" x14ac:dyDescent="0.2">
      <c r="B836" t="s">
        <v>872</v>
      </c>
      <c r="C836" s="51">
        <v>2.1210470438783411E-3</v>
      </c>
      <c r="D836" s="51">
        <v>1.1570856139273146E-2</v>
      </c>
    </row>
    <row r="837" spans="2:4" x14ac:dyDescent="0.2">
      <c r="B837" t="s">
        <v>873</v>
      </c>
      <c r="C837" s="51">
        <v>3.3366847699740866E-3</v>
      </c>
      <c r="D837" s="51">
        <v>6.8137672935075042E-2</v>
      </c>
    </row>
    <row r="838" spans="2:4" x14ac:dyDescent="0.2">
      <c r="B838" t="s">
        <v>874</v>
      </c>
      <c r="C838" s="51">
        <v>4.6041474676990881E-3</v>
      </c>
      <c r="D838" s="51">
        <v>3.1660722848846364E-2</v>
      </c>
    </row>
    <row r="839" spans="2:4" x14ac:dyDescent="0.2">
      <c r="B839" t="s">
        <v>875</v>
      </c>
      <c r="C839" s="51">
        <v>4.9552384203832567E-2</v>
      </c>
      <c r="D839" s="51">
        <v>5.1039155479079598E-2</v>
      </c>
    </row>
    <row r="840" spans="2:4" x14ac:dyDescent="0.2">
      <c r="B840" t="s">
        <v>876</v>
      </c>
      <c r="C840" s="51">
        <v>-7.9714915818694717E-3</v>
      </c>
      <c r="D840" s="51">
        <v>3.3636959883511355E-2</v>
      </c>
    </row>
    <row r="841" spans="2:4" x14ac:dyDescent="0.2">
      <c r="B841" t="s">
        <v>877</v>
      </c>
      <c r="C841" s="51">
        <v>1.1760491740599325E-2</v>
      </c>
      <c r="D841" s="51">
        <v>1.5176969998424258E-2</v>
      </c>
    </row>
    <row r="842" spans="2:4" x14ac:dyDescent="0.2">
      <c r="B842" t="s">
        <v>878</v>
      </c>
      <c r="C842" s="51">
        <v>-5.7245658666478221E-3</v>
      </c>
      <c r="D842" s="51">
        <v>2.2707960123447852E-2</v>
      </c>
    </row>
    <row r="843" spans="2:4" x14ac:dyDescent="0.2">
      <c r="B843" t="s">
        <v>879</v>
      </c>
      <c r="C843" s="51">
        <v>1.4475459311151267E-2</v>
      </c>
      <c r="D843" s="51">
        <v>4.1493839357959958E-2</v>
      </c>
    </row>
    <row r="844" spans="2:4" x14ac:dyDescent="0.2">
      <c r="B844" t="s">
        <v>880</v>
      </c>
      <c r="C844" s="51">
        <v>2.7392427037428883E-2</v>
      </c>
      <c r="D844" s="51">
        <v>1.0794877500087233E-2</v>
      </c>
    </row>
    <row r="845" spans="2:4" x14ac:dyDescent="0.2">
      <c r="B845" t="s">
        <v>881</v>
      </c>
      <c r="C845" s="51">
        <v>-9.0883038105011808E-3</v>
      </c>
      <c r="D845" s="51">
        <v>4.3259714846897321E-2</v>
      </c>
    </row>
    <row r="846" spans="2:4" x14ac:dyDescent="0.2">
      <c r="B846" t="s">
        <v>882</v>
      </c>
      <c r="C846" s="51">
        <v>5.7615734268672237E-3</v>
      </c>
      <c r="D846" s="51">
        <v>2.261825666957587E-2</v>
      </c>
    </row>
    <row r="847" spans="2:4" x14ac:dyDescent="0.2">
      <c r="B847" t="s">
        <v>883</v>
      </c>
      <c r="C847" s="51">
        <v>3.1166691746268467E-2</v>
      </c>
      <c r="D847" s="51">
        <v>5.1641554900366059E-2</v>
      </c>
    </row>
    <row r="848" spans="2:4" x14ac:dyDescent="0.2">
      <c r="B848" t="s">
        <v>884</v>
      </c>
      <c r="C848" s="51">
        <v>9.7042626098009684E-4</v>
      </c>
      <c r="D848" s="51">
        <v>3.5610973527488661E-2</v>
      </c>
    </row>
    <row r="849" spans="2:4" x14ac:dyDescent="0.2">
      <c r="B849" t="s">
        <v>885</v>
      </c>
      <c r="C849" s="51">
        <v>-4.5586673355259653E-3</v>
      </c>
      <c r="D849" s="51">
        <v>4.1879113430036745E-2</v>
      </c>
    </row>
    <row r="850" spans="2:4" x14ac:dyDescent="0.2">
      <c r="B850" t="s">
        <v>886</v>
      </c>
      <c r="C850" s="51">
        <v>1.6514149056311139E-2</v>
      </c>
      <c r="D850" s="51">
        <v>3.4092126975096795E-2</v>
      </c>
    </row>
    <row r="851" spans="2:4" x14ac:dyDescent="0.2">
      <c r="B851" t="s">
        <v>887</v>
      </c>
      <c r="C851" s="51">
        <v>-4.1296180485822457E-3</v>
      </c>
      <c r="D851" s="51">
        <v>3.6158357084909928E-3</v>
      </c>
    </row>
    <row r="852" spans="2:4" x14ac:dyDescent="0.2">
      <c r="B852" t="s">
        <v>888</v>
      </c>
      <c r="C852" s="51">
        <v>2.4670157521858175E-3</v>
      </c>
      <c r="D852" s="51">
        <v>6.3734747356270799E-2</v>
      </c>
    </row>
    <row r="853" spans="2:4" x14ac:dyDescent="0.2">
      <c r="B853" t="s">
        <v>889</v>
      </c>
      <c r="C853" s="51">
        <v>5.7329580639995333E-2</v>
      </c>
      <c r="D853" s="51">
        <v>3.9640915164502875E-2</v>
      </c>
    </row>
    <row r="854" spans="2:4" x14ac:dyDescent="0.2">
      <c r="B854" t="s">
        <v>890</v>
      </c>
      <c r="C854" s="51">
        <v>9.1889430717491047E-4</v>
      </c>
      <c r="D854" s="51">
        <v>4.7147711327809365E-2</v>
      </c>
    </row>
    <row r="855" spans="2:4" x14ac:dyDescent="0.2">
      <c r="B855" t="s">
        <v>891</v>
      </c>
      <c r="C855" s="51">
        <v>-6.6472805383665946E-3</v>
      </c>
      <c r="D855" s="51">
        <v>3.7001860963839797E-2</v>
      </c>
    </row>
    <row r="856" spans="2:4" x14ac:dyDescent="0.2">
      <c r="B856" t="s">
        <v>892</v>
      </c>
      <c r="C856" s="51">
        <v>-1.3658565970272688E-2</v>
      </c>
      <c r="D856" s="51">
        <v>4.5728760800252011E-2</v>
      </c>
    </row>
    <row r="857" spans="2:4" x14ac:dyDescent="0.2">
      <c r="B857" t="s">
        <v>893</v>
      </c>
      <c r="C857" s="51">
        <v>1.3361465765042536E-2</v>
      </c>
      <c r="D857" s="51">
        <v>5.2833230880351967E-2</v>
      </c>
    </row>
    <row r="858" spans="2:4" x14ac:dyDescent="0.2">
      <c r="B858" t="s">
        <v>894</v>
      </c>
      <c r="C858" s="51">
        <v>9.1560567508139554E-3</v>
      </c>
      <c r="D858" s="51">
        <v>3.7584650280729943E-2</v>
      </c>
    </row>
    <row r="859" spans="2:4" x14ac:dyDescent="0.2">
      <c r="B859" t="s">
        <v>895</v>
      </c>
      <c r="C859" s="51">
        <v>1.7496389552386141E-2</v>
      </c>
      <c r="D859" s="51">
        <v>2.5257852941004112E-2</v>
      </c>
    </row>
    <row r="860" spans="2:4" x14ac:dyDescent="0.2">
      <c r="B860" t="s">
        <v>896</v>
      </c>
      <c r="C860" s="51">
        <v>2.9007295187675045E-2</v>
      </c>
      <c r="D860" s="51">
        <v>3.9136167660886616E-2</v>
      </c>
    </row>
    <row r="861" spans="2:4" x14ac:dyDescent="0.2">
      <c r="B861" t="s">
        <v>897</v>
      </c>
      <c r="C861" s="51">
        <v>1.2940310805885633E-2</v>
      </c>
      <c r="D861" s="51">
        <v>5.2056386494295379E-2</v>
      </c>
    </row>
    <row r="862" spans="2:4" x14ac:dyDescent="0.2">
      <c r="B862" t="s">
        <v>898</v>
      </c>
      <c r="C862" s="51">
        <v>-2.1581093729284448E-2</v>
      </c>
      <c r="D862" s="51">
        <v>1.6891276510838046E-2</v>
      </c>
    </row>
    <row r="863" spans="2:4" x14ac:dyDescent="0.2">
      <c r="B863" t="s">
        <v>899</v>
      </c>
      <c r="C863" s="51">
        <v>3.953433393767517E-3</v>
      </c>
      <c r="D863" s="51">
        <v>7.3672467065154928E-2</v>
      </c>
    </row>
    <row r="864" spans="2:4" x14ac:dyDescent="0.2">
      <c r="B864" t="s">
        <v>900</v>
      </c>
      <c r="C864" s="51">
        <v>2.5479693976294363E-2</v>
      </c>
      <c r="D864" s="51">
        <v>3.6798762545285274E-2</v>
      </c>
    </row>
    <row r="865" spans="2:4" x14ac:dyDescent="0.2">
      <c r="B865" t="s">
        <v>901</v>
      </c>
      <c r="C865" s="51">
        <v>5.5286713207867814E-4</v>
      </c>
      <c r="D865" s="51">
        <v>3.8361902522935684E-2</v>
      </c>
    </row>
    <row r="866" spans="2:4" x14ac:dyDescent="0.2">
      <c r="B866" t="s">
        <v>902</v>
      </c>
      <c r="C866" s="51">
        <v>2.8452269830191775E-3</v>
      </c>
      <c r="D866" s="51">
        <v>3.7961810826253259E-2</v>
      </c>
    </row>
    <row r="867" spans="2:4" x14ac:dyDescent="0.2">
      <c r="B867" t="s">
        <v>903</v>
      </c>
      <c r="C867" s="51">
        <v>-2.4795902718022803E-2</v>
      </c>
      <c r="D867" s="51">
        <v>5.6664572538385027E-2</v>
      </c>
    </row>
    <row r="868" spans="2:4" x14ac:dyDescent="0.2">
      <c r="B868" t="s">
        <v>904</v>
      </c>
      <c r="C868" s="51">
        <v>3.8150513820371344E-2</v>
      </c>
      <c r="D868" s="51">
        <v>1.7465625037786356E-2</v>
      </c>
    </row>
    <row r="869" spans="2:4" x14ac:dyDescent="0.2">
      <c r="B869" t="s">
        <v>905</v>
      </c>
      <c r="C869" s="51">
        <v>3.0939448272585324E-2</v>
      </c>
      <c r="D869" s="51">
        <v>4.7442920059636018E-2</v>
      </c>
    </row>
    <row r="870" spans="2:4" x14ac:dyDescent="0.2">
      <c r="B870" t="s">
        <v>906</v>
      </c>
      <c r="C870" s="51">
        <v>-1.4047008969560442E-3</v>
      </c>
      <c r="D870" s="51">
        <v>6.6609436207440226E-2</v>
      </c>
    </row>
    <row r="871" spans="2:4" x14ac:dyDescent="0.2">
      <c r="B871" t="s">
        <v>907</v>
      </c>
      <c r="C871" s="51">
        <v>6.5727029462072831E-2</v>
      </c>
      <c r="D871" s="51">
        <v>4.4477210080911878E-2</v>
      </c>
    </row>
    <row r="872" spans="2:4" x14ac:dyDescent="0.2">
      <c r="B872" t="s">
        <v>908</v>
      </c>
      <c r="C872" s="51">
        <v>2.0300904879377458E-3</v>
      </c>
      <c r="D872" s="51">
        <v>5.4026341554605575E-2</v>
      </c>
    </row>
    <row r="873" spans="2:4" x14ac:dyDescent="0.2">
      <c r="B873" t="s">
        <v>909</v>
      </c>
      <c r="C873" s="51">
        <v>-2.9299179592084147E-3</v>
      </c>
      <c r="D873" s="51">
        <v>4.3109027246018908E-2</v>
      </c>
    </row>
    <row r="874" spans="2:4" x14ac:dyDescent="0.2">
      <c r="B874" t="s">
        <v>910</v>
      </c>
      <c r="C874" s="51">
        <v>3.1647380987481072E-2</v>
      </c>
      <c r="D874" s="51">
        <v>5.3435980966896557E-2</v>
      </c>
    </row>
    <row r="875" spans="2:4" x14ac:dyDescent="0.2">
      <c r="B875" t="s">
        <v>911</v>
      </c>
      <c r="C875" s="51">
        <v>-2.0339752994256902E-2</v>
      </c>
      <c r="D875" s="51">
        <v>4.1955206365766717E-2</v>
      </c>
    </row>
    <row r="876" spans="2:4" x14ac:dyDescent="0.2">
      <c r="B876" t="s">
        <v>912</v>
      </c>
      <c r="C876" s="51">
        <v>2.2729709590743555E-3</v>
      </c>
      <c r="D876" s="51">
        <v>4.226441304775011E-2</v>
      </c>
    </row>
    <row r="877" spans="2:4" x14ac:dyDescent="0.2">
      <c r="B877" t="s">
        <v>913</v>
      </c>
      <c r="C877" s="51">
        <v>2.0050804063153755E-2</v>
      </c>
      <c r="D877" s="51">
        <v>3.6988298351812082E-2</v>
      </c>
    </row>
    <row r="878" spans="2:4" x14ac:dyDescent="0.2">
      <c r="B878" t="s">
        <v>914</v>
      </c>
      <c r="C878" s="51">
        <v>-2.0073056317874545E-2</v>
      </c>
      <c r="D878" s="51">
        <v>5.3028884194201861E-2</v>
      </c>
    </row>
    <row r="879" spans="2:4" x14ac:dyDescent="0.2">
      <c r="B879" t="s">
        <v>915</v>
      </c>
      <c r="C879" s="51">
        <v>1.647772987499023E-2</v>
      </c>
      <c r="D879" s="51">
        <v>6.6999611235553175E-2</v>
      </c>
    </row>
    <row r="880" spans="2:4" x14ac:dyDescent="0.2">
      <c r="B880" t="s">
        <v>916</v>
      </c>
      <c r="C880" s="51">
        <v>2.8490680499509285E-4</v>
      </c>
      <c r="D880" s="51">
        <v>8.3621613615745896E-3</v>
      </c>
    </row>
    <row r="881" spans="2:4" x14ac:dyDescent="0.2">
      <c r="B881" t="s">
        <v>917</v>
      </c>
      <c r="C881" s="51">
        <v>5.9983257230251739E-2</v>
      </c>
      <c r="D881" s="51">
        <v>5.318155542806368E-2</v>
      </c>
    </row>
    <row r="882" spans="2:4" x14ac:dyDescent="0.2">
      <c r="B882" t="s">
        <v>918</v>
      </c>
      <c r="C882" s="51">
        <v>-1.1422288302477055E-2</v>
      </c>
      <c r="D882" s="51">
        <v>2.0422494605021057E-2</v>
      </c>
    </row>
    <row r="883" spans="2:4" x14ac:dyDescent="0.2">
      <c r="B883" t="s">
        <v>919</v>
      </c>
      <c r="C883" s="51">
        <v>-3.0132898277790577E-3</v>
      </c>
      <c r="D883" s="51">
        <v>-6.0871489238809237E-3</v>
      </c>
    </row>
    <row r="884" spans="2:4" x14ac:dyDescent="0.2">
      <c r="B884" t="s">
        <v>920</v>
      </c>
      <c r="C884" s="51">
        <v>-3.5103498932079952E-2</v>
      </c>
      <c r="D884" s="51">
        <v>2.2892591525518251E-2</v>
      </c>
    </row>
    <row r="885" spans="2:4" x14ac:dyDescent="0.2">
      <c r="B885" t="s">
        <v>921</v>
      </c>
      <c r="C885" s="51">
        <v>9.8590916020984218E-3</v>
      </c>
      <c r="D885" s="51">
        <v>2.9661578401115492E-2</v>
      </c>
    </row>
    <row r="886" spans="2:4" x14ac:dyDescent="0.2">
      <c r="B886" t="s">
        <v>922</v>
      </c>
      <c r="C886" s="51">
        <v>1.9828250354811693E-2</v>
      </c>
      <c r="D886" s="51">
        <v>2.8481836900597354E-2</v>
      </c>
    </row>
    <row r="887" spans="2:4" x14ac:dyDescent="0.2">
      <c r="B887" t="s">
        <v>923</v>
      </c>
      <c r="C887" s="51">
        <v>6.062370194263104E-3</v>
      </c>
      <c r="D887" s="51">
        <v>2.6707737030844995E-2</v>
      </c>
    </row>
    <row r="888" spans="2:4" x14ac:dyDescent="0.2">
      <c r="B888" t="s">
        <v>924</v>
      </c>
      <c r="C888" s="51">
        <v>1.5471280886673627E-2</v>
      </c>
      <c r="D888" s="51">
        <v>2.678703524929462E-2</v>
      </c>
    </row>
    <row r="889" spans="2:4" x14ac:dyDescent="0.2">
      <c r="B889" t="s">
        <v>925</v>
      </c>
      <c r="C889" s="51">
        <v>2.6911959818586517E-2</v>
      </c>
      <c r="D889" s="51">
        <v>4.4416637251876931E-2</v>
      </c>
    </row>
    <row r="890" spans="2:4" x14ac:dyDescent="0.2">
      <c r="B890" t="s">
        <v>926</v>
      </c>
      <c r="C890" s="51">
        <v>-3.3043919322136087E-4</v>
      </c>
      <c r="D890" s="51">
        <v>4.9687679451621794E-2</v>
      </c>
    </row>
    <row r="891" spans="2:4" x14ac:dyDescent="0.2">
      <c r="B891" t="s">
        <v>927</v>
      </c>
      <c r="C891" s="51">
        <v>2.6654283464848452E-2</v>
      </c>
      <c r="D891" s="51">
        <v>8.4075007225878809E-2</v>
      </c>
    </row>
    <row r="892" spans="2:4" x14ac:dyDescent="0.2">
      <c r="B892" t="s">
        <v>928</v>
      </c>
      <c r="C892" s="51">
        <v>-2.5868913722861035E-2</v>
      </c>
      <c r="D892" s="51">
        <v>3.3694964723925733E-2</v>
      </c>
    </row>
    <row r="893" spans="2:4" x14ac:dyDescent="0.2">
      <c r="B893" t="s">
        <v>929</v>
      </c>
      <c r="C893" s="51">
        <v>1.4378641318775016E-2</v>
      </c>
      <c r="D893" s="51">
        <v>4.4417911895595741E-2</v>
      </c>
    </row>
    <row r="894" spans="2:4" x14ac:dyDescent="0.2">
      <c r="B894" t="s">
        <v>930</v>
      </c>
      <c r="C894" s="51">
        <v>8.8062477370111809E-3</v>
      </c>
      <c r="D894" s="51">
        <v>1.6045029254189595E-2</v>
      </c>
    </row>
    <row r="895" spans="2:4" x14ac:dyDescent="0.2">
      <c r="B895" t="s">
        <v>931</v>
      </c>
      <c r="C895" s="51">
        <v>2.6098313529411707E-2</v>
      </c>
      <c r="D895" s="51">
        <v>2.3044434771446153E-2</v>
      </c>
    </row>
    <row r="896" spans="2:4" x14ac:dyDescent="0.2">
      <c r="B896" t="s">
        <v>932</v>
      </c>
      <c r="C896" s="51">
        <v>-7.0589342897358198E-3</v>
      </c>
      <c r="D896" s="51">
        <v>2.1412368819229904E-2</v>
      </c>
    </row>
    <row r="897" spans="2:4" x14ac:dyDescent="0.2">
      <c r="B897" t="s">
        <v>933</v>
      </c>
      <c r="C897" s="51">
        <v>3.8136994712945592E-2</v>
      </c>
      <c r="D897" s="51">
        <v>8.2814202433014239E-2</v>
      </c>
    </row>
    <row r="898" spans="2:4" x14ac:dyDescent="0.2">
      <c r="B898" t="s">
        <v>934</v>
      </c>
      <c r="C898" s="51">
        <v>1.3171532770675527E-3</v>
      </c>
      <c r="D898" s="51">
        <v>4.2630687392256748E-2</v>
      </c>
    </row>
    <row r="899" spans="2:4" x14ac:dyDescent="0.2">
      <c r="B899" t="s">
        <v>935</v>
      </c>
      <c r="C899" s="51">
        <v>1.1470353435003612E-3</v>
      </c>
      <c r="D899" s="51">
        <v>2.4285444288466712E-2</v>
      </c>
    </row>
    <row r="900" spans="2:4" x14ac:dyDescent="0.2">
      <c r="B900" t="s">
        <v>936</v>
      </c>
      <c r="C900" s="51">
        <v>3.0927939459393129E-2</v>
      </c>
      <c r="D900" s="51">
        <v>7.8015375904924245E-2</v>
      </c>
    </row>
    <row r="901" spans="2:4" x14ac:dyDescent="0.2">
      <c r="B901" t="s">
        <v>937</v>
      </c>
      <c r="C901" s="51">
        <v>-3.0429269096818756E-2</v>
      </c>
      <c r="D901" s="51">
        <v>2.5115298653867548E-2</v>
      </c>
    </row>
    <row r="902" spans="2:4" x14ac:dyDescent="0.2">
      <c r="B902" t="s">
        <v>938</v>
      </c>
      <c r="C902" s="51">
        <v>2.289079790041534E-2</v>
      </c>
      <c r="D902" s="51">
        <v>2.2913214711677655E-2</v>
      </c>
    </row>
    <row r="903" spans="2:4" x14ac:dyDescent="0.2">
      <c r="B903" t="s">
        <v>939</v>
      </c>
      <c r="C903" s="51">
        <v>2.0370409224892399E-3</v>
      </c>
      <c r="D903" s="51">
        <v>4.4494222841848105E-2</v>
      </c>
    </row>
    <row r="904" spans="2:4" x14ac:dyDescent="0.2">
      <c r="B904" t="s">
        <v>940</v>
      </c>
      <c r="C904" s="51">
        <v>4.0173828907547865E-2</v>
      </c>
      <c r="D904" s="51">
        <v>7.0140133457791548E-2</v>
      </c>
    </row>
    <row r="905" spans="2:4" x14ac:dyDescent="0.2">
      <c r="B905" t="s">
        <v>941</v>
      </c>
      <c r="C905" s="51">
        <v>2.2376590510814878E-2</v>
      </c>
      <c r="D905" s="51">
        <v>6.1478432036099429E-2</v>
      </c>
    </row>
    <row r="906" spans="2:4" x14ac:dyDescent="0.2">
      <c r="B906" t="s">
        <v>942</v>
      </c>
      <c r="C906" s="51">
        <v>1.9280640652406818E-2</v>
      </c>
      <c r="D906" s="51">
        <v>3.1465073129502169E-2</v>
      </c>
    </row>
    <row r="907" spans="2:4" x14ac:dyDescent="0.2">
      <c r="B907" t="s">
        <v>943</v>
      </c>
      <c r="C907" s="51">
        <v>2.3289717892276606E-3</v>
      </c>
      <c r="D907" s="51">
        <v>3.6556137581483454E-2</v>
      </c>
    </row>
    <row r="908" spans="2:4" x14ac:dyDescent="0.2">
      <c r="B908" t="s">
        <v>944</v>
      </c>
      <c r="C908" s="51">
        <v>2.6092992792332769E-3</v>
      </c>
      <c r="D908" s="51">
        <v>3.2685012889978667E-2</v>
      </c>
    </row>
    <row r="909" spans="2:4" x14ac:dyDescent="0.2">
      <c r="B909" t="s">
        <v>945</v>
      </c>
      <c r="C909" s="51">
        <v>1.6299180322650847E-2</v>
      </c>
      <c r="D909" s="51">
        <v>3.2838509570620664E-2</v>
      </c>
    </row>
    <row r="910" spans="2:4" x14ac:dyDescent="0.2">
      <c r="B910" t="s">
        <v>946</v>
      </c>
      <c r="C910" s="51">
        <v>1.8802750730567575E-3</v>
      </c>
      <c r="D910" s="51">
        <v>2.9601481108635537E-2</v>
      </c>
    </row>
    <row r="911" spans="2:4" x14ac:dyDescent="0.2">
      <c r="B911" t="s">
        <v>947</v>
      </c>
      <c r="C911" s="51">
        <v>-2.032424819185269E-2</v>
      </c>
      <c r="D911" s="51">
        <v>3.7185413539676027E-2</v>
      </c>
    </row>
    <row r="912" spans="2:4" x14ac:dyDescent="0.2">
      <c r="B912" t="s">
        <v>948</v>
      </c>
      <c r="C912" s="51">
        <v>3.2160444828748698E-2</v>
      </c>
      <c r="D912" s="51">
        <v>5.9132276623041699E-2</v>
      </c>
    </row>
    <row r="913" spans="2:4" x14ac:dyDescent="0.2">
      <c r="B913" t="s">
        <v>949</v>
      </c>
      <c r="C913" s="51">
        <v>-1.7263725715818377E-2</v>
      </c>
      <c r="D913" s="51">
        <v>5.1171653527056618E-2</v>
      </c>
    </row>
    <row r="914" spans="2:4" x14ac:dyDescent="0.2">
      <c r="B914" t="s">
        <v>950</v>
      </c>
      <c r="C914" s="51">
        <v>6.3563196333593702E-3</v>
      </c>
      <c r="D914" s="51">
        <v>2.9751774333465174E-2</v>
      </c>
    </row>
    <row r="915" spans="2:4" x14ac:dyDescent="0.2">
      <c r="B915" t="s">
        <v>951</v>
      </c>
      <c r="C915" s="51">
        <v>-4.2652193818086583E-3</v>
      </c>
      <c r="D915" s="51">
        <v>3.046642008425688E-2</v>
      </c>
    </row>
    <row r="916" spans="2:4" x14ac:dyDescent="0.2">
      <c r="B916" t="s">
        <v>952</v>
      </c>
      <c r="C916" s="51">
        <v>2.6755057569327605E-2</v>
      </c>
      <c r="D916" s="51">
        <v>4.8743716661580297E-2</v>
      </c>
    </row>
    <row r="917" spans="2:4" x14ac:dyDescent="0.2">
      <c r="B917" t="s">
        <v>953</v>
      </c>
      <c r="C917" s="51">
        <v>5.2305380881072595E-2</v>
      </c>
      <c r="D917" s="51">
        <v>4.3232787410348951E-2</v>
      </c>
    </row>
    <row r="918" spans="2:4" x14ac:dyDescent="0.2">
      <c r="B918" t="s">
        <v>954</v>
      </c>
      <c r="C918" s="51">
        <v>-4.2507507555807879E-2</v>
      </c>
      <c r="D918" s="51">
        <v>7.8007070796026742E-2</v>
      </c>
    </row>
    <row r="919" spans="2:4" x14ac:dyDescent="0.2">
      <c r="B919" t="s">
        <v>955</v>
      </c>
      <c r="C919" s="51">
        <v>-2.427948682147299E-2</v>
      </c>
      <c r="D919" s="51">
        <v>3.9729658822003251E-2</v>
      </c>
    </row>
    <row r="920" spans="2:4" x14ac:dyDescent="0.2">
      <c r="B920" t="s">
        <v>956</v>
      </c>
      <c r="C920" s="51">
        <v>3.3015098146390372E-2</v>
      </c>
      <c r="D920" s="51">
        <v>4.2763680961236963E-2</v>
      </c>
    </row>
    <row r="921" spans="2:4" x14ac:dyDescent="0.2">
      <c r="B921" t="s">
        <v>957</v>
      </c>
      <c r="C921" s="51">
        <v>3.8911549846364649E-2</v>
      </c>
      <c r="D921" s="51">
        <v>3.5207397136054211E-2</v>
      </c>
    </row>
    <row r="922" spans="2:4" x14ac:dyDescent="0.2">
      <c r="B922" t="s">
        <v>958</v>
      </c>
      <c r="C922" s="51">
        <v>8.1350082209195387E-3</v>
      </c>
      <c r="D922" s="51">
        <v>5.5156778947564787E-2</v>
      </c>
    </row>
    <row r="923" spans="2:4" x14ac:dyDescent="0.2">
      <c r="B923" t="s">
        <v>959</v>
      </c>
      <c r="C923" s="51">
        <v>2.9032747250702803E-2</v>
      </c>
      <c r="D923" s="51">
        <v>4.363375509482003E-2</v>
      </c>
    </row>
    <row r="924" spans="2:4" x14ac:dyDescent="0.2">
      <c r="B924" t="s">
        <v>960</v>
      </c>
      <c r="C924" s="51">
        <v>2.2783402149791545E-2</v>
      </c>
      <c r="D924" s="51">
        <v>5.9360756046855728E-2</v>
      </c>
    </row>
    <row r="925" spans="2:4" x14ac:dyDescent="0.2">
      <c r="B925" t="s">
        <v>961</v>
      </c>
      <c r="C925" s="51">
        <v>2.5165760642201995E-2</v>
      </c>
      <c r="D925" s="51">
        <v>9.8762264464590591E-3</v>
      </c>
    </row>
    <row r="926" spans="2:4" x14ac:dyDescent="0.2">
      <c r="B926" t="s">
        <v>962</v>
      </c>
      <c r="C926" s="51">
        <v>-9.5422717572643014E-4</v>
      </c>
      <c r="D926" s="51">
        <v>6.8060352883999226E-2</v>
      </c>
    </row>
    <row r="927" spans="2:4" x14ac:dyDescent="0.2">
      <c r="B927" t="s">
        <v>963</v>
      </c>
      <c r="C927" s="51">
        <v>3.0571380385335835E-2</v>
      </c>
      <c r="D927" s="51">
        <v>4.7923219159602903E-2</v>
      </c>
    </row>
    <row r="928" spans="2:4" x14ac:dyDescent="0.2">
      <c r="B928" t="s">
        <v>964</v>
      </c>
      <c r="C928" s="51">
        <v>-2.9958585270777917E-2</v>
      </c>
      <c r="D928" s="51">
        <v>6.0990338926673722E-2</v>
      </c>
    </row>
    <row r="929" spans="2:4" x14ac:dyDescent="0.2">
      <c r="B929" t="s">
        <v>965</v>
      </c>
      <c r="C929" s="51">
        <v>2.5586247129656708E-2</v>
      </c>
      <c r="D929" s="51">
        <v>4.3880007542006993E-2</v>
      </c>
    </row>
    <row r="930" spans="2:4" x14ac:dyDescent="0.2">
      <c r="B930" t="s">
        <v>966</v>
      </c>
      <c r="C930" s="51">
        <v>7.7850082890482345E-3</v>
      </c>
      <c r="D930" s="51">
        <v>3.5792963538413131E-2</v>
      </c>
    </row>
    <row r="931" spans="2:4" x14ac:dyDescent="0.2">
      <c r="B931" t="s">
        <v>967</v>
      </c>
      <c r="C931" s="51">
        <v>1.414834697625815E-3</v>
      </c>
      <c r="D931" s="51">
        <v>1.0277825740403569E-2</v>
      </c>
    </row>
    <row r="932" spans="2:4" x14ac:dyDescent="0.2">
      <c r="B932" t="s">
        <v>968</v>
      </c>
      <c r="C932" s="51">
        <v>2.6406337826625742E-2</v>
      </c>
      <c r="D932" s="51">
        <v>3.6203824845804443E-2</v>
      </c>
    </row>
    <row r="933" spans="2:4" x14ac:dyDescent="0.2">
      <c r="B933" t="s">
        <v>969</v>
      </c>
      <c r="C933" s="51">
        <v>-2.3527071772819711E-3</v>
      </c>
      <c r="D933" s="51">
        <v>4.3959805262759617E-2</v>
      </c>
    </row>
    <row r="934" spans="2:4" x14ac:dyDescent="0.2">
      <c r="B934" t="s">
        <v>970</v>
      </c>
      <c r="C934" s="51">
        <v>-3.3950662621183722E-2</v>
      </c>
      <c r="D934" s="51">
        <v>8.6547885501103344E-2</v>
      </c>
    </row>
    <row r="935" spans="2:4" x14ac:dyDescent="0.2">
      <c r="B935" t="s">
        <v>971</v>
      </c>
      <c r="C935" s="51">
        <v>2.0735410439272871E-2</v>
      </c>
      <c r="D935" s="51">
        <v>5.2416324843565357E-2</v>
      </c>
    </row>
    <row r="936" spans="2:4" x14ac:dyDescent="0.2">
      <c r="B936" t="s">
        <v>972</v>
      </c>
      <c r="C936" s="51">
        <v>2.3342035264550948E-2</v>
      </c>
      <c r="D936" s="51">
        <v>4.776945182430696E-2</v>
      </c>
    </row>
    <row r="937" spans="2:4" x14ac:dyDescent="0.2">
      <c r="B937" t="s">
        <v>973</v>
      </c>
      <c r="C937" s="51">
        <v>-9.7049021534584955E-3</v>
      </c>
      <c r="D937" s="51">
        <v>3.2354617185611681E-2</v>
      </c>
    </row>
    <row r="938" spans="2:4" x14ac:dyDescent="0.2">
      <c r="B938" t="s">
        <v>974</v>
      </c>
      <c r="C938" s="51">
        <v>3.2727575005692622E-2</v>
      </c>
      <c r="D938" s="51">
        <v>5.3872300484024735E-2</v>
      </c>
    </row>
    <row r="939" spans="2:4" x14ac:dyDescent="0.2">
      <c r="B939" t="s">
        <v>975</v>
      </c>
      <c r="C939" s="51">
        <v>-2.8155789342619114E-2</v>
      </c>
      <c r="D939" s="51">
        <v>1.857170343432446E-2</v>
      </c>
    </row>
    <row r="940" spans="2:4" x14ac:dyDescent="0.2">
      <c r="B940" t="s">
        <v>976</v>
      </c>
      <c r="C940" s="51">
        <v>2.1301401393640826E-2</v>
      </c>
      <c r="D940" s="51">
        <v>4.3431517177792665E-2</v>
      </c>
    </row>
    <row r="941" spans="2:4" x14ac:dyDescent="0.2">
      <c r="B941" t="s">
        <v>977</v>
      </c>
      <c r="C941" s="51">
        <v>2.7575343719513081E-3</v>
      </c>
      <c r="D941" s="51">
        <v>4.4171195450475396E-2</v>
      </c>
    </row>
    <row r="942" spans="2:4" x14ac:dyDescent="0.2">
      <c r="B942" t="s">
        <v>978</v>
      </c>
      <c r="C942" s="51">
        <v>-1.1029161596386282E-2</v>
      </c>
      <c r="D942" s="51">
        <v>4.9019151832355452E-2</v>
      </c>
    </row>
    <row r="943" spans="2:4" x14ac:dyDescent="0.2">
      <c r="B943" t="s">
        <v>979</v>
      </c>
      <c r="C943" s="51">
        <v>2.1538842262347743E-2</v>
      </c>
      <c r="D943" s="51">
        <v>3.8998304087673678E-2</v>
      </c>
    </row>
    <row r="944" spans="2:4" x14ac:dyDescent="0.2">
      <c r="B944" t="s">
        <v>980</v>
      </c>
      <c r="C944" s="51">
        <v>3.6364954023918698E-2</v>
      </c>
      <c r="D944" s="51">
        <v>6.6663604231330137E-2</v>
      </c>
    </row>
    <row r="945" spans="2:4" x14ac:dyDescent="0.2">
      <c r="B945" t="s">
        <v>981</v>
      </c>
      <c r="C945" s="51">
        <v>-1.492293048891963E-2</v>
      </c>
      <c r="D945" s="51">
        <v>6.1547411077453332E-2</v>
      </c>
    </row>
    <row r="946" spans="2:4" x14ac:dyDescent="0.2">
      <c r="B946" t="s">
        <v>982</v>
      </c>
      <c r="C946" s="51">
        <v>1.4047541837895956E-2</v>
      </c>
      <c r="D946" s="51">
        <v>2.9759155424450429E-2</v>
      </c>
    </row>
    <row r="947" spans="2:4" x14ac:dyDescent="0.2">
      <c r="B947" t="s">
        <v>983</v>
      </c>
      <c r="C947" s="51">
        <v>-2.3603863711717576E-2</v>
      </c>
      <c r="D947" s="51">
        <v>3.7328991781637039E-2</v>
      </c>
    </row>
    <row r="948" spans="2:4" x14ac:dyDescent="0.2">
      <c r="B948" t="s">
        <v>984</v>
      </c>
      <c r="C948" s="51">
        <v>-1.0495854745483856E-2</v>
      </c>
      <c r="D948" s="51">
        <v>5.279595798541039E-2</v>
      </c>
    </row>
    <row r="949" spans="2:4" x14ac:dyDescent="0.2">
      <c r="B949" t="s">
        <v>985</v>
      </c>
      <c r="C949" s="51">
        <v>5.9244610084453968E-2</v>
      </c>
      <c r="D949" s="51">
        <v>6.5140946963511734E-2</v>
      </c>
    </row>
    <row r="950" spans="2:4" x14ac:dyDescent="0.2">
      <c r="B950" t="s">
        <v>986</v>
      </c>
      <c r="C950" s="51">
        <v>1.1753626453992678E-2</v>
      </c>
      <c r="D950" s="51">
        <v>5.9698884572517631E-2</v>
      </c>
    </row>
    <row r="951" spans="2:4" x14ac:dyDescent="0.2">
      <c r="B951" t="s">
        <v>987</v>
      </c>
      <c r="C951" s="51">
        <v>2.860436092507199E-3</v>
      </c>
      <c r="D951" s="51">
        <v>7.781265817834096E-2</v>
      </c>
    </row>
    <row r="952" spans="2:4" x14ac:dyDescent="0.2">
      <c r="B952" t="s">
        <v>988</v>
      </c>
      <c r="C952" s="51">
        <v>2.5456601955564082E-2</v>
      </c>
      <c r="D952" s="51">
        <v>3.1065251074087238E-2</v>
      </c>
    </row>
    <row r="953" spans="2:4" x14ac:dyDescent="0.2">
      <c r="B953" t="s">
        <v>989</v>
      </c>
      <c r="C953" s="51">
        <v>1.9862957456924457E-2</v>
      </c>
      <c r="D953" s="51">
        <v>2.1109086451799323E-2</v>
      </c>
    </row>
    <row r="954" spans="2:4" x14ac:dyDescent="0.2">
      <c r="B954" t="s">
        <v>990</v>
      </c>
      <c r="C954" s="51">
        <v>-1.9766016030480001E-3</v>
      </c>
      <c r="D954" s="51">
        <v>4.3727273526683902E-2</v>
      </c>
    </row>
    <row r="955" spans="2:4" x14ac:dyDescent="0.2">
      <c r="B955" t="s">
        <v>991</v>
      </c>
      <c r="C955" s="51">
        <v>2.4039409487106457E-2</v>
      </c>
      <c r="D955" s="51">
        <v>3.7162852815604226E-2</v>
      </c>
    </row>
    <row r="956" spans="2:4" x14ac:dyDescent="0.2">
      <c r="B956" t="s">
        <v>992</v>
      </c>
      <c r="C956" s="51">
        <v>1.6095900481662526E-2</v>
      </c>
      <c r="D956" s="51">
        <v>4.8084421170046715E-2</v>
      </c>
    </row>
    <row r="957" spans="2:4" x14ac:dyDescent="0.2">
      <c r="B957" t="s">
        <v>993</v>
      </c>
      <c r="C957" s="51">
        <v>-4.5535955197260607E-2</v>
      </c>
      <c r="D957" s="51">
        <v>2.2223330909055573E-2</v>
      </c>
    </row>
    <row r="958" spans="2:4" x14ac:dyDescent="0.2">
      <c r="B958" t="s">
        <v>994</v>
      </c>
      <c r="C958" s="51">
        <v>2.6957071683111206E-2</v>
      </c>
      <c r="D958" s="51">
        <v>5.9538196966860288E-2</v>
      </c>
    </row>
    <row r="959" spans="2:4" x14ac:dyDescent="0.2">
      <c r="B959" t="s">
        <v>995</v>
      </c>
      <c r="C959" s="51">
        <v>-9.0154917442794181E-3</v>
      </c>
      <c r="D959" s="51">
        <v>3.1668692518781433E-2</v>
      </c>
    </row>
    <row r="960" spans="2:4" x14ac:dyDescent="0.2">
      <c r="B960" t="s">
        <v>996</v>
      </c>
      <c r="C960" s="51">
        <v>-5.7526263526511117E-3</v>
      </c>
      <c r="D960" s="51">
        <v>7.8162278438590499E-2</v>
      </c>
    </row>
    <row r="961" spans="2:4" x14ac:dyDescent="0.2">
      <c r="B961" t="s">
        <v>997</v>
      </c>
      <c r="C961" s="51">
        <v>1.26714893466679E-2</v>
      </c>
      <c r="D961" s="51">
        <v>4.1330483360915854E-3</v>
      </c>
    </row>
    <row r="962" spans="2:4" x14ac:dyDescent="0.2">
      <c r="B962" t="s">
        <v>998</v>
      </c>
      <c r="C962" s="51">
        <v>1.1777277754572948E-2</v>
      </c>
      <c r="D962" s="51">
        <v>8.4735573923382393E-2</v>
      </c>
    </row>
    <row r="963" spans="2:4" x14ac:dyDescent="0.2">
      <c r="B963" t="s">
        <v>999</v>
      </c>
      <c r="C963" s="51">
        <v>-4.6069348213392675E-3</v>
      </c>
      <c r="D963" s="51">
        <v>5.1736214303010147E-2</v>
      </c>
    </row>
    <row r="964" spans="2:4" x14ac:dyDescent="0.2">
      <c r="B964" t="s">
        <v>1000</v>
      </c>
      <c r="C964" s="51">
        <v>1.1205674363033158E-3</v>
      </c>
      <c r="D964" s="51">
        <v>2.8130470109433495E-2</v>
      </c>
    </row>
    <row r="965" spans="2:4" x14ac:dyDescent="0.2">
      <c r="B965" t="s">
        <v>1001</v>
      </c>
      <c r="C965" s="51">
        <v>-8.1251443190185676E-3</v>
      </c>
      <c r="D965" s="51">
        <v>2.301723529597301E-2</v>
      </c>
    </row>
    <row r="966" spans="2:4" x14ac:dyDescent="0.2">
      <c r="B966" t="s">
        <v>1002</v>
      </c>
      <c r="C966" s="51">
        <v>8.0132438009899738E-3</v>
      </c>
      <c r="D966" s="51">
        <v>5.247987260437411E-2</v>
      </c>
    </row>
    <row r="967" spans="2:4" x14ac:dyDescent="0.2">
      <c r="B967" t="s">
        <v>1003</v>
      </c>
      <c r="C967" s="51">
        <v>3.2685576763246911E-2</v>
      </c>
      <c r="D967" s="51">
        <v>4.0365034546763191E-2</v>
      </c>
    </row>
    <row r="968" spans="2:4" x14ac:dyDescent="0.2">
      <c r="B968" t="s">
        <v>1004</v>
      </c>
      <c r="C968" s="51">
        <v>1.3113716479010136E-2</v>
      </c>
      <c r="D968" s="51">
        <v>2.97584255035684E-2</v>
      </c>
    </row>
    <row r="969" spans="2:4" x14ac:dyDescent="0.2">
      <c r="B969" t="s">
        <v>1005</v>
      </c>
      <c r="C969" s="51">
        <v>2.4427785028640986E-2</v>
      </c>
      <c r="D969" s="51">
        <v>2.4630621897076273E-2</v>
      </c>
    </row>
    <row r="970" spans="2:4" x14ac:dyDescent="0.2">
      <c r="B970" t="s">
        <v>1006</v>
      </c>
      <c r="C970" s="51">
        <v>9.6395030630021753E-3</v>
      </c>
      <c r="D970" s="51">
        <v>1.4066469559956413E-3</v>
      </c>
    </row>
    <row r="971" spans="2:4" x14ac:dyDescent="0.2">
      <c r="B971" t="s">
        <v>1007</v>
      </c>
      <c r="C971" s="51">
        <v>-4.8656307827013891E-3</v>
      </c>
      <c r="D971" s="51">
        <v>2.9760615286751328E-2</v>
      </c>
    </row>
    <row r="972" spans="2:4" x14ac:dyDescent="0.2">
      <c r="B972" t="s">
        <v>1008</v>
      </c>
      <c r="C972" s="51">
        <v>-1.3794547407600064E-2</v>
      </c>
      <c r="D972" s="51">
        <v>3.8261705384538026E-2</v>
      </c>
    </row>
    <row r="973" spans="2:4" x14ac:dyDescent="0.2">
      <c r="B973" t="s">
        <v>1009</v>
      </c>
      <c r="C973" s="51">
        <v>7.6888501964568565E-3</v>
      </c>
      <c r="D973" s="51">
        <v>4.9696661961107662E-2</v>
      </c>
    </row>
    <row r="974" spans="2:4" x14ac:dyDescent="0.2">
      <c r="B974" t="s">
        <v>1010</v>
      </c>
      <c r="C974" s="51">
        <v>3.6199183760365565E-2</v>
      </c>
      <c r="D974" s="51">
        <v>5.8475190887301923E-2</v>
      </c>
    </row>
    <row r="975" spans="2:4" x14ac:dyDescent="0.2">
      <c r="B975" t="s">
        <v>1011</v>
      </c>
      <c r="C975" s="51">
        <v>-7.9890020156197939E-3</v>
      </c>
      <c r="D975" s="51">
        <v>4.6321663432831561E-2</v>
      </c>
    </row>
    <row r="976" spans="2:4" x14ac:dyDescent="0.2">
      <c r="B976" t="s">
        <v>1012</v>
      </c>
      <c r="C976" s="51">
        <v>-2.0129479793768897E-3</v>
      </c>
      <c r="D976" s="51">
        <v>4.2430745683106522E-2</v>
      </c>
    </row>
    <row r="977" spans="2:4" x14ac:dyDescent="0.2">
      <c r="B977" t="s">
        <v>1013</v>
      </c>
      <c r="C977" s="51">
        <v>-1.1434281943903503E-2</v>
      </c>
      <c r="D977" s="51">
        <v>3.1991355378335154E-2</v>
      </c>
    </row>
    <row r="978" spans="2:4" x14ac:dyDescent="0.2">
      <c r="B978" t="s">
        <v>1014</v>
      </c>
      <c r="C978" s="51">
        <v>9.5082193648358074E-3</v>
      </c>
      <c r="D978" s="51">
        <v>4.7746532750311058E-3</v>
      </c>
    </row>
    <row r="979" spans="2:4" x14ac:dyDescent="0.2">
      <c r="B979" t="s">
        <v>1015</v>
      </c>
      <c r="C979" s="51">
        <v>2.5047778286132749E-2</v>
      </c>
      <c r="D979" s="51">
        <v>2.5687815599661521E-2</v>
      </c>
    </row>
    <row r="980" spans="2:4" x14ac:dyDescent="0.2">
      <c r="B980" t="s">
        <v>1016</v>
      </c>
      <c r="C980" s="51">
        <v>3.9779146620292728E-2</v>
      </c>
      <c r="D980" s="51">
        <v>2.5556042098714551E-2</v>
      </c>
    </row>
    <row r="981" spans="2:4" x14ac:dyDescent="0.2">
      <c r="B981" t="s">
        <v>1017</v>
      </c>
      <c r="C981" s="51">
        <v>-2.232636243637056E-2</v>
      </c>
      <c r="D981" s="51">
        <v>4.3583462527742679E-2</v>
      </c>
    </row>
    <row r="982" spans="2:4" x14ac:dyDescent="0.2">
      <c r="B982" t="s">
        <v>1018</v>
      </c>
      <c r="C982" s="51">
        <v>-1.318083472901275E-2</v>
      </c>
      <c r="D982" s="51">
        <v>-5.5384786844270284E-3</v>
      </c>
    </row>
    <row r="983" spans="2:4" x14ac:dyDescent="0.2">
      <c r="B983" t="s">
        <v>1019</v>
      </c>
      <c r="C983" s="51">
        <v>-5.9393279569320643E-3</v>
      </c>
      <c r="D983" s="51">
        <v>4.198764699411614E-2</v>
      </c>
    </row>
    <row r="984" spans="2:4" x14ac:dyDescent="0.2">
      <c r="B984" t="s">
        <v>1020</v>
      </c>
      <c r="C984" s="51">
        <v>-1.993170315007519E-2</v>
      </c>
      <c r="D984" s="51">
        <v>2.9399191767770887E-2</v>
      </c>
    </row>
    <row r="985" spans="2:4" x14ac:dyDescent="0.2">
      <c r="B985" t="s">
        <v>1021</v>
      </c>
      <c r="C985" s="51">
        <v>1.7942320871218574E-2</v>
      </c>
      <c r="D985" s="51">
        <v>8.1220926954486822E-3</v>
      </c>
    </row>
    <row r="986" spans="2:4" x14ac:dyDescent="0.2">
      <c r="B986" t="s">
        <v>1022</v>
      </c>
      <c r="C986" s="51">
        <v>1.3172393257743451E-2</v>
      </c>
      <c r="D986" s="51">
        <v>6.3575445494201618E-2</v>
      </c>
    </row>
    <row r="987" spans="2:4" x14ac:dyDescent="0.2">
      <c r="B987" t="s">
        <v>1023</v>
      </c>
      <c r="C987" s="51">
        <v>2.321888555783904E-2</v>
      </c>
      <c r="D987" s="51">
        <v>4.8600711982753106E-2</v>
      </c>
    </row>
    <row r="988" spans="2:4" x14ac:dyDescent="0.2">
      <c r="B988" t="s">
        <v>1024</v>
      </c>
      <c r="C988" s="51">
        <v>8.7763282609785772E-3</v>
      </c>
      <c r="D988" s="51">
        <v>3.0455348509927732E-2</v>
      </c>
    </row>
    <row r="989" spans="2:4" x14ac:dyDescent="0.2">
      <c r="B989" t="s">
        <v>1025</v>
      </c>
      <c r="C989" s="51">
        <v>3.1226388354469933E-2</v>
      </c>
      <c r="D989" s="51">
        <v>1.4591142113607913E-2</v>
      </c>
    </row>
    <row r="990" spans="2:4" x14ac:dyDescent="0.2">
      <c r="B990" t="s">
        <v>1026</v>
      </c>
      <c r="C990" s="51">
        <v>1.6138503270619428E-2</v>
      </c>
      <c r="D990" s="51">
        <v>2.4146648071535354E-2</v>
      </c>
    </row>
    <row r="991" spans="2:4" x14ac:dyDescent="0.2">
      <c r="B991" t="s">
        <v>1027</v>
      </c>
      <c r="C991" s="51">
        <v>2.3969188254732231E-2</v>
      </c>
      <c r="D991" s="51">
        <v>4.3667663110808018E-2</v>
      </c>
    </row>
    <row r="992" spans="2:4" x14ac:dyDescent="0.2">
      <c r="B992" t="s">
        <v>1028</v>
      </c>
      <c r="C992" s="51">
        <v>3.7314178244820868E-2</v>
      </c>
      <c r="D992" s="51">
        <v>3.8600956306711724E-2</v>
      </c>
    </row>
    <row r="993" spans="2:4" x14ac:dyDescent="0.2">
      <c r="B993" t="s">
        <v>1029</v>
      </c>
      <c r="C993" s="51">
        <v>3.6495522229937627E-2</v>
      </c>
      <c r="D993" s="51">
        <v>4.8659713035045904E-2</v>
      </c>
    </row>
    <row r="994" spans="2:4" x14ac:dyDescent="0.2">
      <c r="B994" t="s">
        <v>1030</v>
      </c>
      <c r="C994" s="51">
        <v>-2.3769979003033459E-2</v>
      </c>
      <c r="D994" s="51">
        <v>4.7124354176600783E-2</v>
      </c>
    </row>
    <row r="995" spans="2:4" x14ac:dyDescent="0.2">
      <c r="B995" t="s">
        <v>1031</v>
      </c>
      <c r="C995" s="51">
        <v>8.7187756760364749E-3</v>
      </c>
      <c r="D995" s="51">
        <v>2.7695672052567365E-2</v>
      </c>
    </row>
    <row r="996" spans="2:4" x14ac:dyDescent="0.2">
      <c r="B996" t="s">
        <v>1032</v>
      </c>
      <c r="C996" s="51">
        <v>2.1803145123000363E-2</v>
      </c>
      <c r="D996" s="51">
        <v>5.8943778418123635E-2</v>
      </c>
    </row>
    <row r="997" spans="2:4" x14ac:dyDescent="0.2">
      <c r="B997" t="s">
        <v>1033</v>
      </c>
      <c r="C997" s="51">
        <v>1.2898570420198409E-2</v>
      </c>
      <c r="D997" s="51">
        <v>2.4810448774127025E-2</v>
      </c>
    </row>
    <row r="998" spans="2:4" x14ac:dyDescent="0.2">
      <c r="B998" t="s">
        <v>1034</v>
      </c>
      <c r="C998" s="51">
        <v>3.0123541123739585E-2</v>
      </c>
      <c r="D998" s="51">
        <v>2.2177642549198791E-2</v>
      </c>
    </row>
    <row r="999" spans="2:4" x14ac:dyDescent="0.2">
      <c r="B999" t="s">
        <v>1035</v>
      </c>
      <c r="C999" s="51">
        <v>-7.6076978132088389E-3</v>
      </c>
      <c r="D999" s="51">
        <v>1.6440128624186163E-2</v>
      </c>
    </row>
    <row r="1000" spans="2:4" x14ac:dyDescent="0.2">
      <c r="B1000" t="s">
        <v>1036</v>
      </c>
      <c r="C1000" s="51">
        <v>2.8507103952412918E-2</v>
      </c>
      <c r="D1000" s="51">
        <v>3.4747356431984261E-2</v>
      </c>
    </row>
    <row r="1001" spans="2:4" x14ac:dyDescent="0.2">
      <c r="B1001" t="s">
        <v>1037</v>
      </c>
      <c r="C1001" s="51">
        <v>1.7494944581130975E-2</v>
      </c>
      <c r="D1001" s="51">
        <v>5.2300171136886925E-2</v>
      </c>
    </row>
    <row r="1002" spans="2:4" x14ac:dyDescent="0.2">
      <c r="B1002" t="s">
        <v>1038</v>
      </c>
      <c r="C1002" s="51">
        <v>4.4037549125098698E-2</v>
      </c>
      <c r="D1002" s="51">
        <v>2.4357090355718224E-2</v>
      </c>
    </row>
    <row r="1003" spans="2:4" x14ac:dyDescent="0.2">
      <c r="B1003" t="s">
        <v>1039</v>
      </c>
      <c r="C1003" s="51">
        <v>5.5697379468546242E-3</v>
      </c>
      <c r="D1003" s="51">
        <v>3.0191269419254561E-2</v>
      </c>
    </row>
    <row r="1004" spans="2:4" x14ac:dyDescent="0.2">
      <c r="B1004" t="s">
        <v>1040</v>
      </c>
      <c r="C1004" s="51">
        <v>3.5181692424877523E-2</v>
      </c>
      <c r="D1004" s="51">
        <v>3.5128144098949252E-2</v>
      </c>
    </row>
    <row r="1005" spans="2:4" x14ac:dyDescent="0.2">
      <c r="B1005" t="s">
        <v>1041</v>
      </c>
      <c r="C1005" s="51">
        <v>8.4478793778930885E-3</v>
      </c>
      <c r="D1005" s="51">
        <v>3.0674680748475916E-2</v>
      </c>
    </row>
    <row r="1006" spans="2:4" x14ac:dyDescent="0.2">
      <c r="B1006" t="s">
        <v>1042</v>
      </c>
      <c r="C1006" s="51">
        <v>-1.8664151899585348E-2</v>
      </c>
      <c r="D1006" s="51">
        <v>7.4634519288307694E-2</v>
      </c>
    </row>
    <row r="1007" spans="2:4" x14ac:dyDescent="0.2">
      <c r="B1007" t="s">
        <v>1043</v>
      </c>
      <c r="C1007" s="51">
        <v>1.5766455715565224E-2</v>
      </c>
      <c r="D1007" s="51">
        <v>3.9860070609338008E-2</v>
      </c>
    </row>
    <row r="1008" spans="2:4" x14ac:dyDescent="0.2">
      <c r="B1008" t="s">
        <v>1044</v>
      </c>
      <c r="C1008" s="51">
        <v>1.5654519621767178E-2</v>
      </c>
      <c r="D1008" s="51">
        <v>3.1548549626026684E-2</v>
      </c>
    </row>
    <row r="1009" spans="2:4" x14ac:dyDescent="0.2">
      <c r="B1009" t="s">
        <v>1045</v>
      </c>
      <c r="C1009" s="51">
        <v>5.9130217156589705E-4</v>
      </c>
      <c r="D1009" s="51">
        <v>5.8254865902648702E-2</v>
      </c>
    </row>
    <row r="1010" spans="2:4" x14ac:dyDescent="0.2">
      <c r="B1010" t="s">
        <v>1046</v>
      </c>
      <c r="C1010" s="51">
        <v>-6.1893115818936004E-3</v>
      </c>
      <c r="D1010" s="51">
        <v>5.3740321252164096E-2</v>
      </c>
    </row>
    <row r="1011" spans="2:4" x14ac:dyDescent="0.2">
      <c r="B1011" t="s">
        <v>1047</v>
      </c>
      <c r="C1011" s="51">
        <v>9.0221656046126746E-3</v>
      </c>
      <c r="D1011" s="51">
        <v>5.5243519574640187E-2</v>
      </c>
    </row>
    <row r="1012" spans="2:4" x14ac:dyDescent="0.2">
      <c r="B1012" t="s">
        <v>1048</v>
      </c>
      <c r="C1012" s="51">
        <v>3.3866955946243275E-2</v>
      </c>
      <c r="D1012" s="51">
        <v>6.3677151071683341E-2</v>
      </c>
    </row>
    <row r="1013" spans="2:4" x14ac:dyDescent="0.2">
      <c r="B1013" t="s">
        <v>1049</v>
      </c>
      <c r="C1013" s="51">
        <v>2.1814671162530434E-2</v>
      </c>
      <c r="D1013" s="51">
        <v>4.439245707461268E-2</v>
      </c>
    </row>
    <row r="1014" spans="2:4" x14ac:dyDescent="0.2">
      <c r="B1014" t="s">
        <v>1050</v>
      </c>
      <c r="C1014" s="51">
        <v>-1.6748962166404729E-2</v>
      </c>
      <c r="D1014" s="51">
        <v>2.6247069691755998E-2</v>
      </c>
    </row>
    <row r="1015" spans="2:4" x14ac:dyDescent="0.2">
      <c r="B1015" t="s">
        <v>1051</v>
      </c>
      <c r="C1015" s="51">
        <v>2.3535121358234233E-2</v>
      </c>
      <c r="D1015" s="51">
        <v>9.1786670437458445E-2</v>
      </c>
    </row>
    <row r="1016" spans="2:4" x14ac:dyDescent="0.2">
      <c r="B1016" t="s">
        <v>1052</v>
      </c>
      <c r="C1016" s="51">
        <v>-7.6884863048427479E-3</v>
      </c>
      <c r="D1016" s="51">
        <v>8.0736828851289189E-2</v>
      </c>
    </row>
    <row r="1017" spans="2:4" x14ac:dyDescent="0.2">
      <c r="B1017" t="s">
        <v>1053</v>
      </c>
      <c r="C1017" s="51">
        <v>2.0871097422175723E-2</v>
      </c>
      <c r="D1017" s="51">
        <v>1.1281116117786857E-2</v>
      </c>
    </row>
    <row r="1018" spans="2:4" x14ac:dyDescent="0.2">
      <c r="B1018" t="s">
        <v>1054</v>
      </c>
      <c r="C1018" s="51">
        <v>-1.9981637324452864E-2</v>
      </c>
      <c r="D1018" s="51">
        <v>1.907916770722165E-2</v>
      </c>
    </row>
    <row r="1019" spans="2:4" x14ac:dyDescent="0.2">
      <c r="B1019" t="s">
        <v>1055</v>
      </c>
      <c r="C1019" s="51">
        <v>1.4901876519926173E-2</v>
      </c>
      <c r="D1019" s="51">
        <v>4.3209374942846268E-2</v>
      </c>
    </row>
    <row r="1020" spans="2:4" x14ac:dyDescent="0.2">
      <c r="B1020" t="s">
        <v>1056</v>
      </c>
      <c r="C1020" s="51">
        <v>-6.0930690540740226E-4</v>
      </c>
      <c r="D1020" s="51">
        <v>3.2070193240559278E-2</v>
      </c>
    </row>
    <row r="1021" spans="2:4" x14ac:dyDescent="0.2">
      <c r="B1021" t="s">
        <v>1057</v>
      </c>
      <c r="C1021" s="51">
        <v>-1.4196289235058092E-3</v>
      </c>
      <c r="D1021" s="51">
        <v>2.6496712893484424E-2</v>
      </c>
    </row>
    <row r="1022" spans="2:4" x14ac:dyDescent="0.2">
      <c r="B1022" t="s">
        <v>1058</v>
      </c>
      <c r="C1022" s="51">
        <v>1.469527471973906E-2</v>
      </c>
      <c r="D1022" s="51">
        <v>4.0901798119888429E-2</v>
      </c>
    </row>
    <row r="1023" spans="2:4" x14ac:dyDescent="0.2">
      <c r="B1023" t="s">
        <v>1059</v>
      </c>
      <c r="C1023" s="51">
        <v>-6.9887123881794948E-3</v>
      </c>
      <c r="D1023" s="51">
        <v>4.6657032131990364E-2</v>
      </c>
    </row>
    <row r="1024" spans="2:4" x14ac:dyDescent="0.2">
      <c r="B1024" t="s">
        <v>1060</v>
      </c>
      <c r="C1024" s="51">
        <v>-3.4495905136504388E-3</v>
      </c>
      <c r="D1024" s="51">
        <v>2.338633573381536E-2</v>
      </c>
    </row>
    <row r="1025" spans="2:4" x14ac:dyDescent="0.2">
      <c r="B1025" t="s">
        <v>1061</v>
      </c>
      <c r="C1025" s="51">
        <v>2.7217433927107203E-2</v>
      </c>
      <c r="D1025" s="51">
        <v>3.0897802523859957E-2</v>
      </c>
    </row>
    <row r="1026" spans="2:4" x14ac:dyDescent="0.2">
      <c r="B1026" t="s">
        <v>1062</v>
      </c>
      <c r="C1026" s="51">
        <v>2.8758983808268621E-2</v>
      </c>
      <c r="D1026" s="51">
        <v>3.4415943281554714E-2</v>
      </c>
    </row>
    <row r="1027" spans="2:4" x14ac:dyDescent="0.2">
      <c r="B1027" t="s">
        <v>1063</v>
      </c>
      <c r="C1027" s="51">
        <v>-1.9719514575428095E-2</v>
      </c>
      <c r="D1027" s="51">
        <v>5.0939098518671476E-2</v>
      </c>
    </row>
    <row r="1028" spans="2:4" x14ac:dyDescent="0.2">
      <c r="B1028" t="s">
        <v>1064</v>
      </c>
      <c r="C1028" s="51">
        <v>-1.9349666057999898E-3</v>
      </c>
      <c r="D1028" s="51">
        <v>7.4050272439027814E-2</v>
      </c>
    </row>
    <row r="1029" spans="2:4" x14ac:dyDescent="0.2">
      <c r="B1029" t="s">
        <v>1065</v>
      </c>
      <c r="C1029" s="51">
        <v>1.8750652254019947E-2</v>
      </c>
      <c r="D1029" s="51">
        <v>5.9443512398449222E-3</v>
      </c>
    </row>
    <row r="1030" spans="2:4" x14ac:dyDescent="0.2">
      <c r="B1030" t="s">
        <v>1066</v>
      </c>
      <c r="C1030" s="51">
        <v>-9.1727440557766039E-3</v>
      </c>
      <c r="D1030" s="51">
        <v>4.741124853054083E-2</v>
      </c>
    </row>
    <row r="1031" spans="2:4" x14ac:dyDescent="0.2">
      <c r="B1031" t="s">
        <v>1067</v>
      </c>
      <c r="C1031" s="51">
        <v>1.0092042232807269E-3</v>
      </c>
      <c r="D1031" s="51">
        <v>6.5523623842906664E-2</v>
      </c>
    </row>
    <row r="1032" spans="2:4" x14ac:dyDescent="0.2">
      <c r="B1032" t="s">
        <v>1068</v>
      </c>
      <c r="C1032" s="51">
        <v>1.530731164804199E-2</v>
      </c>
      <c r="D1032" s="51">
        <v>4.5289732211504299E-3</v>
      </c>
    </row>
    <row r="1033" spans="2:4" x14ac:dyDescent="0.2">
      <c r="B1033" t="s">
        <v>1069</v>
      </c>
      <c r="C1033" s="51">
        <v>-2.410543071885294E-3</v>
      </c>
      <c r="D1033" s="51">
        <v>4.8534322464571601E-2</v>
      </c>
    </row>
    <row r="1034" spans="2:4" x14ac:dyDescent="0.2">
      <c r="B1034" t="s">
        <v>1070</v>
      </c>
      <c r="C1034" s="51">
        <v>3.5394378061575728E-2</v>
      </c>
      <c r="D1034" s="51">
        <v>5.7047823856336541E-2</v>
      </c>
    </row>
    <row r="1035" spans="2:4" x14ac:dyDescent="0.2">
      <c r="B1035" t="s">
        <v>1071</v>
      </c>
      <c r="C1035" s="51">
        <v>-3.9461785145100663E-3</v>
      </c>
      <c r="D1035" s="51">
        <v>-1.4323787136689276E-2</v>
      </c>
    </row>
    <row r="1036" spans="2:4" x14ac:dyDescent="0.2">
      <c r="B1036" t="s">
        <v>1072</v>
      </c>
      <c r="C1036" s="51">
        <v>1.4236655708380987E-2</v>
      </c>
      <c r="D1036" s="51">
        <v>7.1996973435988612E-2</v>
      </c>
    </row>
    <row r="1037" spans="2:4" x14ac:dyDescent="0.2">
      <c r="B1037" t="s">
        <v>1073</v>
      </c>
      <c r="C1037" s="51">
        <v>1.9705088349243088E-2</v>
      </c>
      <c r="D1037" s="51">
        <v>9.2885650260002978E-2</v>
      </c>
    </row>
    <row r="1038" spans="2:4" x14ac:dyDescent="0.2">
      <c r="B1038" t="s">
        <v>1074</v>
      </c>
      <c r="C1038" s="51">
        <v>1.3377592792141827E-2</v>
      </c>
      <c r="D1038" s="51">
        <v>4.959146829902715E-2</v>
      </c>
    </row>
    <row r="1039" spans="2:4" x14ac:dyDescent="0.2">
      <c r="B1039" t="s">
        <v>1075</v>
      </c>
      <c r="C1039" s="51">
        <v>3.2110512341873947E-2</v>
      </c>
      <c r="D1039" s="51">
        <v>6.7992794309674129E-2</v>
      </c>
    </row>
    <row r="1040" spans="2:4" x14ac:dyDescent="0.2">
      <c r="B1040" t="s">
        <v>1076</v>
      </c>
      <c r="C1040" s="51">
        <v>-1.2744351397155291E-2</v>
      </c>
      <c r="D1040" s="51">
        <v>3.2299727415320723E-2</v>
      </c>
    </row>
    <row r="1041" spans="2:4" x14ac:dyDescent="0.2">
      <c r="B1041" t="s">
        <v>1077</v>
      </c>
      <c r="C1041" s="51">
        <v>1.308225366810593E-2</v>
      </c>
      <c r="D1041" s="51">
        <v>4.7819153618258954E-2</v>
      </c>
    </row>
    <row r="1042" spans="2:4" x14ac:dyDescent="0.2">
      <c r="B1042" t="s">
        <v>1078</v>
      </c>
      <c r="C1042" s="51">
        <v>-6.294282913702735E-3</v>
      </c>
      <c r="D1042" s="51">
        <v>2.4220428196913252E-2</v>
      </c>
    </row>
    <row r="1043" spans="2:4" x14ac:dyDescent="0.2">
      <c r="B1043" t="s">
        <v>1079</v>
      </c>
      <c r="C1043" s="51">
        <v>2.8771477370164097E-2</v>
      </c>
      <c r="D1043" s="51">
        <v>3.7420980884783128E-2</v>
      </c>
    </row>
    <row r="1044" spans="2:4" x14ac:dyDescent="0.2">
      <c r="B1044" t="s">
        <v>1080</v>
      </c>
      <c r="C1044" s="51">
        <v>-5.0257134019165584E-3</v>
      </c>
      <c r="D1044" s="51">
        <v>3.9552673442166064E-2</v>
      </c>
    </row>
    <row r="1045" spans="2:4" x14ac:dyDescent="0.2">
      <c r="B1045" t="s">
        <v>1081</v>
      </c>
      <c r="C1045" s="51">
        <v>1.1190933962866167E-2</v>
      </c>
      <c r="D1045" s="51">
        <v>3.3240379220987812E-2</v>
      </c>
    </row>
    <row r="1046" spans="2:4" x14ac:dyDescent="0.2">
      <c r="B1046" t="s">
        <v>1082</v>
      </c>
      <c r="C1046" s="51">
        <v>-2.3977365828820978E-3</v>
      </c>
      <c r="D1046" s="51">
        <v>5.186733753448617E-2</v>
      </c>
    </row>
    <row r="1047" spans="2:4" x14ac:dyDescent="0.2">
      <c r="B1047" t="s">
        <v>1083</v>
      </c>
      <c r="C1047" s="51">
        <v>1.8415215713764414E-2</v>
      </c>
      <c r="D1047" s="51">
        <v>4.6692454600088432E-2</v>
      </c>
    </row>
    <row r="1048" spans="2:4" x14ac:dyDescent="0.2">
      <c r="B1048" t="s">
        <v>1084</v>
      </c>
      <c r="C1048" s="51">
        <v>9.3948880225970203E-3</v>
      </c>
      <c r="D1048" s="51">
        <v>1.8724130772974495E-2</v>
      </c>
    </row>
    <row r="1049" spans="2:4" x14ac:dyDescent="0.2">
      <c r="B1049" t="s">
        <v>1085</v>
      </c>
      <c r="C1049" s="51">
        <v>4.948908179643754E-3</v>
      </c>
      <c r="D1049" s="51">
        <v>5.9666843014653539E-2</v>
      </c>
    </row>
    <row r="1050" spans="2:4" x14ac:dyDescent="0.2">
      <c r="B1050" t="s">
        <v>1086</v>
      </c>
      <c r="C1050" s="51">
        <v>-4.1033139845015942E-2</v>
      </c>
      <c r="D1050" s="51">
        <v>7.3629387675273855E-2</v>
      </c>
    </row>
    <row r="1051" spans="2:4" x14ac:dyDescent="0.2">
      <c r="B1051" t="s">
        <v>1087</v>
      </c>
      <c r="C1051" s="51">
        <v>3.2300602311720515E-2</v>
      </c>
      <c r="D1051" s="51">
        <v>3.6611323915394289E-2</v>
      </c>
    </row>
    <row r="1052" spans="2:4" x14ac:dyDescent="0.2">
      <c r="B1052" t="s">
        <v>1088</v>
      </c>
      <c r="C1052" s="51">
        <v>3.7715510918398906E-2</v>
      </c>
      <c r="D1052" s="51">
        <v>4.1764810319636435E-2</v>
      </c>
    </row>
    <row r="1053" spans="2:4" x14ac:dyDescent="0.2">
      <c r="B1053" t="s">
        <v>1089</v>
      </c>
      <c r="C1053" s="51">
        <v>6.9783280252614863E-4</v>
      </c>
      <c r="D1053" s="51">
        <v>3.9441477480569864E-3</v>
      </c>
    </row>
    <row r="1054" spans="2:4" x14ac:dyDescent="0.2">
      <c r="B1054" t="s">
        <v>1090</v>
      </c>
      <c r="C1054" s="51">
        <v>2.4447785338237105E-2</v>
      </c>
      <c r="D1054" s="51">
        <v>6.4989158538284492E-2</v>
      </c>
    </row>
    <row r="1055" spans="2:4" x14ac:dyDescent="0.2">
      <c r="B1055" t="s">
        <v>1091</v>
      </c>
      <c r="C1055" s="51">
        <v>-1.6341585567503952E-2</v>
      </c>
      <c r="D1055" s="51">
        <v>4.2044082759931309E-2</v>
      </c>
    </row>
    <row r="1056" spans="2:4" x14ac:dyDescent="0.2">
      <c r="B1056" t="s">
        <v>1092</v>
      </c>
      <c r="C1056" s="51">
        <v>2.7982283036776599E-2</v>
      </c>
      <c r="D1056" s="51">
        <v>3.711107201276307E-2</v>
      </c>
    </row>
    <row r="1057" spans="2:4" x14ac:dyDescent="0.2">
      <c r="B1057" t="s">
        <v>1093</v>
      </c>
      <c r="C1057" s="51">
        <v>2.2379025622442913E-2</v>
      </c>
      <c r="D1057" s="51">
        <v>2.7944039906705857E-2</v>
      </c>
    </row>
    <row r="1058" spans="2:4" x14ac:dyDescent="0.2">
      <c r="B1058" t="s">
        <v>1094</v>
      </c>
      <c r="C1058" s="51">
        <v>4.7108662580777082E-2</v>
      </c>
      <c r="D1058" s="51">
        <v>3.7610119783796331E-2</v>
      </c>
    </row>
    <row r="1059" spans="2:4" x14ac:dyDescent="0.2">
      <c r="B1059" t="s">
        <v>1095</v>
      </c>
      <c r="C1059" s="51">
        <v>3.4447184372025957E-2</v>
      </c>
      <c r="D1059" s="51">
        <v>-8.0108392015983895E-3</v>
      </c>
    </row>
    <row r="1060" spans="2:4" x14ac:dyDescent="0.2">
      <c r="B1060" t="s">
        <v>1096</v>
      </c>
      <c r="C1060" s="51">
        <v>2.5855869914644961E-2</v>
      </c>
      <c r="D1060" s="51">
        <v>4.0254177563588595E-2</v>
      </c>
    </row>
    <row r="1061" spans="2:4" x14ac:dyDescent="0.2">
      <c r="B1061" t="s">
        <v>1097</v>
      </c>
      <c r="C1061" s="51">
        <v>-1.1234372765977786E-2</v>
      </c>
      <c r="D1061" s="51">
        <v>1.6757417966360277E-2</v>
      </c>
    </row>
    <row r="1062" spans="2:4" x14ac:dyDescent="0.2">
      <c r="B1062" t="s">
        <v>1098</v>
      </c>
      <c r="C1062" s="51">
        <v>-1.6081622517689555E-2</v>
      </c>
      <c r="D1062" s="51">
        <v>4.6279004702605223E-2</v>
      </c>
    </row>
    <row r="1063" spans="2:4" x14ac:dyDescent="0.2">
      <c r="B1063" t="s">
        <v>1099</v>
      </c>
      <c r="C1063" s="51">
        <v>5.335129541675078E-2</v>
      </c>
      <c r="D1063" s="51">
        <v>2.6239200144697099E-2</v>
      </c>
    </row>
    <row r="1064" spans="2:4" x14ac:dyDescent="0.2">
      <c r="B1064" t="s">
        <v>1100</v>
      </c>
      <c r="C1064" s="51">
        <v>9.608072681051882E-3</v>
      </c>
      <c r="D1064" s="51">
        <v>4.6611865938670831E-2</v>
      </c>
    </row>
    <row r="1065" spans="2:4" x14ac:dyDescent="0.2">
      <c r="B1065" t="s">
        <v>1101</v>
      </c>
      <c r="C1065" s="51">
        <v>2.847572995682357E-2</v>
      </c>
      <c r="D1065" s="51">
        <v>1.5818073136387327E-2</v>
      </c>
    </row>
    <row r="1066" spans="2:4" x14ac:dyDescent="0.2">
      <c r="B1066" t="s">
        <v>1102</v>
      </c>
      <c r="C1066" s="51">
        <v>-9.9498580027514213E-3</v>
      </c>
      <c r="D1066" s="51">
        <v>3.6940953147092323E-2</v>
      </c>
    </row>
    <row r="1067" spans="2:4" x14ac:dyDescent="0.2">
      <c r="B1067" t="s">
        <v>1103</v>
      </c>
      <c r="C1067" s="51">
        <v>-4.2073039136559381E-4</v>
      </c>
      <c r="D1067" s="51">
        <v>4.5235093266313427E-2</v>
      </c>
    </row>
    <row r="1068" spans="2:4" x14ac:dyDescent="0.2">
      <c r="B1068" t="s">
        <v>1104</v>
      </c>
      <c r="C1068" s="51">
        <v>3.3532629173075743E-2</v>
      </c>
      <c r="D1068" s="51">
        <v>2.2495531259822316E-2</v>
      </c>
    </row>
    <row r="1069" spans="2:4" x14ac:dyDescent="0.2">
      <c r="B1069" t="s">
        <v>1105</v>
      </c>
      <c r="C1069" s="51">
        <v>-1.4926632091250122E-2</v>
      </c>
      <c r="D1069" s="51">
        <v>4.4361519492867846E-2</v>
      </c>
    </row>
    <row r="1070" spans="2:4" x14ac:dyDescent="0.2">
      <c r="B1070" t="s">
        <v>1106</v>
      </c>
      <c r="C1070" s="51">
        <v>2.8925914848810415E-2</v>
      </c>
      <c r="D1070" s="51">
        <v>2.8873322347635066E-2</v>
      </c>
    </row>
    <row r="1071" spans="2:4" x14ac:dyDescent="0.2">
      <c r="B1071" t="s">
        <v>1107</v>
      </c>
      <c r="C1071" s="51">
        <v>9.3515912024228053E-3</v>
      </c>
      <c r="D1071" s="51">
        <v>4.7165361060045777E-2</v>
      </c>
    </row>
    <row r="1072" spans="2:4" x14ac:dyDescent="0.2">
      <c r="B1072" t="s">
        <v>1108</v>
      </c>
      <c r="C1072" s="51">
        <v>8.5411139223982406E-3</v>
      </c>
      <c r="D1072" s="51">
        <v>6.5987962160164948E-2</v>
      </c>
    </row>
    <row r="1073" spans="2:4" x14ac:dyDescent="0.2">
      <c r="B1073" t="s">
        <v>1109</v>
      </c>
      <c r="C1073" s="51">
        <v>2.0113880102608395E-2</v>
      </c>
      <c r="D1073" s="51">
        <v>5.1066050263475486E-2</v>
      </c>
    </row>
    <row r="1074" spans="2:4" x14ac:dyDescent="0.2">
      <c r="B1074" t="s">
        <v>1110</v>
      </c>
      <c r="C1074" s="51">
        <v>6.7822483003160943E-3</v>
      </c>
      <c r="D1074" s="51">
        <v>6.0688037352193726E-2</v>
      </c>
    </row>
    <row r="1075" spans="2:4" x14ac:dyDescent="0.2">
      <c r="B1075" t="s">
        <v>1111</v>
      </c>
      <c r="C1075" s="51">
        <v>1.5174537966872303E-2</v>
      </c>
      <c r="D1075" s="51">
        <v>3.9347841797019223E-2</v>
      </c>
    </row>
    <row r="1076" spans="2:4" x14ac:dyDescent="0.2">
      <c r="B1076" t="s">
        <v>1112</v>
      </c>
      <c r="C1076" s="51">
        <v>1.3366137035502153E-2</v>
      </c>
      <c r="D1076" s="51">
        <v>5.0408666110570544E-2</v>
      </c>
    </row>
    <row r="1077" spans="2:4" x14ac:dyDescent="0.2">
      <c r="B1077" t="s">
        <v>1113</v>
      </c>
      <c r="C1077" s="51">
        <v>6.9947864630284986E-3</v>
      </c>
      <c r="D1077" s="51">
        <v>2.5405144139441213E-2</v>
      </c>
    </row>
    <row r="1078" spans="2:4" x14ac:dyDescent="0.2">
      <c r="B1078" t="s">
        <v>1114</v>
      </c>
      <c r="C1078" s="51">
        <v>-1.2181768799723743E-2</v>
      </c>
      <c r="D1078" s="51">
        <v>4.3237740739725271E-2</v>
      </c>
    </row>
    <row r="1079" spans="2:4" x14ac:dyDescent="0.2">
      <c r="B1079" t="s">
        <v>1115</v>
      </c>
      <c r="C1079" s="51">
        <v>2.4278976645705226E-2</v>
      </c>
      <c r="D1079" s="51">
        <v>4.0903788271728192E-2</v>
      </c>
    </row>
    <row r="1080" spans="2:4" x14ac:dyDescent="0.2">
      <c r="B1080" t="s">
        <v>1116</v>
      </c>
      <c r="C1080" s="51">
        <v>1.9016026439005372E-2</v>
      </c>
      <c r="D1080" s="51">
        <v>4.8268759751978779E-2</v>
      </c>
    </row>
    <row r="1081" spans="2:4" x14ac:dyDescent="0.2">
      <c r="B1081" t="s">
        <v>1117</v>
      </c>
      <c r="C1081" s="51">
        <v>-3.3940150026776507E-2</v>
      </c>
      <c r="D1081" s="51">
        <v>4.6841929673250848E-2</v>
      </c>
    </row>
    <row r="1082" spans="2:4" x14ac:dyDescent="0.2">
      <c r="B1082" t="s">
        <v>1118</v>
      </c>
      <c r="C1082" s="51">
        <v>2.941899255717173E-2</v>
      </c>
      <c r="D1082" s="51">
        <v>3.441872198733846E-2</v>
      </c>
    </row>
    <row r="1083" spans="2:4" x14ac:dyDescent="0.2">
      <c r="B1083" t="s">
        <v>1119</v>
      </c>
      <c r="C1083" s="51">
        <v>2.8630238795039821E-2</v>
      </c>
      <c r="D1083" s="51">
        <v>4.066842900907916E-2</v>
      </c>
    </row>
    <row r="1084" spans="2:4" x14ac:dyDescent="0.2">
      <c r="B1084" t="s">
        <v>1120</v>
      </c>
      <c r="C1084" s="51">
        <v>1.6697552921731529E-2</v>
      </c>
      <c r="D1084" s="51">
        <v>9.1135073069091355E-2</v>
      </c>
    </row>
    <row r="1085" spans="2:4" x14ac:dyDescent="0.2">
      <c r="B1085" t="s">
        <v>1121</v>
      </c>
      <c r="C1085" s="51">
        <v>2.2233326125696458E-2</v>
      </c>
      <c r="D1085" s="51">
        <v>4.7407089055942153E-2</v>
      </c>
    </row>
    <row r="1086" spans="2:4" x14ac:dyDescent="0.2">
      <c r="B1086" t="s">
        <v>1122</v>
      </c>
      <c r="C1086" s="51">
        <v>6.072590581737548E-3</v>
      </c>
      <c r="D1086" s="51">
        <v>6.0487283565292385E-2</v>
      </c>
    </row>
    <row r="1087" spans="2:4" x14ac:dyDescent="0.2">
      <c r="B1087" t="s">
        <v>1123</v>
      </c>
      <c r="C1087" s="51">
        <v>1.8759617691264999E-2</v>
      </c>
      <c r="D1087" s="51">
        <v>6.2526835505932521E-2</v>
      </c>
    </row>
    <row r="1088" spans="2:4" x14ac:dyDescent="0.2">
      <c r="B1088" t="s">
        <v>1124</v>
      </c>
      <c r="C1088" s="51">
        <v>-8.824035556926341E-3</v>
      </c>
      <c r="D1088" s="51">
        <v>7.3618619234870841E-2</v>
      </c>
    </row>
    <row r="1089" spans="2:4" x14ac:dyDescent="0.2">
      <c r="B1089" t="s">
        <v>1125</v>
      </c>
      <c r="C1089" s="51">
        <v>4.9475165540729081E-4</v>
      </c>
      <c r="D1089" s="51">
        <v>5.1920042015315991E-2</v>
      </c>
    </row>
    <row r="1090" spans="2:4" x14ac:dyDescent="0.2">
      <c r="B1090" t="s">
        <v>1126</v>
      </c>
      <c r="C1090" s="51">
        <v>1.663130205628971E-2</v>
      </c>
      <c r="D1090" s="51">
        <v>1.831050242071796E-2</v>
      </c>
    </row>
    <row r="1091" spans="2:4" x14ac:dyDescent="0.2">
      <c r="B1091" t="s">
        <v>1127</v>
      </c>
      <c r="C1091" s="51">
        <v>-1.088972335901507E-2</v>
      </c>
      <c r="D1091" s="51">
        <v>3.2985819287832847E-2</v>
      </c>
    </row>
    <row r="1092" spans="2:4" x14ac:dyDescent="0.2">
      <c r="B1092" t="s">
        <v>1128</v>
      </c>
      <c r="C1092" s="51">
        <v>1.1012262188578021E-2</v>
      </c>
      <c r="D1092" s="51">
        <v>2.6396716692038247E-2</v>
      </c>
    </row>
    <row r="1093" spans="2:4" x14ac:dyDescent="0.2">
      <c r="B1093" t="s">
        <v>1129</v>
      </c>
      <c r="C1093" s="51">
        <v>-7.8621902351204715E-3</v>
      </c>
      <c r="D1093" s="51">
        <v>3.2925578812235651E-2</v>
      </c>
    </row>
    <row r="1094" spans="2:4" x14ac:dyDescent="0.2">
      <c r="B1094" t="s">
        <v>1130</v>
      </c>
      <c r="C1094" s="51">
        <v>2.1011296815653065E-2</v>
      </c>
      <c r="D1094" s="51">
        <v>6.022886220255802E-2</v>
      </c>
    </row>
    <row r="1095" spans="2:4" x14ac:dyDescent="0.2">
      <c r="B1095" t="s">
        <v>1131</v>
      </c>
      <c r="C1095" s="51">
        <v>-8.8708145857411842E-3</v>
      </c>
      <c r="D1095" s="51">
        <v>4.0551478223658843E-2</v>
      </c>
    </row>
    <row r="1096" spans="2:4" x14ac:dyDescent="0.2">
      <c r="B1096" t="s">
        <v>1132</v>
      </c>
      <c r="C1096" s="51">
        <v>2.7749651140865611E-2</v>
      </c>
      <c r="D1096" s="51">
        <v>2.8567057848957227E-2</v>
      </c>
    </row>
    <row r="1097" spans="2:4" x14ac:dyDescent="0.2">
      <c r="B1097" t="s">
        <v>1133</v>
      </c>
      <c r="C1097" s="51">
        <v>3.7667620352018526E-3</v>
      </c>
      <c r="D1097" s="51">
        <v>6.3211825885905598E-2</v>
      </c>
    </row>
    <row r="1098" spans="2:4" x14ac:dyDescent="0.2">
      <c r="B1098" t="s">
        <v>1134</v>
      </c>
      <c r="C1098" s="51">
        <v>1.2740126268811873E-2</v>
      </c>
      <c r="D1098" s="51">
        <v>5.3483574890722314E-2</v>
      </c>
    </row>
    <row r="1099" spans="2:4" x14ac:dyDescent="0.2">
      <c r="B1099" t="s">
        <v>1135</v>
      </c>
      <c r="C1099" s="51">
        <v>-3.886452438438262E-2</v>
      </c>
      <c r="D1099" s="51">
        <v>3.1694219531590365E-2</v>
      </c>
    </row>
    <row r="1100" spans="2:4" x14ac:dyDescent="0.2">
      <c r="B1100" t="s">
        <v>1136</v>
      </c>
      <c r="C1100" s="51">
        <v>-1.7957533300839712E-2</v>
      </c>
      <c r="D1100" s="51">
        <v>2.4306402976669899E-2</v>
      </c>
    </row>
    <row r="1101" spans="2:4" x14ac:dyDescent="0.2">
      <c r="B1101" t="s">
        <v>1137</v>
      </c>
      <c r="C1101" s="51">
        <v>2.3367313363196675E-2</v>
      </c>
      <c r="D1101" s="51">
        <v>8.6516895765334223E-2</v>
      </c>
    </row>
    <row r="1102" spans="2:4" x14ac:dyDescent="0.2">
      <c r="B1102" t="s">
        <v>1138</v>
      </c>
      <c r="C1102" s="51">
        <v>1.3887427313084826E-2</v>
      </c>
      <c r="D1102" s="51">
        <v>5.1674630869644182E-2</v>
      </c>
    </row>
    <row r="1103" spans="2:4" x14ac:dyDescent="0.2">
      <c r="B1103" t="s">
        <v>1139</v>
      </c>
      <c r="C1103" s="51">
        <v>-1.235533004600828E-2</v>
      </c>
      <c r="D1103" s="51">
        <v>3.7582155660237267E-2</v>
      </c>
    </row>
    <row r="1104" spans="2:4" x14ac:dyDescent="0.2">
      <c r="B1104" t="s">
        <v>1140</v>
      </c>
      <c r="C1104" s="51">
        <v>2.0205443157449883E-3</v>
      </c>
      <c r="D1104" s="51">
        <v>5.8738171146310643E-2</v>
      </c>
    </row>
    <row r="1105" spans="2:4" x14ac:dyDescent="0.2">
      <c r="B1105" t="s">
        <v>1141</v>
      </c>
      <c r="C1105" s="51">
        <v>1.9872752211172729E-2</v>
      </c>
      <c r="D1105" s="51">
        <v>1.2938890596276856E-2</v>
      </c>
    </row>
    <row r="1106" spans="2:4" x14ac:dyDescent="0.2">
      <c r="B1106" t="s">
        <v>1142</v>
      </c>
      <c r="C1106" s="51">
        <v>3.4622610570745338E-2</v>
      </c>
      <c r="D1106" s="51">
        <v>3.6161201087392576E-2</v>
      </c>
    </row>
    <row r="1107" spans="2:4" x14ac:dyDescent="0.2">
      <c r="B1107" t="s">
        <v>1143</v>
      </c>
      <c r="C1107" s="51">
        <v>-6.8219081826542145E-3</v>
      </c>
      <c r="D1107" s="51">
        <v>4.6243150035884514E-2</v>
      </c>
    </row>
    <row r="1108" spans="2:4" x14ac:dyDescent="0.2">
      <c r="B1108" t="s">
        <v>1144</v>
      </c>
      <c r="C1108" s="51">
        <v>8.305543419600353E-3</v>
      </c>
      <c r="D1108" s="51">
        <v>4.0198339027191839E-2</v>
      </c>
    </row>
    <row r="1109" spans="2:4" x14ac:dyDescent="0.2">
      <c r="B1109" t="s">
        <v>1145</v>
      </c>
      <c r="C1109" s="51">
        <v>2.4466894165303572E-2</v>
      </c>
      <c r="D1109" s="51">
        <v>3.6618328506736755E-2</v>
      </c>
    </row>
    <row r="1110" spans="2:4" x14ac:dyDescent="0.2">
      <c r="B1110" t="s">
        <v>1146</v>
      </c>
      <c r="C1110" s="51">
        <v>-3.0339419347527555E-2</v>
      </c>
      <c r="D1110" s="51">
        <v>1.7878599362923474E-2</v>
      </c>
    </row>
    <row r="1111" spans="2:4" x14ac:dyDescent="0.2">
      <c r="B1111" t="s">
        <v>1147</v>
      </c>
      <c r="C1111" s="51">
        <v>4.1046492771057153E-2</v>
      </c>
      <c r="D1111" s="51">
        <v>7.5067929666205443E-2</v>
      </c>
    </row>
    <row r="1112" spans="2:4" x14ac:dyDescent="0.2">
      <c r="B1112" t="s">
        <v>1148</v>
      </c>
      <c r="C1112" s="51">
        <v>1.2110912065583342E-2</v>
      </c>
      <c r="D1112" s="51">
        <v>1.0993705949396103E-2</v>
      </c>
    </row>
    <row r="1113" spans="2:4" x14ac:dyDescent="0.2">
      <c r="B1113" t="s">
        <v>1149</v>
      </c>
      <c r="C1113" s="51">
        <v>1.5426930089163233E-2</v>
      </c>
      <c r="D1113" s="51">
        <v>6.3374803881381767E-2</v>
      </c>
    </row>
    <row r="1114" spans="2:4" x14ac:dyDescent="0.2">
      <c r="B1114" t="s">
        <v>1150</v>
      </c>
      <c r="C1114" s="51">
        <v>2.0986770752774414E-2</v>
      </c>
      <c r="D1114" s="51">
        <v>4.2343701569785272E-2</v>
      </c>
    </row>
    <row r="1115" spans="2:4" x14ac:dyDescent="0.2">
      <c r="B1115" t="s">
        <v>1151</v>
      </c>
      <c r="C1115" s="51">
        <v>-1.1940620899583247E-3</v>
      </c>
      <c r="D1115" s="51">
        <v>5.7377060479077993E-2</v>
      </c>
    </row>
    <row r="1116" spans="2:4" x14ac:dyDescent="0.2">
      <c r="B1116" t="s">
        <v>1152</v>
      </c>
      <c r="C1116" s="51">
        <v>1.6944963364981844E-2</v>
      </c>
      <c r="D1116" s="51">
        <v>1.6474266453860152E-2</v>
      </c>
    </row>
    <row r="1117" spans="2:4" x14ac:dyDescent="0.2">
      <c r="B1117" t="s">
        <v>1153</v>
      </c>
      <c r="C1117" s="51">
        <v>2.1636473196385207E-2</v>
      </c>
      <c r="D1117" s="51">
        <v>6.7997349816193264E-2</v>
      </c>
    </row>
    <row r="1118" spans="2:4" x14ac:dyDescent="0.2">
      <c r="B1118" t="s">
        <v>1154</v>
      </c>
      <c r="C1118" s="51">
        <v>2.1647738854539689E-5</v>
      </c>
      <c r="D1118" s="51">
        <v>5.5837715163447599E-2</v>
      </c>
    </row>
    <row r="1119" spans="2:4" x14ac:dyDescent="0.2">
      <c r="B1119" t="s">
        <v>1155</v>
      </c>
      <c r="C1119" s="51">
        <v>1.3864726247825903E-2</v>
      </c>
      <c r="D1119" s="51">
        <v>3.8665912523302259E-2</v>
      </c>
    </row>
    <row r="1120" spans="2:4" x14ac:dyDescent="0.2">
      <c r="B1120" t="s">
        <v>1156</v>
      </c>
      <c r="C1120" s="51">
        <v>2.5481672588072581E-2</v>
      </c>
      <c r="D1120" s="51">
        <v>1.360995002983393E-2</v>
      </c>
    </row>
    <row r="1121" spans="2:4" x14ac:dyDescent="0.2">
      <c r="B1121" t="s">
        <v>1157</v>
      </c>
      <c r="C1121" s="51">
        <v>2.2661631559886375E-2</v>
      </c>
      <c r="D1121" s="51">
        <v>3.2406218035385979E-2</v>
      </c>
    </row>
    <row r="1122" spans="2:4" x14ac:dyDescent="0.2">
      <c r="B1122" t="s">
        <v>1158</v>
      </c>
      <c r="C1122" s="51">
        <v>4.4406943679441438E-2</v>
      </c>
      <c r="D1122" s="51">
        <v>3.743770094518082E-2</v>
      </c>
    </row>
    <row r="1123" spans="2:4" x14ac:dyDescent="0.2">
      <c r="B1123" t="s">
        <v>1159</v>
      </c>
      <c r="C1123" s="51">
        <v>-7.0431324227502434E-3</v>
      </c>
      <c r="D1123" s="51">
        <v>4.1124009767701995E-2</v>
      </c>
    </row>
    <row r="1124" spans="2:4" x14ac:dyDescent="0.2">
      <c r="B1124" t="s">
        <v>1160</v>
      </c>
      <c r="C1124" s="51">
        <v>-4.3143919266230311E-2</v>
      </c>
      <c r="D1124" s="51">
        <v>3.4760472958002712E-2</v>
      </c>
    </row>
    <row r="1125" spans="2:4" x14ac:dyDescent="0.2">
      <c r="B1125" t="s">
        <v>1161</v>
      </c>
      <c r="C1125" s="51">
        <v>-3.9442397001599079E-3</v>
      </c>
      <c r="D1125" s="51">
        <v>2.0162459455010523E-2</v>
      </c>
    </row>
    <row r="1126" spans="2:4" x14ac:dyDescent="0.2">
      <c r="B1126" t="s">
        <v>1162</v>
      </c>
      <c r="C1126" s="51">
        <v>-1.350660457464505E-2</v>
      </c>
      <c r="D1126" s="51">
        <v>4.1891373168462753E-2</v>
      </c>
    </row>
    <row r="1127" spans="2:4" x14ac:dyDescent="0.2">
      <c r="B1127" t="s">
        <v>1163</v>
      </c>
      <c r="C1127" s="51">
        <v>9.7425170571315764E-3</v>
      </c>
      <c r="D1127" s="51">
        <v>3.7363620845917864E-2</v>
      </c>
    </row>
    <row r="1128" spans="2:4" x14ac:dyDescent="0.2">
      <c r="B1128" t="s">
        <v>1164</v>
      </c>
      <c r="C1128" s="51">
        <v>3.6638298642268551E-2</v>
      </c>
      <c r="D1128" s="51">
        <v>1.9442189053823236E-2</v>
      </c>
    </row>
    <row r="1129" spans="2:4" x14ac:dyDescent="0.2">
      <c r="B1129" t="s">
        <v>1165</v>
      </c>
      <c r="C1129" s="51">
        <v>1.8601170329285238E-2</v>
      </c>
      <c r="D1129" s="51">
        <v>4.6688845610074248E-2</v>
      </c>
    </row>
    <row r="1130" spans="2:4" x14ac:dyDescent="0.2">
      <c r="B1130" t="s">
        <v>1166</v>
      </c>
      <c r="C1130" s="51">
        <v>-4.5393364381407179E-3</v>
      </c>
      <c r="D1130" s="51">
        <v>1.673098313594407E-2</v>
      </c>
    </row>
    <row r="1131" spans="2:4" x14ac:dyDescent="0.2">
      <c r="B1131" t="s">
        <v>1167</v>
      </c>
      <c r="C1131" s="51">
        <v>-1.3551378020912131E-2</v>
      </c>
      <c r="D1131" s="51">
        <v>6.4174850009376935E-2</v>
      </c>
    </row>
    <row r="1132" spans="2:4" x14ac:dyDescent="0.2">
      <c r="B1132" t="s">
        <v>1168</v>
      </c>
      <c r="C1132" s="51">
        <v>1.4551216074339037E-3</v>
      </c>
      <c r="D1132" s="51">
        <v>2.3669176784458991E-2</v>
      </c>
    </row>
    <row r="1133" spans="2:4" x14ac:dyDescent="0.2">
      <c r="B1133" t="s">
        <v>1169</v>
      </c>
      <c r="C1133" s="51">
        <v>3.8913154877578487E-2</v>
      </c>
      <c r="D1133" s="51">
        <v>4.738000166722843E-2</v>
      </c>
    </row>
    <row r="1134" spans="2:4" x14ac:dyDescent="0.2">
      <c r="B1134" t="s">
        <v>1170</v>
      </c>
      <c r="C1134" s="51">
        <v>-5.9209915862317528E-3</v>
      </c>
      <c r="D1134" s="51">
        <v>2.1389731071873704E-2</v>
      </c>
    </row>
    <row r="1135" spans="2:4" x14ac:dyDescent="0.2">
      <c r="B1135" t="s">
        <v>1171</v>
      </c>
      <c r="C1135" s="51">
        <v>2.77187432895473E-2</v>
      </c>
      <c r="D1135" s="51">
        <v>4.5756928254907611E-2</v>
      </c>
    </row>
    <row r="1136" spans="2:4" x14ac:dyDescent="0.2">
      <c r="B1136" t="s">
        <v>1172</v>
      </c>
      <c r="C1136" s="51">
        <v>3.3340950269143368E-2</v>
      </c>
      <c r="D1136" s="51">
        <v>2.8215348612429934E-2</v>
      </c>
    </row>
    <row r="1137" spans="2:4" x14ac:dyDescent="0.2">
      <c r="B1137" t="s">
        <v>1173</v>
      </c>
      <c r="C1137" s="51">
        <v>-6.3745425201089511E-3</v>
      </c>
      <c r="D1137" s="51">
        <v>1.0397717047790481E-2</v>
      </c>
    </row>
    <row r="1138" spans="2:4" x14ac:dyDescent="0.2">
      <c r="B1138" t="s">
        <v>1174</v>
      </c>
      <c r="C1138" s="51">
        <v>2.4942682955059158E-2</v>
      </c>
      <c r="D1138" s="51">
        <v>8.9875965378629727E-2</v>
      </c>
    </row>
    <row r="1139" spans="2:4" x14ac:dyDescent="0.2">
      <c r="B1139" t="s">
        <v>1175</v>
      </c>
      <c r="C1139" s="51">
        <v>2.584010558641521E-2</v>
      </c>
      <c r="D1139" s="51">
        <v>1.6201546791142413E-2</v>
      </c>
    </row>
    <row r="1140" spans="2:4" x14ac:dyDescent="0.2">
      <c r="B1140" t="s">
        <v>1176</v>
      </c>
      <c r="C1140" s="51">
        <v>3.3411882866316203E-2</v>
      </c>
      <c r="D1140" s="51">
        <v>2.0350324416493672E-2</v>
      </c>
    </row>
    <row r="1141" spans="2:4" x14ac:dyDescent="0.2">
      <c r="B1141" t="s">
        <v>1177</v>
      </c>
      <c r="C1141" s="51">
        <v>2.6506933449797682E-2</v>
      </c>
      <c r="D1141" s="51">
        <v>3.4230283048560309E-2</v>
      </c>
    </row>
    <row r="1142" spans="2:4" x14ac:dyDescent="0.2">
      <c r="B1142" t="s">
        <v>1178</v>
      </c>
      <c r="C1142" s="51">
        <v>-4.4509224487578464E-3</v>
      </c>
      <c r="D1142" s="51">
        <v>6.6102475675076128E-2</v>
      </c>
    </row>
    <row r="1143" spans="2:4" x14ac:dyDescent="0.2">
      <c r="B1143" t="s">
        <v>1179</v>
      </c>
      <c r="C1143" s="51">
        <v>2.5050189225431528E-2</v>
      </c>
      <c r="D1143" s="51">
        <v>7.4200678885942672E-2</v>
      </c>
    </row>
    <row r="1144" spans="2:4" x14ac:dyDescent="0.2">
      <c r="B1144" t="s">
        <v>1180</v>
      </c>
      <c r="C1144" s="51">
        <v>1.2932405324663934E-2</v>
      </c>
      <c r="D1144" s="51">
        <v>4.2259837560119688E-2</v>
      </c>
    </row>
    <row r="1145" spans="2:4" x14ac:dyDescent="0.2">
      <c r="B1145" t="s">
        <v>1181</v>
      </c>
      <c r="C1145" s="51">
        <v>1.130996769328867E-2</v>
      </c>
      <c r="D1145" s="51">
        <v>3.5938413422124157E-2</v>
      </c>
    </row>
    <row r="1146" spans="2:4" x14ac:dyDescent="0.2">
      <c r="B1146" t="s">
        <v>1182</v>
      </c>
      <c r="C1146" s="51">
        <v>2.3411795039776938E-2</v>
      </c>
      <c r="D1146" s="51">
        <v>5.5048003966933885E-2</v>
      </c>
    </row>
    <row r="1147" spans="2:4" x14ac:dyDescent="0.2">
      <c r="B1147" t="s">
        <v>1183</v>
      </c>
      <c r="C1147" s="51">
        <v>-1.1164036137422154E-2</v>
      </c>
      <c r="D1147" s="51">
        <v>4.7951945759968154E-2</v>
      </c>
    </row>
    <row r="1148" spans="2:4" x14ac:dyDescent="0.2">
      <c r="B1148" t="s">
        <v>1184</v>
      </c>
      <c r="C1148" s="51">
        <v>5.0020794939379812E-3</v>
      </c>
      <c r="D1148" s="51">
        <v>5.7552157387666031E-2</v>
      </c>
    </row>
    <row r="1149" spans="2:4" x14ac:dyDescent="0.2">
      <c r="B1149" t="s">
        <v>1185</v>
      </c>
      <c r="C1149" s="51">
        <v>1.8557239672113694E-2</v>
      </c>
      <c r="D1149" s="51">
        <v>5.1150607267087311E-2</v>
      </c>
    </row>
    <row r="1150" spans="2:4" x14ac:dyDescent="0.2">
      <c r="B1150" t="s">
        <v>1186</v>
      </c>
      <c r="C1150" s="51">
        <v>5.7557687275654808E-2</v>
      </c>
      <c r="D1150" s="51">
        <v>3.5216320633397052E-2</v>
      </c>
    </row>
    <row r="1151" spans="2:4" x14ac:dyDescent="0.2">
      <c r="B1151" t="s">
        <v>1187</v>
      </c>
      <c r="C1151" s="51">
        <v>1.5198078528397177E-2</v>
      </c>
      <c r="D1151" s="51">
        <v>4.7305444485755771E-2</v>
      </c>
    </row>
    <row r="1152" spans="2:4" x14ac:dyDescent="0.2">
      <c r="B1152" t="s">
        <v>1188</v>
      </c>
      <c r="C1152" s="51">
        <v>5.7381400496902442E-3</v>
      </c>
      <c r="D1152" s="51">
        <v>3.5234238660231489E-2</v>
      </c>
    </row>
    <row r="1153" spans="2:4" x14ac:dyDescent="0.2">
      <c r="B1153" t="s">
        <v>1189</v>
      </c>
      <c r="C1153" s="51">
        <v>5.8813708638235374E-3</v>
      </c>
      <c r="D1153" s="51">
        <v>6.3509814916987484E-2</v>
      </c>
    </row>
    <row r="1154" spans="2:4" x14ac:dyDescent="0.2">
      <c r="B1154" t="s">
        <v>1190</v>
      </c>
      <c r="C1154" s="51">
        <v>-1.5425773678861174E-2</v>
      </c>
      <c r="D1154" s="51">
        <v>5.6634276934329458E-2</v>
      </c>
    </row>
    <row r="1155" spans="2:4" x14ac:dyDescent="0.2">
      <c r="B1155" t="s">
        <v>1191</v>
      </c>
      <c r="C1155" s="51">
        <v>-6.261508255513774E-3</v>
      </c>
      <c r="D1155" s="51">
        <v>1.6217484629933648E-2</v>
      </c>
    </row>
    <row r="1156" spans="2:4" x14ac:dyDescent="0.2">
      <c r="B1156" t="s">
        <v>1192</v>
      </c>
      <c r="C1156" s="51">
        <v>-2.5917146713238012E-2</v>
      </c>
      <c r="D1156" s="51">
        <v>1.5290697447539893E-2</v>
      </c>
    </row>
    <row r="1157" spans="2:4" x14ac:dyDescent="0.2">
      <c r="B1157" t="s">
        <v>1193</v>
      </c>
      <c r="C1157" s="51">
        <v>5.6302457639425601E-3</v>
      </c>
      <c r="D1157" s="51">
        <v>1.7338772237064828E-2</v>
      </c>
    </row>
    <row r="1158" spans="2:4" x14ac:dyDescent="0.2">
      <c r="B1158" t="s">
        <v>1194</v>
      </c>
      <c r="C1158" s="51">
        <v>2.1054088574467271E-2</v>
      </c>
      <c r="D1158" s="51">
        <v>-1.4047408241355287E-2</v>
      </c>
    </row>
    <row r="1159" spans="2:4" x14ac:dyDescent="0.2">
      <c r="B1159" t="s">
        <v>1195</v>
      </c>
      <c r="C1159" s="51">
        <v>1.4795265255569234E-2</v>
      </c>
      <c r="D1159" s="51">
        <v>4.6067850513779748E-2</v>
      </c>
    </row>
    <row r="1160" spans="2:4" x14ac:dyDescent="0.2">
      <c r="B1160" t="s">
        <v>1196</v>
      </c>
      <c r="C1160" s="51">
        <v>1.7242120181374113E-2</v>
      </c>
      <c r="D1160" s="51">
        <v>1.9855632522337636E-2</v>
      </c>
    </row>
    <row r="1161" spans="2:4" x14ac:dyDescent="0.2">
      <c r="B1161" t="s">
        <v>1197</v>
      </c>
      <c r="C1161" s="51">
        <v>1.5020058819023463E-2</v>
      </c>
      <c r="D1161" s="51">
        <v>2.9720256206384098E-2</v>
      </c>
    </row>
    <row r="1162" spans="2:4" x14ac:dyDescent="0.2">
      <c r="B1162" t="s">
        <v>1198</v>
      </c>
      <c r="C1162" s="51">
        <v>1.3462880775003988E-2</v>
      </c>
      <c r="D1162" s="51">
        <v>4.573722977793572E-2</v>
      </c>
    </row>
    <row r="1163" spans="2:4" x14ac:dyDescent="0.2">
      <c r="B1163" t="s">
        <v>1199</v>
      </c>
      <c r="C1163" s="51">
        <v>-1.3994414860054904E-2</v>
      </c>
      <c r="D1163" s="51">
        <v>-1.1930872226860123E-2</v>
      </c>
    </row>
    <row r="1164" spans="2:4" x14ac:dyDescent="0.2">
      <c r="B1164" t="s">
        <v>1200</v>
      </c>
      <c r="C1164" s="51">
        <v>-1.4041164847397E-2</v>
      </c>
      <c r="D1164" s="51">
        <v>5.1506795639347985E-2</v>
      </c>
    </row>
    <row r="1165" spans="2:4" x14ac:dyDescent="0.2">
      <c r="B1165" t="s">
        <v>1201</v>
      </c>
      <c r="C1165" s="51">
        <v>-1.1511646655647757E-2</v>
      </c>
      <c r="D1165" s="51">
        <v>7.2221323638358426E-2</v>
      </c>
    </row>
    <row r="1166" spans="2:4" x14ac:dyDescent="0.2">
      <c r="B1166" t="s">
        <v>1202</v>
      </c>
      <c r="C1166" s="51">
        <v>5.1859154042701611E-2</v>
      </c>
      <c r="D1166" s="51">
        <v>1.747793978996956E-2</v>
      </c>
    </row>
    <row r="1167" spans="2:4" x14ac:dyDescent="0.2">
      <c r="B1167" t="s">
        <v>1203</v>
      </c>
      <c r="C1167" s="51">
        <v>3.5944764266463002E-2</v>
      </c>
      <c r="D1167" s="51">
        <v>2.5988365150290849E-2</v>
      </c>
    </row>
    <row r="1168" spans="2:4" x14ac:dyDescent="0.2">
      <c r="B1168" t="s">
        <v>1204</v>
      </c>
      <c r="C1168" s="51">
        <v>1.9942618430643801E-2</v>
      </c>
      <c r="D1168" s="51">
        <v>1.1494077504999672E-2</v>
      </c>
    </row>
    <row r="1169" spans="2:4" x14ac:dyDescent="0.2">
      <c r="B1169" t="s">
        <v>1205</v>
      </c>
      <c r="C1169" s="51">
        <v>8.0003052177791932E-3</v>
      </c>
      <c r="D1169" s="51">
        <v>3.3832890139737934E-2</v>
      </c>
    </row>
    <row r="1170" spans="2:4" x14ac:dyDescent="0.2">
      <c r="B1170" t="s">
        <v>1206</v>
      </c>
      <c r="C1170" s="51">
        <v>4.0559732192541421E-2</v>
      </c>
      <c r="D1170" s="51">
        <v>5.4844724455668285E-2</v>
      </c>
    </row>
    <row r="1171" spans="2:4" x14ac:dyDescent="0.2">
      <c r="B1171" t="s">
        <v>1207</v>
      </c>
      <c r="C1171" s="51">
        <v>1.3848444239311161E-2</v>
      </c>
      <c r="D1171" s="51">
        <v>-1.8482381927402869E-2</v>
      </c>
    </row>
    <row r="1172" spans="2:4" x14ac:dyDescent="0.2">
      <c r="B1172" t="s">
        <v>1208</v>
      </c>
      <c r="C1172" s="51">
        <v>7.6718744447444361E-3</v>
      </c>
      <c r="D1172" s="51">
        <v>4.6340201071813053E-2</v>
      </c>
    </row>
    <row r="1173" spans="2:4" x14ac:dyDescent="0.2">
      <c r="B1173" t="s">
        <v>1209</v>
      </c>
      <c r="C1173" s="51">
        <v>1.0307451466604983E-2</v>
      </c>
      <c r="D1173" s="51">
        <v>7.9146598771790672E-2</v>
      </c>
    </row>
    <row r="1174" spans="2:4" x14ac:dyDescent="0.2">
      <c r="B1174" t="s">
        <v>1210</v>
      </c>
      <c r="C1174" s="51">
        <v>-5.117225889713594E-3</v>
      </c>
      <c r="D1174" s="51">
        <v>3.0223838277231331E-2</v>
      </c>
    </row>
    <row r="1175" spans="2:4" x14ac:dyDescent="0.2">
      <c r="B1175" t="s">
        <v>1211</v>
      </c>
      <c r="C1175" s="51">
        <v>-8.1306598955335416E-4</v>
      </c>
      <c r="D1175" s="51">
        <v>5.4310552153275259E-2</v>
      </c>
    </row>
    <row r="1176" spans="2:4" x14ac:dyDescent="0.2">
      <c r="B1176" t="s">
        <v>1212</v>
      </c>
      <c r="C1176" s="51">
        <v>2.3841692782571935E-3</v>
      </c>
      <c r="D1176" s="51">
        <v>4.9083157780757641E-2</v>
      </c>
    </row>
    <row r="1177" spans="2:4" x14ac:dyDescent="0.2">
      <c r="B1177" t="s">
        <v>1213</v>
      </c>
      <c r="C1177" s="51">
        <v>2.1996846908546416E-2</v>
      </c>
      <c r="D1177" s="51">
        <v>8.8466943807177442E-3</v>
      </c>
    </row>
    <row r="1178" spans="2:4" x14ac:dyDescent="0.2">
      <c r="B1178" t="s">
        <v>1214</v>
      </c>
      <c r="C1178" s="51">
        <v>1.1036047373372273E-2</v>
      </c>
      <c r="D1178" s="51">
        <v>6.6082356396458736E-2</v>
      </c>
    </row>
    <row r="1179" spans="2:4" x14ac:dyDescent="0.2">
      <c r="B1179" t="s">
        <v>1215</v>
      </c>
      <c r="C1179" s="51">
        <v>3.9874177740691089E-2</v>
      </c>
      <c r="D1179" s="51">
        <v>1.0343259922876991E-2</v>
      </c>
    </row>
    <row r="1180" spans="2:4" x14ac:dyDescent="0.2">
      <c r="B1180" t="s">
        <v>1216</v>
      </c>
      <c r="C1180" s="51">
        <v>3.0115885132923445E-2</v>
      </c>
      <c r="D1180" s="51">
        <v>2.5121129126345912E-2</v>
      </c>
    </row>
    <row r="1181" spans="2:4" x14ac:dyDescent="0.2">
      <c r="B1181" t="s">
        <v>1217</v>
      </c>
      <c r="C1181" s="51">
        <v>1.9377501224415495E-2</v>
      </c>
      <c r="D1181" s="51">
        <v>-3.7031929404972366E-3</v>
      </c>
    </row>
    <row r="1182" spans="2:4" x14ac:dyDescent="0.2">
      <c r="B1182" t="s">
        <v>1218</v>
      </c>
      <c r="C1182" s="51">
        <v>6.7076212023079946E-3</v>
      </c>
      <c r="D1182" s="51">
        <v>5.8300759432988201E-2</v>
      </c>
    </row>
    <row r="1183" spans="2:4" x14ac:dyDescent="0.2">
      <c r="B1183" t="s">
        <v>1219</v>
      </c>
      <c r="C1183" s="51">
        <v>-3.6382521628238809E-3</v>
      </c>
      <c r="D1183" s="51">
        <v>6.2242969205643248E-2</v>
      </c>
    </row>
    <row r="1184" spans="2:4" x14ac:dyDescent="0.2">
      <c r="B1184" t="s">
        <v>1220</v>
      </c>
      <c r="C1184" s="51">
        <v>3.6032874004296007E-2</v>
      </c>
      <c r="D1184" s="51">
        <v>6.0595939266359256E-2</v>
      </c>
    </row>
    <row r="1185" spans="2:4" x14ac:dyDescent="0.2">
      <c r="B1185" t="s">
        <v>1221</v>
      </c>
      <c r="C1185" s="51">
        <v>1.5569918222019318E-2</v>
      </c>
      <c r="D1185" s="51">
        <v>5.238612051472577E-2</v>
      </c>
    </row>
    <row r="1186" spans="2:4" x14ac:dyDescent="0.2">
      <c r="B1186" t="s">
        <v>1222</v>
      </c>
      <c r="C1186" s="51">
        <v>-2.7170606932371815E-3</v>
      </c>
      <c r="D1186" s="51">
        <v>3.2270030124613588E-2</v>
      </c>
    </row>
    <row r="1187" spans="2:4" x14ac:dyDescent="0.2">
      <c r="B1187" t="s">
        <v>1223</v>
      </c>
      <c r="C1187" s="51">
        <v>4.0867250123975433E-3</v>
      </c>
      <c r="D1187" s="51">
        <v>2.6497201707759415E-2</v>
      </c>
    </row>
    <row r="1188" spans="2:4" x14ac:dyDescent="0.2">
      <c r="B1188" t="s">
        <v>1224</v>
      </c>
      <c r="C1188" s="51">
        <v>6.019541409669699E-3</v>
      </c>
      <c r="D1188" s="51">
        <v>1.5020904742854935E-2</v>
      </c>
    </row>
    <row r="1189" spans="2:4" x14ac:dyDescent="0.2">
      <c r="B1189" t="s">
        <v>1225</v>
      </c>
      <c r="C1189" s="51">
        <v>-1.0823699305922601E-2</v>
      </c>
      <c r="D1189" s="51">
        <v>5.0384103965002383E-2</v>
      </c>
    </row>
    <row r="1190" spans="2:4" x14ac:dyDescent="0.2">
      <c r="B1190" t="s">
        <v>1226</v>
      </c>
      <c r="C1190" s="51">
        <v>3.2513959296572971E-3</v>
      </c>
      <c r="D1190" s="51">
        <v>5.7183554477570765E-2</v>
      </c>
    </row>
    <row r="1191" spans="2:4" x14ac:dyDescent="0.2">
      <c r="B1191" t="s">
        <v>1227</v>
      </c>
      <c r="C1191" s="51">
        <v>4.0560674323080045E-3</v>
      </c>
      <c r="D1191" s="51">
        <v>1.4578607716617415E-2</v>
      </c>
    </row>
    <row r="1192" spans="2:4" x14ac:dyDescent="0.2">
      <c r="B1192" t="s">
        <v>1228</v>
      </c>
      <c r="C1192" s="51">
        <v>-3.4012877772867815E-2</v>
      </c>
      <c r="D1192" s="51">
        <v>2.7837729704074041E-2</v>
      </c>
    </row>
    <row r="1193" spans="2:4" x14ac:dyDescent="0.2">
      <c r="B1193" t="s">
        <v>1229</v>
      </c>
      <c r="C1193" s="51">
        <v>-4.717410311331419E-3</v>
      </c>
      <c r="D1193" s="51">
        <v>4.8745281950863042E-2</v>
      </c>
    </row>
    <row r="1194" spans="2:4" x14ac:dyDescent="0.2">
      <c r="B1194" t="s">
        <v>1230</v>
      </c>
      <c r="C1194" s="51">
        <v>2.3854103644877618E-2</v>
      </c>
      <c r="D1194" s="51">
        <v>1.9811013001567734E-2</v>
      </c>
    </row>
    <row r="1195" spans="2:4" x14ac:dyDescent="0.2">
      <c r="B1195" t="s">
        <v>1231</v>
      </c>
      <c r="C1195" s="51">
        <v>3.3076363121190118E-2</v>
      </c>
      <c r="D1195" s="51">
        <v>6.1884586848848289E-2</v>
      </c>
    </row>
    <row r="1196" spans="2:4" x14ac:dyDescent="0.2">
      <c r="B1196" t="s">
        <v>1232</v>
      </c>
      <c r="C1196" s="51">
        <v>-1.0621087036289129E-3</v>
      </c>
      <c r="D1196" s="51">
        <v>3.3291782948799795E-2</v>
      </c>
    </row>
    <row r="1197" spans="2:4" x14ac:dyDescent="0.2">
      <c r="B1197" t="s">
        <v>1233</v>
      </c>
      <c r="C1197" s="51">
        <v>4.4104241302148454E-2</v>
      </c>
      <c r="D1197" s="51">
        <v>3.4121132614340112E-2</v>
      </c>
    </row>
    <row r="1198" spans="2:4" x14ac:dyDescent="0.2">
      <c r="B1198" t="s">
        <v>1234</v>
      </c>
      <c r="C1198" s="51">
        <v>5.0446563014169121E-3</v>
      </c>
      <c r="D1198" s="51">
        <v>4.0483244404170345E-2</v>
      </c>
    </row>
    <row r="1199" spans="2:4" x14ac:dyDescent="0.2">
      <c r="B1199" t="s">
        <v>1235</v>
      </c>
      <c r="C1199" s="51">
        <v>1.7805656726389684E-3</v>
      </c>
      <c r="D1199" s="51">
        <v>2.6328575372571189E-2</v>
      </c>
    </row>
    <row r="1200" spans="2:4" x14ac:dyDescent="0.2">
      <c r="B1200" t="s">
        <v>1236</v>
      </c>
      <c r="C1200" s="51">
        <v>1.9519371815102278E-4</v>
      </c>
      <c r="D1200" s="51">
        <v>3.5432342972567268E-2</v>
      </c>
    </row>
    <row r="1201" spans="2:4" x14ac:dyDescent="0.2">
      <c r="B1201" t="s">
        <v>1237</v>
      </c>
      <c r="C1201" s="51">
        <v>2.2047658230367174E-2</v>
      </c>
      <c r="D1201" s="51">
        <v>6.4206232784323788E-2</v>
      </c>
    </row>
    <row r="1202" spans="2:4" x14ac:dyDescent="0.2">
      <c r="B1202" t="s">
        <v>1238</v>
      </c>
      <c r="C1202" s="51">
        <v>3.2961753468982197E-2</v>
      </c>
      <c r="D1202" s="51">
        <v>8.173183771419186E-3</v>
      </c>
    </row>
    <row r="1203" spans="2:4" x14ac:dyDescent="0.2">
      <c r="B1203" t="s">
        <v>1239</v>
      </c>
      <c r="C1203" s="51">
        <v>-1.9357392538849515E-2</v>
      </c>
      <c r="D1203" s="51">
        <v>5.0919766512916728E-2</v>
      </c>
    </row>
    <row r="1204" spans="2:4" x14ac:dyDescent="0.2">
      <c r="B1204" t="s">
        <v>1240</v>
      </c>
      <c r="C1204" s="51">
        <v>8.0516314537782529E-3</v>
      </c>
      <c r="D1204" s="51">
        <v>5.1895832975186691E-2</v>
      </c>
    </row>
    <row r="1205" spans="2:4" x14ac:dyDescent="0.2">
      <c r="B1205" t="s">
        <v>1241</v>
      </c>
      <c r="C1205" s="51">
        <v>-8.2459251598991003E-3</v>
      </c>
      <c r="D1205" s="51">
        <v>7.8945540544152967E-3</v>
      </c>
    </row>
    <row r="1206" spans="2:4" x14ac:dyDescent="0.2">
      <c r="B1206" t="s">
        <v>1242</v>
      </c>
      <c r="C1206" s="51">
        <v>2.2501580935721733E-2</v>
      </c>
      <c r="D1206" s="51">
        <v>7.2477697187451035E-2</v>
      </c>
    </row>
    <row r="1207" spans="2:4" x14ac:dyDescent="0.2">
      <c r="B1207" t="s">
        <v>1243</v>
      </c>
      <c r="C1207" s="51">
        <v>2.5360137344148694E-4</v>
      </c>
      <c r="D1207" s="51">
        <v>3.3696946736259135E-2</v>
      </c>
    </row>
    <row r="1208" spans="2:4" x14ac:dyDescent="0.2">
      <c r="B1208" t="s">
        <v>1244</v>
      </c>
      <c r="C1208" s="51">
        <v>2.6232377368774658E-2</v>
      </c>
      <c r="D1208" s="51">
        <v>1.4542803551495443E-2</v>
      </c>
    </row>
    <row r="1209" spans="2:4" x14ac:dyDescent="0.2">
      <c r="B1209" t="s">
        <v>1245</v>
      </c>
      <c r="C1209" s="51">
        <v>-2.4284052358438779E-2</v>
      </c>
      <c r="D1209" s="51">
        <v>1.1283830178184656E-3</v>
      </c>
    </row>
    <row r="1210" spans="2:4" x14ac:dyDescent="0.2">
      <c r="B1210" t="s">
        <v>1246</v>
      </c>
      <c r="C1210" s="51">
        <v>1.3396967511364256E-2</v>
      </c>
      <c r="D1210" s="51">
        <v>4.4640804073661104E-2</v>
      </c>
    </row>
    <row r="1211" spans="2:4" x14ac:dyDescent="0.2">
      <c r="B1211" t="s">
        <v>1247</v>
      </c>
      <c r="C1211" s="51">
        <v>7.6571334142134899E-4</v>
      </c>
      <c r="D1211" s="51">
        <v>5.0568750675763954E-2</v>
      </c>
    </row>
    <row r="1212" spans="2:4" x14ac:dyDescent="0.2">
      <c r="B1212" t="s">
        <v>1248</v>
      </c>
      <c r="C1212" s="51">
        <v>-2.7365704454567201E-2</v>
      </c>
      <c r="D1212" s="51">
        <v>6.8682455245764912E-2</v>
      </c>
    </row>
    <row r="1213" spans="2:4" x14ac:dyDescent="0.2">
      <c r="B1213" t="s">
        <v>1249</v>
      </c>
      <c r="C1213" s="51">
        <v>-2.9069518615912011E-2</v>
      </c>
      <c r="D1213" s="51">
        <v>4.1008032007335139E-2</v>
      </c>
    </row>
    <row r="1214" spans="2:4" x14ac:dyDescent="0.2">
      <c r="B1214" t="s">
        <v>1250</v>
      </c>
      <c r="C1214" s="51">
        <v>-5.0327082687863685E-4</v>
      </c>
      <c r="D1214" s="51">
        <v>2.5613747025638928E-2</v>
      </c>
    </row>
    <row r="1215" spans="2:4" x14ac:dyDescent="0.2">
      <c r="B1215" t="s">
        <v>1251</v>
      </c>
      <c r="C1215" s="51">
        <v>5.2649684639720508E-2</v>
      </c>
      <c r="D1215" s="51">
        <v>4.3202637982703553E-2</v>
      </c>
    </row>
    <row r="1216" spans="2:4" x14ac:dyDescent="0.2">
      <c r="B1216" t="s">
        <v>1252</v>
      </c>
      <c r="C1216" s="51">
        <v>4.3476673410854351E-2</v>
      </c>
      <c r="D1216" s="51">
        <v>4.7576106379600712E-2</v>
      </c>
    </row>
    <row r="1217" spans="2:4" x14ac:dyDescent="0.2">
      <c r="B1217" t="s">
        <v>1253</v>
      </c>
      <c r="C1217" s="51">
        <v>2.4674718824925111E-3</v>
      </c>
      <c r="D1217" s="51">
        <v>6.0148225108284492E-2</v>
      </c>
    </row>
    <row r="1218" spans="2:4" x14ac:dyDescent="0.2">
      <c r="B1218" t="s">
        <v>1254</v>
      </c>
      <c r="C1218" s="51">
        <v>2.4562261853900307E-2</v>
      </c>
      <c r="D1218" s="51">
        <v>4.2657205959639954E-2</v>
      </c>
    </row>
    <row r="1219" spans="2:4" x14ac:dyDescent="0.2">
      <c r="B1219" t="s">
        <v>1255</v>
      </c>
      <c r="C1219" s="51">
        <v>8.5973689943303917E-3</v>
      </c>
      <c r="D1219" s="51">
        <v>-4.4318225978132869E-4</v>
      </c>
    </row>
    <row r="1220" spans="2:4" x14ac:dyDescent="0.2">
      <c r="B1220" t="s">
        <v>1256</v>
      </c>
      <c r="C1220" s="51">
        <v>4.2668388885340774E-2</v>
      </c>
      <c r="D1220" s="51">
        <v>5.3746520879942354E-2</v>
      </c>
    </row>
    <row r="1221" spans="2:4" x14ac:dyDescent="0.2">
      <c r="B1221" t="s">
        <v>1257</v>
      </c>
      <c r="C1221" s="51">
        <v>1.8646790754329616E-2</v>
      </c>
      <c r="D1221" s="51">
        <v>8.5570945052857852E-2</v>
      </c>
    </row>
    <row r="1222" spans="2:4" x14ac:dyDescent="0.2">
      <c r="B1222" t="s">
        <v>1258</v>
      </c>
      <c r="C1222" s="51">
        <v>2.0333865268343538E-2</v>
      </c>
      <c r="D1222" s="51">
        <v>4.0942810482999255E-2</v>
      </c>
    </row>
    <row r="1223" spans="2:4" x14ac:dyDescent="0.2">
      <c r="B1223" t="s">
        <v>1259</v>
      </c>
      <c r="C1223" s="51">
        <v>3.5647601490510404E-2</v>
      </c>
      <c r="D1223" s="51">
        <v>2.4159211351066363E-2</v>
      </c>
    </row>
    <row r="1224" spans="2:4" x14ac:dyDescent="0.2">
      <c r="B1224" t="s">
        <v>1260</v>
      </c>
      <c r="C1224" s="51">
        <v>-2.8122206056574485E-2</v>
      </c>
      <c r="D1224" s="51">
        <v>5.8041906113564454E-2</v>
      </c>
    </row>
    <row r="1225" spans="2:4" x14ac:dyDescent="0.2">
      <c r="B1225" t="s">
        <v>1261</v>
      </c>
      <c r="C1225" s="51">
        <v>1.1430580179772613E-2</v>
      </c>
      <c r="D1225" s="51">
        <v>4.0594464391297248E-2</v>
      </c>
    </row>
    <row r="1226" spans="2:4" x14ac:dyDescent="0.2">
      <c r="B1226" t="s">
        <v>1262</v>
      </c>
      <c r="C1226" s="51">
        <v>-9.2240472727754697E-3</v>
      </c>
      <c r="D1226" s="51">
        <v>3.8410932746474225E-2</v>
      </c>
    </row>
    <row r="1227" spans="2:4" x14ac:dyDescent="0.2">
      <c r="B1227" t="s">
        <v>1263</v>
      </c>
      <c r="C1227" s="51">
        <v>-2.4188681584063142E-2</v>
      </c>
      <c r="D1227" s="51">
        <v>2.7601228471602027E-2</v>
      </c>
    </row>
    <row r="1228" spans="2:4" x14ac:dyDescent="0.2">
      <c r="B1228" t="s">
        <v>1264</v>
      </c>
      <c r="C1228" s="51">
        <v>5.9001910216441335E-2</v>
      </c>
      <c r="D1228" s="51">
        <v>3.5112429923810223E-2</v>
      </c>
    </row>
    <row r="1229" spans="2:4" x14ac:dyDescent="0.2">
      <c r="B1229" t="s">
        <v>1265</v>
      </c>
      <c r="C1229" s="51">
        <v>6.5016323315986698E-3</v>
      </c>
      <c r="D1229" s="51">
        <v>6.4515294446244875E-2</v>
      </c>
    </row>
    <row r="1230" spans="2:4" x14ac:dyDescent="0.2">
      <c r="B1230" t="s">
        <v>1266</v>
      </c>
      <c r="C1230" s="51">
        <v>1.0398664434586714E-2</v>
      </c>
      <c r="D1230" s="51">
        <v>3.1899577540627486E-2</v>
      </c>
    </row>
    <row r="1231" spans="2:4" x14ac:dyDescent="0.2">
      <c r="B1231" t="s">
        <v>1267</v>
      </c>
      <c r="C1231" s="51">
        <v>9.1348624067238166E-3</v>
      </c>
      <c r="D1231" s="51">
        <v>2.1389907236956579E-2</v>
      </c>
    </row>
    <row r="1232" spans="2:4" x14ac:dyDescent="0.2">
      <c r="B1232" t="s">
        <v>1268</v>
      </c>
      <c r="C1232" s="51">
        <v>-6.3373867044833453E-3</v>
      </c>
      <c r="D1232" s="51">
        <v>5.3741326927098834E-2</v>
      </c>
    </row>
    <row r="1233" spans="2:4" x14ac:dyDescent="0.2">
      <c r="B1233" t="s">
        <v>1269</v>
      </c>
      <c r="C1233" s="51">
        <v>1.1727110188429269E-2</v>
      </c>
      <c r="D1233" s="51">
        <v>2.4285227029595621E-2</v>
      </c>
    </row>
    <row r="1234" spans="2:4" x14ac:dyDescent="0.2">
      <c r="B1234" t="s">
        <v>1270</v>
      </c>
      <c r="C1234" s="51">
        <v>-2.1697346934907345E-2</v>
      </c>
      <c r="D1234" s="51">
        <v>1.7236634669008006E-2</v>
      </c>
    </row>
    <row r="1235" spans="2:4" x14ac:dyDescent="0.2">
      <c r="B1235" t="s">
        <v>1271</v>
      </c>
      <c r="C1235" s="51">
        <v>-1.039527440442242E-2</v>
      </c>
      <c r="D1235" s="51">
        <v>3.7417169073222775E-2</v>
      </c>
    </row>
    <row r="1236" spans="2:4" x14ac:dyDescent="0.2">
      <c r="B1236" t="s">
        <v>1272</v>
      </c>
      <c r="C1236" s="51">
        <v>4.9765231020900275E-2</v>
      </c>
      <c r="D1236" s="51">
        <v>1.4542049090378345E-2</v>
      </c>
    </row>
    <row r="1237" spans="2:4" x14ac:dyDescent="0.2">
      <c r="B1237" t="s">
        <v>1273</v>
      </c>
      <c r="C1237" s="51">
        <v>4.8296525387432985E-3</v>
      </c>
      <c r="D1237" s="51">
        <v>2.6799339118778513E-2</v>
      </c>
    </row>
    <row r="1238" spans="2:4" x14ac:dyDescent="0.2">
      <c r="B1238" t="s">
        <v>1274</v>
      </c>
      <c r="C1238" s="51">
        <v>4.9710506059567366E-2</v>
      </c>
      <c r="D1238" s="51">
        <v>4.5098947985421176E-2</v>
      </c>
    </row>
    <row r="1239" spans="2:4" x14ac:dyDescent="0.2">
      <c r="B1239" t="s">
        <v>1275</v>
      </c>
      <c r="C1239" s="51">
        <v>-1.8906877324708304E-2</v>
      </c>
      <c r="D1239" s="51">
        <v>4.4245273419924368E-2</v>
      </c>
    </row>
    <row r="1240" spans="2:4" x14ac:dyDescent="0.2">
      <c r="B1240" t="s">
        <v>1276</v>
      </c>
      <c r="C1240" s="51">
        <v>3.5110304579124278E-2</v>
      </c>
      <c r="D1240" s="51">
        <v>4.9702975247413531E-2</v>
      </c>
    </row>
    <row r="1241" spans="2:4" x14ac:dyDescent="0.2">
      <c r="B1241" t="s">
        <v>1277</v>
      </c>
      <c r="C1241" s="51">
        <v>1.7076903462069214E-2</v>
      </c>
      <c r="D1241" s="51">
        <v>4.5940746781433103E-2</v>
      </c>
    </row>
    <row r="1242" spans="2:4" x14ac:dyDescent="0.2">
      <c r="B1242" t="s">
        <v>1278</v>
      </c>
      <c r="C1242" s="51">
        <v>4.8093790469390498E-3</v>
      </c>
      <c r="D1242" s="51">
        <v>3.2118542547813843E-2</v>
      </c>
    </row>
    <row r="1243" spans="2:4" x14ac:dyDescent="0.2">
      <c r="B1243" t="s">
        <v>1279</v>
      </c>
      <c r="C1243" s="51">
        <v>-1.9565874638410776E-3</v>
      </c>
      <c r="D1243" s="51">
        <v>2.0069089564531954E-2</v>
      </c>
    </row>
    <row r="1244" spans="2:4" x14ac:dyDescent="0.2">
      <c r="B1244" t="s">
        <v>1280</v>
      </c>
      <c r="C1244" s="51">
        <v>1.2687878378713371E-2</v>
      </c>
      <c r="D1244" s="51">
        <v>5.4635131367889896E-2</v>
      </c>
    </row>
    <row r="1245" spans="2:4" x14ac:dyDescent="0.2">
      <c r="B1245" t="s">
        <v>1281</v>
      </c>
      <c r="C1245" s="51">
        <v>1.2018130547334733E-2</v>
      </c>
      <c r="D1245" s="51">
        <v>5.3480300495649703E-2</v>
      </c>
    </row>
    <row r="1246" spans="2:4" x14ac:dyDescent="0.2">
      <c r="B1246" t="s">
        <v>1282</v>
      </c>
      <c r="C1246" s="51">
        <v>-5.1981266972683238E-3</v>
      </c>
      <c r="D1246" s="51">
        <v>7.7825764042707066E-3</v>
      </c>
    </row>
    <row r="1247" spans="2:4" x14ac:dyDescent="0.2">
      <c r="B1247" t="s">
        <v>1283</v>
      </c>
      <c r="C1247" s="51">
        <v>3.7258870239714019E-2</v>
      </c>
      <c r="D1247" s="51">
        <v>6.5943460565986822E-2</v>
      </c>
    </row>
    <row r="1248" spans="2:4" x14ac:dyDescent="0.2">
      <c r="B1248" t="s">
        <v>1284</v>
      </c>
      <c r="C1248" s="51">
        <v>2.8699755285243305E-3</v>
      </c>
      <c r="D1248" s="51">
        <v>3.5332314493708904E-2</v>
      </c>
    </row>
    <row r="1249" spans="2:4" x14ac:dyDescent="0.2">
      <c r="B1249" t="s">
        <v>1285</v>
      </c>
      <c r="C1249" s="51">
        <v>-2.2634067280766806E-2</v>
      </c>
      <c r="D1249" s="51">
        <v>3.7116637902433948E-2</v>
      </c>
    </row>
    <row r="1250" spans="2:4" x14ac:dyDescent="0.2">
      <c r="B1250" t="s">
        <v>1286</v>
      </c>
      <c r="C1250" s="51">
        <v>3.710223095305519E-2</v>
      </c>
      <c r="D1250" s="51">
        <v>6.7601296368667435E-2</v>
      </c>
    </row>
    <row r="1251" spans="2:4" x14ac:dyDescent="0.2">
      <c r="B1251" t="s">
        <v>1287</v>
      </c>
      <c r="C1251" s="51">
        <v>-2.8635981586938281E-2</v>
      </c>
      <c r="D1251" s="51">
        <v>5.7852283040031524E-2</v>
      </c>
    </row>
    <row r="1252" spans="2:4" x14ac:dyDescent="0.2">
      <c r="B1252" t="s">
        <v>1288</v>
      </c>
      <c r="C1252" s="51">
        <v>4.3635045031544681E-2</v>
      </c>
      <c r="D1252" s="51">
        <v>9.7216213322790276E-2</v>
      </c>
    </row>
    <row r="1253" spans="2:4" x14ac:dyDescent="0.2">
      <c r="B1253" t="s">
        <v>1289</v>
      </c>
      <c r="C1253" s="51">
        <v>8.6293388140173885E-3</v>
      </c>
      <c r="D1253" s="51">
        <v>5.1824620902996339E-2</v>
      </c>
    </row>
    <row r="1254" spans="2:4" x14ac:dyDescent="0.2">
      <c r="B1254" t="s">
        <v>1290</v>
      </c>
      <c r="C1254" s="51">
        <v>-5.0395486971132591E-3</v>
      </c>
      <c r="D1254" s="51">
        <v>5.6247482795831354E-2</v>
      </c>
    </row>
    <row r="1255" spans="2:4" x14ac:dyDescent="0.2">
      <c r="B1255" t="s">
        <v>1291</v>
      </c>
      <c r="C1255" s="51">
        <v>2.1204456144027533E-2</v>
      </c>
      <c r="D1255" s="51">
        <v>2.438447706489404E-2</v>
      </c>
    </row>
    <row r="1256" spans="2:4" x14ac:dyDescent="0.2">
      <c r="B1256" t="s">
        <v>1292</v>
      </c>
      <c r="C1256" s="51">
        <v>-1.3609979075475068E-3</v>
      </c>
      <c r="D1256" s="51">
        <v>2.5816593117327549E-2</v>
      </c>
    </row>
    <row r="1257" spans="2:4" x14ac:dyDescent="0.2">
      <c r="B1257" t="s">
        <v>1293</v>
      </c>
      <c r="C1257" s="51">
        <v>-4.7189153638064162E-4</v>
      </c>
      <c r="D1257" s="51">
        <v>3.4713898408637728E-2</v>
      </c>
    </row>
    <row r="1258" spans="2:4" x14ac:dyDescent="0.2">
      <c r="B1258" t="s">
        <v>1294</v>
      </c>
      <c r="C1258" s="51">
        <v>8.609694321510767E-3</v>
      </c>
      <c r="D1258" s="51">
        <v>5.7111524605410371E-2</v>
      </c>
    </row>
    <row r="1259" spans="2:4" x14ac:dyDescent="0.2">
      <c r="B1259" t="s">
        <v>1295</v>
      </c>
      <c r="C1259" s="51">
        <v>1.6190969928841059E-2</v>
      </c>
      <c r="D1259" s="51">
        <v>2.3133105539176271E-2</v>
      </c>
    </row>
    <row r="1260" spans="2:4" x14ac:dyDescent="0.2">
      <c r="B1260" t="s">
        <v>1296</v>
      </c>
      <c r="C1260" s="51">
        <v>3.4874690399469841E-3</v>
      </c>
      <c r="D1260" s="51">
        <v>4.7570784095589999E-2</v>
      </c>
    </row>
    <row r="1261" spans="2:4" x14ac:dyDescent="0.2">
      <c r="B1261" t="s">
        <v>1297</v>
      </c>
      <c r="C1261" s="51">
        <v>1.9063160433431488E-2</v>
      </c>
      <c r="D1261" s="51">
        <v>4.5369696803099532E-2</v>
      </c>
    </row>
    <row r="1262" spans="2:4" x14ac:dyDescent="0.2">
      <c r="B1262" t="s">
        <v>1298</v>
      </c>
      <c r="C1262" s="51">
        <v>4.4805942005806856E-2</v>
      </c>
      <c r="D1262" s="51">
        <v>1.3178874645986147E-2</v>
      </c>
    </row>
    <row r="1263" spans="2:4" x14ac:dyDescent="0.2">
      <c r="B1263" t="s">
        <v>1299</v>
      </c>
      <c r="C1263" s="51">
        <v>4.3315669227719043E-3</v>
      </c>
      <c r="D1263" s="51">
        <v>3.5923782321139908E-2</v>
      </c>
    </row>
    <row r="1264" spans="2:4" x14ac:dyDescent="0.2">
      <c r="B1264" t="s">
        <v>1300</v>
      </c>
      <c r="C1264" s="51">
        <v>-1.4564742623207368E-2</v>
      </c>
      <c r="D1264" s="51">
        <v>4.5124764330169959E-2</v>
      </c>
    </row>
    <row r="1265" spans="2:4" x14ac:dyDescent="0.2">
      <c r="B1265" t="s">
        <v>1301</v>
      </c>
      <c r="C1265" s="51">
        <v>1.3767221855701058E-2</v>
      </c>
      <c r="D1265" s="51">
        <v>6.2231572409347166E-3</v>
      </c>
    </row>
    <row r="1266" spans="2:4" x14ac:dyDescent="0.2">
      <c r="B1266" t="s">
        <v>1302</v>
      </c>
      <c r="C1266" s="51">
        <v>1.5501191952816819E-2</v>
      </c>
      <c r="D1266" s="51">
        <v>5.1029713848451438E-2</v>
      </c>
    </row>
    <row r="1267" spans="2:4" x14ac:dyDescent="0.2">
      <c r="B1267" t="s">
        <v>1303</v>
      </c>
      <c r="C1267" s="51">
        <v>2.4437302005426327E-2</v>
      </c>
      <c r="D1267" s="51">
        <v>3.5623491727698554E-2</v>
      </c>
    </row>
    <row r="1268" spans="2:4" x14ac:dyDescent="0.2">
      <c r="B1268" t="s">
        <v>1304</v>
      </c>
      <c r="C1268" s="51">
        <v>-3.0014877073670246E-2</v>
      </c>
      <c r="D1268" s="51">
        <v>6.3948415582127355E-2</v>
      </c>
    </row>
    <row r="1269" spans="2:4" x14ac:dyDescent="0.2">
      <c r="B1269" t="s">
        <v>1305</v>
      </c>
      <c r="C1269" s="51">
        <v>-1.0695896383854034E-2</v>
      </c>
      <c r="D1269" s="51">
        <v>1.6162655944376141E-2</v>
      </c>
    </row>
    <row r="1270" spans="2:4" x14ac:dyDescent="0.2">
      <c r="B1270" t="s">
        <v>1306</v>
      </c>
      <c r="C1270" s="51">
        <v>-2.4212697023448589E-2</v>
      </c>
      <c r="D1270" s="51">
        <v>-2.4166109130545899E-3</v>
      </c>
    </row>
    <row r="1271" spans="2:4" x14ac:dyDescent="0.2">
      <c r="B1271" t="s">
        <v>1307</v>
      </c>
      <c r="C1271" s="51">
        <v>2.1282757850877802E-2</v>
      </c>
      <c r="D1271" s="51">
        <v>4.3482007187285454E-3</v>
      </c>
    </row>
    <row r="1272" spans="2:4" x14ac:dyDescent="0.2">
      <c r="B1272" t="s">
        <v>1308</v>
      </c>
      <c r="C1272" s="51">
        <v>-2.1628760258781392E-3</v>
      </c>
      <c r="D1272" s="51">
        <v>3.7834785615459054E-2</v>
      </c>
    </row>
    <row r="1273" spans="2:4" x14ac:dyDescent="0.2">
      <c r="B1273" t="s">
        <v>1309</v>
      </c>
      <c r="C1273" s="51">
        <v>2.9797130345668693E-2</v>
      </c>
      <c r="D1273" s="51">
        <v>7.6159151407564241E-2</v>
      </c>
    </row>
    <row r="1274" spans="2:4" x14ac:dyDescent="0.2">
      <c r="B1274" t="s">
        <v>1310</v>
      </c>
      <c r="C1274" s="51">
        <v>1.3915653437919801E-3</v>
      </c>
      <c r="D1274" s="51">
        <v>3.3157625686447985E-2</v>
      </c>
    </row>
    <row r="1275" spans="2:4" x14ac:dyDescent="0.2">
      <c r="B1275" t="s">
        <v>1311</v>
      </c>
      <c r="C1275" s="51">
        <v>2.6917027920153637E-2</v>
      </c>
      <c r="D1275" s="51">
        <v>2.5937024615360051E-2</v>
      </c>
    </row>
    <row r="1276" spans="2:4" x14ac:dyDescent="0.2">
      <c r="B1276" t="s">
        <v>1312</v>
      </c>
      <c r="C1276" s="51">
        <v>4.1107367772012706E-3</v>
      </c>
      <c r="D1276" s="51">
        <v>2.1554586297937769E-2</v>
      </c>
    </row>
    <row r="1277" spans="2:4" x14ac:dyDescent="0.2">
      <c r="B1277" t="s">
        <v>1313</v>
      </c>
      <c r="C1277" s="51">
        <v>1.5569659511191068E-2</v>
      </c>
      <c r="D1277" s="51">
        <v>5.6882893833984413E-2</v>
      </c>
    </row>
    <row r="1278" spans="2:4" x14ac:dyDescent="0.2">
      <c r="B1278" t="s">
        <v>1314</v>
      </c>
      <c r="C1278" s="51">
        <v>1.121939373451555E-3</v>
      </c>
      <c r="D1278" s="51">
        <v>1.5265402015803876E-2</v>
      </c>
    </row>
    <row r="1279" spans="2:4" x14ac:dyDescent="0.2">
      <c r="B1279" t="s">
        <v>1315</v>
      </c>
      <c r="C1279" s="51">
        <v>-2.4076852153986378E-3</v>
      </c>
      <c r="D1279" s="51">
        <v>5.9033247407246095E-2</v>
      </c>
    </row>
    <row r="1280" spans="2:4" x14ac:dyDescent="0.2">
      <c r="B1280" t="s">
        <v>1316</v>
      </c>
      <c r="C1280" s="51">
        <v>2.0726870608508266E-2</v>
      </c>
      <c r="D1280" s="51">
        <v>7.6800127783884814E-2</v>
      </c>
    </row>
    <row r="1281" spans="2:4" x14ac:dyDescent="0.2">
      <c r="B1281" t="s">
        <v>1317</v>
      </c>
      <c r="C1281" s="51">
        <v>2.4670532611745996E-2</v>
      </c>
      <c r="D1281" s="51">
        <v>3.8332990263734462E-2</v>
      </c>
    </row>
    <row r="1282" spans="2:4" x14ac:dyDescent="0.2">
      <c r="B1282" t="s">
        <v>1318</v>
      </c>
      <c r="C1282" s="51">
        <v>-9.7106586366702951E-3</v>
      </c>
      <c r="D1282" s="51">
        <v>1.8179087662356382E-2</v>
      </c>
    </row>
    <row r="1283" spans="2:4" x14ac:dyDescent="0.2">
      <c r="B1283" t="s">
        <v>1319</v>
      </c>
      <c r="C1283" s="51">
        <v>-5.9545070087120271E-3</v>
      </c>
      <c r="D1283" s="51">
        <v>2.6673383111570539E-2</v>
      </c>
    </row>
    <row r="1284" spans="2:4" x14ac:dyDescent="0.2">
      <c r="B1284" t="s">
        <v>1320</v>
      </c>
      <c r="C1284" s="51">
        <v>4.7305416434055229E-3</v>
      </c>
      <c r="D1284" s="51">
        <v>8.0929430336823094E-2</v>
      </c>
    </row>
    <row r="1285" spans="2:4" x14ac:dyDescent="0.2">
      <c r="B1285" t="s">
        <v>1321</v>
      </c>
      <c r="C1285" s="51">
        <v>-3.0754101470426305E-3</v>
      </c>
      <c r="D1285" s="51">
        <v>6.1924280079998825E-2</v>
      </c>
    </row>
    <row r="1286" spans="2:4" x14ac:dyDescent="0.2">
      <c r="B1286" t="s">
        <v>1322</v>
      </c>
      <c r="C1286" s="51">
        <v>2.8097978942268217E-2</v>
      </c>
      <c r="D1286" s="51">
        <v>1.5272122284302653E-2</v>
      </c>
    </row>
    <row r="1287" spans="2:4" x14ac:dyDescent="0.2">
      <c r="B1287" t="s">
        <v>1323</v>
      </c>
      <c r="C1287" s="51">
        <v>2.4339417697553135E-2</v>
      </c>
      <c r="D1287" s="51">
        <v>1.4846145506774402E-2</v>
      </c>
    </row>
    <row r="1288" spans="2:4" x14ac:dyDescent="0.2">
      <c r="B1288" t="s">
        <v>1324</v>
      </c>
      <c r="C1288" s="51">
        <v>9.9196727316468881E-3</v>
      </c>
      <c r="D1288" s="51">
        <v>2.8100078593576421E-2</v>
      </c>
    </row>
    <row r="1289" spans="2:4" x14ac:dyDescent="0.2">
      <c r="B1289" t="s">
        <v>1325</v>
      </c>
      <c r="C1289" s="51">
        <v>7.3033839541827503E-4</v>
      </c>
      <c r="D1289" s="51">
        <v>2.0180315004007267E-2</v>
      </c>
    </row>
    <row r="1290" spans="2:4" x14ac:dyDescent="0.2">
      <c r="B1290" t="s">
        <v>1326</v>
      </c>
      <c r="C1290" s="51">
        <v>-2.0031133365383241E-3</v>
      </c>
      <c r="D1290" s="51">
        <v>4.4363283657889017E-2</v>
      </c>
    </row>
    <row r="1291" spans="2:4" x14ac:dyDescent="0.2">
      <c r="B1291" t="s">
        <v>1327</v>
      </c>
      <c r="C1291" s="51">
        <v>1.8327217608925181E-2</v>
      </c>
      <c r="D1291" s="51">
        <v>6.4359402403619134E-2</v>
      </c>
    </row>
    <row r="1292" spans="2:4" x14ac:dyDescent="0.2">
      <c r="B1292" t="s">
        <v>1328</v>
      </c>
      <c r="C1292" s="51">
        <v>-4.603346956833872E-3</v>
      </c>
      <c r="D1292" s="51">
        <v>6.833063739518197E-3</v>
      </c>
    </row>
    <row r="1293" spans="2:4" x14ac:dyDescent="0.2">
      <c r="B1293" t="s">
        <v>1329</v>
      </c>
      <c r="C1293" s="51">
        <v>1.2681818533784367E-2</v>
      </c>
      <c r="D1293" s="51">
        <v>1.5498264710772924E-3</v>
      </c>
    </row>
    <row r="1294" spans="2:4" x14ac:dyDescent="0.2">
      <c r="B1294" t="s">
        <v>1330</v>
      </c>
      <c r="C1294" s="51">
        <v>-3.7533661496420342E-3</v>
      </c>
      <c r="D1294" s="51">
        <v>4.567437573997854E-2</v>
      </c>
    </row>
    <row r="1295" spans="2:4" x14ac:dyDescent="0.2">
      <c r="B1295" t="s">
        <v>1331</v>
      </c>
      <c r="C1295" s="51">
        <v>-3.1168569113691806E-2</v>
      </c>
      <c r="D1295" s="51">
        <v>3.4791640619880999E-2</v>
      </c>
    </row>
    <row r="1296" spans="2:4" x14ac:dyDescent="0.2">
      <c r="B1296" t="s">
        <v>1332</v>
      </c>
      <c r="C1296" s="51">
        <v>2.8099701492386039E-2</v>
      </c>
      <c r="D1296" s="51">
        <v>9.2872777648836426E-3</v>
      </c>
    </row>
    <row r="1297" spans="2:4" x14ac:dyDescent="0.2">
      <c r="B1297" t="s">
        <v>1333</v>
      </c>
      <c r="C1297" s="51">
        <v>2.4130586902851268E-2</v>
      </c>
      <c r="D1297" s="51">
        <v>3.8746625298665689E-2</v>
      </c>
    </row>
    <row r="1298" spans="2:4" x14ac:dyDescent="0.2">
      <c r="B1298" t="s">
        <v>1334</v>
      </c>
      <c r="C1298" s="51">
        <v>-9.2198375772493315E-3</v>
      </c>
      <c r="D1298" s="51">
        <v>2.8997725260907145E-2</v>
      </c>
    </row>
    <row r="1299" spans="2:4" x14ac:dyDescent="0.2">
      <c r="B1299" t="s">
        <v>1335</v>
      </c>
      <c r="C1299" s="51">
        <v>2.1911169251281289E-2</v>
      </c>
      <c r="D1299" s="51">
        <v>3.1449210716117247E-2</v>
      </c>
    </row>
    <row r="1300" spans="2:4" x14ac:dyDescent="0.2">
      <c r="B1300" t="s">
        <v>1336</v>
      </c>
      <c r="C1300" s="51">
        <v>2.6518130072184322E-2</v>
      </c>
      <c r="D1300" s="51">
        <v>5.3138286278717167E-2</v>
      </c>
    </row>
    <row r="1301" spans="2:4" x14ac:dyDescent="0.2">
      <c r="B1301" t="s">
        <v>1337</v>
      </c>
      <c r="C1301" s="51">
        <v>3.578660947130629E-2</v>
      </c>
      <c r="D1301" s="51">
        <v>2.8528326341121273E-2</v>
      </c>
    </row>
    <row r="1302" spans="2:4" x14ac:dyDescent="0.2">
      <c r="B1302" t="s">
        <v>1338</v>
      </c>
      <c r="C1302" s="51">
        <v>1.2925264121426484E-2</v>
      </c>
      <c r="D1302" s="51">
        <v>3.6285457114523252E-2</v>
      </c>
    </row>
    <row r="1303" spans="2:4" x14ac:dyDescent="0.2">
      <c r="B1303" t="s">
        <v>1339</v>
      </c>
      <c r="C1303" s="51">
        <v>7.5355230250446718E-3</v>
      </c>
      <c r="D1303" s="51">
        <v>7.3306767834947356E-2</v>
      </c>
    </row>
    <row r="1304" spans="2:4" x14ac:dyDescent="0.2">
      <c r="B1304" t="s">
        <v>1340</v>
      </c>
      <c r="C1304" s="51">
        <v>3.0357368432301197E-2</v>
      </c>
      <c r="D1304" s="51">
        <v>7.5636859624080635E-3</v>
      </c>
    </row>
    <row r="1305" spans="2:4" x14ac:dyDescent="0.2">
      <c r="B1305" t="s">
        <v>1341</v>
      </c>
      <c r="C1305" s="51">
        <v>2.4698669165719002E-3</v>
      </c>
      <c r="D1305" s="51">
        <v>3.7716177420588338E-2</v>
      </c>
    </row>
    <row r="1306" spans="2:4" x14ac:dyDescent="0.2">
      <c r="B1306" t="s">
        <v>1342</v>
      </c>
      <c r="C1306" s="51">
        <v>1.9924135152707915E-2</v>
      </c>
      <c r="D1306" s="51">
        <v>5.954784196855023E-2</v>
      </c>
    </row>
    <row r="1307" spans="2:4" x14ac:dyDescent="0.2">
      <c r="B1307" t="s">
        <v>1343</v>
      </c>
      <c r="C1307" s="51">
        <v>1.708486543704266E-3</v>
      </c>
      <c r="D1307" s="51">
        <v>5.1329383433395333E-2</v>
      </c>
    </row>
    <row r="1308" spans="2:4" x14ac:dyDescent="0.2">
      <c r="B1308" t="s">
        <v>1344</v>
      </c>
      <c r="C1308" s="51">
        <v>2.8867190379050708E-2</v>
      </c>
      <c r="D1308" s="51">
        <v>1.3150103352473054E-2</v>
      </c>
    </row>
    <row r="1309" spans="2:4" x14ac:dyDescent="0.2">
      <c r="B1309" t="s">
        <v>1345</v>
      </c>
      <c r="C1309" s="51">
        <v>-4.5232821234937725E-3</v>
      </c>
      <c r="D1309" s="51">
        <v>3.4505230460801707E-2</v>
      </c>
    </row>
    <row r="1310" spans="2:4" x14ac:dyDescent="0.2">
      <c r="B1310" t="s">
        <v>1346</v>
      </c>
      <c r="C1310" s="51">
        <v>1.3634950770565726E-2</v>
      </c>
      <c r="D1310" s="51">
        <v>6.6235029830449488E-2</v>
      </c>
    </row>
    <row r="1311" spans="2:4" x14ac:dyDescent="0.2">
      <c r="B1311" t="s">
        <v>1347</v>
      </c>
      <c r="C1311" s="51">
        <v>2.2649784623724693E-3</v>
      </c>
      <c r="D1311" s="51">
        <v>5.091368340354456E-2</v>
      </c>
    </row>
    <row r="1312" spans="2:4" x14ac:dyDescent="0.2">
      <c r="B1312" t="s">
        <v>1348</v>
      </c>
      <c r="C1312" s="51">
        <v>6.5429885800292031E-3</v>
      </c>
      <c r="D1312" s="51">
        <v>1.3653577220033814E-2</v>
      </c>
    </row>
    <row r="1313" spans="2:4" x14ac:dyDescent="0.2">
      <c r="B1313" t="s">
        <v>1349</v>
      </c>
      <c r="C1313" s="51">
        <v>4.1555620843712004E-2</v>
      </c>
      <c r="D1313" s="51">
        <v>6.5632645101969339E-2</v>
      </c>
    </row>
    <row r="1314" spans="2:4" x14ac:dyDescent="0.2">
      <c r="B1314" t="s">
        <v>1350</v>
      </c>
      <c r="C1314" s="51">
        <v>-3.0045936917884545E-3</v>
      </c>
      <c r="D1314" s="51">
        <v>4.1136150330209384E-2</v>
      </c>
    </row>
    <row r="1315" spans="2:4" x14ac:dyDescent="0.2">
      <c r="B1315" t="s">
        <v>1351</v>
      </c>
      <c r="C1315" s="51">
        <v>1.5184232245149528E-2</v>
      </c>
      <c r="D1315" s="51">
        <v>3.4338692647784025E-2</v>
      </c>
    </row>
    <row r="1316" spans="2:4" x14ac:dyDescent="0.2">
      <c r="B1316" t="s">
        <v>1352</v>
      </c>
      <c r="C1316" s="51">
        <v>-1.6614318205578467E-2</v>
      </c>
      <c r="D1316" s="51">
        <v>5.3986778985747018E-2</v>
      </c>
    </row>
    <row r="1317" spans="2:4" x14ac:dyDescent="0.2">
      <c r="B1317" t="s">
        <v>1353</v>
      </c>
      <c r="C1317" s="51">
        <v>2.2017977545890209E-2</v>
      </c>
      <c r="D1317" s="51">
        <v>5.7732054817809304E-2</v>
      </c>
    </row>
    <row r="1318" spans="2:4" x14ac:dyDescent="0.2">
      <c r="B1318" t="s">
        <v>1354</v>
      </c>
      <c r="C1318" s="51">
        <v>3.6839099113623097E-2</v>
      </c>
      <c r="D1318" s="51">
        <v>3.383502505377415E-2</v>
      </c>
    </row>
    <row r="1319" spans="2:4" x14ac:dyDescent="0.2">
      <c r="B1319" t="s">
        <v>1355</v>
      </c>
      <c r="C1319" s="51">
        <v>8.3589071826503415E-3</v>
      </c>
      <c r="D1319" s="51">
        <v>4.4243161502899982E-2</v>
      </c>
    </row>
    <row r="1320" spans="2:4" x14ac:dyDescent="0.2">
      <c r="B1320" t="s">
        <v>1356</v>
      </c>
      <c r="C1320" s="51">
        <v>4.6056475444746163E-2</v>
      </c>
      <c r="D1320" s="51">
        <v>1.8815186464212576E-2</v>
      </c>
    </row>
    <row r="1321" spans="2:4" x14ac:dyDescent="0.2">
      <c r="B1321" t="s">
        <v>1357</v>
      </c>
      <c r="C1321" s="51">
        <v>9.437977146553797E-4</v>
      </c>
      <c r="D1321" s="51">
        <v>2.80939907912829E-2</v>
      </c>
    </row>
    <row r="1322" spans="2:4" x14ac:dyDescent="0.2">
      <c r="B1322" t="s">
        <v>1358</v>
      </c>
      <c r="C1322" s="51">
        <v>1.8211713185431418E-2</v>
      </c>
      <c r="D1322" s="51">
        <v>3.1919350644029565E-2</v>
      </c>
    </row>
    <row r="1323" spans="2:4" x14ac:dyDescent="0.2">
      <c r="B1323" t="s">
        <v>1359</v>
      </c>
      <c r="C1323" s="51">
        <v>-1.4917415630374261E-2</v>
      </c>
      <c r="D1323" s="51">
        <v>2.1603907234683167E-2</v>
      </c>
    </row>
    <row r="1324" spans="2:4" x14ac:dyDescent="0.2">
      <c r="B1324" t="s">
        <v>1360</v>
      </c>
      <c r="C1324" s="51">
        <v>2.0514670403013642E-2</v>
      </c>
      <c r="D1324" s="51">
        <v>6.7502507676746468E-2</v>
      </c>
    </row>
    <row r="1325" spans="2:4" x14ac:dyDescent="0.2">
      <c r="B1325" t="s">
        <v>1361</v>
      </c>
      <c r="C1325" s="51">
        <v>4.2483158233582563E-2</v>
      </c>
      <c r="D1325" s="51">
        <v>2.8127105229547117E-2</v>
      </c>
    </row>
    <row r="1326" spans="2:4" x14ac:dyDescent="0.2">
      <c r="B1326" t="s">
        <v>1362</v>
      </c>
      <c r="C1326" s="51">
        <v>9.0000431099941779E-3</v>
      </c>
      <c r="D1326" s="51">
        <v>4.2714697845574662E-2</v>
      </c>
    </row>
    <row r="1327" spans="2:4" x14ac:dyDescent="0.2">
      <c r="B1327" t="s">
        <v>1363</v>
      </c>
      <c r="C1327" s="51">
        <v>8.5226207556269272E-3</v>
      </c>
      <c r="D1327" s="51">
        <v>6.2228229377213631E-2</v>
      </c>
    </row>
    <row r="1328" spans="2:4" x14ac:dyDescent="0.2">
      <c r="B1328" t="s">
        <v>1364</v>
      </c>
      <c r="C1328" s="51">
        <v>1.6941157048223337E-2</v>
      </c>
      <c r="D1328" s="51">
        <v>5.7551394362798936E-2</v>
      </c>
    </row>
    <row r="1329" spans="2:4" x14ac:dyDescent="0.2">
      <c r="B1329" t="s">
        <v>1365</v>
      </c>
      <c r="C1329" s="51">
        <v>3.1044563157713333E-2</v>
      </c>
      <c r="D1329" s="51">
        <v>3.1593773089647663E-2</v>
      </c>
    </row>
    <row r="1330" spans="2:4" x14ac:dyDescent="0.2">
      <c r="B1330" t="s">
        <v>1366</v>
      </c>
      <c r="C1330" s="51">
        <v>3.6210209738276669E-3</v>
      </c>
      <c r="D1330" s="51">
        <v>2.9417695220082109E-2</v>
      </c>
    </row>
    <row r="1331" spans="2:4" x14ac:dyDescent="0.2">
      <c r="B1331" t="s">
        <v>1367</v>
      </c>
      <c r="C1331" s="51">
        <v>6.1730177031137801E-3</v>
      </c>
      <c r="D1331" s="51">
        <v>3.383278115597016E-2</v>
      </c>
    </row>
    <row r="1332" spans="2:4" x14ac:dyDescent="0.2">
      <c r="B1332" t="s">
        <v>1368</v>
      </c>
      <c r="C1332" s="51">
        <v>3.4500919924012234E-3</v>
      </c>
      <c r="D1332" s="51">
        <v>6.0725164941065377E-2</v>
      </c>
    </row>
    <row r="1333" spans="2:4" x14ac:dyDescent="0.2">
      <c r="B1333" t="s">
        <v>1369</v>
      </c>
      <c r="C1333" s="51">
        <v>-1.1230413493731982E-2</v>
      </c>
      <c r="D1333" s="51">
        <v>2.2911552645736414E-2</v>
      </c>
    </row>
    <row r="1334" spans="2:4" x14ac:dyDescent="0.2">
      <c r="B1334" t="s">
        <v>1370</v>
      </c>
      <c r="C1334" s="51">
        <v>-2.7540704020882177E-3</v>
      </c>
      <c r="D1334" s="51">
        <v>5.4655890941849562E-2</v>
      </c>
    </row>
    <row r="1335" spans="2:4" x14ac:dyDescent="0.2">
      <c r="B1335" t="s">
        <v>1371</v>
      </c>
      <c r="C1335" s="51">
        <v>1.8621570516552798E-2</v>
      </c>
      <c r="D1335" s="51">
        <v>6.4477387441019426E-2</v>
      </c>
    </row>
    <row r="1336" spans="2:4" x14ac:dyDescent="0.2">
      <c r="B1336" t="s">
        <v>1372</v>
      </c>
      <c r="C1336" s="51">
        <v>1.3450561255898188E-3</v>
      </c>
      <c r="D1336" s="51">
        <v>2.4758778263417165E-2</v>
      </c>
    </row>
    <row r="1337" spans="2:4" x14ac:dyDescent="0.2">
      <c r="B1337" t="s">
        <v>1373</v>
      </c>
      <c r="C1337" s="51">
        <v>9.8866386529824039E-3</v>
      </c>
      <c r="D1337" s="51">
        <v>4.956107278794529E-2</v>
      </c>
    </row>
    <row r="1338" spans="2:4" x14ac:dyDescent="0.2">
      <c r="B1338" t="s">
        <v>1374</v>
      </c>
      <c r="C1338" s="51">
        <v>-1.1607313261681669E-2</v>
      </c>
      <c r="D1338" s="51">
        <v>7.8201911164228477E-3</v>
      </c>
    </row>
    <row r="1339" spans="2:4" x14ac:dyDescent="0.2">
      <c r="B1339" t="s">
        <v>1375</v>
      </c>
      <c r="C1339" s="51">
        <v>3.649982196031553E-2</v>
      </c>
      <c r="D1339" s="51">
        <v>5.1963758287559197E-2</v>
      </c>
    </row>
    <row r="1340" spans="2:4" x14ac:dyDescent="0.2">
      <c r="B1340" t="s">
        <v>1376</v>
      </c>
      <c r="C1340" s="51">
        <v>-3.1397112681827571E-2</v>
      </c>
      <c r="D1340" s="51">
        <v>4.2017388008229767E-2</v>
      </c>
    </row>
    <row r="1341" spans="2:4" x14ac:dyDescent="0.2">
      <c r="B1341" t="s">
        <v>1377</v>
      </c>
      <c r="C1341" s="51">
        <v>-2.0118109968906943E-2</v>
      </c>
      <c r="D1341" s="51">
        <v>3.5592800838888709E-2</v>
      </c>
    </row>
    <row r="1342" spans="2:4" x14ac:dyDescent="0.2">
      <c r="B1342" t="s">
        <v>1378</v>
      </c>
      <c r="C1342" s="51">
        <v>2.0509647083802984E-2</v>
      </c>
      <c r="D1342" s="51">
        <v>4.4222631413509156E-2</v>
      </c>
    </row>
    <row r="1343" spans="2:4" x14ac:dyDescent="0.2">
      <c r="B1343" t="s">
        <v>1379</v>
      </c>
      <c r="C1343" s="51">
        <v>5.3833636485150528E-2</v>
      </c>
      <c r="D1343" s="51">
        <v>1.4958652406073188E-2</v>
      </c>
    </row>
    <row r="1344" spans="2:4" x14ac:dyDescent="0.2">
      <c r="B1344" t="s">
        <v>1380</v>
      </c>
      <c r="C1344" s="51">
        <v>-8.8631384360242458E-3</v>
      </c>
      <c r="D1344" s="51">
        <v>4.3316084010740108E-2</v>
      </c>
    </row>
    <row r="1345" spans="2:4" x14ac:dyDescent="0.2">
      <c r="B1345" t="s">
        <v>1381</v>
      </c>
      <c r="C1345" s="51">
        <v>1.5690531299133507E-2</v>
      </c>
      <c r="D1345" s="51">
        <v>2.3314934853777045E-2</v>
      </c>
    </row>
    <row r="1346" spans="2:4" x14ac:dyDescent="0.2">
      <c r="B1346" t="s">
        <v>1382</v>
      </c>
      <c r="C1346" s="51">
        <v>7.020747728757222E-3</v>
      </c>
      <c r="D1346" s="51">
        <v>6.1858336594370761E-3</v>
      </c>
    </row>
    <row r="1347" spans="2:4" x14ac:dyDescent="0.2">
      <c r="B1347" t="s">
        <v>1383</v>
      </c>
      <c r="C1347" s="51">
        <v>3.5742230281245256E-2</v>
      </c>
      <c r="D1347" s="51">
        <v>6.6483066806744678E-2</v>
      </c>
    </row>
    <row r="1348" spans="2:4" x14ac:dyDescent="0.2">
      <c r="B1348" t="s">
        <v>1384</v>
      </c>
      <c r="C1348" s="51">
        <v>3.7512450135088908E-2</v>
      </c>
      <c r="D1348" s="51">
        <v>2.5515980995909925E-2</v>
      </c>
    </row>
    <row r="1349" spans="2:4" x14ac:dyDescent="0.2">
      <c r="B1349" t="s">
        <v>1385</v>
      </c>
      <c r="C1349" s="51">
        <v>1.2130257746554581E-2</v>
      </c>
      <c r="D1349" s="51">
        <v>3.0390150230257103E-2</v>
      </c>
    </row>
    <row r="1350" spans="2:4" x14ac:dyDescent="0.2">
      <c r="B1350" t="s">
        <v>1386</v>
      </c>
      <c r="C1350" s="51">
        <v>-6.8710448331398607E-3</v>
      </c>
      <c r="D1350" s="51">
        <v>5.4176271888298891E-2</v>
      </c>
    </row>
    <row r="1351" spans="2:4" x14ac:dyDescent="0.2">
      <c r="B1351" t="s">
        <v>1387</v>
      </c>
      <c r="C1351" s="51">
        <v>4.8544381008902508E-2</v>
      </c>
      <c r="D1351" s="51">
        <v>7.8780021456361926E-2</v>
      </c>
    </row>
    <row r="1352" spans="2:4" x14ac:dyDescent="0.2">
      <c r="B1352" t="s">
        <v>1388</v>
      </c>
      <c r="C1352" s="51">
        <v>1.9658193270698593E-2</v>
      </c>
      <c r="D1352" s="51">
        <v>3.4998915937922898E-2</v>
      </c>
    </row>
    <row r="1353" spans="2:4" x14ac:dyDescent="0.2">
      <c r="B1353" t="s">
        <v>1389</v>
      </c>
      <c r="C1353" s="51">
        <v>1.7437015886068614E-2</v>
      </c>
      <c r="D1353" s="51">
        <v>5.1181958745307961E-2</v>
      </c>
    </row>
    <row r="1354" spans="2:4" x14ac:dyDescent="0.2">
      <c r="B1354" t="s">
        <v>1390</v>
      </c>
      <c r="C1354" s="51">
        <v>2.8392428625277077E-2</v>
      </c>
      <c r="D1354" s="51">
        <v>3.2807315351884143E-2</v>
      </c>
    </row>
    <row r="1355" spans="2:4" x14ac:dyDescent="0.2">
      <c r="B1355" t="s">
        <v>1391</v>
      </c>
      <c r="C1355" s="51">
        <v>-1.7470262822163546E-2</v>
      </c>
      <c r="D1355" s="51">
        <v>2.4568177629115659E-2</v>
      </c>
    </row>
    <row r="1356" spans="2:4" x14ac:dyDescent="0.2">
      <c r="B1356" t="s">
        <v>1392</v>
      </c>
      <c r="C1356" s="51">
        <v>-1.7834598934534249E-2</v>
      </c>
      <c r="D1356" s="51">
        <v>2.6458940840700135E-2</v>
      </c>
    </row>
    <row r="1357" spans="2:4" x14ac:dyDescent="0.2">
      <c r="B1357" t="s">
        <v>1393</v>
      </c>
      <c r="C1357" s="51">
        <v>5.1953203835671646E-2</v>
      </c>
      <c r="D1357" s="51">
        <v>4.4164199411366768E-2</v>
      </c>
    </row>
    <row r="1358" spans="2:4" x14ac:dyDescent="0.2">
      <c r="B1358" t="s">
        <v>1394</v>
      </c>
      <c r="C1358" s="51">
        <v>-5.076094743582003E-3</v>
      </c>
      <c r="D1358" s="51">
        <v>2.6037797968377574E-2</v>
      </c>
    </row>
    <row r="1359" spans="2:4" x14ac:dyDescent="0.2">
      <c r="B1359" t="s">
        <v>1395</v>
      </c>
      <c r="C1359" s="51">
        <v>4.1676656293429683E-2</v>
      </c>
      <c r="D1359" s="51">
        <v>3.6131898636723496E-2</v>
      </c>
    </row>
    <row r="1360" spans="2:4" x14ac:dyDescent="0.2">
      <c r="B1360" t="s">
        <v>1396</v>
      </c>
      <c r="C1360" s="51">
        <v>-3.7479210824573866E-2</v>
      </c>
      <c r="D1360" s="51">
        <v>3.1518116983115102E-2</v>
      </c>
    </row>
    <row r="1361" spans="2:4" x14ac:dyDescent="0.2">
      <c r="B1361" t="s">
        <v>1397</v>
      </c>
      <c r="C1361" s="51">
        <v>-8.5444904532284895E-3</v>
      </c>
      <c r="D1361" s="51">
        <v>1.3889923396356148E-2</v>
      </c>
    </row>
    <row r="1362" spans="2:4" x14ac:dyDescent="0.2">
      <c r="B1362" t="s">
        <v>1398</v>
      </c>
      <c r="C1362" s="51">
        <v>1.771739751015098E-2</v>
      </c>
      <c r="D1362" s="51">
        <v>4.7830730686645201E-2</v>
      </c>
    </row>
    <row r="1363" spans="2:4" x14ac:dyDescent="0.2">
      <c r="B1363" t="s">
        <v>1399</v>
      </c>
      <c r="C1363" s="51">
        <v>-4.954809319125392E-3</v>
      </c>
      <c r="D1363" s="51">
        <v>3.7312379759707387E-2</v>
      </c>
    </row>
    <row r="1364" spans="2:4" x14ac:dyDescent="0.2">
      <c r="B1364" t="s">
        <v>1400</v>
      </c>
      <c r="C1364" s="51">
        <v>4.0929856037116269E-2</v>
      </c>
      <c r="D1364" s="51">
        <v>3.2901495482140407E-2</v>
      </c>
    </row>
    <row r="1365" spans="2:4" x14ac:dyDescent="0.2">
      <c r="B1365" t="s">
        <v>1401</v>
      </c>
      <c r="C1365" s="51">
        <v>5.8205082043924381E-3</v>
      </c>
      <c r="D1365" s="51">
        <v>3.1426127886151733E-2</v>
      </c>
    </row>
    <row r="1366" spans="2:4" x14ac:dyDescent="0.2">
      <c r="B1366" t="s">
        <v>1402</v>
      </c>
      <c r="C1366" s="51">
        <v>-1.7910687253531003E-3</v>
      </c>
      <c r="D1366" s="51">
        <v>1.125804053800282E-2</v>
      </c>
    </row>
    <row r="1367" spans="2:4" x14ac:dyDescent="0.2">
      <c r="B1367" t="s">
        <v>1403</v>
      </c>
      <c r="C1367" s="51">
        <v>-1.2541941353785875E-2</v>
      </c>
      <c r="D1367" s="51">
        <v>2.9090280951596451E-2</v>
      </c>
    </row>
    <row r="1368" spans="2:4" x14ac:dyDescent="0.2">
      <c r="B1368" t="s">
        <v>1404</v>
      </c>
      <c r="C1368" s="51">
        <v>-8.7216941758974428E-3</v>
      </c>
      <c r="D1368" s="51">
        <v>7.6326005462458463E-2</v>
      </c>
    </row>
    <row r="1369" spans="2:4" x14ac:dyDescent="0.2">
      <c r="B1369" t="s">
        <v>1405</v>
      </c>
      <c r="C1369" s="51">
        <v>1.8323108660230694E-3</v>
      </c>
      <c r="D1369" s="51">
        <v>3.4994880168903945E-2</v>
      </c>
    </row>
    <row r="1370" spans="2:4" x14ac:dyDescent="0.2">
      <c r="B1370" t="s">
        <v>1406</v>
      </c>
      <c r="C1370" s="51">
        <v>2.1003001782096353E-2</v>
      </c>
      <c r="D1370" s="51">
        <v>6.797934453361125E-2</v>
      </c>
    </row>
    <row r="1371" spans="2:4" x14ac:dyDescent="0.2">
      <c r="B1371" t="s">
        <v>1407</v>
      </c>
      <c r="C1371" s="51">
        <v>-4.9815531970981569E-3</v>
      </c>
      <c r="D1371" s="51">
        <v>7.0734825457034328E-3</v>
      </c>
    </row>
    <row r="1372" spans="2:4" x14ac:dyDescent="0.2">
      <c r="B1372" t="s">
        <v>1408</v>
      </c>
      <c r="C1372" s="51">
        <v>7.7455291818710401E-5</v>
      </c>
      <c r="D1372" s="51">
        <v>4.0368772888574246E-2</v>
      </c>
    </row>
    <row r="1373" spans="2:4" x14ac:dyDescent="0.2">
      <c r="B1373" t="s">
        <v>1409</v>
      </c>
      <c r="C1373" s="51">
        <v>-1.2526838841236105E-2</v>
      </c>
      <c r="D1373" s="51">
        <v>5.8558304156823712E-2</v>
      </c>
    </row>
    <row r="1374" spans="2:4" x14ac:dyDescent="0.2">
      <c r="B1374" t="s">
        <v>1410</v>
      </c>
      <c r="C1374" s="51">
        <v>-1.0802516856929194E-2</v>
      </c>
      <c r="D1374" s="51">
        <v>3.8563462556152811E-2</v>
      </c>
    </row>
    <row r="1375" spans="2:4" x14ac:dyDescent="0.2">
      <c r="B1375" t="s">
        <v>1411</v>
      </c>
      <c r="C1375" s="51">
        <v>9.3566769255059856E-3</v>
      </c>
      <c r="D1375" s="51">
        <v>4.3405056824809968E-2</v>
      </c>
    </row>
    <row r="1376" spans="2:4" x14ac:dyDescent="0.2">
      <c r="B1376" t="s">
        <v>1412</v>
      </c>
      <c r="C1376" s="51">
        <v>-4.0778949985849286E-3</v>
      </c>
      <c r="D1376" s="51">
        <v>1.187859433776918E-2</v>
      </c>
    </row>
    <row r="1377" spans="2:4" x14ac:dyDescent="0.2">
      <c r="B1377" t="s">
        <v>1413</v>
      </c>
      <c r="C1377" s="51">
        <v>1.0366280103618402E-2</v>
      </c>
      <c r="D1377" s="51">
        <v>5.2069370247421205E-2</v>
      </c>
    </row>
    <row r="1378" spans="2:4" x14ac:dyDescent="0.2">
      <c r="B1378" t="s">
        <v>1414</v>
      </c>
      <c r="C1378" s="51">
        <v>8.3749508737264514E-3</v>
      </c>
      <c r="D1378" s="51">
        <v>1.0843701721619557E-2</v>
      </c>
    </row>
    <row r="1379" spans="2:4" x14ac:dyDescent="0.2">
      <c r="B1379" t="s">
        <v>1415</v>
      </c>
      <c r="C1379" s="51">
        <v>-3.2509074729732395E-3</v>
      </c>
      <c r="D1379" s="51">
        <v>3.5363048516071527E-2</v>
      </c>
    </row>
    <row r="1380" spans="2:4" x14ac:dyDescent="0.2">
      <c r="B1380" t="s">
        <v>1416</v>
      </c>
      <c r="C1380" s="51">
        <v>-1.2425701257421909E-2</v>
      </c>
      <c r="D1380" s="51">
        <v>6.220666610243232E-2</v>
      </c>
    </row>
    <row r="1381" spans="2:4" x14ac:dyDescent="0.2">
      <c r="B1381" t="s">
        <v>1417</v>
      </c>
      <c r="C1381" s="51">
        <v>2.3374852795516876E-2</v>
      </c>
      <c r="D1381" s="51">
        <v>6.6419084696790337E-3</v>
      </c>
    </row>
    <row r="1382" spans="2:4" x14ac:dyDescent="0.2">
      <c r="B1382" t="s">
        <v>1418</v>
      </c>
      <c r="C1382" s="51">
        <v>-1.4922698613707696E-2</v>
      </c>
      <c r="D1382" s="51">
        <v>5.9283428760457418E-2</v>
      </c>
    </row>
    <row r="1383" spans="2:4" x14ac:dyDescent="0.2">
      <c r="B1383" t="s">
        <v>1419</v>
      </c>
      <c r="C1383" s="51">
        <v>2.5572736727168283E-2</v>
      </c>
      <c r="D1383" s="51">
        <v>3.1316635103897289E-2</v>
      </c>
    </row>
    <row r="1384" spans="2:4" x14ac:dyDescent="0.2">
      <c r="B1384" t="s">
        <v>1420</v>
      </c>
      <c r="C1384" s="51">
        <v>3.238043746761303E-2</v>
      </c>
      <c r="D1384" s="51">
        <v>8.9576822556134958E-2</v>
      </c>
    </row>
    <row r="1385" spans="2:4" x14ac:dyDescent="0.2">
      <c r="B1385" t="s">
        <v>1421</v>
      </c>
      <c r="C1385" s="51">
        <v>9.5189087504620445E-3</v>
      </c>
      <c r="D1385" s="51">
        <v>6.1018998951840556E-2</v>
      </c>
    </row>
    <row r="1386" spans="2:4" x14ac:dyDescent="0.2">
      <c r="B1386" t="s">
        <v>1422</v>
      </c>
      <c r="C1386" s="51">
        <v>9.886732939780405E-3</v>
      </c>
      <c r="D1386" s="51">
        <v>4.3762761195303659E-2</v>
      </c>
    </row>
    <row r="1387" spans="2:4" x14ac:dyDescent="0.2">
      <c r="B1387" t="s">
        <v>1423</v>
      </c>
      <c r="C1387" s="51">
        <v>2.5198603491511949E-2</v>
      </c>
      <c r="D1387" s="51">
        <v>-1.4416422103757862E-3</v>
      </c>
    </row>
    <row r="1388" spans="2:4" x14ac:dyDescent="0.2">
      <c r="B1388" t="s">
        <v>1424</v>
      </c>
      <c r="C1388" s="51">
        <v>-1.5585447318412113E-2</v>
      </c>
      <c r="D1388" s="51">
        <v>3.3094597779209291E-2</v>
      </c>
    </row>
    <row r="1389" spans="2:4" x14ac:dyDescent="0.2">
      <c r="B1389" t="s">
        <v>1425</v>
      </c>
      <c r="C1389" s="51">
        <v>4.6163652974166143E-2</v>
      </c>
      <c r="D1389" s="51">
        <v>7.2841359795167648E-2</v>
      </c>
    </row>
    <row r="1390" spans="2:4" x14ac:dyDescent="0.2">
      <c r="B1390" t="s">
        <v>1426</v>
      </c>
      <c r="C1390" s="51">
        <v>3.5210251368710754E-2</v>
      </c>
      <c r="D1390" s="51">
        <v>5.9229246289414395E-2</v>
      </c>
    </row>
    <row r="1391" spans="2:4" x14ac:dyDescent="0.2">
      <c r="B1391" t="s">
        <v>1427</v>
      </c>
      <c r="C1391" s="51">
        <v>2.5382230154158053E-2</v>
      </c>
      <c r="D1391" s="51">
        <v>5.7057746084085315E-2</v>
      </c>
    </row>
    <row r="1392" spans="2:4" x14ac:dyDescent="0.2">
      <c r="B1392" t="s">
        <v>1428</v>
      </c>
      <c r="C1392" s="51">
        <v>4.4503041420723066E-3</v>
      </c>
      <c r="D1392" s="51">
        <v>1.7012594247619275E-2</v>
      </c>
    </row>
    <row r="1393" spans="2:4" x14ac:dyDescent="0.2">
      <c r="B1393" t="s">
        <v>1429</v>
      </c>
      <c r="C1393" s="51">
        <v>3.3569175847626094E-2</v>
      </c>
      <c r="D1393" s="51">
        <v>2.4927986198325598E-2</v>
      </c>
    </row>
    <row r="1394" spans="2:4" x14ac:dyDescent="0.2">
      <c r="B1394" t="s">
        <v>1430</v>
      </c>
      <c r="C1394" s="51">
        <v>-5.6164522805786793E-3</v>
      </c>
      <c r="D1394" s="51">
        <v>2.7898828132295501E-2</v>
      </c>
    </row>
    <row r="1395" spans="2:4" x14ac:dyDescent="0.2">
      <c r="B1395" t="s">
        <v>1431</v>
      </c>
      <c r="C1395" s="51">
        <v>3.4736885042795644E-2</v>
      </c>
      <c r="D1395" s="51">
        <v>9.6770001514004909E-3</v>
      </c>
    </row>
    <row r="1396" spans="2:4" x14ac:dyDescent="0.2">
      <c r="B1396" t="s">
        <v>1432</v>
      </c>
      <c r="C1396" s="51">
        <v>4.7356502429637598E-2</v>
      </c>
      <c r="D1396" s="51">
        <v>1.2414214692445941E-2</v>
      </c>
    </row>
    <row r="1397" spans="2:4" x14ac:dyDescent="0.2">
      <c r="B1397" t="s">
        <v>1433</v>
      </c>
      <c r="C1397" s="51">
        <v>6.2978907260261216E-3</v>
      </c>
      <c r="D1397" s="51">
        <v>3.060569384514417E-2</v>
      </c>
    </row>
    <row r="1398" spans="2:4" x14ac:dyDescent="0.2">
      <c r="B1398" t="s">
        <v>1434</v>
      </c>
      <c r="C1398" s="51">
        <v>-5.3436821512401252E-3</v>
      </c>
      <c r="D1398" s="51">
        <v>5.5612476413348461E-2</v>
      </c>
    </row>
    <row r="1399" spans="2:4" x14ac:dyDescent="0.2">
      <c r="B1399" t="s">
        <v>1435</v>
      </c>
      <c r="C1399" s="51">
        <v>-3.2803732653271293E-2</v>
      </c>
      <c r="D1399" s="51">
        <v>7.464060984111405E-3</v>
      </c>
    </row>
    <row r="1400" spans="2:4" x14ac:dyDescent="0.2">
      <c r="B1400" t="s">
        <v>1436</v>
      </c>
      <c r="C1400" s="51">
        <v>3.7302567672104554E-2</v>
      </c>
      <c r="D1400" s="51">
        <v>1.6084405131082107E-2</v>
      </c>
    </row>
    <row r="1401" spans="2:4" x14ac:dyDescent="0.2">
      <c r="B1401" t="s">
        <v>1437</v>
      </c>
      <c r="C1401" s="51">
        <v>-2.4343330760196562E-2</v>
      </c>
      <c r="D1401" s="51">
        <v>3.6820335426622303E-2</v>
      </c>
    </row>
    <row r="1402" spans="2:4" x14ac:dyDescent="0.2">
      <c r="B1402" t="s">
        <v>1438</v>
      </c>
      <c r="C1402" s="51">
        <v>-3.6517831683343466E-2</v>
      </c>
      <c r="D1402" s="51">
        <v>2.661360860467156E-2</v>
      </c>
    </row>
    <row r="1403" spans="2:4" x14ac:dyDescent="0.2">
      <c r="B1403" t="s">
        <v>1439</v>
      </c>
      <c r="C1403" s="51">
        <v>-2.5410672067889498E-3</v>
      </c>
      <c r="D1403" s="51">
        <v>4.058853361295215E-2</v>
      </c>
    </row>
    <row r="1404" spans="2:4" x14ac:dyDescent="0.2">
      <c r="B1404" t="s">
        <v>1440</v>
      </c>
      <c r="C1404" s="51">
        <v>6.4440270234782295E-3</v>
      </c>
      <c r="D1404" s="51">
        <v>2.1090187766935744E-2</v>
      </c>
    </row>
    <row r="1405" spans="2:4" x14ac:dyDescent="0.2">
      <c r="B1405" t="s">
        <v>1441</v>
      </c>
      <c r="C1405" s="51">
        <v>4.3753961872012172E-2</v>
      </c>
      <c r="D1405" s="51">
        <v>4.3964028140937701E-2</v>
      </c>
    </row>
    <row r="1406" spans="2:4" x14ac:dyDescent="0.2">
      <c r="B1406" t="s">
        <v>1442</v>
      </c>
      <c r="C1406" s="51">
        <v>-4.8149275903265117E-3</v>
      </c>
      <c r="D1406" s="51">
        <v>8.89779628190078E-2</v>
      </c>
    </row>
    <row r="1407" spans="2:4" x14ac:dyDescent="0.2">
      <c r="B1407" t="s">
        <v>1443</v>
      </c>
      <c r="C1407" s="51">
        <v>-6.715952726307305E-3</v>
      </c>
      <c r="D1407" s="51">
        <v>3.5025048394108374E-2</v>
      </c>
    </row>
    <row r="1408" spans="2:4" x14ac:dyDescent="0.2">
      <c r="B1408" t="s">
        <v>1444</v>
      </c>
      <c r="C1408" s="51">
        <v>3.371563899279971E-2</v>
      </c>
      <c r="D1408" s="51">
        <v>5.8259322486411608E-2</v>
      </c>
    </row>
    <row r="1409" spans="2:4" x14ac:dyDescent="0.2">
      <c r="B1409" t="s">
        <v>1445</v>
      </c>
      <c r="C1409" s="51">
        <v>-5.152303571486324E-3</v>
      </c>
      <c r="D1409" s="51">
        <v>1.1111147761519221E-2</v>
      </c>
    </row>
    <row r="1410" spans="2:4" x14ac:dyDescent="0.2">
      <c r="B1410" t="s">
        <v>1446</v>
      </c>
      <c r="C1410" s="51">
        <v>1.8342125386943131E-2</v>
      </c>
      <c r="D1410" s="51">
        <v>3.3797383749582466E-2</v>
      </c>
    </row>
    <row r="1411" spans="2:4" x14ac:dyDescent="0.2">
      <c r="B1411" t="s">
        <v>1447</v>
      </c>
      <c r="C1411" s="51">
        <v>3.2198370096098439E-2</v>
      </c>
      <c r="D1411" s="51">
        <v>7.4770537042745749E-2</v>
      </c>
    </row>
    <row r="1412" spans="2:4" x14ac:dyDescent="0.2">
      <c r="B1412" t="s">
        <v>1448</v>
      </c>
      <c r="C1412" s="51">
        <v>9.1597073075722207E-3</v>
      </c>
      <c r="D1412" s="51">
        <v>7.3032219703100615E-2</v>
      </c>
    </row>
    <row r="1413" spans="2:4" x14ac:dyDescent="0.2">
      <c r="B1413" t="s">
        <v>1449</v>
      </c>
      <c r="C1413" s="51">
        <v>5.8117940589190432E-2</v>
      </c>
      <c r="D1413" s="51">
        <v>4.2273192179533688E-2</v>
      </c>
    </row>
    <row r="1414" spans="2:4" x14ac:dyDescent="0.2">
      <c r="B1414" t="s">
        <v>1450</v>
      </c>
      <c r="C1414" s="51">
        <v>-2.3112702130478668E-2</v>
      </c>
      <c r="D1414" s="51">
        <v>2.5854146134603351E-2</v>
      </c>
    </row>
    <row r="1415" spans="2:4" x14ac:dyDescent="0.2">
      <c r="B1415" t="s">
        <v>1451</v>
      </c>
      <c r="C1415" s="51">
        <v>2.9591908519201834E-2</v>
      </c>
      <c r="D1415" s="51">
        <v>3.0807370508296208E-2</v>
      </c>
    </row>
    <row r="1416" spans="2:4" x14ac:dyDescent="0.2">
      <c r="B1416" t="s">
        <v>1452</v>
      </c>
      <c r="C1416" s="51">
        <v>2.418483945358408E-2</v>
      </c>
      <c r="D1416" s="51">
        <v>1.8439784435298243E-2</v>
      </c>
    </row>
    <row r="1417" spans="2:4" x14ac:dyDescent="0.2">
      <c r="B1417" t="s">
        <v>1453</v>
      </c>
      <c r="C1417" s="51">
        <v>3.2209661884228129E-2</v>
      </c>
      <c r="D1417" s="51">
        <v>3.2343489817611287E-2</v>
      </c>
    </row>
    <row r="1418" spans="2:4" x14ac:dyDescent="0.2">
      <c r="B1418" t="s">
        <v>1454</v>
      </c>
      <c r="C1418" s="51">
        <v>-7.1802442162381703E-3</v>
      </c>
      <c r="D1418" s="51">
        <v>4.6926280399761114E-2</v>
      </c>
    </row>
    <row r="1419" spans="2:4" x14ac:dyDescent="0.2">
      <c r="B1419" t="s">
        <v>1455</v>
      </c>
      <c r="C1419" s="51">
        <v>-1.0220911879307537E-2</v>
      </c>
      <c r="D1419" s="51">
        <v>4.1187220666955765E-2</v>
      </c>
    </row>
    <row r="1420" spans="2:4" x14ac:dyDescent="0.2">
      <c r="B1420" t="s">
        <v>1456</v>
      </c>
      <c r="C1420" s="51">
        <v>2.5905765650593854E-2</v>
      </c>
      <c r="D1420" s="51">
        <v>1.5019219959495862E-2</v>
      </c>
    </row>
    <row r="1421" spans="2:4" x14ac:dyDescent="0.2">
      <c r="B1421" t="s">
        <v>1457</v>
      </c>
      <c r="C1421" s="51">
        <v>5.10318248552976E-3</v>
      </c>
      <c r="D1421" s="51">
        <v>8.6251491742249844E-2</v>
      </c>
    </row>
    <row r="1422" spans="2:4" x14ac:dyDescent="0.2">
      <c r="B1422" t="s">
        <v>1458</v>
      </c>
      <c r="C1422" s="51">
        <v>-4.5049668693777134E-2</v>
      </c>
      <c r="D1422" s="51">
        <v>5.9960464600699939E-2</v>
      </c>
    </row>
    <row r="1423" spans="2:4" x14ac:dyDescent="0.2">
      <c r="B1423" t="s">
        <v>1459</v>
      </c>
      <c r="C1423" s="51">
        <v>3.2355041449725827E-2</v>
      </c>
      <c r="D1423" s="51">
        <v>5.457735612574597E-2</v>
      </c>
    </row>
    <row r="1424" spans="2:4" x14ac:dyDescent="0.2">
      <c r="B1424" t="s">
        <v>1460</v>
      </c>
      <c r="C1424" s="51">
        <v>-6.9016293248520353E-3</v>
      </c>
      <c r="D1424" s="51">
        <v>1.4191521196157207E-2</v>
      </c>
    </row>
    <row r="1425" spans="2:4" x14ac:dyDescent="0.2">
      <c r="B1425" t="s">
        <v>1461</v>
      </c>
      <c r="C1425" s="51">
        <v>1.0775021808078621E-2</v>
      </c>
      <c r="D1425" s="51">
        <v>8.4905424654473871E-2</v>
      </c>
    </row>
    <row r="1426" spans="2:4" x14ac:dyDescent="0.2">
      <c r="B1426" t="s">
        <v>1462</v>
      </c>
      <c r="C1426" s="51">
        <v>2.2597470751925829E-2</v>
      </c>
      <c r="D1426" s="51">
        <v>5.4714240378324133E-2</v>
      </c>
    </row>
    <row r="1427" spans="2:4" x14ac:dyDescent="0.2">
      <c r="B1427" t="s">
        <v>1463</v>
      </c>
      <c r="C1427" s="51">
        <v>1.0201533678436507E-2</v>
      </c>
      <c r="D1427" s="51">
        <v>7.0504475480188261E-2</v>
      </c>
    </row>
    <row r="1428" spans="2:4" x14ac:dyDescent="0.2">
      <c r="B1428" t="s">
        <v>1464</v>
      </c>
      <c r="C1428" s="51">
        <v>1.3848471061738222E-2</v>
      </c>
      <c r="D1428" s="51">
        <v>5.1950460241630615E-2</v>
      </c>
    </row>
    <row r="1429" spans="2:4" x14ac:dyDescent="0.2">
      <c r="B1429" t="s">
        <v>1465</v>
      </c>
      <c r="C1429" s="51">
        <v>1.4392665733426041E-2</v>
      </c>
      <c r="D1429" s="51">
        <v>5.5613229454727797E-2</v>
      </c>
    </row>
    <row r="1430" spans="2:4" x14ac:dyDescent="0.2">
      <c r="B1430" t="s">
        <v>1466</v>
      </c>
      <c r="C1430" s="51">
        <v>7.0929783194817282E-3</v>
      </c>
      <c r="D1430" s="51">
        <v>4.3318664990545763E-2</v>
      </c>
    </row>
    <row r="1431" spans="2:4" x14ac:dyDescent="0.2">
      <c r="B1431" t="s">
        <v>1467</v>
      </c>
      <c r="C1431" s="51">
        <v>-5.2834066498657385E-2</v>
      </c>
      <c r="D1431" s="51">
        <v>7.0892923106983918E-2</v>
      </c>
    </row>
    <row r="1432" spans="2:4" x14ac:dyDescent="0.2">
      <c r="B1432" t="s">
        <v>1468</v>
      </c>
      <c r="C1432" s="51">
        <v>2.6925379011899897E-2</v>
      </c>
      <c r="D1432" s="51">
        <v>3.2314809300141217E-2</v>
      </c>
    </row>
    <row r="1433" spans="2:4" x14ac:dyDescent="0.2">
      <c r="B1433" t="s">
        <v>1469</v>
      </c>
      <c r="C1433" s="51">
        <v>2.7579349888857081E-2</v>
      </c>
      <c r="D1433" s="51">
        <v>1.8139679751421875E-2</v>
      </c>
    </row>
    <row r="1434" spans="2:4" x14ac:dyDescent="0.2">
      <c r="B1434" t="s">
        <v>1470</v>
      </c>
      <c r="C1434" s="51">
        <v>1.7335110594129483E-2</v>
      </c>
      <c r="D1434" s="51">
        <v>2.046336590192117E-2</v>
      </c>
    </row>
    <row r="1435" spans="2:4" x14ac:dyDescent="0.2">
      <c r="B1435" t="s">
        <v>1471</v>
      </c>
      <c r="C1435" s="51">
        <v>3.6673425797834835E-2</v>
      </c>
      <c r="D1435" s="51">
        <v>2.7817562707123357E-2</v>
      </c>
    </row>
    <row r="1436" spans="2:4" x14ac:dyDescent="0.2">
      <c r="B1436" t="s">
        <v>1472</v>
      </c>
      <c r="C1436" s="51">
        <v>2.9683402549422262E-2</v>
      </c>
      <c r="D1436" s="51">
        <v>3.15499834776687E-2</v>
      </c>
    </row>
    <row r="1437" spans="2:4" x14ac:dyDescent="0.2">
      <c r="B1437" t="s">
        <v>1473</v>
      </c>
      <c r="C1437" s="51">
        <v>5.1445385427843056E-2</v>
      </c>
      <c r="D1437" s="51">
        <v>2.1659693370520969E-2</v>
      </c>
    </row>
    <row r="1438" spans="2:4" x14ac:dyDescent="0.2">
      <c r="B1438" t="s">
        <v>1474</v>
      </c>
      <c r="C1438" s="51">
        <v>1.8111602525152211E-2</v>
      </c>
      <c r="D1438" s="51">
        <v>-6.8408051289638935E-3</v>
      </c>
    </row>
    <row r="1439" spans="2:4" x14ac:dyDescent="0.2">
      <c r="B1439" t="s">
        <v>1475</v>
      </c>
      <c r="C1439" s="51">
        <v>3.2315496609080516E-3</v>
      </c>
      <c r="D1439" s="51">
        <v>4.0425193903259243E-2</v>
      </c>
    </row>
    <row r="1440" spans="2:4" x14ac:dyDescent="0.2">
      <c r="B1440" t="s">
        <v>1476</v>
      </c>
      <c r="C1440" s="51">
        <v>3.9955370913179342E-2</v>
      </c>
      <c r="D1440" s="51">
        <v>3.5959580571558104E-2</v>
      </c>
    </row>
    <row r="1441" spans="2:4" x14ac:dyDescent="0.2">
      <c r="B1441" t="s">
        <v>1477</v>
      </c>
      <c r="C1441" s="51">
        <v>2.3684538187383045E-2</v>
      </c>
      <c r="D1441" s="51">
        <v>4.3316660971249719E-2</v>
      </c>
    </row>
    <row r="1442" spans="2:4" x14ac:dyDescent="0.2">
      <c r="B1442" t="s">
        <v>1478</v>
      </c>
      <c r="C1442" s="51">
        <v>1.7378299416324097E-2</v>
      </c>
      <c r="D1442" s="51">
        <v>3.9903981614049462E-2</v>
      </c>
    </row>
    <row r="1443" spans="2:4" x14ac:dyDescent="0.2">
      <c r="B1443" t="s">
        <v>1479</v>
      </c>
      <c r="C1443" s="51">
        <v>2.9785441613120314E-2</v>
      </c>
      <c r="D1443" s="51">
        <v>3.0115266371176709E-2</v>
      </c>
    </row>
    <row r="1444" spans="2:4" x14ac:dyDescent="0.2">
      <c r="B1444" t="s">
        <v>1480</v>
      </c>
      <c r="C1444" s="51">
        <v>5.6228878099345785E-2</v>
      </c>
      <c r="D1444" s="51">
        <v>2.8482745365200422E-2</v>
      </c>
    </row>
    <row r="1445" spans="2:4" x14ac:dyDescent="0.2">
      <c r="B1445" t="s">
        <v>1481</v>
      </c>
      <c r="C1445" s="51">
        <v>6.0953927193761158E-3</v>
      </c>
      <c r="D1445" s="51">
        <v>2.6270437087349149E-2</v>
      </c>
    </row>
    <row r="1446" spans="2:4" x14ac:dyDescent="0.2">
      <c r="B1446" t="s">
        <v>1482</v>
      </c>
      <c r="C1446" s="51">
        <v>-8.1802252555809429E-3</v>
      </c>
      <c r="D1446" s="51">
        <v>4.0520698045370583E-2</v>
      </c>
    </row>
    <row r="1447" spans="2:4" x14ac:dyDescent="0.2">
      <c r="B1447" t="s">
        <v>1483</v>
      </c>
      <c r="C1447" s="51">
        <v>8.3446495344365809E-3</v>
      </c>
      <c r="D1447" s="51">
        <v>7.5510196542375133E-2</v>
      </c>
    </row>
    <row r="1448" spans="2:4" x14ac:dyDescent="0.2">
      <c r="B1448" t="s">
        <v>1484</v>
      </c>
      <c r="C1448" s="51">
        <v>5.0980024269608695E-2</v>
      </c>
      <c r="D1448" s="51">
        <v>3.3304487693127292E-2</v>
      </c>
    </row>
    <row r="1449" spans="2:4" x14ac:dyDescent="0.2">
      <c r="B1449" t="s">
        <v>1485</v>
      </c>
      <c r="C1449" s="51">
        <v>5.9486808056526688E-2</v>
      </c>
      <c r="D1449" s="51">
        <v>5.3443501258462492E-2</v>
      </c>
    </row>
    <row r="1450" spans="2:4" x14ac:dyDescent="0.2">
      <c r="B1450" t="s">
        <v>1486</v>
      </c>
      <c r="C1450" s="51">
        <v>2.1087406683333067E-2</v>
      </c>
      <c r="D1450" s="51">
        <v>1.6721478868470245E-2</v>
      </c>
    </row>
    <row r="1451" spans="2:4" x14ac:dyDescent="0.2">
      <c r="B1451" t="s">
        <v>1487</v>
      </c>
      <c r="C1451" s="51">
        <v>1.84054210803796E-2</v>
      </c>
      <c r="D1451" s="51">
        <v>3.4919735009604179E-2</v>
      </c>
    </row>
    <row r="1452" spans="2:4" x14ac:dyDescent="0.2">
      <c r="B1452" t="s">
        <v>1488</v>
      </c>
      <c r="C1452" s="51">
        <v>4.0054235521347244E-2</v>
      </c>
      <c r="D1452" s="51">
        <v>6.5089305911049028E-2</v>
      </c>
    </row>
    <row r="1453" spans="2:4" x14ac:dyDescent="0.2">
      <c r="B1453" t="s">
        <v>1489</v>
      </c>
      <c r="C1453" s="51">
        <v>2.3716573719558195E-2</v>
      </c>
      <c r="D1453" s="51">
        <v>2.6470591888675531E-2</v>
      </c>
    </row>
    <row r="1454" spans="2:4" x14ac:dyDescent="0.2">
      <c r="B1454" t="s">
        <v>1490</v>
      </c>
      <c r="C1454" s="51">
        <v>5.6645920498457653E-2</v>
      </c>
      <c r="D1454" s="51">
        <v>4.4818484991254202E-2</v>
      </c>
    </row>
    <row r="1455" spans="2:4" x14ac:dyDescent="0.2">
      <c r="B1455" t="s">
        <v>1491</v>
      </c>
      <c r="C1455" s="51">
        <v>-6.0840377660650816E-3</v>
      </c>
      <c r="D1455" s="51">
        <v>6.0181981476701882E-2</v>
      </c>
    </row>
    <row r="1456" spans="2:4" x14ac:dyDescent="0.2">
      <c r="B1456" t="s">
        <v>1492</v>
      </c>
      <c r="C1456" s="51">
        <v>-7.1616763861209898E-3</v>
      </c>
      <c r="D1456" s="51">
        <v>5.6708934568372366E-2</v>
      </c>
    </row>
    <row r="1457" spans="2:4" x14ac:dyDescent="0.2">
      <c r="B1457" t="s">
        <v>1493</v>
      </c>
      <c r="C1457" s="51">
        <v>2.0616625228758491E-2</v>
      </c>
      <c r="D1457" s="51">
        <v>4.6878192343671736E-2</v>
      </c>
    </row>
    <row r="1458" spans="2:4" x14ac:dyDescent="0.2">
      <c r="B1458" t="s">
        <v>1494</v>
      </c>
      <c r="C1458" s="51">
        <v>1.1085314078516978E-2</v>
      </c>
      <c r="D1458" s="51">
        <v>4.7677202177600853E-2</v>
      </c>
    </row>
    <row r="1459" spans="2:4" x14ac:dyDescent="0.2">
      <c r="B1459" t="s">
        <v>1495</v>
      </c>
      <c r="C1459" s="51">
        <v>1.2229341390741161E-2</v>
      </c>
      <c r="D1459" s="51">
        <v>2.6403892848408689E-2</v>
      </c>
    </row>
    <row r="1460" spans="2:4" x14ac:dyDescent="0.2">
      <c r="B1460" t="s">
        <v>1496</v>
      </c>
      <c r="C1460" s="51">
        <v>-1.9439564794968049E-2</v>
      </c>
      <c r="D1460" s="51">
        <v>4.2499109151538948E-2</v>
      </c>
    </row>
    <row r="1461" spans="2:4" x14ac:dyDescent="0.2">
      <c r="B1461" t="s">
        <v>1497</v>
      </c>
      <c r="C1461" s="51">
        <v>2.5960224382761438E-2</v>
      </c>
      <c r="D1461" s="51">
        <v>2.0550484231721157E-2</v>
      </c>
    </row>
    <row r="1462" spans="2:4" x14ac:dyDescent="0.2">
      <c r="B1462" t="s">
        <v>1498</v>
      </c>
      <c r="C1462" s="51">
        <v>3.5105547694488808E-2</v>
      </c>
      <c r="D1462" s="51">
        <v>5.759475968350751E-2</v>
      </c>
    </row>
    <row r="1463" spans="2:4" x14ac:dyDescent="0.2">
      <c r="B1463" t="s">
        <v>1499</v>
      </c>
      <c r="C1463" s="51">
        <v>-2.9260952923770928E-2</v>
      </c>
      <c r="D1463" s="51">
        <v>7.2180406396905178E-2</v>
      </c>
    </row>
    <row r="1464" spans="2:4" x14ac:dyDescent="0.2">
      <c r="B1464" t="s">
        <v>1500</v>
      </c>
      <c r="C1464" s="51">
        <v>-6.3172604445125725E-3</v>
      </c>
      <c r="D1464" s="51">
        <v>3.0472625898592696E-2</v>
      </c>
    </row>
    <row r="1465" spans="2:4" x14ac:dyDescent="0.2">
      <c r="B1465" t="s">
        <v>1501</v>
      </c>
      <c r="C1465" s="51">
        <v>4.550899404185501E-2</v>
      </c>
      <c r="D1465" s="51">
        <v>2.8129200349047326E-2</v>
      </c>
    </row>
    <row r="1466" spans="2:4" x14ac:dyDescent="0.2">
      <c r="B1466" t="s">
        <v>1502</v>
      </c>
      <c r="C1466" s="51">
        <v>1.7420301128001567E-2</v>
      </c>
      <c r="D1466" s="51">
        <v>4.7484807357090639E-2</v>
      </c>
    </row>
    <row r="1467" spans="2:4" x14ac:dyDescent="0.2">
      <c r="B1467" t="s">
        <v>1503</v>
      </c>
      <c r="C1467" s="51">
        <v>-2.4762083740522349E-2</v>
      </c>
      <c r="D1467" s="51">
        <v>3.4804482925219662E-2</v>
      </c>
    </row>
    <row r="1468" spans="2:4" x14ac:dyDescent="0.2">
      <c r="B1468" t="s">
        <v>1504</v>
      </c>
      <c r="C1468" s="51">
        <v>-2.7098260080452873E-2</v>
      </c>
      <c r="D1468" s="51">
        <v>6.0969996506725896E-2</v>
      </c>
    </row>
    <row r="1469" spans="2:4" x14ac:dyDescent="0.2">
      <c r="B1469" t="s">
        <v>1505</v>
      </c>
      <c r="C1469" s="51">
        <v>1.575219023071104E-2</v>
      </c>
      <c r="D1469" s="51">
        <v>5.2718784737850508E-2</v>
      </c>
    </row>
    <row r="1470" spans="2:4" x14ac:dyDescent="0.2">
      <c r="B1470" t="s">
        <v>1506</v>
      </c>
      <c r="C1470" s="51">
        <v>3.4759972626981009E-2</v>
      </c>
      <c r="D1470" s="51">
        <v>5.0263227153986789E-2</v>
      </c>
    </row>
    <row r="1471" spans="2:4" x14ac:dyDescent="0.2">
      <c r="B1471" t="s">
        <v>1507</v>
      </c>
      <c r="C1471" s="51">
        <v>3.0136320386241019E-2</v>
      </c>
      <c r="D1471" s="51">
        <v>3.9491421105912333E-3</v>
      </c>
    </row>
    <row r="1472" spans="2:4" x14ac:dyDescent="0.2">
      <c r="B1472" t="s">
        <v>1508</v>
      </c>
      <c r="C1472" s="51">
        <v>-3.6521289286833979E-2</v>
      </c>
      <c r="D1472" s="51">
        <v>3.1779443978168398E-2</v>
      </c>
    </row>
    <row r="1473" spans="2:4" x14ac:dyDescent="0.2">
      <c r="B1473" t="s">
        <v>1509</v>
      </c>
      <c r="C1473" s="51">
        <v>-6.3763003166893827E-3</v>
      </c>
      <c r="D1473" s="51">
        <v>1.4954357175887747E-2</v>
      </c>
    </row>
    <row r="1474" spans="2:4" x14ac:dyDescent="0.2">
      <c r="B1474" t="s">
        <v>1510</v>
      </c>
      <c r="C1474" s="51">
        <v>3.413824403954948E-2</v>
      </c>
      <c r="D1474" s="51">
        <v>3.6474654582850478E-2</v>
      </c>
    </row>
    <row r="1475" spans="2:4" x14ac:dyDescent="0.2">
      <c r="B1475" t="s">
        <v>1511</v>
      </c>
      <c r="C1475" s="51">
        <v>-8.8089280235604823E-3</v>
      </c>
      <c r="D1475" s="51">
        <v>6.1195732823058638E-2</v>
      </c>
    </row>
    <row r="1476" spans="2:4" x14ac:dyDescent="0.2">
      <c r="B1476" t="s">
        <v>1512</v>
      </c>
      <c r="C1476" s="51">
        <v>1.021142941869612E-2</v>
      </c>
      <c r="D1476" s="51">
        <v>4.5935966829888694E-2</v>
      </c>
    </row>
    <row r="1477" spans="2:4" x14ac:dyDescent="0.2">
      <c r="B1477" t="s">
        <v>1513</v>
      </c>
      <c r="C1477" s="51">
        <v>-8.803277520866017E-3</v>
      </c>
      <c r="D1477" s="51">
        <v>2.0513981934541327E-2</v>
      </c>
    </row>
    <row r="1478" spans="2:4" x14ac:dyDescent="0.2">
      <c r="B1478" t="s">
        <v>1514</v>
      </c>
      <c r="C1478" s="51">
        <v>4.1222630726601088E-2</v>
      </c>
      <c r="D1478" s="51">
        <v>5.4742903023323367E-2</v>
      </c>
    </row>
    <row r="1479" spans="2:4" x14ac:dyDescent="0.2">
      <c r="B1479" t="s">
        <v>1515</v>
      </c>
      <c r="C1479" s="51">
        <v>7.8904138245905503E-2</v>
      </c>
      <c r="D1479" s="51">
        <v>1.266937222664645E-2</v>
      </c>
    </row>
    <row r="1480" spans="2:4" x14ac:dyDescent="0.2">
      <c r="B1480" t="s">
        <v>1516</v>
      </c>
      <c r="C1480" s="51">
        <v>-7.7043844907199611E-3</v>
      </c>
      <c r="D1480" s="51">
        <v>4.196957390003745E-2</v>
      </c>
    </row>
    <row r="1481" spans="2:4" x14ac:dyDescent="0.2">
      <c r="B1481" t="s">
        <v>1517</v>
      </c>
      <c r="C1481" s="51">
        <v>-1.4131421434945106E-3</v>
      </c>
      <c r="D1481" s="51">
        <v>4.8321393723572109E-2</v>
      </c>
    </row>
    <row r="1482" spans="2:4" x14ac:dyDescent="0.2">
      <c r="B1482" t="s">
        <v>1518</v>
      </c>
      <c r="C1482" s="51">
        <v>-2.2681966494867395E-2</v>
      </c>
      <c r="D1482" s="51">
        <v>4.1218380504932629E-2</v>
      </c>
    </row>
    <row r="1483" spans="2:4" x14ac:dyDescent="0.2">
      <c r="B1483" t="s">
        <v>1519</v>
      </c>
      <c r="C1483" s="51">
        <v>2.2561316182754108E-2</v>
      </c>
      <c r="D1483" s="51">
        <v>5.0587961253195465E-2</v>
      </c>
    </row>
    <row r="1484" spans="2:4" x14ac:dyDescent="0.2">
      <c r="B1484" t="s">
        <v>1520</v>
      </c>
      <c r="C1484" s="51">
        <v>3.5595402534055812E-2</v>
      </c>
      <c r="D1484" s="51">
        <v>3.3888235246179649E-2</v>
      </c>
    </row>
    <row r="1485" spans="2:4" x14ac:dyDescent="0.2">
      <c r="B1485" t="s">
        <v>1521</v>
      </c>
      <c r="C1485" s="51">
        <v>-3.8123197676629642E-3</v>
      </c>
      <c r="D1485" s="51">
        <v>2.1873932080425366E-2</v>
      </c>
    </row>
    <row r="1486" spans="2:4" x14ac:dyDescent="0.2">
      <c r="B1486" t="s">
        <v>1522</v>
      </c>
      <c r="C1486" s="51">
        <v>4.0643145124750965E-2</v>
      </c>
      <c r="D1486" s="51">
        <v>6.6183178358611081E-2</v>
      </c>
    </row>
    <row r="1487" spans="2:4" x14ac:dyDescent="0.2">
      <c r="B1487" t="s">
        <v>1523</v>
      </c>
      <c r="C1487" s="51">
        <v>-1.2747734012468337E-2</v>
      </c>
      <c r="D1487" s="51">
        <v>4.088988533573773E-2</v>
      </c>
    </row>
    <row r="1488" spans="2:4" x14ac:dyDescent="0.2">
      <c r="B1488" t="s">
        <v>1524</v>
      </c>
      <c r="C1488" s="51">
        <v>3.9993396288498184E-2</v>
      </c>
      <c r="D1488" s="51">
        <v>5.8145650956018521E-2</v>
      </c>
    </row>
    <row r="1489" spans="2:4" x14ac:dyDescent="0.2">
      <c r="B1489" t="s">
        <v>1525</v>
      </c>
      <c r="C1489" s="51">
        <v>-4.3907345616099585E-3</v>
      </c>
      <c r="D1489" s="51">
        <v>1.9444684210541872E-2</v>
      </c>
    </row>
    <row r="1490" spans="2:4" x14ac:dyDescent="0.2">
      <c r="B1490" t="s">
        <v>1526</v>
      </c>
      <c r="C1490" s="51">
        <v>2.8069768347866184E-3</v>
      </c>
      <c r="D1490" s="51">
        <v>7.1424604916826478E-2</v>
      </c>
    </row>
    <row r="1491" spans="2:4" x14ac:dyDescent="0.2">
      <c r="B1491" t="s">
        <v>1527</v>
      </c>
      <c r="C1491" s="51">
        <v>3.9482178102237461E-2</v>
      </c>
      <c r="D1491" s="51">
        <v>3.1980059541735537E-2</v>
      </c>
    </row>
    <row r="1492" spans="2:4" x14ac:dyDescent="0.2">
      <c r="B1492" t="s">
        <v>1528</v>
      </c>
      <c r="C1492" s="51">
        <v>3.3240671856666258E-2</v>
      </c>
      <c r="D1492" s="51">
        <v>1.8327862210494966E-2</v>
      </c>
    </row>
    <row r="1493" spans="2:4" x14ac:dyDescent="0.2">
      <c r="B1493" t="s">
        <v>1529</v>
      </c>
      <c r="C1493" s="51">
        <v>-1.2948558237428276E-2</v>
      </c>
      <c r="D1493" s="51">
        <v>3.1697807497433533E-2</v>
      </c>
    </row>
    <row r="1494" spans="2:4" x14ac:dyDescent="0.2">
      <c r="B1494" t="s">
        <v>1530</v>
      </c>
      <c r="C1494" s="51">
        <v>2.6330294940227986E-3</v>
      </c>
      <c r="D1494" s="51">
        <v>3.3541988249441657E-2</v>
      </c>
    </row>
    <row r="1495" spans="2:4" x14ac:dyDescent="0.2">
      <c r="B1495" t="s">
        <v>1531</v>
      </c>
      <c r="C1495" s="51">
        <v>4.5746484920719159E-3</v>
      </c>
      <c r="D1495" s="51">
        <v>4.7235831009333124E-2</v>
      </c>
    </row>
    <row r="1496" spans="2:4" x14ac:dyDescent="0.2">
      <c r="B1496" t="s">
        <v>1532</v>
      </c>
      <c r="C1496" s="51">
        <v>1.3354284400883929E-2</v>
      </c>
      <c r="D1496" s="51">
        <v>5.0958684785345834E-3</v>
      </c>
    </row>
    <row r="1497" spans="2:4" x14ac:dyDescent="0.2">
      <c r="B1497" t="s">
        <v>1533</v>
      </c>
      <c r="C1497" s="51">
        <v>-2.1741506897477315E-2</v>
      </c>
      <c r="D1497" s="51">
        <v>5.6038583941694448E-2</v>
      </c>
    </row>
    <row r="1498" spans="2:4" x14ac:dyDescent="0.2">
      <c r="B1498" t="s">
        <v>1534</v>
      </c>
      <c r="C1498" s="51">
        <v>2.7008467243986888E-2</v>
      </c>
      <c r="D1498" s="51">
        <v>3.204539983228448E-2</v>
      </c>
    </row>
    <row r="1499" spans="2:4" x14ac:dyDescent="0.2">
      <c r="B1499" t="s">
        <v>1535</v>
      </c>
      <c r="C1499" s="51">
        <v>5.476694646196629E-3</v>
      </c>
      <c r="D1499" s="51">
        <v>3.5454102230331103E-2</v>
      </c>
    </row>
    <row r="1500" spans="2:4" x14ac:dyDescent="0.2">
      <c r="B1500" t="s">
        <v>1536</v>
      </c>
      <c r="C1500" s="51">
        <v>1.915886446467795E-2</v>
      </c>
      <c r="D1500" s="51">
        <v>2.1440500358952383E-2</v>
      </c>
    </row>
    <row r="1501" spans="2:4" x14ac:dyDescent="0.2">
      <c r="B1501" t="s">
        <v>1537</v>
      </c>
      <c r="C1501" s="51">
        <v>7.541219443328603E-3</v>
      </c>
      <c r="D1501" s="51">
        <v>3.5193488972450136E-2</v>
      </c>
    </row>
    <row r="1502" spans="2:4" x14ac:dyDescent="0.2">
      <c r="B1502" t="s">
        <v>1538</v>
      </c>
      <c r="C1502" s="51">
        <v>1.0246434523720835E-2</v>
      </c>
      <c r="D1502" s="51">
        <v>2.7995779517732446E-2</v>
      </c>
    </row>
    <row r="1503" spans="2:4" x14ac:dyDescent="0.2">
      <c r="B1503" t="s">
        <v>1539</v>
      </c>
      <c r="C1503" s="51">
        <v>5.7796031437039224E-3</v>
      </c>
      <c r="D1503" s="51">
        <v>6.5202082183708016E-2</v>
      </c>
    </row>
    <row r="1504" spans="2:4" x14ac:dyDescent="0.2">
      <c r="B1504" t="s">
        <v>1540</v>
      </c>
      <c r="C1504" s="51">
        <v>-2.5461881737485099E-3</v>
      </c>
      <c r="D1504" s="51">
        <v>5.8198932969807715E-2</v>
      </c>
    </row>
    <row r="1505" spans="2:4" x14ac:dyDescent="0.2">
      <c r="B1505" t="s">
        <v>1541</v>
      </c>
      <c r="C1505" s="51">
        <v>1.0438510178666696E-2</v>
      </c>
      <c r="D1505" s="51">
        <v>6.1459293106383407E-2</v>
      </c>
    </row>
    <row r="1506" spans="2:4" x14ac:dyDescent="0.2">
      <c r="B1506" t="s">
        <v>1542</v>
      </c>
      <c r="C1506" s="51">
        <v>8.2751483697285789E-3</v>
      </c>
      <c r="D1506" s="51">
        <v>2.9098909068053805E-2</v>
      </c>
    </row>
    <row r="1507" spans="2:4" x14ac:dyDescent="0.2">
      <c r="B1507" t="s">
        <v>1543</v>
      </c>
      <c r="C1507" s="51">
        <v>7.9849720301305369E-3</v>
      </c>
      <c r="D1507" s="51">
        <v>7.5865767003483534E-2</v>
      </c>
    </row>
    <row r="1508" spans="2:4" x14ac:dyDescent="0.2">
      <c r="B1508" t="s">
        <v>1544</v>
      </c>
      <c r="C1508" s="51">
        <v>2.7416294031018119E-2</v>
      </c>
      <c r="D1508" s="51">
        <v>2.3845444305303026E-2</v>
      </c>
    </row>
    <row r="1509" spans="2:4" x14ac:dyDescent="0.2">
      <c r="B1509" t="s">
        <v>1545</v>
      </c>
      <c r="C1509" s="51">
        <v>7.2380518309474399E-3</v>
      </c>
      <c r="D1509" s="51">
        <v>1.5269361858684612E-2</v>
      </c>
    </row>
    <row r="1510" spans="2:4" x14ac:dyDescent="0.2">
      <c r="B1510" t="s">
        <v>1546</v>
      </c>
      <c r="C1510" s="51">
        <v>-2.1760721926452654E-4</v>
      </c>
      <c r="D1510" s="51">
        <v>4.0996274927587464E-2</v>
      </c>
    </row>
    <row r="1511" spans="2:4" x14ac:dyDescent="0.2">
      <c r="B1511" t="s">
        <v>1547</v>
      </c>
      <c r="C1511" s="51">
        <v>-1.5546410328671628E-3</v>
      </c>
      <c r="D1511" s="51">
        <v>3.6492710018399967E-2</v>
      </c>
    </row>
    <row r="1512" spans="2:4" x14ac:dyDescent="0.2">
      <c r="B1512" t="s">
        <v>1548</v>
      </c>
      <c r="C1512" s="51">
        <v>2.9824228859134114E-3</v>
      </c>
      <c r="D1512" s="51">
        <v>2.8175396520201786E-2</v>
      </c>
    </row>
    <row r="1513" spans="2:4" x14ac:dyDescent="0.2">
      <c r="B1513" t="s">
        <v>1549</v>
      </c>
      <c r="C1513" s="51">
        <v>-3.4534638877161655E-2</v>
      </c>
      <c r="D1513" s="51">
        <v>5.7880688814955512E-2</v>
      </c>
    </row>
    <row r="1514" spans="2:4" x14ac:dyDescent="0.2">
      <c r="B1514" t="s">
        <v>1550</v>
      </c>
      <c r="C1514" s="51">
        <v>4.2397250731276105E-3</v>
      </c>
      <c r="D1514" s="51">
        <v>3.0134725515095623E-2</v>
      </c>
    </row>
    <row r="1515" spans="2:4" x14ac:dyDescent="0.2">
      <c r="B1515" t="s">
        <v>1551</v>
      </c>
      <c r="C1515" s="51">
        <v>-2.2294044127343218E-2</v>
      </c>
      <c r="D1515" s="51">
        <v>2.9335551408522717E-3</v>
      </c>
    </row>
    <row r="1516" spans="2:4" x14ac:dyDescent="0.2">
      <c r="B1516" t="s">
        <v>1552</v>
      </c>
      <c r="C1516" s="51">
        <v>1.5120093701789523E-2</v>
      </c>
      <c r="D1516" s="51">
        <v>2.2987815788586052E-2</v>
      </c>
    </row>
    <row r="1517" spans="2:4" x14ac:dyDescent="0.2">
      <c r="B1517" t="s">
        <v>1553</v>
      </c>
      <c r="C1517" s="51">
        <v>5.7975664969957472E-3</v>
      </c>
      <c r="D1517" s="51">
        <v>2.6266418544862499E-2</v>
      </c>
    </row>
    <row r="1518" spans="2:4" x14ac:dyDescent="0.2">
      <c r="B1518" t="s">
        <v>1554</v>
      </c>
      <c r="C1518" s="51">
        <v>9.3748380653418759E-3</v>
      </c>
      <c r="D1518" s="51">
        <v>5.0398290901413879E-2</v>
      </c>
    </row>
    <row r="1519" spans="2:4" x14ac:dyDescent="0.2">
      <c r="B1519" t="s">
        <v>1555</v>
      </c>
      <c r="C1519" s="51">
        <v>5.0254020956257778E-2</v>
      </c>
      <c r="D1519" s="51">
        <v>4.0173707307349663E-2</v>
      </c>
    </row>
    <row r="1520" spans="2:4" x14ac:dyDescent="0.2">
      <c r="B1520" t="s">
        <v>1556</v>
      </c>
      <c r="C1520" s="51">
        <v>-8.5499609190239304E-3</v>
      </c>
      <c r="D1520" s="51">
        <v>4.7266054202587782E-2</v>
      </c>
    </row>
    <row r="1521" spans="2:4" x14ac:dyDescent="0.2">
      <c r="B1521" t="s">
        <v>1557</v>
      </c>
      <c r="C1521" s="51">
        <v>-1.1380587514410298E-2</v>
      </c>
      <c r="D1521" s="51">
        <v>1.9524950833775648E-2</v>
      </c>
    </row>
    <row r="1522" spans="2:4" x14ac:dyDescent="0.2">
      <c r="B1522" t="s">
        <v>1558</v>
      </c>
      <c r="C1522" s="51">
        <v>-9.5777149433687123E-3</v>
      </c>
      <c r="D1522" s="51">
        <v>2.4442661353957472E-2</v>
      </c>
    </row>
    <row r="1523" spans="2:4" x14ac:dyDescent="0.2">
      <c r="B1523" t="s">
        <v>1559</v>
      </c>
      <c r="C1523" s="51">
        <v>-1.8510948752984237E-2</v>
      </c>
      <c r="D1523" s="51">
        <v>3.0994899925713134E-2</v>
      </c>
    </row>
    <row r="1524" spans="2:4" x14ac:dyDescent="0.2">
      <c r="B1524" t="s">
        <v>1560</v>
      </c>
      <c r="C1524" s="51">
        <v>2.2447490186551448E-2</v>
      </c>
      <c r="D1524" s="51">
        <v>3.6740740135112471E-2</v>
      </c>
    </row>
    <row r="1525" spans="2:4" x14ac:dyDescent="0.2">
      <c r="B1525" t="s">
        <v>1561</v>
      </c>
      <c r="C1525" s="51">
        <v>5.7585015702584542E-3</v>
      </c>
      <c r="D1525" s="51">
        <v>6.33272608884623E-2</v>
      </c>
    </row>
    <row r="1526" spans="2:4" x14ac:dyDescent="0.2">
      <c r="B1526" t="s">
        <v>1562</v>
      </c>
      <c r="C1526" s="51">
        <v>-1.9556831598930863E-3</v>
      </c>
      <c r="D1526" s="51">
        <v>7.1026835946501693E-2</v>
      </c>
    </row>
    <row r="1527" spans="2:4" x14ac:dyDescent="0.2">
      <c r="B1527" t="s">
        <v>1563</v>
      </c>
      <c r="C1527" s="51">
        <v>2.5563931849560594E-2</v>
      </c>
      <c r="D1527" s="51">
        <v>2.4731866556581855E-2</v>
      </c>
    </row>
    <row r="1528" spans="2:4" x14ac:dyDescent="0.2">
      <c r="B1528" t="s">
        <v>1564</v>
      </c>
      <c r="C1528" s="51">
        <v>-8.6433559529045089E-3</v>
      </c>
      <c r="D1528" s="51">
        <v>7.8591838851662835E-2</v>
      </c>
    </row>
    <row r="1529" spans="2:4" x14ac:dyDescent="0.2">
      <c r="B1529" t="s">
        <v>1565</v>
      </c>
      <c r="C1529" s="51">
        <v>-1.7494440259073166E-2</v>
      </c>
      <c r="D1529" s="51">
        <v>2.1387684715221972E-2</v>
      </c>
    </row>
    <row r="1530" spans="2:4" x14ac:dyDescent="0.2">
      <c r="B1530" t="s">
        <v>1566</v>
      </c>
      <c r="C1530" s="51">
        <v>-1.031843353865408E-2</v>
      </c>
      <c r="D1530" s="51">
        <v>6.1378014953151622E-2</v>
      </c>
    </row>
    <row r="1531" spans="2:4" x14ac:dyDescent="0.2">
      <c r="B1531" t="s">
        <v>1567</v>
      </c>
      <c r="C1531" s="51">
        <v>2.1519188027024308E-2</v>
      </c>
      <c r="D1531" s="51">
        <v>2.4059359467067661E-2</v>
      </c>
    </row>
    <row r="1532" spans="2:4" x14ac:dyDescent="0.2">
      <c r="B1532" t="s">
        <v>1568</v>
      </c>
      <c r="C1532" s="51">
        <v>1.3425685781984045E-2</v>
      </c>
      <c r="D1532" s="51">
        <v>3.3935247310092564E-2</v>
      </c>
    </row>
    <row r="1533" spans="2:4" x14ac:dyDescent="0.2">
      <c r="B1533" t="s">
        <v>1569</v>
      </c>
      <c r="C1533" s="51">
        <v>9.7478857589826853E-3</v>
      </c>
      <c r="D1533" s="51">
        <v>1.0867159200018729E-2</v>
      </c>
    </row>
    <row r="1534" spans="2:4" x14ac:dyDescent="0.2">
      <c r="B1534" t="s">
        <v>1570</v>
      </c>
      <c r="C1534" s="51">
        <v>1.6515853655297601E-2</v>
      </c>
      <c r="D1534" s="51">
        <v>8.7910005836552313E-2</v>
      </c>
    </row>
    <row r="1535" spans="2:4" x14ac:dyDescent="0.2">
      <c r="B1535" t="s">
        <v>1571</v>
      </c>
      <c r="C1535" s="51">
        <v>1.292784984417919E-2</v>
      </c>
      <c r="D1535" s="51">
        <v>3.1532553063106435E-2</v>
      </c>
    </row>
    <row r="1536" spans="2:4" x14ac:dyDescent="0.2">
      <c r="B1536" t="s">
        <v>1572</v>
      </c>
      <c r="C1536" s="51">
        <v>3.0399175460209073E-2</v>
      </c>
      <c r="D1536" s="51">
        <v>3.5983965739619247E-2</v>
      </c>
    </row>
    <row r="1537" spans="2:4" x14ac:dyDescent="0.2">
      <c r="B1537" t="s">
        <v>1573</v>
      </c>
      <c r="C1537" s="51">
        <v>-1.2001879092449838E-2</v>
      </c>
      <c r="D1537" s="51">
        <v>7.696505200329673E-2</v>
      </c>
    </row>
    <row r="1538" spans="2:4" x14ac:dyDescent="0.2">
      <c r="B1538" t="s">
        <v>1574</v>
      </c>
      <c r="C1538" s="51">
        <v>1.5581196574406229E-3</v>
      </c>
      <c r="D1538" s="51">
        <v>4.98625336103692E-2</v>
      </c>
    </row>
    <row r="1539" spans="2:4" x14ac:dyDescent="0.2">
      <c r="B1539" t="s">
        <v>1575</v>
      </c>
      <c r="C1539" s="51">
        <v>7.5396193843736692E-4</v>
      </c>
      <c r="D1539" s="51">
        <v>7.5720874809066724E-2</v>
      </c>
    </row>
    <row r="1540" spans="2:4" x14ac:dyDescent="0.2">
      <c r="B1540" t="s">
        <v>1576</v>
      </c>
      <c r="C1540" s="51">
        <v>4.3703995302086789E-2</v>
      </c>
      <c r="D1540" s="51">
        <v>5.8516859357537337E-3</v>
      </c>
    </row>
    <row r="1541" spans="2:4" x14ac:dyDescent="0.2">
      <c r="B1541" t="s">
        <v>1577</v>
      </c>
      <c r="C1541" s="51">
        <v>8.1418863906716783E-3</v>
      </c>
      <c r="D1541" s="51">
        <v>3.275747775560995E-2</v>
      </c>
    </row>
    <row r="1542" spans="2:4" x14ac:dyDescent="0.2">
      <c r="B1542" t="s">
        <v>1578</v>
      </c>
      <c r="C1542" s="51">
        <v>-2.6463383719183657E-2</v>
      </c>
      <c r="D1542" s="51">
        <v>2.08888429501672E-2</v>
      </c>
    </row>
    <row r="1543" spans="2:4" x14ac:dyDescent="0.2">
      <c r="B1543" t="s">
        <v>1579</v>
      </c>
      <c r="C1543" s="51">
        <v>1.4785274578012073E-2</v>
      </c>
      <c r="D1543" s="51">
        <v>5.4159079254641841E-2</v>
      </c>
    </row>
    <row r="1544" spans="2:4" x14ac:dyDescent="0.2">
      <c r="B1544" t="s">
        <v>1580</v>
      </c>
      <c r="C1544" s="51">
        <v>2.2410779581294879E-2</v>
      </c>
      <c r="D1544" s="51">
        <v>3.8615591954748472E-2</v>
      </c>
    </row>
    <row r="1545" spans="2:4" x14ac:dyDescent="0.2">
      <c r="B1545" t="s">
        <v>1581</v>
      </c>
      <c r="C1545" s="51">
        <v>-3.6820750043537968E-3</v>
      </c>
      <c r="D1545" s="51">
        <v>4.1993180177303628E-2</v>
      </c>
    </row>
    <row r="1546" spans="2:4" x14ac:dyDescent="0.2">
      <c r="B1546" t="s">
        <v>1582</v>
      </c>
      <c r="C1546" s="51">
        <v>1.6516185248979017E-3</v>
      </c>
      <c r="D1546" s="51">
        <v>2.3466006360804065E-2</v>
      </c>
    </row>
    <row r="1547" spans="2:4" x14ac:dyDescent="0.2">
      <c r="B1547" t="s">
        <v>1583</v>
      </c>
      <c r="C1547" s="51">
        <v>1.8978183446173663E-2</v>
      </c>
      <c r="D1547" s="51">
        <v>3.2720350893612839E-2</v>
      </c>
    </row>
    <row r="1548" spans="2:4" x14ac:dyDescent="0.2">
      <c r="B1548" t="s">
        <v>1584</v>
      </c>
      <c r="C1548" s="51">
        <v>9.2871333481735659E-3</v>
      </c>
      <c r="D1548" s="51">
        <v>6.9762254733569229E-2</v>
      </c>
    </row>
    <row r="1549" spans="2:4" x14ac:dyDescent="0.2">
      <c r="B1549" t="s">
        <v>1585</v>
      </c>
      <c r="C1549" s="51">
        <v>9.8576984015398272E-3</v>
      </c>
      <c r="D1549" s="51">
        <v>4.0264022380561232E-2</v>
      </c>
    </row>
    <row r="1550" spans="2:4" x14ac:dyDescent="0.2">
      <c r="B1550" t="s">
        <v>1586</v>
      </c>
      <c r="C1550" s="51">
        <v>1.2751567483816739E-2</v>
      </c>
      <c r="D1550" s="51">
        <v>5.9253124640488902E-2</v>
      </c>
    </row>
    <row r="1551" spans="2:4" x14ac:dyDescent="0.2">
      <c r="B1551" t="s">
        <v>1587</v>
      </c>
      <c r="C1551" s="51">
        <v>-1.2964006405849359E-2</v>
      </c>
      <c r="D1551" s="51">
        <v>5.944599298863755E-2</v>
      </c>
    </row>
    <row r="1552" spans="2:4" x14ac:dyDescent="0.2">
      <c r="B1552" t="s">
        <v>1588</v>
      </c>
      <c r="C1552" s="51">
        <v>3.359913867105177E-2</v>
      </c>
      <c r="D1552" s="51">
        <v>2.5626187826824083E-2</v>
      </c>
    </row>
    <row r="1553" spans="2:4" x14ac:dyDescent="0.2">
      <c r="B1553" t="s">
        <v>1589</v>
      </c>
      <c r="C1553" s="51">
        <v>4.500977627116319E-2</v>
      </c>
      <c r="D1553" s="51">
        <v>1.4413450357330469E-2</v>
      </c>
    </row>
    <row r="1554" spans="2:4" x14ac:dyDescent="0.2">
      <c r="B1554" t="s">
        <v>1590</v>
      </c>
      <c r="C1554" s="51">
        <v>1.8600109573148525E-2</v>
      </c>
      <c r="D1554" s="51">
        <v>2.01624038027669E-2</v>
      </c>
    </row>
    <row r="1555" spans="2:4" x14ac:dyDescent="0.2">
      <c r="B1555" t="s">
        <v>1591</v>
      </c>
      <c r="C1555" s="51">
        <v>-2.0239630927853434E-2</v>
      </c>
      <c r="D1555" s="51">
        <v>3.0912268942118779E-2</v>
      </c>
    </row>
    <row r="1556" spans="2:4" x14ac:dyDescent="0.2">
      <c r="B1556" t="s">
        <v>1592</v>
      </c>
      <c r="C1556" s="51">
        <v>-2.5628725303230432E-3</v>
      </c>
      <c r="D1556" s="51">
        <v>2.6311428984595681E-2</v>
      </c>
    </row>
    <row r="1557" spans="2:4" x14ac:dyDescent="0.2">
      <c r="B1557" t="s">
        <v>1593</v>
      </c>
      <c r="C1557" s="51">
        <v>-1.0459361753041957E-2</v>
      </c>
      <c r="D1557" s="51">
        <v>3.7279727206077695E-2</v>
      </c>
    </row>
    <row r="1558" spans="2:4" x14ac:dyDescent="0.2">
      <c r="B1558" t="s">
        <v>1594</v>
      </c>
      <c r="C1558" s="51">
        <v>8.3701127692794829E-3</v>
      </c>
      <c r="D1558" s="51">
        <v>4.4934974155352726E-2</v>
      </c>
    </row>
    <row r="1559" spans="2:4" x14ac:dyDescent="0.2">
      <c r="B1559" t="s">
        <v>1595</v>
      </c>
      <c r="C1559" s="51">
        <v>6.4848658553592021E-3</v>
      </c>
      <c r="D1559" s="51">
        <v>7.2997615627892642E-2</v>
      </c>
    </row>
    <row r="1560" spans="2:4" x14ac:dyDescent="0.2">
      <c r="B1560" t="s">
        <v>1596</v>
      </c>
      <c r="C1560" s="51">
        <v>-2.7276539151935182E-3</v>
      </c>
      <c r="D1560" s="51">
        <v>3.1726523894595696E-2</v>
      </c>
    </row>
    <row r="1561" spans="2:4" x14ac:dyDescent="0.2">
      <c r="B1561" t="s">
        <v>1597</v>
      </c>
      <c r="C1561" s="51">
        <v>1.3508057877644444E-2</v>
      </c>
      <c r="D1561" s="51">
        <v>8.2214298060073104E-2</v>
      </c>
    </row>
    <row r="1562" spans="2:4" x14ac:dyDescent="0.2">
      <c r="B1562" t="s">
        <v>1598</v>
      </c>
      <c r="C1562" s="51">
        <v>4.6894267179357893E-2</v>
      </c>
      <c r="D1562" s="51">
        <v>2.2547143120174376E-2</v>
      </c>
    </row>
    <row r="1563" spans="2:4" x14ac:dyDescent="0.2">
      <c r="B1563" t="s">
        <v>1599</v>
      </c>
      <c r="C1563" s="51">
        <v>5.507343180612824E-2</v>
      </c>
      <c r="D1563" s="51">
        <v>3.8830756274850192E-2</v>
      </c>
    </row>
    <row r="1564" spans="2:4" x14ac:dyDescent="0.2">
      <c r="B1564" t="s">
        <v>1600</v>
      </c>
      <c r="C1564" s="51">
        <v>-9.2498354469083312E-4</v>
      </c>
      <c r="D1564" s="51">
        <v>3.6410100130733397E-2</v>
      </c>
    </row>
    <row r="1565" spans="2:4" x14ac:dyDescent="0.2">
      <c r="B1565" t="s">
        <v>1601</v>
      </c>
      <c r="C1565" s="51">
        <v>-1.6339820307631509E-2</v>
      </c>
      <c r="D1565" s="51">
        <v>4.5910358001841782E-2</v>
      </c>
    </row>
    <row r="1566" spans="2:4" x14ac:dyDescent="0.2">
      <c r="B1566" t="s">
        <v>1602</v>
      </c>
      <c r="C1566" s="51">
        <v>4.4212695151337598E-2</v>
      </c>
      <c r="D1566" s="51">
        <v>4.2061069285782113E-2</v>
      </c>
    </row>
    <row r="1567" spans="2:4" x14ac:dyDescent="0.2">
      <c r="B1567" t="s">
        <v>1603</v>
      </c>
      <c r="C1567" s="51">
        <v>1.388203638781519E-2</v>
      </c>
      <c r="D1567" s="51">
        <v>6.4373943633150577E-3</v>
      </c>
    </row>
    <row r="1568" spans="2:4" x14ac:dyDescent="0.2">
      <c r="B1568" t="s">
        <v>1604</v>
      </c>
      <c r="C1568" s="51">
        <v>-5.9024058169393299E-3</v>
      </c>
      <c r="D1568" s="51">
        <v>8.1342513234886227E-2</v>
      </c>
    </row>
    <row r="1569" spans="2:4" x14ac:dyDescent="0.2">
      <c r="B1569" t="s">
        <v>1605</v>
      </c>
      <c r="C1569" s="51">
        <v>1.4606815248843365E-2</v>
      </c>
      <c r="D1569" s="51">
        <v>3.2329028907473627E-2</v>
      </c>
    </row>
    <row r="1570" spans="2:4" x14ac:dyDescent="0.2">
      <c r="B1570" t="s">
        <v>1606</v>
      </c>
      <c r="C1570" s="51">
        <v>-3.7038236851369734E-3</v>
      </c>
      <c r="D1570" s="51">
        <v>1.0265006894425305E-3</v>
      </c>
    </row>
    <row r="1571" spans="2:4" x14ac:dyDescent="0.2">
      <c r="B1571" t="s">
        <v>1607</v>
      </c>
      <c r="C1571" s="51">
        <v>-1.1936257364859574E-2</v>
      </c>
      <c r="D1571" s="51">
        <v>3.0361796131315018E-2</v>
      </c>
    </row>
    <row r="1572" spans="2:4" x14ac:dyDescent="0.2">
      <c r="B1572" t="s">
        <v>1608</v>
      </c>
      <c r="C1572" s="51">
        <v>-2.0487090307188663E-2</v>
      </c>
      <c r="D1572" s="51">
        <v>4.199257374412365E-2</v>
      </c>
    </row>
    <row r="1573" spans="2:4" x14ac:dyDescent="0.2">
      <c r="B1573" t="s">
        <v>1609</v>
      </c>
      <c r="C1573" s="51">
        <v>2.0737950491660526E-2</v>
      </c>
      <c r="D1573" s="51">
        <v>-1.1574113511094643E-2</v>
      </c>
    </row>
    <row r="1574" spans="2:4" x14ac:dyDescent="0.2">
      <c r="B1574" t="s">
        <v>1610</v>
      </c>
      <c r="C1574" s="51">
        <v>-3.1634626080397771E-4</v>
      </c>
      <c r="D1574" s="51">
        <v>2.4798575032127627E-2</v>
      </c>
    </row>
    <row r="1575" spans="2:4" x14ac:dyDescent="0.2">
      <c r="B1575" t="s">
        <v>1611</v>
      </c>
      <c r="C1575" s="51">
        <v>1.3423877182362046E-2</v>
      </c>
      <c r="D1575" s="51">
        <v>5.9685309968629106E-2</v>
      </c>
    </row>
    <row r="1576" spans="2:4" x14ac:dyDescent="0.2">
      <c r="B1576" t="s">
        <v>1612</v>
      </c>
      <c r="C1576" s="51">
        <v>2.2816499318236354E-2</v>
      </c>
      <c r="D1576" s="51">
        <v>8.1761202423006607E-3</v>
      </c>
    </row>
    <row r="1577" spans="2:4" x14ac:dyDescent="0.2">
      <c r="B1577" t="s">
        <v>1613</v>
      </c>
      <c r="C1577" s="51">
        <v>1.6231711707837351E-2</v>
      </c>
      <c r="D1577" s="51">
        <v>3.9798108520087347E-2</v>
      </c>
    </row>
    <row r="1578" spans="2:4" x14ac:dyDescent="0.2">
      <c r="B1578" t="s">
        <v>1614</v>
      </c>
      <c r="C1578" s="51">
        <v>1.3261147576453582E-2</v>
      </c>
      <c r="D1578" s="51">
        <v>1.68668538139914E-2</v>
      </c>
    </row>
    <row r="1579" spans="2:4" x14ac:dyDescent="0.2">
      <c r="B1579" t="s">
        <v>1615</v>
      </c>
      <c r="C1579" s="51">
        <v>2.8600196027413751E-3</v>
      </c>
      <c r="D1579" s="51">
        <v>4.4881574613177051E-2</v>
      </c>
    </row>
    <row r="1580" spans="2:4" x14ac:dyDescent="0.2">
      <c r="B1580" t="s">
        <v>1616</v>
      </c>
      <c r="C1580" s="51">
        <v>1.7922751643288853E-2</v>
      </c>
      <c r="D1580" s="51">
        <v>6.260589814428047E-2</v>
      </c>
    </row>
    <row r="1581" spans="2:4" x14ac:dyDescent="0.2">
      <c r="B1581" t="s">
        <v>1617</v>
      </c>
      <c r="C1581" s="51">
        <v>4.5014785782006086E-3</v>
      </c>
      <c r="D1581" s="51">
        <v>1.0737689234221987E-2</v>
      </c>
    </row>
    <row r="1582" spans="2:4" x14ac:dyDescent="0.2">
      <c r="B1582" t="s">
        <v>1618</v>
      </c>
      <c r="C1582" s="51">
        <v>1.4799820068781515E-2</v>
      </c>
      <c r="D1582" s="51">
        <v>2.3748341479220277E-2</v>
      </c>
    </row>
    <row r="1583" spans="2:4" x14ac:dyDescent="0.2">
      <c r="B1583" t="s">
        <v>1619</v>
      </c>
      <c r="C1583" s="51">
        <v>-8.0266207188407889E-3</v>
      </c>
      <c r="D1583" s="51">
        <v>3.0980649485454873E-2</v>
      </c>
    </row>
    <row r="1584" spans="2:4" x14ac:dyDescent="0.2">
      <c r="B1584" t="s">
        <v>1620</v>
      </c>
      <c r="C1584" s="51">
        <v>2.9294069016441264E-2</v>
      </c>
      <c r="D1584" s="51">
        <v>7.0287121746366449E-2</v>
      </c>
    </row>
    <row r="1585" spans="2:4" x14ac:dyDescent="0.2">
      <c r="B1585" t="s">
        <v>1621</v>
      </c>
      <c r="C1585" s="51">
        <v>6.690200374733235E-2</v>
      </c>
      <c r="D1585" s="51">
        <v>2.0067860464165806E-2</v>
      </c>
    </row>
    <row r="1586" spans="2:4" x14ac:dyDescent="0.2">
      <c r="B1586" t="s">
        <v>1622</v>
      </c>
      <c r="C1586" s="51">
        <v>1.1819026159276748E-2</v>
      </c>
      <c r="D1586" s="51">
        <v>2.4262139595567771E-2</v>
      </c>
    </row>
    <row r="1587" spans="2:4" x14ac:dyDescent="0.2">
      <c r="B1587" t="s">
        <v>1623</v>
      </c>
      <c r="C1587" s="51">
        <v>1.542609976445693E-2</v>
      </c>
      <c r="D1587" s="51">
        <v>5.4502556209406292E-2</v>
      </c>
    </row>
    <row r="1588" spans="2:4" x14ac:dyDescent="0.2">
      <c r="B1588" t="s">
        <v>1624</v>
      </c>
      <c r="C1588" s="51">
        <v>1.5564129188120552E-2</v>
      </c>
      <c r="D1588" s="51">
        <v>1.5560069223882637E-2</v>
      </c>
    </row>
    <row r="1589" spans="2:4" x14ac:dyDescent="0.2">
      <c r="B1589" t="s">
        <v>1625</v>
      </c>
      <c r="C1589" s="51">
        <v>1.7868902813364767E-2</v>
      </c>
      <c r="D1589" s="51">
        <v>1.1751586475611489E-2</v>
      </c>
    </row>
    <row r="1590" spans="2:4" x14ac:dyDescent="0.2">
      <c r="B1590" t="s">
        <v>1626</v>
      </c>
      <c r="C1590" s="51">
        <v>-8.9774181493310571E-3</v>
      </c>
      <c r="D1590" s="51">
        <v>2.8778189481335599E-2</v>
      </c>
    </row>
    <row r="1591" spans="2:4" x14ac:dyDescent="0.2">
      <c r="B1591" t="s">
        <v>1627</v>
      </c>
      <c r="C1591" s="51">
        <v>-1.295011932781792E-2</v>
      </c>
      <c r="D1591" s="51">
        <v>3.472854599396448E-2</v>
      </c>
    </row>
    <row r="1592" spans="2:4" x14ac:dyDescent="0.2">
      <c r="B1592" t="s">
        <v>1628</v>
      </c>
      <c r="C1592" s="51">
        <v>8.5292632579281498E-4</v>
      </c>
      <c r="D1592" s="51">
        <v>3.6950317742256503E-2</v>
      </c>
    </row>
    <row r="1593" spans="2:4" x14ac:dyDescent="0.2">
      <c r="B1593" t="s">
        <v>1629</v>
      </c>
      <c r="C1593" s="51">
        <v>1.3350257267174911E-2</v>
      </c>
      <c r="D1593" s="51">
        <v>7.633511592894035E-4</v>
      </c>
    </row>
    <row r="1594" spans="2:4" x14ac:dyDescent="0.2">
      <c r="B1594" t="s">
        <v>1630</v>
      </c>
      <c r="C1594" s="51">
        <v>1.7577272480381011E-2</v>
      </c>
      <c r="D1594" s="51">
        <v>4.1455128985227255E-2</v>
      </c>
    </row>
    <row r="1595" spans="2:4" x14ac:dyDescent="0.2">
      <c r="B1595" t="s">
        <v>1631</v>
      </c>
      <c r="C1595" s="51">
        <v>2.5823297998182865E-2</v>
      </c>
      <c r="D1595" s="51">
        <v>3.9102700888671869E-2</v>
      </c>
    </row>
    <row r="1596" spans="2:4" x14ac:dyDescent="0.2">
      <c r="B1596" t="s">
        <v>1632</v>
      </c>
      <c r="C1596" s="51">
        <v>1.7373035658748478E-3</v>
      </c>
      <c r="D1596" s="51">
        <v>5.3804857112063488E-2</v>
      </c>
    </row>
    <row r="1597" spans="2:4" x14ac:dyDescent="0.2">
      <c r="B1597" t="s">
        <v>1633</v>
      </c>
      <c r="C1597" s="51">
        <v>1.488165634601556E-2</v>
      </c>
      <c r="D1597" s="51">
        <v>2.9175609708875696E-2</v>
      </c>
    </row>
    <row r="1598" spans="2:4" x14ac:dyDescent="0.2">
      <c r="B1598" t="s">
        <v>1634</v>
      </c>
      <c r="C1598" s="51">
        <v>2.0896556001477693E-3</v>
      </c>
      <c r="D1598" s="51">
        <v>4.1750078098718994E-2</v>
      </c>
    </row>
    <row r="1599" spans="2:4" x14ac:dyDescent="0.2">
      <c r="B1599" t="s">
        <v>1635</v>
      </c>
      <c r="C1599" s="51">
        <v>5.832044293771909E-2</v>
      </c>
      <c r="D1599" s="51">
        <v>3.2962350626525951E-2</v>
      </c>
    </row>
    <row r="1600" spans="2:4" x14ac:dyDescent="0.2">
      <c r="B1600" t="s">
        <v>1636</v>
      </c>
      <c r="C1600" s="51">
        <v>2.1646850009884276E-2</v>
      </c>
      <c r="D1600" s="51">
        <v>3.5782593761193429E-2</v>
      </c>
    </row>
    <row r="1601" spans="2:4" x14ac:dyDescent="0.2">
      <c r="B1601" t="s">
        <v>1637</v>
      </c>
      <c r="C1601" s="51">
        <v>1.5174183263670586E-2</v>
      </c>
      <c r="D1601" s="51">
        <v>3.9206354862474702E-2</v>
      </c>
    </row>
    <row r="1602" spans="2:4" x14ac:dyDescent="0.2">
      <c r="B1602" t="s">
        <v>1638</v>
      </c>
      <c r="C1602" s="51">
        <v>5.0907897669017203E-2</v>
      </c>
      <c r="D1602" s="51">
        <v>5.8798942232709928E-2</v>
      </c>
    </row>
    <row r="1603" spans="2:4" x14ac:dyDescent="0.2">
      <c r="B1603" t="s">
        <v>1639</v>
      </c>
      <c r="C1603" s="51">
        <v>4.6890871063892782E-3</v>
      </c>
      <c r="D1603" s="51">
        <v>1.7559061053494224E-2</v>
      </c>
    </row>
    <row r="1604" spans="2:4" x14ac:dyDescent="0.2">
      <c r="B1604" t="s">
        <v>1640</v>
      </c>
      <c r="C1604" s="51">
        <v>-4.0355521252663125E-3</v>
      </c>
      <c r="D1604" s="51">
        <v>5.8885511145287596E-2</v>
      </c>
    </row>
    <row r="1605" spans="2:4" x14ac:dyDescent="0.2">
      <c r="B1605" t="s">
        <v>1641</v>
      </c>
      <c r="C1605" s="51">
        <v>3.9892562101223605E-4</v>
      </c>
      <c r="D1605" s="51">
        <v>2.8445170931271635E-2</v>
      </c>
    </row>
    <row r="1606" spans="2:4" x14ac:dyDescent="0.2">
      <c r="B1606" t="s">
        <v>1642</v>
      </c>
      <c r="C1606" s="51">
        <v>2.3368294731457233E-2</v>
      </c>
      <c r="D1606" s="51">
        <v>6.3848878003078383E-2</v>
      </c>
    </row>
    <row r="1607" spans="2:4" x14ac:dyDescent="0.2">
      <c r="B1607" t="s">
        <v>1643</v>
      </c>
      <c r="C1607" s="51">
        <v>1.3880169889997846E-2</v>
      </c>
      <c r="D1607" s="51">
        <v>3.6993880958436871E-2</v>
      </c>
    </row>
    <row r="1608" spans="2:4" x14ac:dyDescent="0.2">
      <c r="B1608" t="s">
        <v>1644</v>
      </c>
      <c r="C1608" s="51">
        <v>1.3042316029449491E-2</v>
      </c>
      <c r="D1608" s="51">
        <v>6.4973050324470163E-2</v>
      </c>
    </row>
    <row r="1609" spans="2:4" x14ac:dyDescent="0.2">
      <c r="B1609" t="s">
        <v>1645</v>
      </c>
      <c r="C1609" s="51">
        <v>1.8580152328390435E-2</v>
      </c>
      <c r="D1609" s="51">
        <v>5.367490610101415E-2</v>
      </c>
    </row>
    <row r="1610" spans="2:4" x14ac:dyDescent="0.2">
      <c r="B1610" t="s">
        <v>1646</v>
      </c>
      <c r="C1610" s="51">
        <v>8.3114321776128607E-3</v>
      </c>
      <c r="D1610" s="51">
        <v>6.7844062650259912E-2</v>
      </c>
    </row>
    <row r="1611" spans="2:4" x14ac:dyDescent="0.2">
      <c r="B1611" t="s">
        <v>1647</v>
      </c>
      <c r="C1611" s="51">
        <v>2.0952435619600609E-2</v>
      </c>
      <c r="D1611" s="51">
        <v>7.3845406575871381E-2</v>
      </c>
    </row>
    <row r="1612" spans="2:4" x14ac:dyDescent="0.2">
      <c r="B1612" t="s">
        <v>1648</v>
      </c>
      <c r="C1612" s="51">
        <v>2.0521119891278486E-2</v>
      </c>
      <c r="D1612" s="51">
        <v>1.1528938981442374E-2</v>
      </c>
    </row>
    <row r="1613" spans="2:4" x14ac:dyDescent="0.2">
      <c r="B1613" t="s">
        <v>1649</v>
      </c>
      <c r="C1613" s="51">
        <v>-1.2655261801887479E-2</v>
      </c>
      <c r="D1613" s="51">
        <v>5.7683525465012195E-2</v>
      </c>
    </row>
    <row r="1614" spans="2:4" x14ac:dyDescent="0.2">
      <c r="B1614" t="s">
        <v>1650</v>
      </c>
      <c r="C1614" s="51">
        <v>4.3818855092258052E-2</v>
      </c>
      <c r="D1614" s="51">
        <v>1.7202568430431785E-2</v>
      </c>
    </row>
    <row r="1615" spans="2:4" x14ac:dyDescent="0.2">
      <c r="B1615" t="s">
        <v>1651</v>
      </c>
      <c r="C1615" s="51">
        <v>3.0757594043864786E-2</v>
      </c>
      <c r="D1615" s="51">
        <v>2.1987525189504972E-2</v>
      </c>
    </row>
    <row r="1616" spans="2:4" x14ac:dyDescent="0.2">
      <c r="B1616" t="s">
        <v>1652</v>
      </c>
      <c r="C1616" s="51">
        <v>-5.0268589481305154E-3</v>
      </c>
      <c r="D1616" s="51">
        <v>3.0562671513300679E-3</v>
      </c>
    </row>
    <row r="1617" spans="2:4" x14ac:dyDescent="0.2">
      <c r="B1617" t="s">
        <v>1653</v>
      </c>
      <c r="C1617" s="51">
        <v>1.8480551596199837E-2</v>
      </c>
      <c r="D1617" s="51">
        <v>3.5422003931970633E-2</v>
      </c>
    </row>
    <row r="1618" spans="2:4" x14ac:dyDescent="0.2">
      <c r="B1618" t="s">
        <v>1654</v>
      </c>
      <c r="C1618" s="51">
        <v>-1.9816621488234674E-2</v>
      </c>
      <c r="D1618" s="51">
        <v>4.1257498903576349E-2</v>
      </c>
    </row>
    <row r="1619" spans="2:4" x14ac:dyDescent="0.2">
      <c r="B1619" t="s">
        <v>1655</v>
      </c>
      <c r="C1619" s="51">
        <v>2.3694383909083738E-2</v>
      </c>
      <c r="D1619" s="51">
        <v>3.3483997434575065E-2</v>
      </c>
    </row>
    <row r="1620" spans="2:4" x14ac:dyDescent="0.2">
      <c r="B1620" t="s">
        <v>1656</v>
      </c>
      <c r="C1620" s="51">
        <v>1.5501831276776394E-3</v>
      </c>
      <c r="D1620" s="51">
        <v>2.155935058528834E-2</v>
      </c>
    </row>
    <row r="1621" spans="2:4" x14ac:dyDescent="0.2">
      <c r="B1621" t="s">
        <v>1657</v>
      </c>
      <c r="C1621" s="51">
        <v>1.4167109335605329E-2</v>
      </c>
      <c r="D1621" s="51">
        <v>5.4912472922408695E-2</v>
      </c>
    </row>
    <row r="1622" spans="2:4" x14ac:dyDescent="0.2">
      <c r="B1622" t="s">
        <v>1658</v>
      </c>
      <c r="C1622" s="51">
        <v>1.5802470929434251E-2</v>
      </c>
      <c r="D1622" s="51">
        <v>2.0503743946924519E-2</v>
      </c>
    </row>
    <row r="1623" spans="2:4" x14ac:dyDescent="0.2">
      <c r="B1623" t="s">
        <v>1659</v>
      </c>
      <c r="C1623" s="51">
        <v>8.0583605659576181E-3</v>
      </c>
      <c r="D1623" s="51">
        <v>2.9137536034813876E-2</v>
      </c>
    </row>
    <row r="1624" spans="2:4" x14ac:dyDescent="0.2">
      <c r="B1624" t="s">
        <v>1660</v>
      </c>
      <c r="C1624" s="51">
        <v>-1.5506219491068484E-2</v>
      </c>
      <c r="D1624" s="51">
        <v>4.2748311884840885E-2</v>
      </c>
    </row>
    <row r="1625" spans="2:4" x14ac:dyDescent="0.2">
      <c r="B1625" t="s">
        <v>1661</v>
      </c>
      <c r="C1625" s="51">
        <v>-1.3052601861058858E-2</v>
      </c>
      <c r="D1625" s="51">
        <v>4.7424233522865442E-2</v>
      </c>
    </row>
    <row r="1626" spans="2:4" x14ac:dyDescent="0.2">
      <c r="B1626" t="s">
        <v>1662</v>
      </c>
      <c r="C1626" s="51">
        <v>2.4970475590115813E-2</v>
      </c>
      <c r="D1626" s="51">
        <v>2.915962157188981E-2</v>
      </c>
    </row>
    <row r="1627" spans="2:4" x14ac:dyDescent="0.2">
      <c r="B1627" t="s">
        <v>1663</v>
      </c>
      <c r="C1627" s="51">
        <v>1.8402452670052142E-2</v>
      </c>
      <c r="D1627" s="51">
        <v>4.8174426423391495E-2</v>
      </c>
    </row>
    <row r="1628" spans="2:4" x14ac:dyDescent="0.2">
      <c r="B1628" t="s">
        <v>1664</v>
      </c>
      <c r="C1628" s="51">
        <v>2.3611688503006184E-2</v>
      </c>
      <c r="D1628" s="51">
        <v>3.215000085047813E-2</v>
      </c>
    </row>
    <row r="1629" spans="2:4" x14ac:dyDescent="0.2">
      <c r="B1629" t="s">
        <v>1665</v>
      </c>
      <c r="C1629" s="51">
        <v>-4.0407641285031617E-4</v>
      </c>
      <c r="D1629" s="51">
        <v>3.4402086001679509E-2</v>
      </c>
    </row>
    <row r="1630" spans="2:4" x14ac:dyDescent="0.2">
      <c r="B1630" t="s">
        <v>1666</v>
      </c>
      <c r="C1630" s="51">
        <v>4.8455048586413071E-2</v>
      </c>
      <c r="D1630" s="51">
        <v>3.1549351841687848E-2</v>
      </c>
    </row>
    <row r="1631" spans="2:4" x14ac:dyDescent="0.2">
      <c r="B1631" t="s">
        <v>1667</v>
      </c>
      <c r="C1631" s="51">
        <v>1.4460702415771659E-2</v>
      </c>
      <c r="D1631" s="51">
        <v>8.6421965266184037E-2</v>
      </c>
    </row>
    <row r="1632" spans="2:4" x14ac:dyDescent="0.2">
      <c r="B1632" t="s">
        <v>1668</v>
      </c>
      <c r="C1632" s="51">
        <v>1.8693565725534697E-2</v>
      </c>
      <c r="D1632" s="51">
        <v>4.1351652072670872E-2</v>
      </c>
    </row>
    <row r="1633" spans="2:4" x14ac:dyDescent="0.2">
      <c r="B1633" t="s">
        <v>1669</v>
      </c>
      <c r="C1633" s="51">
        <v>1.8040369536062677E-2</v>
      </c>
      <c r="D1633" s="51">
        <v>7.0215811835471154E-2</v>
      </c>
    </row>
    <row r="1634" spans="2:4" x14ac:dyDescent="0.2">
      <c r="B1634" t="s">
        <v>1670</v>
      </c>
      <c r="C1634" s="51">
        <v>3.93826949027496E-2</v>
      </c>
      <c r="D1634" s="51">
        <v>-2.0032071691643283E-4</v>
      </c>
    </row>
    <row r="1635" spans="2:4" x14ac:dyDescent="0.2">
      <c r="B1635" t="s">
        <v>1671</v>
      </c>
      <c r="C1635" s="51">
        <v>-9.757918886699685E-3</v>
      </c>
      <c r="D1635" s="51">
        <v>3.2878363575679422E-2</v>
      </c>
    </row>
    <row r="1636" spans="2:4" x14ac:dyDescent="0.2">
      <c r="B1636" t="s">
        <v>1672</v>
      </c>
      <c r="C1636" s="51">
        <v>-1.0022526239788533E-4</v>
      </c>
      <c r="D1636" s="51">
        <v>5.656556814846668E-2</v>
      </c>
    </row>
    <row r="1637" spans="2:4" x14ac:dyDescent="0.2">
      <c r="B1637" t="s">
        <v>1673</v>
      </c>
      <c r="C1637" s="51">
        <v>-7.737404139188055E-3</v>
      </c>
      <c r="D1637" s="51">
        <v>5.6349934018963807E-2</v>
      </c>
    </row>
    <row r="1638" spans="2:4" x14ac:dyDescent="0.2">
      <c r="B1638" t="s">
        <v>1674</v>
      </c>
      <c r="C1638" s="51">
        <v>5.2287360386815314E-2</v>
      </c>
      <c r="D1638" s="51">
        <v>6.7232763627597961E-2</v>
      </c>
    </row>
    <row r="1639" spans="2:4" x14ac:dyDescent="0.2">
      <c r="B1639" t="s">
        <v>1675</v>
      </c>
      <c r="C1639" s="51">
        <v>2.1951336958957582E-2</v>
      </c>
      <c r="D1639" s="51">
        <v>5.3361063921480503E-2</v>
      </c>
    </row>
    <row r="1640" spans="2:4" x14ac:dyDescent="0.2">
      <c r="B1640" t="s">
        <v>1676</v>
      </c>
      <c r="C1640" s="51">
        <v>3.4342952131765928E-2</v>
      </c>
      <c r="D1640" s="51">
        <v>2.2684858325576596E-2</v>
      </c>
    </row>
    <row r="1641" spans="2:4" x14ac:dyDescent="0.2">
      <c r="B1641" t="s">
        <v>1677</v>
      </c>
      <c r="C1641" s="51">
        <v>1.0416358818286939E-2</v>
      </c>
      <c r="D1641" s="51">
        <v>3.8986229174263642E-2</v>
      </c>
    </row>
    <row r="1642" spans="2:4" x14ac:dyDescent="0.2">
      <c r="B1642" t="s">
        <v>1678</v>
      </c>
      <c r="C1642" s="51">
        <v>-1.3979190651699972E-2</v>
      </c>
      <c r="D1642" s="51">
        <v>2.3566033247428977E-2</v>
      </c>
    </row>
    <row r="1643" spans="2:4" x14ac:dyDescent="0.2">
      <c r="B1643" t="s">
        <v>1679</v>
      </c>
      <c r="C1643" s="51">
        <v>-2.182032342520639E-3</v>
      </c>
      <c r="D1643" s="51">
        <v>6.9557303490253658E-2</v>
      </c>
    </row>
    <row r="1644" spans="2:4" x14ac:dyDescent="0.2">
      <c r="B1644" t="s">
        <v>1680</v>
      </c>
      <c r="C1644" s="51">
        <v>1.422819097151203E-2</v>
      </c>
      <c r="D1644" s="51">
        <v>2.670024956056271E-2</v>
      </c>
    </row>
    <row r="1645" spans="2:4" x14ac:dyDescent="0.2">
      <c r="B1645" t="s">
        <v>1681</v>
      </c>
      <c r="C1645" s="51">
        <v>2.8998112010894354E-2</v>
      </c>
      <c r="D1645" s="51">
        <v>1.9835742500520639E-2</v>
      </c>
    </row>
    <row r="1646" spans="2:4" x14ac:dyDescent="0.2">
      <c r="B1646" t="s">
        <v>1682</v>
      </c>
      <c r="C1646" s="51">
        <v>9.4501351129585177E-3</v>
      </c>
      <c r="D1646" s="51">
        <v>1.1758437212478261E-2</v>
      </c>
    </row>
    <row r="1647" spans="2:4" x14ac:dyDescent="0.2">
      <c r="B1647" t="s">
        <v>1683</v>
      </c>
      <c r="C1647" s="51">
        <v>3.0815977764986097E-2</v>
      </c>
      <c r="D1647" s="51">
        <v>4.6135182844508661E-2</v>
      </c>
    </row>
    <row r="1648" spans="2:4" x14ac:dyDescent="0.2">
      <c r="B1648" t="s">
        <v>1684</v>
      </c>
      <c r="C1648" s="51">
        <v>3.4447261113977119E-2</v>
      </c>
      <c r="D1648" s="51">
        <v>3.641133954340775E-2</v>
      </c>
    </row>
    <row r="1649" spans="2:4" x14ac:dyDescent="0.2">
      <c r="B1649" t="s">
        <v>1685</v>
      </c>
      <c r="C1649" s="51">
        <v>1.9670832134500181E-2</v>
      </c>
      <c r="D1649" s="51">
        <v>6.4000516264815122E-2</v>
      </c>
    </row>
    <row r="1650" spans="2:4" x14ac:dyDescent="0.2">
      <c r="B1650" t="s">
        <v>1686</v>
      </c>
      <c r="C1650" s="51">
        <v>2.8862912659954838E-2</v>
      </c>
      <c r="D1650" s="51">
        <v>4.8556821704941133E-2</v>
      </c>
    </row>
    <row r="1651" spans="2:4" x14ac:dyDescent="0.2">
      <c r="B1651" t="s">
        <v>1687</v>
      </c>
      <c r="C1651" s="51">
        <v>-1.4550864372697507E-2</v>
      </c>
      <c r="D1651" s="51">
        <v>4.9839968096316911E-2</v>
      </c>
    </row>
    <row r="1652" spans="2:4" x14ac:dyDescent="0.2">
      <c r="B1652" t="s">
        <v>1688</v>
      </c>
      <c r="C1652" s="51">
        <v>4.934970409539309E-3</v>
      </c>
      <c r="D1652" s="51">
        <v>6.389793059657313E-2</v>
      </c>
    </row>
    <row r="1653" spans="2:4" x14ac:dyDescent="0.2">
      <c r="B1653" t="s">
        <v>1689</v>
      </c>
      <c r="C1653" s="51">
        <v>1.7548965733557291E-2</v>
      </c>
      <c r="D1653" s="51">
        <v>4.2403073138141033E-2</v>
      </c>
    </row>
    <row r="1654" spans="2:4" x14ac:dyDescent="0.2">
      <c r="B1654" t="s">
        <v>1690</v>
      </c>
      <c r="C1654" s="51">
        <v>9.3576448948601357E-3</v>
      </c>
      <c r="D1654" s="51">
        <v>4.5484715675321787E-2</v>
      </c>
    </row>
    <row r="1655" spans="2:4" x14ac:dyDescent="0.2">
      <c r="B1655" t="s">
        <v>1691</v>
      </c>
      <c r="C1655" s="51">
        <v>1.9323327188819739E-2</v>
      </c>
      <c r="D1655" s="51">
        <v>4.163293941393692E-2</v>
      </c>
    </row>
    <row r="1656" spans="2:4" x14ac:dyDescent="0.2">
      <c r="B1656" t="s">
        <v>1692</v>
      </c>
      <c r="C1656" s="51">
        <v>-2.3617455703318774E-2</v>
      </c>
      <c r="D1656" s="51">
        <v>6.8615376859865351E-2</v>
      </c>
    </row>
    <row r="1657" spans="2:4" x14ac:dyDescent="0.2">
      <c r="B1657" t="s">
        <v>1693</v>
      </c>
      <c r="C1657" s="51">
        <v>9.9124830160262339E-3</v>
      </c>
      <c r="D1657" s="51">
        <v>4.7592525907961057E-2</v>
      </c>
    </row>
    <row r="1658" spans="2:4" x14ac:dyDescent="0.2">
      <c r="B1658" t="s">
        <v>1694</v>
      </c>
      <c r="C1658" s="51">
        <v>1.4179528153916262E-2</v>
      </c>
      <c r="D1658" s="51">
        <v>6.6976749145041065E-2</v>
      </c>
    </row>
    <row r="1659" spans="2:4" x14ac:dyDescent="0.2">
      <c r="B1659" t="s">
        <v>1695</v>
      </c>
      <c r="C1659" s="51">
        <v>-1.1485801774202114E-2</v>
      </c>
      <c r="D1659" s="51">
        <v>4.4461251017544771E-2</v>
      </c>
    </row>
    <row r="1660" spans="2:4" x14ac:dyDescent="0.2">
      <c r="B1660" t="s">
        <v>1696</v>
      </c>
      <c r="C1660" s="51">
        <v>1.74880563265477E-2</v>
      </c>
      <c r="D1660" s="51">
        <v>2.8635016911957412E-2</v>
      </c>
    </row>
    <row r="1661" spans="2:4" x14ac:dyDescent="0.2">
      <c r="B1661" t="s">
        <v>1697</v>
      </c>
      <c r="C1661" s="51">
        <v>-1.8200109338400772E-2</v>
      </c>
      <c r="D1661" s="51">
        <v>5.089957138356975E-2</v>
      </c>
    </row>
    <row r="1662" spans="2:4" x14ac:dyDescent="0.2">
      <c r="B1662" t="s">
        <v>1698</v>
      </c>
      <c r="C1662" s="51">
        <v>1.7443618184764628E-2</v>
      </c>
      <c r="D1662" s="51">
        <v>3.4490752199708451E-2</v>
      </c>
    </row>
    <row r="1663" spans="2:4" x14ac:dyDescent="0.2">
      <c r="B1663" t="s">
        <v>1699</v>
      </c>
      <c r="C1663" s="51">
        <v>-8.5143489050568451E-3</v>
      </c>
      <c r="D1663" s="51">
        <v>5.0266254234335422E-2</v>
      </c>
    </row>
    <row r="1664" spans="2:4" x14ac:dyDescent="0.2">
      <c r="B1664" t="s">
        <v>1700</v>
      </c>
      <c r="C1664" s="51">
        <v>9.9713641941432743E-3</v>
      </c>
      <c r="D1664" s="51">
        <v>2.4548017109880207E-2</v>
      </c>
    </row>
    <row r="1665" spans="2:4" x14ac:dyDescent="0.2">
      <c r="B1665" t="s">
        <v>1701</v>
      </c>
      <c r="C1665" s="51">
        <v>4.3537244630818192E-3</v>
      </c>
      <c r="D1665" s="51">
        <v>7.4322795434256295E-2</v>
      </c>
    </row>
    <row r="1666" spans="2:4" x14ac:dyDescent="0.2">
      <c r="B1666" t="s">
        <v>1702</v>
      </c>
      <c r="C1666" s="51">
        <v>-4.6378403896735268E-3</v>
      </c>
      <c r="D1666" s="51">
        <v>1.6731105812108824E-2</v>
      </c>
    </row>
    <row r="1667" spans="2:4" x14ac:dyDescent="0.2">
      <c r="B1667" t="s">
        <v>1703</v>
      </c>
      <c r="C1667" s="51">
        <v>2.8121330875958923E-2</v>
      </c>
      <c r="D1667" s="51">
        <v>3.9909171593731314E-2</v>
      </c>
    </row>
    <row r="1668" spans="2:4" x14ac:dyDescent="0.2">
      <c r="B1668" t="s">
        <v>1704</v>
      </c>
      <c r="C1668" s="51">
        <v>2.19011914520146E-2</v>
      </c>
      <c r="D1668" s="51">
        <v>5.4042912781185129E-2</v>
      </c>
    </row>
    <row r="1669" spans="2:4" x14ac:dyDescent="0.2">
      <c r="B1669" t="s">
        <v>1705</v>
      </c>
      <c r="C1669" s="51">
        <v>3.1676200155562398E-3</v>
      </c>
      <c r="D1669" s="51">
        <v>3.5012345428548738E-2</v>
      </c>
    </row>
    <row r="1670" spans="2:4" x14ac:dyDescent="0.2">
      <c r="B1670" t="s">
        <v>1706</v>
      </c>
      <c r="C1670" s="51">
        <v>3.9895381955163131E-3</v>
      </c>
      <c r="D1670" s="51">
        <v>1.0298148742923195E-2</v>
      </c>
    </row>
    <row r="1671" spans="2:4" x14ac:dyDescent="0.2">
      <c r="B1671" t="s">
        <v>1707</v>
      </c>
      <c r="C1671" s="51">
        <v>1.3290204201208151E-3</v>
      </c>
      <c r="D1671" s="51">
        <v>3.3013442164943826E-2</v>
      </c>
    </row>
    <row r="1672" spans="2:4" x14ac:dyDescent="0.2">
      <c r="B1672" t="s">
        <v>1708</v>
      </c>
      <c r="C1672" s="51">
        <v>2.7133163834980573E-2</v>
      </c>
      <c r="D1672" s="51">
        <v>5.7873691798087046E-2</v>
      </c>
    </row>
    <row r="1673" spans="2:4" x14ac:dyDescent="0.2">
      <c r="B1673" t="s">
        <v>1709</v>
      </c>
      <c r="C1673" s="51">
        <v>-5.3605125139621658E-3</v>
      </c>
      <c r="D1673" s="51">
        <v>4.0954571931999278E-2</v>
      </c>
    </row>
    <row r="1674" spans="2:4" x14ac:dyDescent="0.2">
      <c r="B1674" t="s">
        <v>1710</v>
      </c>
      <c r="C1674" s="51">
        <v>2.4625552686995143E-2</v>
      </c>
      <c r="D1674" s="51">
        <v>1.8107132080747223E-2</v>
      </c>
    </row>
    <row r="1675" spans="2:4" x14ac:dyDescent="0.2">
      <c r="B1675" t="s">
        <v>1711</v>
      </c>
      <c r="C1675" s="51">
        <v>2.4522043576321512E-2</v>
      </c>
      <c r="D1675" s="51">
        <v>4.7077510154293831E-2</v>
      </c>
    </row>
    <row r="1676" spans="2:4" x14ac:dyDescent="0.2">
      <c r="B1676" t="s">
        <v>1712</v>
      </c>
      <c r="C1676" s="51">
        <v>3.3959065698053119E-2</v>
      </c>
      <c r="D1676" s="51">
        <v>3.6776186119661811E-2</v>
      </c>
    </row>
    <row r="1677" spans="2:4" x14ac:dyDescent="0.2">
      <c r="B1677" t="s">
        <v>1713</v>
      </c>
      <c r="C1677" s="51">
        <v>9.452416255127296E-3</v>
      </c>
      <c r="D1677" s="51">
        <v>4.5665587782831217E-2</v>
      </c>
    </row>
    <row r="1678" spans="2:4" x14ac:dyDescent="0.2">
      <c r="B1678" t="s">
        <v>1714</v>
      </c>
      <c r="C1678" s="51">
        <v>2.474573853956729E-2</v>
      </c>
      <c r="D1678" s="51">
        <v>6.6720965184025399E-2</v>
      </c>
    </row>
    <row r="1679" spans="2:4" x14ac:dyDescent="0.2">
      <c r="B1679" t="s">
        <v>1715</v>
      </c>
      <c r="C1679" s="51">
        <v>9.7730931793496637E-3</v>
      </c>
      <c r="D1679" s="51">
        <v>4.4648493601584585E-2</v>
      </c>
    </row>
    <row r="1680" spans="2:4" x14ac:dyDescent="0.2">
      <c r="B1680" t="s">
        <v>1716</v>
      </c>
      <c r="C1680" s="51">
        <v>1.7603129416959084E-2</v>
      </c>
      <c r="D1680" s="51">
        <v>3.4872502636867385E-2</v>
      </c>
    </row>
    <row r="1681" spans="2:4" x14ac:dyDescent="0.2">
      <c r="B1681" t="s">
        <v>1717</v>
      </c>
      <c r="C1681" s="51">
        <v>1.5399670653483636E-2</v>
      </c>
      <c r="D1681" s="51">
        <v>7.0627733674593268E-2</v>
      </c>
    </row>
    <row r="1682" spans="2:4" x14ac:dyDescent="0.2">
      <c r="B1682" t="s">
        <v>1718</v>
      </c>
      <c r="C1682" s="51">
        <v>-2.1795507096367073E-2</v>
      </c>
      <c r="D1682" s="51">
        <v>6.3365685625227527E-2</v>
      </c>
    </row>
    <row r="1683" spans="2:4" x14ac:dyDescent="0.2">
      <c r="B1683" t="s">
        <v>1719</v>
      </c>
      <c r="C1683" s="51">
        <v>4.1618619712669057E-3</v>
      </c>
      <c r="D1683" s="51">
        <v>9.417932617059678E-3</v>
      </c>
    </row>
    <row r="1684" spans="2:4" x14ac:dyDescent="0.2">
      <c r="B1684" t="s">
        <v>1720</v>
      </c>
      <c r="C1684" s="51">
        <v>2.613034861606521E-2</v>
      </c>
      <c r="D1684" s="51">
        <v>2.598337473536232E-2</v>
      </c>
    </row>
    <row r="1685" spans="2:4" x14ac:dyDescent="0.2">
      <c r="B1685" t="s">
        <v>1721</v>
      </c>
      <c r="C1685" s="51">
        <v>7.2669024814302876E-3</v>
      </c>
      <c r="D1685" s="51">
        <v>5.8059847257104155E-2</v>
      </c>
    </row>
    <row r="1686" spans="2:4" x14ac:dyDescent="0.2">
      <c r="B1686" t="s">
        <v>1722</v>
      </c>
      <c r="C1686" s="51">
        <v>4.5119584548450997E-2</v>
      </c>
      <c r="D1686" s="51">
        <v>4.4370339436114126E-2</v>
      </c>
    </row>
    <row r="1687" spans="2:4" x14ac:dyDescent="0.2">
      <c r="B1687" t="s">
        <v>1723</v>
      </c>
      <c r="C1687" s="51">
        <v>2.0044394085957769E-2</v>
      </c>
      <c r="D1687" s="51">
        <v>8.515499165841349E-2</v>
      </c>
    </row>
    <row r="1688" spans="2:4" x14ac:dyDescent="0.2">
      <c r="B1688" t="s">
        <v>1724</v>
      </c>
      <c r="C1688" s="51">
        <v>-2.2880332204137759E-4</v>
      </c>
      <c r="D1688" s="51">
        <v>3.7232940767439882E-2</v>
      </c>
    </row>
    <row r="1689" spans="2:4" x14ac:dyDescent="0.2">
      <c r="B1689" t="s">
        <v>1725</v>
      </c>
      <c r="C1689" s="51">
        <v>3.3759635679146086E-3</v>
      </c>
      <c r="D1689" s="51">
        <v>6.4205439774913886E-2</v>
      </c>
    </row>
    <row r="1690" spans="2:4" x14ac:dyDescent="0.2">
      <c r="B1690" t="s">
        <v>1726</v>
      </c>
      <c r="C1690" s="51">
        <v>1.1363883687728643E-2</v>
      </c>
      <c r="D1690" s="51">
        <v>5.0977584761962062E-2</v>
      </c>
    </row>
    <row r="1691" spans="2:4" x14ac:dyDescent="0.2">
      <c r="B1691" t="s">
        <v>1727</v>
      </c>
      <c r="C1691" s="51">
        <v>2.1619072471950329E-2</v>
      </c>
      <c r="D1691" s="51">
        <v>3.4713215671254551E-2</v>
      </c>
    </row>
    <row r="1692" spans="2:4" x14ac:dyDescent="0.2">
      <c r="B1692" t="s">
        <v>1728</v>
      </c>
      <c r="C1692" s="51">
        <v>3.7330567532164467E-2</v>
      </c>
      <c r="D1692" s="51">
        <v>4.5014107655389421E-2</v>
      </c>
    </row>
    <row r="1693" spans="2:4" x14ac:dyDescent="0.2">
      <c r="B1693" t="s">
        <v>1729</v>
      </c>
      <c r="C1693" s="51">
        <v>1.4286127773762449E-2</v>
      </c>
      <c r="D1693" s="51">
        <v>4.5075864376679917E-2</v>
      </c>
    </row>
    <row r="1694" spans="2:4" x14ac:dyDescent="0.2">
      <c r="B1694" t="s">
        <v>1730</v>
      </c>
      <c r="C1694" s="51">
        <v>2.8822707310338501E-2</v>
      </c>
      <c r="D1694" s="51">
        <v>3.8285117145099717E-2</v>
      </c>
    </row>
    <row r="1695" spans="2:4" x14ac:dyDescent="0.2">
      <c r="B1695" t="s">
        <v>1731</v>
      </c>
      <c r="C1695" s="51">
        <v>-2.4622089913618216E-2</v>
      </c>
      <c r="D1695" s="51">
        <v>5.4746004968553474E-2</v>
      </c>
    </row>
    <row r="1696" spans="2:4" x14ac:dyDescent="0.2">
      <c r="B1696" t="s">
        <v>1732</v>
      </c>
      <c r="C1696" s="51">
        <v>2.01056539829895E-2</v>
      </c>
      <c r="D1696" s="51">
        <v>1.2983819878909193E-2</v>
      </c>
    </row>
    <row r="1697" spans="2:4" x14ac:dyDescent="0.2">
      <c r="B1697" t="s">
        <v>1733</v>
      </c>
      <c r="C1697" s="51">
        <v>-5.5171238949148771E-3</v>
      </c>
      <c r="D1697" s="51">
        <v>3.3599697129376389E-2</v>
      </c>
    </row>
    <row r="1698" spans="2:4" x14ac:dyDescent="0.2">
      <c r="B1698" t="s">
        <v>1734</v>
      </c>
      <c r="C1698" s="51">
        <v>6.1559255108597812E-3</v>
      </c>
      <c r="D1698" s="51">
        <v>7.2148466721459692E-2</v>
      </c>
    </row>
    <row r="1699" spans="2:4" x14ac:dyDescent="0.2">
      <c r="B1699" t="s">
        <v>1735</v>
      </c>
      <c r="C1699" s="51">
        <v>-2.0378790137885218E-3</v>
      </c>
      <c r="D1699" s="51">
        <v>2.7360635168422617E-2</v>
      </c>
    </row>
    <row r="1700" spans="2:4" x14ac:dyDescent="0.2">
      <c r="B1700" t="s">
        <v>1736</v>
      </c>
      <c r="C1700" s="51">
        <v>3.5465514687073582E-2</v>
      </c>
      <c r="D1700" s="51">
        <v>2.2443773708911548E-2</v>
      </c>
    </row>
    <row r="1701" spans="2:4" x14ac:dyDescent="0.2">
      <c r="B1701" t="s">
        <v>1737</v>
      </c>
      <c r="C1701" s="51">
        <v>-8.9488015974044568E-3</v>
      </c>
      <c r="D1701" s="51">
        <v>3.94014666754283E-2</v>
      </c>
    </row>
    <row r="1702" spans="2:4" x14ac:dyDescent="0.2">
      <c r="B1702" t="s">
        <v>1738</v>
      </c>
      <c r="C1702" s="51">
        <v>3.3334386887108443E-2</v>
      </c>
      <c r="D1702" s="51">
        <v>3.7964307106926255E-2</v>
      </c>
    </row>
    <row r="1703" spans="2:4" x14ac:dyDescent="0.2">
      <c r="B1703" t="s">
        <v>1739</v>
      </c>
      <c r="C1703" s="51">
        <v>2.248689712891367E-2</v>
      </c>
      <c r="D1703" s="51">
        <v>7.4366701455973794E-2</v>
      </c>
    </row>
    <row r="1704" spans="2:4" x14ac:dyDescent="0.2">
      <c r="B1704" t="s">
        <v>1740</v>
      </c>
      <c r="C1704" s="51">
        <v>-2.1501480134007718E-2</v>
      </c>
      <c r="D1704" s="51">
        <v>3.7978473604663762E-2</v>
      </c>
    </row>
    <row r="1705" spans="2:4" x14ac:dyDescent="0.2">
      <c r="B1705" t="s">
        <v>1741</v>
      </c>
      <c r="C1705" s="51">
        <v>1.7619189814500894E-2</v>
      </c>
      <c r="D1705" s="51">
        <v>5.2272991971918134E-2</v>
      </c>
    </row>
    <row r="1706" spans="2:4" x14ac:dyDescent="0.2">
      <c r="B1706" t="s">
        <v>1742</v>
      </c>
      <c r="C1706" s="51">
        <v>5.1013097141807032E-2</v>
      </c>
      <c r="D1706" s="51">
        <v>7.0974434458788926E-2</v>
      </c>
    </row>
    <row r="1707" spans="2:4" x14ac:dyDescent="0.2">
      <c r="B1707" t="s">
        <v>1743</v>
      </c>
      <c r="C1707" s="51">
        <v>1.1887914649657629E-2</v>
      </c>
      <c r="D1707" s="51">
        <v>2.4318974129159131E-2</v>
      </c>
    </row>
    <row r="1708" spans="2:4" x14ac:dyDescent="0.2">
      <c r="B1708" t="s">
        <v>1744</v>
      </c>
      <c r="C1708" s="51">
        <v>-1.2351815114955483E-2</v>
      </c>
      <c r="D1708" s="51">
        <v>1.8185685939559049E-5</v>
      </c>
    </row>
    <row r="1709" spans="2:4" x14ac:dyDescent="0.2">
      <c r="B1709" t="s">
        <v>1745</v>
      </c>
      <c r="C1709" s="51">
        <v>2.1172635076594323E-2</v>
      </c>
      <c r="D1709" s="51">
        <v>5.6027522693426854E-2</v>
      </c>
    </row>
    <row r="1710" spans="2:4" x14ac:dyDescent="0.2">
      <c r="B1710" t="s">
        <v>1746</v>
      </c>
      <c r="C1710" s="51">
        <v>2.6424561955304612E-3</v>
      </c>
      <c r="D1710" s="51">
        <v>7.2957846844294141E-2</v>
      </c>
    </row>
    <row r="1711" spans="2:4" x14ac:dyDescent="0.2">
      <c r="B1711" t="s">
        <v>1747</v>
      </c>
      <c r="C1711" s="51">
        <v>-1.0850046265293596E-2</v>
      </c>
      <c r="D1711" s="51">
        <v>7.3728430151416779E-2</v>
      </c>
    </row>
    <row r="1712" spans="2:4" x14ac:dyDescent="0.2">
      <c r="B1712" t="s">
        <v>1748</v>
      </c>
      <c r="C1712" s="51">
        <v>-4.3916399354585727E-3</v>
      </c>
      <c r="D1712" s="51">
        <v>5.9644496056641572E-2</v>
      </c>
    </row>
    <row r="1713" spans="2:4" x14ac:dyDescent="0.2">
      <c r="B1713" t="s">
        <v>1749</v>
      </c>
      <c r="C1713" s="51">
        <v>6.7185138719174677E-3</v>
      </c>
      <c r="D1713" s="51">
        <v>5.3345994718132457E-2</v>
      </c>
    </row>
    <row r="1714" spans="2:4" x14ac:dyDescent="0.2">
      <c r="B1714" t="s">
        <v>1750</v>
      </c>
      <c r="C1714" s="51">
        <v>-1.0028064300739386E-2</v>
      </c>
      <c r="D1714" s="51">
        <v>4.3029454894316782E-3</v>
      </c>
    </row>
    <row r="1715" spans="2:4" x14ac:dyDescent="0.2">
      <c r="B1715" t="s">
        <v>1751</v>
      </c>
      <c r="C1715" s="51">
        <v>-5.7971885848700309E-3</v>
      </c>
      <c r="D1715" s="51">
        <v>2.1763645301854855E-2</v>
      </c>
    </row>
    <row r="1716" spans="2:4" x14ac:dyDescent="0.2">
      <c r="B1716" t="s">
        <v>1752</v>
      </c>
      <c r="C1716" s="51">
        <v>1.0174344874789522E-2</v>
      </c>
      <c r="D1716" s="51">
        <v>2.5685483611984125E-2</v>
      </c>
    </row>
    <row r="1717" spans="2:4" x14ac:dyDescent="0.2">
      <c r="B1717" t="s">
        <v>1753</v>
      </c>
      <c r="C1717" s="51">
        <v>-1.5342157746663988E-2</v>
      </c>
      <c r="D1717" s="51">
        <v>4.8032772696856733E-2</v>
      </c>
    </row>
    <row r="1718" spans="2:4" x14ac:dyDescent="0.2">
      <c r="B1718" t="s">
        <v>1754</v>
      </c>
      <c r="C1718" s="51">
        <v>3.5085043549191272E-2</v>
      </c>
      <c r="D1718" s="51">
        <v>6.3350441270727337E-2</v>
      </c>
    </row>
    <row r="1719" spans="2:4" x14ac:dyDescent="0.2">
      <c r="B1719" t="s">
        <v>1755</v>
      </c>
      <c r="C1719" s="51">
        <v>2.343930386992891E-3</v>
      </c>
      <c r="D1719" s="51">
        <v>3.1887689396896478E-2</v>
      </c>
    </row>
    <row r="1720" spans="2:4" x14ac:dyDescent="0.2">
      <c r="B1720" t="s">
        <v>1756</v>
      </c>
      <c r="C1720" s="51">
        <v>-1.1897740949891272E-2</v>
      </c>
      <c r="D1720" s="51">
        <v>3.8075360201854279E-2</v>
      </c>
    </row>
    <row r="1721" spans="2:4" x14ac:dyDescent="0.2">
      <c r="B1721" t="s">
        <v>1757</v>
      </c>
      <c r="C1721" s="51">
        <v>4.6280235816244422E-2</v>
      </c>
      <c r="D1721" s="51">
        <v>4.4231405095376534E-2</v>
      </c>
    </row>
    <row r="1722" spans="2:4" x14ac:dyDescent="0.2">
      <c r="B1722" t="s">
        <v>1758</v>
      </c>
      <c r="C1722" s="51">
        <v>3.9443110150571913E-2</v>
      </c>
      <c r="D1722" s="51">
        <v>8.7987663203835303E-2</v>
      </c>
    </row>
    <row r="1723" spans="2:4" x14ac:dyDescent="0.2">
      <c r="B1723" t="s">
        <v>1759</v>
      </c>
      <c r="C1723" s="51">
        <v>-1.0890754502928738E-2</v>
      </c>
      <c r="D1723" s="51">
        <v>7.5488923386196283E-2</v>
      </c>
    </row>
    <row r="1724" spans="2:4" x14ac:dyDescent="0.2">
      <c r="B1724" t="s">
        <v>1760</v>
      </c>
      <c r="C1724" s="51">
        <v>3.0041795888670689E-4</v>
      </c>
      <c r="D1724" s="51">
        <v>2.6924290983206645E-2</v>
      </c>
    </row>
    <row r="1725" spans="2:4" x14ac:dyDescent="0.2">
      <c r="B1725" t="s">
        <v>1761</v>
      </c>
      <c r="C1725" s="51">
        <v>1.6301450277578945E-3</v>
      </c>
      <c r="D1725" s="51">
        <v>5.5681775090012306E-2</v>
      </c>
    </row>
    <row r="1726" spans="2:4" x14ac:dyDescent="0.2">
      <c r="B1726" t="s">
        <v>1762</v>
      </c>
      <c r="C1726" s="51">
        <v>-4.0710873431413427E-3</v>
      </c>
      <c r="D1726" s="51">
        <v>4.2901609819472789E-2</v>
      </c>
    </row>
    <row r="1727" spans="2:4" x14ac:dyDescent="0.2">
      <c r="B1727" t="s">
        <v>1763</v>
      </c>
      <c r="C1727" s="51">
        <v>-1.7744534398214593E-2</v>
      </c>
      <c r="D1727" s="51">
        <v>9.7670914594589292E-2</v>
      </c>
    </row>
    <row r="1728" spans="2:4" x14ac:dyDescent="0.2">
      <c r="B1728" t="s">
        <v>1764</v>
      </c>
      <c r="C1728" s="51">
        <v>-6.3916189262871025E-3</v>
      </c>
      <c r="D1728" s="51">
        <v>3.2403668103528557E-2</v>
      </c>
    </row>
    <row r="1729" spans="2:4" x14ac:dyDescent="0.2">
      <c r="B1729" t="s">
        <v>1765</v>
      </c>
      <c r="C1729" s="51">
        <v>4.7713978522273401E-3</v>
      </c>
      <c r="D1729" s="51">
        <v>4.9825751871433524E-2</v>
      </c>
    </row>
    <row r="1730" spans="2:4" x14ac:dyDescent="0.2">
      <c r="B1730" t="s">
        <v>1766</v>
      </c>
      <c r="C1730" s="51">
        <v>1.198963502372985E-2</v>
      </c>
      <c r="D1730" s="51">
        <v>2.4304558375856832E-2</v>
      </c>
    </row>
    <row r="1731" spans="2:4" x14ac:dyDescent="0.2">
      <c r="B1731" t="s">
        <v>1767</v>
      </c>
      <c r="C1731" s="51">
        <v>-1.7935456025828363E-2</v>
      </c>
      <c r="D1731" s="51">
        <v>6.9114179966235589E-2</v>
      </c>
    </row>
    <row r="1732" spans="2:4" x14ac:dyDescent="0.2">
      <c r="B1732" t="s">
        <v>1768</v>
      </c>
      <c r="C1732" s="51">
        <v>-4.95313928104597E-3</v>
      </c>
      <c r="D1732" s="51">
        <v>4.4386668159996E-2</v>
      </c>
    </row>
    <row r="1733" spans="2:4" x14ac:dyDescent="0.2">
      <c r="B1733" t="s">
        <v>1769</v>
      </c>
      <c r="C1733" s="51">
        <v>3.1441527005705849E-2</v>
      </c>
      <c r="D1733" s="51">
        <v>3.5867965210682341E-2</v>
      </c>
    </row>
    <row r="1734" spans="2:4" x14ac:dyDescent="0.2">
      <c r="B1734" t="s">
        <v>1770</v>
      </c>
      <c r="C1734" s="51">
        <v>6.5009410875755524E-3</v>
      </c>
      <c r="D1734" s="51">
        <v>3.1140407734823048E-2</v>
      </c>
    </row>
    <row r="1735" spans="2:4" x14ac:dyDescent="0.2">
      <c r="B1735" t="s">
        <v>1771</v>
      </c>
      <c r="C1735" s="51">
        <v>-5.9235344811887931E-3</v>
      </c>
      <c r="D1735" s="51">
        <v>2.2497079085295416E-2</v>
      </c>
    </row>
    <row r="1736" spans="2:4" x14ac:dyDescent="0.2">
      <c r="B1736" t="s">
        <v>1772</v>
      </c>
      <c r="C1736" s="51">
        <v>3.8699276304037357E-3</v>
      </c>
      <c r="D1736" s="51">
        <v>3.1015784206567684E-2</v>
      </c>
    </row>
    <row r="1737" spans="2:4" x14ac:dyDescent="0.2">
      <c r="B1737" t="s">
        <v>1773</v>
      </c>
      <c r="C1737" s="51">
        <v>-2.2250172823741796E-2</v>
      </c>
      <c r="D1737" s="51">
        <v>3.6361208630517353E-2</v>
      </c>
    </row>
    <row r="1738" spans="2:4" x14ac:dyDescent="0.2">
      <c r="B1738" t="s">
        <v>1774</v>
      </c>
      <c r="C1738" s="51">
        <v>4.3681105630295237E-4</v>
      </c>
      <c r="D1738" s="51">
        <v>5.6196544108444053E-2</v>
      </c>
    </row>
    <row r="1739" spans="2:4" x14ac:dyDescent="0.2">
      <c r="B1739" t="s">
        <v>1775</v>
      </c>
      <c r="C1739" s="51">
        <v>4.7183421965405543E-2</v>
      </c>
      <c r="D1739" s="51">
        <v>5.643353633278541E-2</v>
      </c>
    </row>
    <row r="1740" spans="2:4" x14ac:dyDescent="0.2">
      <c r="B1740" t="s">
        <v>1776</v>
      </c>
      <c r="C1740" s="51">
        <v>2.1892189434909136E-2</v>
      </c>
      <c r="D1740" s="51">
        <v>1.4472370372738609E-2</v>
      </c>
    </row>
    <row r="1741" spans="2:4" x14ac:dyDescent="0.2">
      <c r="B1741" t="s">
        <v>1777</v>
      </c>
      <c r="C1741" s="51">
        <v>1.6626634922865299E-2</v>
      </c>
      <c r="D1741" s="51">
        <v>4.1274126402742993E-2</v>
      </c>
    </row>
    <row r="1742" spans="2:4" x14ac:dyDescent="0.2">
      <c r="B1742" t="s">
        <v>1778</v>
      </c>
      <c r="C1742" s="51">
        <v>-5.7200836801183704E-3</v>
      </c>
      <c r="D1742" s="51">
        <v>1.184929558258898E-2</v>
      </c>
    </row>
    <row r="1743" spans="2:4" x14ac:dyDescent="0.2">
      <c r="B1743" t="s">
        <v>1779</v>
      </c>
      <c r="C1743" s="51">
        <v>1.073484369552866E-2</v>
      </c>
      <c r="D1743" s="51">
        <v>3.6572438386863262E-3</v>
      </c>
    </row>
    <row r="1744" spans="2:4" x14ac:dyDescent="0.2">
      <c r="B1744" t="s">
        <v>1780</v>
      </c>
      <c r="C1744" s="51">
        <v>-1.3524321866632964E-2</v>
      </c>
      <c r="D1744" s="51">
        <v>4.8367620911272599E-2</v>
      </c>
    </row>
    <row r="1745" spans="2:4" x14ac:dyDescent="0.2">
      <c r="B1745" t="s">
        <v>1781</v>
      </c>
      <c r="C1745" s="51">
        <v>3.3660161282779384E-2</v>
      </c>
      <c r="D1745" s="51">
        <v>3.5508444641202536E-3</v>
      </c>
    </row>
    <row r="1746" spans="2:4" x14ac:dyDescent="0.2">
      <c r="B1746" t="s">
        <v>1782</v>
      </c>
      <c r="C1746" s="51">
        <v>1.7514409751861183E-2</v>
      </c>
      <c r="D1746" s="51">
        <v>1.1041512641214932E-3</v>
      </c>
    </row>
    <row r="1747" spans="2:4" x14ac:dyDescent="0.2">
      <c r="B1747" t="s">
        <v>1783</v>
      </c>
      <c r="C1747" s="51">
        <v>-1.9557650916612237E-3</v>
      </c>
      <c r="D1747" s="51">
        <v>1.6859327591406851E-2</v>
      </c>
    </row>
    <row r="1748" spans="2:4" x14ac:dyDescent="0.2">
      <c r="B1748" t="s">
        <v>1784</v>
      </c>
      <c r="C1748" s="51">
        <v>6.4668100534938646E-3</v>
      </c>
      <c r="D1748" s="51">
        <v>2.0724705658206947E-2</v>
      </c>
    </row>
    <row r="1749" spans="2:4" x14ac:dyDescent="0.2">
      <c r="B1749" t="s">
        <v>1785</v>
      </c>
      <c r="C1749" s="51">
        <v>2.9506638455528748E-2</v>
      </c>
      <c r="D1749" s="51">
        <v>3.5589039800862365E-2</v>
      </c>
    </row>
    <row r="1750" spans="2:4" x14ac:dyDescent="0.2">
      <c r="B1750" t="s">
        <v>1786</v>
      </c>
      <c r="C1750" s="51">
        <v>1.5133220622080924E-2</v>
      </c>
      <c r="D1750" s="51">
        <v>1.8032446810462677E-2</v>
      </c>
    </row>
    <row r="1751" spans="2:4" x14ac:dyDescent="0.2">
      <c r="B1751" t="s">
        <v>1787</v>
      </c>
      <c r="C1751" s="51">
        <v>1.5383079538117326E-2</v>
      </c>
      <c r="D1751" s="51">
        <v>2.7713247797145624E-2</v>
      </c>
    </row>
    <row r="1752" spans="2:4" x14ac:dyDescent="0.2">
      <c r="B1752" t="s">
        <v>1788</v>
      </c>
      <c r="C1752" s="51">
        <v>-6.9981768519196495E-3</v>
      </c>
      <c r="D1752" s="51">
        <v>-1.2096727868277576E-3</v>
      </c>
    </row>
    <row r="1753" spans="2:4" x14ac:dyDescent="0.2">
      <c r="B1753" t="s">
        <v>1789</v>
      </c>
      <c r="C1753" s="51">
        <v>-2.8966621498026465E-2</v>
      </c>
      <c r="D1753" s="51">
        <v>1.8830551170488527E-2</v>
      </c>
    </row>
    <row r="1754" spans="2:4" x14ac:dyDescent="0.2">
      <c r="B1754" t="s">
        <v>1790</v>
      </c>
      <c r="C1754" s="51">
        <v>-3.5446115123653685E-3</v>
      </c>
      <c r="D1754" s="51">
        <v>1.1877798953537001E-2</v>
      </c>
    </row>
    <row r="1755" spans="2:4" x14ac:dyDescent="0.2">
      <c r="B1755" t="s">
        <v>1791</v>
      </c>
      <c r="C1755" s="51">
        <v>-1.4269710985133922E-2</v>
      </c>
      <c r="D1755" s="51">
        <v>2.8922562638951294E-2</v>
      </c>
    </row>
    <row r="1756" spans="2:4" x14ac:dyDescent="0.2">
      <c r="B1756" t="s">
        <v>1792</v>
      </c>
      <c r="C1756" s="51">
        <v>-1.6194371846331261E-2</v>
      </c>
      <c r="D1756" s="51">
        <v>4.6189153193983146E-2</v>
      </c>
    </row>
    <row r="1757" spans="2:4" x14ac:dyDescent="0.2">
      <c r="B1757" t="s">
        <v>1793</v>
      </c>
      <c r="C1757" s="51">
        <v>8.7398595192996354E-3</v>
      </c>
      <c r="D1757" s="51">
        <v>2.7990602362199475E-2</v>
      </c>
    </row>
    <row r="1758" spans="2:4" x14ac:dyDescent="0.2">
      <c r="B1758" t="s">
        <v>1794</v>
      </c>
      <c r="C1758" s="51">
        <v>3.2600949794506152E-2</v>
      </c>
      <c r="D1758" s="51">
        <v>4.1909955558590978E-2</v>
      </c>
    </row>
    <row r="1759" spans="2:4" x14ac:dyDescent="0.2">
      <c r="B1759" t="s">
        <v>1795</v>
      </c>
      <c r="C1759" s="51">
        <v>1.4584797941844701E-2</v>
      </c>
      <c r="D1759" s="51">
        <v>3.8839274798808887E-2</v>
      </c>
    </row>
    <row r="1760" spans="2:4" x14ac:dyDescent="0.2">
      <c r="B1760" t="s">
        <v>1796</v>
      </c>
      <c r="C1760" s="51">
        <v>6.6045005381377472E-3</v>
      </c>
      <c r="D1760" s="51">
        <v>2.9471628799892811E-2</v>
      </c>
    </row>
    <row r="1761" spans="2:4" x14ac:dyDescent="0.2">
      <c r="B1761" t="s">
        <v>1797</v>
      </c>
      <c r="C1761" s="51">
        <v>-1.5022974742824083E-2</v>
      </c>
      <c r="D1761" s="51">
        <v>6.2279245353595122E-2</v>
      </c>
    </row>
    <row r="1762" spans="2:4" x14ac:dyDescent="0.2">
      <c r="B1762" t="s">
        <v>1798</v>
      </c>
      <c r="C1762" s="51">
        <v>9.2870367141478973E-3</v>
      </c>
      <c r="D1762" s="51">
        <v>4.4902919315545485E-2</v>
      </c>
    </row>
    <row r="1763" spans="2:4" x14ac:dyDescent="0.2">
      <c r="B1763" t="s">
        <v>1799</v>
      </c>
      <c r="C1763" s="51">
        <v>1.2879372537367704E-2</v>
      </c>
      <c r="D1763" s="51">
        <v>3.7452301786292774E-2</v>
      </c>
    </row>
    <row r="1764" spans="2:4" x14ac:dyDescent="0.2">
      <c r="B1764" t="s">
        <v>1800</v>
      </c>
      <c r="C1764" s="51">
        <v>1.1859385865714372E-2</v>
      </c>
      <c r="D1764" s="51">
        <v>6.1832700740111976E-2</v>
      </c>
    </row>
    <row r="1765" spans="2:4" x14ac:dyDescent="0.2">
      <c r="B1765" t="s">
        <v>1801</v>
      </c>
      <c r="C1765" s="51">
        <v>1.0477808694886459E-2</v>
      </c>
      <c r="D1765" s="51">
        <v>3.9133206544516505E-2</v>
      </c>
    </row>
    <row r="1766" spans="2:4" x14ac:dyDescent="0.2">
      <c r="B1766" t="s">
        <v>1802</v>
      </c>
      <c r="C1766" s="51">
        <v>-2.6209921149466749E-2</v>
      </c>
      <c r="D1766" s="51">
        <v>6.0591865165808709E-2</v>
      </c>
    </row>
    <row r="1767" spans="2:4" x14ac:dyDescent="0.2">
      <c r="B1767" t="s">
        <v>1803</v>
      </c>
      <c r="C1767" s="51">
        <v>-5.7327757133388713E-3</v>
      </c>
      <c r="D1767" s="51">
        <v>8.3852857692602908E-2</v>
      </c>
    </row>
    <row r="1768" spans="2:4" x14ac:dyDescent="0.2">
      <c r="B1768" t="s">
        <v>1804</v>
      </c>
      <c r="C1768" s="51">
        <v>2.8283195714565966E-2</v>
      </c>
      <c r="D1768" s="51">
        <v>4.4335231101763586E-2</v>
      </c>
    </row>
    <row r="1769" spans="2:4" x14ac:dyDescent="0.2">
      <c r="B1769" t="s">
        <v>1805</v>
      </c>
      <c r="C1769" s="51">
        <v>-1.2412732740754088E-2</v>
      </c>
      <c r="D1769" s="51">
        <v>2.1434925167828519E-2</v>
      </c>
    </row>
    <row r="1770" spans="2:4" x14ac:dyDescent="0.2">
      <c r="B1770" t="s">
        <v>1806</v>
      </c>
      <c r="C1770" s="51">
        <v>2.4800115885134019E-2</v>
      </c>
      <c r="D1770" s="51">
        <v>1.4089779736191865E-2</v>
      </c>
    </row>
    <row r="1771" spans="2:4" x14ac:dyDescent="0.2">
      <c r="B1771" t="s">
        <v>1807</v>
      </c>
      <c r="C1771" s="51">
        <v>-1.987212265111523E-2</v>
      </c>
      <c r="D1771" s="51">
        <v>7.5719485779618956E-3</v>
      </c>
    </row>
    <row r="1772" spans="2:4" x14ac:dyDescent="0.2">
      <c r="B1772" t="s">
        <v>1808</v>
      </c>
      <c r="C1772" s="51">
        <v>2.1780526264981722E-2</v>
      </c>
      <c r="D1772" s="51">
        <v>5.0892820252556925E-2</v>
      </c>
    </row>
    <row r="1773" spans="2:4" x14ac:dyDescent="0.2">
      <c r="B1773" t="s">
        <v>1809</v>
      </c>
      <c r="C1773" s="51">
        <v>1.495001853172131E-2</v>
      </c>
      <c r="D1773" s="51">
        <v>2.0903505510567501E-2</v>
      </c>
    </row>
    <row r="1774" spans="2:4" x14ac:dyDescent="0.2">
      <c r="B1774" t="s">
        <v>1810</v>
      </c>
      <c r="C1774" s="51">
        <v>-3.9286592216269803E-2</v>
      </c>
      <c r="D1774" s="51">
        <v>4.9994084631301776E-2</v>
      </c>
    </row>
    <row r="1775" spans="2:4" x14ac:dyDescent="0.2">
      <c r="B1775" t="s">
        <v>1811</v>
      </c>
      <c r="C1775" s="51">
        <v>2.7595975836403615E-2</v>
      </c>
      <c r="D1775" s="51">
        <v>5.4537156459460966E-2</v>
      </c>
    </row>
    <row r="1776" spans="2:4" x14ac:dyDescent="0.2">
      <c r="B1776" t="s">
        <v>1812</v>
      </c>
      <c r="C1776" s="51">
        <v>3.5337651189551927E-2</v>
      </c>
      <c r="D1776" s="51">
        <v>1.7733720226573726E-2</v>
      </c>
    </row>
    <row r="1777" spans="2:4" x14ac:dyDescent="0.2">
      <c r="B1777" t="s">
        <v>1813</v>
      </c>
      <c r="C1777" s="51">
        <v>4.4112270628722215E-3</v>
      </c>
      <c r="D1777" s="51">
        <v>5.5472655899166272E-2</v>
      </c>
    </row>
    <row r="1778" spans="2:4" x14ac:dyDescent="0.2">
      <c r="B1778" t="s">
        <v>1814</v>
      </c>
      <c r="C1778" s="51">
        <v>2.7708708029787275E-2</v>
      </c>
      <c r="D1778" s="51">
        <v>4.359040637080458E-2</v>
      </c>
    </row>
    <row r="1779" spans="2:4" x14ac:dyDescent="0.2">
      <c r="B1779" t="s">
        <v>1815</v>
      </c>
      <c r="C1779" s="51">
        <v>2.268765805745307E-2</v>
      </c>
      <c r="D1779" s="51">
        <v>1.4418845668514417E-2</v>
      </c>
    </row>
    <row r="1780" spans="2:4" x14ac:dyDescent="0.2">
      <c r="B1780" t="s">
        <v>1816</v>
      </c>
      <c r="C1780" s="51">
        <v>-6.7656868742952108E-3</v>
      </c>
      <c r="D1780" s="51">
        <v>2.6481117469770013E-2</v>
      </c>
    </row>
    <row r="1781" spans="2:4" x14ac:dyDescent="0.2">
      <c r="B1781" t="s">
        <v>1817</v>
      </c>
      <c r="C1781" s="51">
        <v>7.8332065156324904E-3</v>
      </c>
      <c r="D1781" s="51">
        <v>4.5404763649143337E-2</v>
      </c>
    </row>
    <row r="1782" spans="2:4" x14ac:dyDescent="0.2">
      <c r="B1782" t="s">
        <v>1818</v>
      </c>
      <c r="C1782" s="51">
        <v>2.9331637869094783E-2</v>
      </c>
      <c r="D1782" s="51">
        <v>3.5681337427508869E-2</v>
      </c>
    </row>
    <row r="1783" spans="2:4" x14ac:dyDescent="0.2">
      <c r="B1783" t="s">
        <v>1819</v>
      </c>
      <c r="C1783" s="51">
        <v>9.7291930691497004E-4</v>
      </c>
      <c r="D1783" s="51">
        <v>4.6552861046545518E-2</v>
      </c>
    </row>
    <row r="1784" spans="2:4" x14ac:dyDescent="0.2">
      <c r="B1784" t="s">
        <v>1820</v>
      </c>
      <c r="C1784" s="51">
        <v>2.8259488886648422E-3</v>
      </c>
      <c r="D1784" s="51">
        <v>1.5748786419893801E-3</v>
      </c>
    </row>
    <row r="1785" spans="2:4" x14ac:dyDescent="0.2">
      <c r="B1785" t="s">
        <v>1821</v>
      </c>
      <c r="C1785" s="51">
        <v>-5.5990466903078594E-3</v>
      </c>
      <c r="D1785" s="51">
        <v>5.5019332699175888E-2</v>
      </c>
    </row>
    <row r="1786" spans="2:4" x14ac:dyDescent="0.2">
      <c r="B1786" t="s">
        <v>1822</v>
      </c>
      <c r="C1786" s="51">
        <v>2.9874387120186446E-2</v>
      </c>
      <c r="D1786" s="51">
        <v>6.0273427760809808E-2</v>
      </c>
    </row>
    <row r="1787" spans="2:4" x14ac:dyDescent="0.2">
      <c r="B1787" t="s">
        <v>1823</v>
      </c>
      <c r="C1787" s="51">
        <v>-2.344386134235725E-2</v>
      </c>
      <c r="D1787" s="51">
        <v>1.9991990123780289E-2</v>
      </c>
    </row>
    <row r="1788" spans="2:4" x14ac:dyDescent="0.2">
      <c r="B1788" t="s">
        <v>1824</v>
      </c>
      <c r="C1788" s="51">
        <v>-2.3505015604883689E-3</v>
      </c>
      <c r="D1788" s="51">
        <v>4.8901854747066639E-2</v>
      </c>
    </row>
    <row r="1789" spans="2:4" x14ac:dyDescent="0.2">
      <c r="B1789" t="s">
        <v>1825</v>
      </c>
      <c r="C1789" s="51">
        <v>2.5594328049880558E-2</v>
      </c>
      <c r="D1789" s="51">
        <v>3.6034373006060522E-2</v>
      </c>
    </row>
    <row r="1790" spans="2:4" x14ac:dyDescent="0.2">
      <c r="B1790" t="s">
        <v>1826</v>
      </c>
      <c r="C1790" s="51">
        <v>-4.419296458508197E-2</v>
      </c>
      <c r="D1790" s="51">
        <v>7.8341136148639509E-2</v>
      </c>
    </row>
    <row r="1791" spans="2:4" x14ac:dyDescent="0.2">
      <c r="B1791" t="s">
        <v>1827</v>
      </c>
      <c r="C1791" s="51">
        <v>9.2324380687065395E-3</v>
      </c>
      <c r="D1791" s="51">
        <v>5.405463762785695E-2</v>
      </c>
    </row>
    <row r="1792" spans="2:4" x14ac:dyDescent="0.2">
      <c r="B1792" t="s">
        <v>1828</v>
      </c>
      <c r="C1792" s="51">
        <v>2.3540837048398135E-2</v>
      </c>
      <c r="D1792" s="51">
        <v>6.2953325669479504E-2</v>
      </c>
    </row>
    <row r="1793" spans="2:4" x14ac:dyDescent="0.2">
      <c r="B1793" t="s">
        <v>1829</v>
      </c>
      <c r="C1793" s="51">
        <v>3.4218661736314659E-2</v>
      </c>
      <c r="D1793" s="51">
        <v>1.415358230718804E-2</v>
      </c>
    </row>
    <row r="1794" spans="2:4" x14ac:dyDescent="0.2">
      <c r="B1794" t="s">
        <v>1830</v>
      </c>
      <c r="C1794" s="51">
        <v>3.1927162109114081E-2</v>
      </c>
      <c r="D1794" s="51">
        <v>1.8121496256895759E-2</v>
      </c>
    </row>
    <row r="1795" spans="2:4" x14ac:dyDescent="0.2">
      <c r="B1795" t="s">
        <v>1831</v>
      </c>
      <c r="C1795" s="51">
        <v>6.96388409681333E-3</v>
      </c>
      <c r="D1795" s="51">
        <v>3.4391164841424876E-2</v>
      </c>
    </row>
    <row r="1796" spans="2:4" x14ac:dyDescent="0.2">
      <c r="B1796" t="s">
        <v>1832</v>
      </c>
      <c r="C1796" s="51">
        <v>1.9380613088925178E-2</v>
      </c>
      <c r="D1796" s="51">
        <v>5.7644674634617588E-2</v>
      </c>
    </row>
    <row r="1797" spans="2:4" x14ac:dyDescent="0.2">
      <c r="B1797" t="s">
        <v>1833</v>
      </c>
      <c r="C1797" s="51">
        <v>-7.9323124538644377E-3</v>
      </c>
      <c r="D1797" s="51">
        <v>2.3109732644387294E-2</v>
      </c>
    </row>
    <row r="1798" spans="2:4" x14ac:dyDescent="0.2">
      <c r="B1798" t="s">
        <v>1834</v>
      </c>
      <c r="C1798" s="51">
        <v>2.3064908651436546E-2</v>
      </c>
      <c r="D1798" s="51">
        <v>3.4308959493073013E-2</v>
      </c>
    </row>
    <row r="1799" spans="2:4" x14ac:dyDescent="0.2">
      <c r="B1799" t="s">
        <v>1835</v>
      </c>
      <c r="C1799" s="51">
        <v>2.6712385565756114E-2</v>
      </c>
      <c r="D1799" s="51">
        <v>2.4791171194769691E-2</v>
      </c>
    </row>
    <row r="1800" spans="2:4" x14ac:dyDescent="0.2">
      <c r="B1800" t="s">
        <v>1836</v>
      </c>
      <c r="C1800" s="51">
        <v>3.4844784060623517E-2</v>
      </c>
      <c r="D1800" s="51">
        <v>6.339031648730642E-2</v>
      </c>
    </row>
    <row r="1801" spans="2:4" x14ac:dyDescent="0.2">
      <c r="B1801" t="s">
        <v>1837</v>
      </c>
      <c r="C1801" s="51">
        <v>-5.0687585319691003E-3</v>
      </c>
      <c r="D1801" s="51">
        <v>6.177220716926754E-2</v>
      </c>
    </row>
    <row r="1802" spans="2:4" x14ac:dyDescent="0.2">
      <c r="B1802" t="s">
        <v>1838</v>
      </c>
      <c r="C1802" s="51">
        <v>6.7236956599018537E-3</v>
      </c>
      <c r="D1802" s="51">
        <v>4.0704843823574761E-2</v>
      </c>
    </row>
    <row r="1803" spans="2:4" x14ac:dyDescent="0.2">
      <c r="B1803" t="s">
        <v>1839</v>
      </c>
      <c r="C1803" s="51">
        <v>-1.1924080867860414E-2</v>
      </c>
      <c r="D1803" s="51">
        <v>5.4298790208026249E-2</v>
      </c>
    </row>
    <row r="1804" spans="2:4" x14ac:dyDescent="0.2">
      <c r="B1804" t="s">
        <v>1840</v>
      </c>
      <c r="C1804" s="51">
        <v>1.2738981874077213E-2</v>
      </c>
      <c r="D1804" s="51">
        <v>3.5173486197746608E-2</v>
      </c>
    </row>
    <row r="1805" spans="2:4" x14ac:dyDescent="0.2">
      <c r="B1805" t="s">
        <v>1841</v>
      </c>
      <c r="C1805" s="51">
        <v>7.0765594111249983E-3</v>
      </c>
      <c r="D1805" s="51">
        <v>3.9384013736845074E-2</v>
      </c>
    </row>
    <row r="1806" spans="2:4" x14ac:dyDescent="0.2">
      <c r="B1806" t="s">
        <v>1842</v>
      </c>
      <c r="C1806" s="51">
        <v>5.9400217535019624E-2</v>
      </c>
      <c r="D1806" s="51">
        <v>2.0378171238697118E-2</v>
      </c>
    </row>
    <row r="1807" spans="2:4" x14ac:dyDescent="0.2">
      <c r="B1807" t="s">
        <v>1843</v>
      </c>
      <c r="C1807" s="51">
        <v>1.1359866074542329E-2</v>
      </c>
      <c r="D1807" s="51">
        <v>2.5713793487763821E-2</v>
      </c>
    </row>
    <row r="1808" spans="2:4" x14ac:dyDescent="0.2">
      <c r="B1808" t="s">
        <v>1844</v>
      </c>
      <c r="C1808" s="51">
        <v>1.2112966081406541E-2</v>
      </c>
      <c r="D1808" s="51">
        <v>4.0952596308030803E-2</v>
      </c>
    </row>
    <row r="1809" spans="2:4" x14ac:dyDescent="0.2">
      <c r="B1809" t="s">
        <v>1845</v>
      </c>
      <c r="C1809" s="51">
        <v>1.7054958027713417E-2</v>
      </c>
      <c r="D1809" s="51">
        <v>4.020743051410916E-2</v>
      </c>
    </row>
    <row r="1810" spans="2:4" x14ac:dyDescent="0.2">
      <c r="B1810" t="s">
        <v>1846</v>
      </c>
      <c r="C1810" s="51">
        <v>1.3907694117558812E-2</v>
      </c>
      <c r="D1810" s="51">
        <v>3.4449685368996633E-2</v>
      </c>
    </row>
    <row r="1811" spans="2:4" x14ac:dyDescent="0.2">
      <c r="B1811" t="s">
        <v>1847</v>
      </c>
      <c r="C1811" s="51">
        <v>3.0936402907386785E-2</v>
      </c>
      <c r="D1811" s="51">
        <v>4.4178561050881186E-2</v>
      </c>
    </row>
    <row r="1812" spans="2:4" x14ac:dyDescent="0.2">
      <c r="B1812" t="s">
        <v>1848</v>
      </c>
      <c r="C1812" s="51">
        <v>2.0359953390828182E-2</v>
      </c>
      <c r="D1812" s="51">
        <v>3.2788969922871163E-2</v>
      </c>
    </row>
    <row r="1813" spans="2:4" x14ac:dyDescent="0.2">
      <c r="B1813" t="s">
        <v>1849</v>
      </c>
      <c r="C1813" s="51">
        <v>4.1096804366258004E-2</v>
      </c>
      <c r="D1813" s="51">
        <v>3.6508510476099709E-2</v>
      </c>
    </row>
    <row r="1814" spans="2:4" x14ac:dyDescent="0.2">
      <c r="B1814" t="s">
        <v>1850</v>
      </c>
      <c r="C1814" s="51">
        <v>6.2278013939276129E-2</v>
      </c>
      <c r="D1814" s="51">
        <v>5.3052474550526793E-2</v>
      </c>
    </row>
    <row r="1815" spans="2:4" x14ac:dyDescent="0.2">
      <c r="B1815" t="s">
        <v>1851</v>
      </c>
      <c r="C1815" s="51">
        <v>9.2144798759451595E-3</v>
      </c>
      <c r="D1815" s="51">
        <v>7.0636566858636687E-2</v>
      </c>
    </row>
    <row r="1816" spans="2:4" x14ac:dyDescent="0.2">
      <c r="B1816" t="s">
        <v>1852</v>
      </c>
      <c r="C1816" s="51">
        <v>1.0394970579945696E-2</v>
      </c>
      <c r="D1816" s="51">
        <v>5.0994025537508515E-2</v>
      </c>
    </row>
    <row r="1817" spans="2:4" x14ac:dyDescent="0.2">
      <c r="B1817" t="s">
        <v>1853</v>
      </c>
      <c r="C1817" s="51">
        <v>-3.639047446558135E-2</v>
      </c>
      <c r="D1817" s="51">
        <v>3.6925334280353259E-2</v>
      </c>
    </row>
    <row r="1818" spans="2:4" x14ac:dyDescent="0.2">
      <c r="B1818" t="s">
        <v>1854</v>
      </c>
      <c r="C1818" s="51">
        <v>-6.223515784673667E-3</v>
      </c>
      <c r="D1818" s="51">
        <v>3.6782043458735335E-2</v>
      </c>
    </row>
    <row r="1819" spans="2:4" x14ac:dyDescent="0.2">
      <c r="B1819" t="s">
        <v>1855</v>
      </c>
      <c r="C1819" s="51">
        <v>7.8696943737675586E-3</v>
      </c>
      <c r="D1819" s="51">
        <v>3.2871168312448192E-2</v>
      </c>
    </row>
    <row r="1820" spans="2:4" x14ac:dyDescent="0.2">
      <c r="B1820" t="s">
        <v>1856</v>
      </c>
      <c r="C1820" s="51">
        <v>3.6934905796991976E-2</v>
      </c>
      <c r="D1820" s="51">
        <v>2.3443276905592506E-2</v>
      </c>
    </row>
    <row r="1821" spans="2:4" x14ac:dyDescent="0.2">
      <c r="B1821" t="s">
        <v>1857</v>
      </c>
      <c r="C1821" s="51">
        <v>2.1082931012201808E-2</v>
      </c>
      <c r="D1821" s="51">
        <v>2.8501597635902955E-2</v>
      </c>
    </row>
    <row r="1822" spans="2:4" x14ac:dyDescent="0.2">
      <c r="B1822" t="s">
        <v>1858</v>
      </c>
      <c r="C1822" s="51">
        <v>-7.0775281856228691E-3</v>
      </c>
      <c r="D1822" s="51">
        <v>5.3548176974080264E-2</v>
      </c>
    </row>
    <row r="1823" spans="2:4" x14ac:dyDescent="0.2">
      <c r="B1823" t="s">
        <v>1859</v>
      </c>
      <c r="C1823" s="51">
        <v>9.4761062709812788E-3</v>
      </c>
      <c r="D1823" s="51">
        <v>4.0940283631110935E-2</v>
      </c>
    </row>
    <row r="1824" spans="2:4" x14ac:dyDescent="0.2">
      <c r="B1824" t="s">
        <v>1860</v>
      </c>
      <c r="C1824" s="51">
        <v>3.3577855205767497E-2</v>
      </c>
      <c r="D1824" s="51">
        <v>3.689276802093417E-2</v>
      </c>
    </row>
    <row r="1825" spans="2:4" x14ac:dyDescent="0.2">
      <c r="B1825" t="s">
        <v>1861</v>
      </c>
      <c r="C1825" s="51">
        <v>-2.7116895086857704E-2</v>
      </c>
      <c r="D1825" s="51">
        <v>6.8106899069973081E-2</v>
      </c>
    </row>
    <row r="1826" spans="2:4" x14ac:dyDescent="0.2">
      <c r="B1826" t="s">
        <v>1862</v>
      </c>
      <c r="C1826" s="51">
        <v>6.4374309578127502E-3</v>
      </c>
      <c r="D1826" s="51">
        <v>3.2226254094149365E-2</v>
      </c>
    </row>
    <row r="1827" spans="2:4" x14ac:dyDescent="0.2">
      <c r="B1827" t="s">
        <v>1863</v>
      </c>
      <c r="C1827" s="51">
        <v>1.486483536513316E-2</v>
      </c>
      <c r="D1827" s="51">
        <v>6.66602239311367E-2</v>
      </c>
    </row>
    <row r="1828" spans="2:4" x14ac:dyDescent="0.2">
      <c r="B1828" t="s">
        <v>1864</v>
      </c>
      <c r="C1828" s="51">
        <v>1.9472038437018366E-2</v>
      </c>
      <c r="D1828" s="51">
        <v>3.1686485871633849E-2</v>
      </c>
    </row>
    <row r="1829" spans="2:4" x14ac:dyDescent="0.2">
      <c r="B1829" t="s">
        <v>1865</v>
      </c>
      <c r="C1829" s="51">
        <v>2.8238957338012398E-2</v>
      </c>
      <c r="D1829" s="51">
        <v>4.5743570886185865E-2</v>
      </c>
    </row>
    <row r="1830" spans="2:4" x14ac:dyDescent="0.2">
      <c r="B1830" t="s">
        <v>1866</v>
      </c>
      <c r="C1830" s="51">
        <v>1.7685629142574759E-2</v>
      </c>
      <c r="D1830" s="51">
        <v>4.8375115074529185E-2</v>
      </c>
    </row>
    <row r="1831" spans="2:4" x14ac:dyDescent="0.2">
      <c r="B1831" t="s">
        <v>1867</v>
      </c>
      <c r="C1831" s="51">
        <v>2.5824456656771584E-4</v>
      </c>
      <c r="D1831" s="51">
        <v>4.0007652859792006E-2</v>
      </c>
    </row>
    <row r="1832" spans="2:4" x14ac:dyDescent="0.2">
      <c r="B1832" t="s">
        <v>1868</v>
      </c>
      <c r="C1832" s="51">
        <v>-5.6653553135798361E-4</v>
      </c>
      <c r="D1832" s="51">
        <v>5.1630423998600516E-2</v>
      </c>
    </row>
    <row r="1833" spans="2:4" x14ac:dyDescent="0.2">
      <c r="B1833" t="s">
        <v>1869</v>
      </c>
      <c r="C1833" s="51">
        <v>-8.6229426514035316E-3</v>
      </c>
      <c r="D1833" s="51">
        <v>7.1617106497471217E-2</v>
      </c>
    </row>
    <row r="1834" spans="2:4" x14ac:dyDescent="0.2">
      <c r="B1834" t="s">
        <v>1870</v>
      </c>
      <c r="C1834" s="51">
        <v>1.3075495267475713E-2</v>
      </c>
      <c r="D1834" s="51">
        <v>3.2351849568175745E-2</v>
      </c>
    </row>
    <row r="1835" spans="2:4" x14ac:dyDescent="0.2">
      <c r="B1835" t="s">
        <v>1871</v>
      </c>
      <c r="C1835" s="51">
        <v>-2.7015059926485979E-2</v>
      </c>
      <c r="D1835" s="51">
        <v>4.7067674196048792E-2</v>
      </c>
    </row>
    <row r="1836" spans="2:4" x14ac:dyDescent="0.2">
      <c r="B1836" t="s">
        <v>1872</v>
      </c>
      <c r="C1836" s="51">
        <v>1.1138624844050402E-2</v>
      </c>
      <c r="D1836" s="51">
        <v>5.497049007376275E-2</v>
      </c>
    </row>
    <row r="1837" spans="2:4" x14ac:dyDescent="0.2">
      <c r="B1837" t="s">
        <v>1873</v>
      </c>
      <c r="C1837" s="51">
        <v>3.1832277461878146E-2</v>
      </c>
      <c r="D1837" s="51">
        <v>2.7997657210011601E-2</v>
      </c>
    </row>
    <row r="1838" spans="2:4" x14ac:dyDescent="0.2">
      <c r="B1838" t="s">
        <v>1874</v>
      </c>
      <c r="C1838" s="51">
        <v>-9.0695471705660186E-3</v>
      </c>
      <c r="D1838" s="51">
        <v>2.2778603859666621E-2</v>
      </c>
    </row>
    <row r="1839" spans="2:4" x14ac:dyDescent="0.2">
      <c r="B1839" t="s">
        <v>1875</v>
      </c>
      <c r="C1839" s="51">
        <v>-1.1913927260886574E-3</v>
      </c>
      <c r="D1839" s="51">
        <v>3.1372469515030192E-2</v>
      </c>
    </row>
    <row r="1840" spans="2:4" x14ac:dyDescent="0.2">
      <c r="B1840" t="s">
        <v>1876</v>
      </c>
      <c r="C1840" s="51">
        <v>6.5877609933597345E-3</v>
      </c>
      <c r="D1840" s="51">
        <v>6.5945152810133939E-2</v>
      </c>
    </row>
    <row r="1841" spans="2:4" x14ac:dyDescent="0.2">
      <c r="B1841" t="s">
        <v>1877</v>
      </c>
      <c r="C1841" s="51">
        <v>2.1747351128084121E-2</v>
      </c>
      <c r="D1841" s="51">
        <v>2.0345217835183275E-2</v>
      </c>
    </row>
    <row r="1842" spans="2:4" x14ac:dyDescent="0.2">
      <c r="B1842" t="s">
        <v>1878</v>
      </c>
      <c r="C1842" s="51">
        <v>-6.4434231002983167E-3</v>
      </c>
      <c r="D1842" s="51">
        <v>2.5445738182719117E-2</v>
      </c>
    </row>
    <row r="1843" spans="2:4" x14ac:dyDescent="0.2">
      <c r="B1843" t="s">
        <v>1879</v>
      </c>
      <c r="C1843" s="51">
        <v>-4.6120194196396548E-3</v>
      </c>
      <c r="D1843" s="51">
        <v>4.3157909353934161E-2</v>
      </c>
    </row>
    <row r="1844" spans="2:4" x14ac:dyDescent="0.2">
      <c r="B1844" t="s">
        <v>1880</v>
      </c>
      <c r="C1844" s="51">
        <v>6.7859545690322175E-3</v>
      </c>
      <c r="D1844" s="51">
        <v>4.0112100862934659E-2</v>
      </c>
    </row>
    <row r="1845" spans="2:4" x14ac:dyDescent="0.2">
      <c r="B1845" t="s">
        <v>1881</v>
      </c>
      <c r="C1845" s="51">
        <v>1.7195549409042152E-2</v>
      </c>
      <c r="D1845" s="51">
        <v>5.1275805033663704E-2</v>
      </c>
    </row>
    <row r="1846" spans="2:4" x14ac:dyDescent="0.2">
      <c r="B1846" t="s">
        <v>1882</v>
      </c>
      <c r="C1846" s="51">
        <v>4.6813403524417728E-3</v>
      </c>
      <c r="D1846" s="51">
        <v>2.0341215629581078E-2</v>
      </c>
    </row>
    <row r="1847" spans="2:4" x14ac:dyDescent="0.2">
      <c r="B1847" t="s">
        <v>1883</v>
      </c>
      <c r="C1847" s="51">
        <v>3.4872463759539868E-2</v>
      </c>
      <c r="D1847" s="51">
        <v>4.2005687020004255E-2</v>
      </c>
    </row>
    <row r="1848" spans="2:4" x14ac:dyDescent="0.2">
      <c r="B1848" t="s">
        <v>1884</v>
      </c>
      <c r="C1848" s="51">
        <v>3.3371625452367208E-2</v>
      </c>
      <c r="D1848" s="51">
        <v>3.6969086408813884E-2</v>
      </c>
    </row>
    <row r="1849" spans="2:4" x14ac:dyDescent="0.2">
      <c r="B1849" t="s">
        <v>1885</v>
      </c>
      <c r="C1849" s="51">
        <v>7.4532540093357365E-3</v>
      </c>
      <c r="D1849" s="51">
        <v>5.6084332026349173E-2</v>
      </c>
    </row>
    <row r="1850" spans="2:4" x14ac:dyDescent="0.2">
      <c r="B1850" t="s">
        <v>1886</v>
      </c>
      <c r="C1850" s="51">
        <v>2.772191433014165E-2</v>
      </c>
      <c r="D1850" s="51">
        <v>3.6928436387640963E-2</v>
      </c>
    </row>
    <row r="1851" spans="2:4" x14ac:dyDescent="0.2">
      <c r="B1851" t="s">
        <v>1887</v>
      </c>
      <c r="C1851" s="51">
        <v>2.4553846342997246E-2</v>
      </c>
      <c r="D1851" s="51">
        <v>5.1780829323030242E-2</v>
      </c>
    </row>
    <row r="1852" spans="2:4" x14ac:dyDescent="0.2">
      <c r="B1852" t="s">
        <v>1888</v>
      </c>
      <c r="C1852" s="51">
        <v>1.6989271496127775E-2</v>
      </c>
      <c r="D1852" s="51">
        <v>4.7192230901830112E-2</v>
      </c>
    </row>
    <row r="1853" spans="2:4" x14ac:dyDescent="0.2">
      <c r="B1853" t="s">
        <v>1889</v>
      </c>
      <c r="C1853" s="51">
        <v>-2.0113923880476586E-2</v>
      </c>
      <c r="D1853" s="51">
        <v>3.9414960627216236E-2</v>
      </c>
    </row>
    <row r="1854" spans="2:4" x14ac:dyDescent="0.2">
      <c r="B1854" t="s">
        <v>1890</v>
      </c>
      <c r="C1854" s="51">
        <v>-2.352698420600266E-2</v>
      </c>
      <c r="D1854" s="51">
        <v>4.671906509872957E-2</v>
      </c>
    </row>
    <row r="1855" spans="2:4" x14ac:dyDescent="0.2">
      <c r="B1855" t="s">
        <v>1891</v>
      </c>
      <c r="C1855" s="51">
        <v>1.8981919698906738E-2</v>
      </c>
      <c r="D1855" s="51">
        <v>6.2491228402990137E-2</v>
      </c>
    </row>
    <row r="1856" spans="2:4" x14ac:dyDescent="0.2">
      <c r="B1856" t="s">
        <v>1892</v>
      </c>
      <c r="C1856" s="51">
        <v>5.2882065824888018E-2</v>
      </c>
      <c r="D1856" s="51">
        <v>2.9002415289517705E-2</v>
      </c>
    </row>
    <row r="1857" spans="2:4" x14ac:dyDescent="0.2">
      <c r="B1857" t="s">
        <v>1893</v>
      </c>
      <c r="C1857" s="51">
        <v>-2.6927635788683235E-2</v>
      </c>
      <c r="D1857" s="51">
        <v>3.3022977148858677E-2</v>
      </c>
    </row>
    <row r="1858" spans="2:4" x14ac:dyDescent="0.2">
      <c r="B1858" t="s">
        <v>1894</v>
      </c>
      <c r="C1858" s="51">
        <v>3.4354269711789169E-2</v>
      </c>
      <c r="D1858" s="51">
        <v>5.5221621559848666E-2</v>
      </c>
    </row>
    <row r="1859" spans="2:4" x14ac:dyDescent="0.2">
      <c r="B1859" t="s">
        <v>1895</v>
      </c>
      <c r="C1859" s="51">
        <v>-9.4320922787622923E-3</v>
      </c>
      <c r="D1859" s="51">
        <v>5.6739486376081616E-2</v>
      </c>
    </row>
    <row r="1860" spans="2:4" x14ac:dyDescent="0.2">
      <c r="B1860" t="s">
        <v>1896</v>
      </c>
      <c r="C1860" s="51">
        <v>-8.7452907256209567E-3</v>
      </c>
      <c r="D1860" s="51">
        <v>3.2625077122724382E-2</v>
      </c>
    </row>
    <row r="1861" spans="2:4" x14ac:dyDescent="0.2">
      <c r="B1861" t="s">
        <v>1897</v>
      </c>
      <c r="C1861" s="51">
        <v>6.8489266179802166E-2</v>
      </c>
      <c r="D1861" s="51">
        <v>4.2952838433592294E-2</v>
      </c>
    </row>
    <row r="1862" spans="2:4" x14ac:dyDescent="0.2">
      <c r="B1862" t="s">
        <v>1898</v>
      </c>
      <c r="C1862" s="51">
        <v>-1.0183350388897431E-2</v>
      </c>
      <c r="D1862" s="51">
        <v>4.1680892283713966E-2</v>
      </c>
    </row>
    <row r="1863" spans="2:4" x14ac:dyDescent="0.2">
      <c r="B1863" t="s">
        <v>1899</v>
      </c>
      <c r="C1863" s="51">
        <v>4.5240372157446786E-2</v>
      </c>
      <c r="D1863" s="51">
        <v>4.4070202174242054E-2</v>
      </c>
    </row>
    <row r="1864" spans="2:4" x14ac:dyDescent="0.2">
      <c r="B1864" t="s">
        <v>1900</v>
      </c>
      <c r="C1864" s="51">
        <v>-6.9463478722256618E-4</v>
      </c>
      <c r="D1864" s="51">
        <v>3.108410544256917E-2</v>
      </c>
    </row>
    <row r="1865" spans="2:4" x14ac:dyDescent="0.2">
      <c r="B1865" t="s">
        <v>1901</v>
      </c>
      <c r="C1865" s="51">
        <v>8.2511412686221142E-3</v>
      </c>
      <c r="D1865" s="51">
        <v>2.7608066550664237E-2</v>
      </c>
    </row>
    <row r="1866" spans="2:4" x14ac:dyDescent="0.2">
      <c r="B1866" t="s">
        <v>1902</v>
      </c>
      <c r="C1866" s="51">
        <v>1.4705074039744092E-2</v>
      </c>
      <c r="D1866" s="51">
        <v>3.5587813852523395E-2</v>
      </c>
    </row>
    <row r="1867" spans="2:4" x14ac:dyDescent="0.2">
      <c r="B1867" t="s">
        <v>1903</v>
      </c>
      <c r="C1867" s="51">
        <v>8.6961858197839095E-3</v>
      </c>
      <c r="D1867" s="51">
        <v>6.1623224073796778E-2</v>
      </c>
    </row>
    <row r="1868" spans="2:4" x14ac:dyDescent="0.2">
      <c r="B1868" t="s">
        <v>1904</v>
      </c>
      <c r="C1868" s="51">
        <v>1.1125378742628634E-2</v>
      </c>
      <c r="D1868" s="51">
        <v>3.8818986214546637E-2</v>
      </c>
    </row>
    <row r="1869" spans="2:4" x14ac:dyDescent="0.2">
      <c r="B1869" t="s">
        <v>1905</v>
      </c>
      <c r="C1869" s="51">
        <v>1.1913514692913192E-2</v>
      </c>
      <c r="D1869" s="51">
        <v>1.5313431475778367E-2</v>
      </c>
    </row>
    <row r="1870" spans="2:4" x14ac:dyDescent="0.2">
      <c r="B1870" t="s">
        <v>1906</v>
      </c>
      <c r="C1870" s="51">
        <v>1.4952971255287729E-2</v>
      </c>
      <c r="D1870" s="51">
        <v>6.9483903741087982E-2</v>
      </c>
    </row>
    <row r="1871" spans="2:4" x14ac:dyDescent="0.2">
      <c r="B1871" t="s">
        <v>1907</v>
      </c>
      <c r="C1871" s="51">
        <v>1.8677940543622307E-3</v>
      </c>
      <c r="D1871" s="51">
        <v>1.4061991847595597E-2</v>
      </c>
    </row>
    <row r="1872" spans="2:4" x14ac:dyDescent="0.2">
      <c r="B1872" t="s">
        <v>1908</v>
      </c>
      <c r="C1872" s="51">
        <v>6.2267041512802214E-3</v>
      </c>
      <c r="D1872" s="51">
        <v>6.63742665584027E-2</v>
      </c>
    </row>
    <row r="1873" spans="2:4" x14ac:dyDescent="0.2">
      <c r="B1873" t="s">
        <v>1909</v>
      </c>
      <c r="C1873" s="51">
        <v>2.2627729194804377E-2</v>
      </c>
      <c r="D1873" s="51">
        <v>5.0347452981693998E-2</v>
      </c>
    </row>
    <row r="1874" spans="2:4" x14ac:dyDescent="0.2">
      <c r="B1874" t="s">
        <v>1910</v>
      </c>
      <c r="C1874" s="51">
        <v>2.8955009782767251E-2</v>
      </c>
      <c r="D1874" s="51">
        <v>5.2441102320613331E-2</v>
      </c>
    </row>
    <row r="1875" spans="2:4" x14ac:dyDescent="0.2">
      <c r="B1875" t="s">
        <v>1911</v>
      </c>
      <c r="C1875" s="51">
        <v>-1.7099266445818245E-2</v>
      </c>
      <c r="D1875" s="51">
        <v>4.2688812065005168E-2</v>
      </c>
    </row>
    <row r="1876" spans="2:4" x14ac:dyDescent="0.2">
      <c r="B1876" t="s">
        <v>1912</v>
      </c>
      <c r="C1876" s="51">
        <v>-1.5477060042770595E-2</v>
      </c>
      <c r="D1876" s="51">
        <v>6.9687628640498489E-3</v>
      </c>
    </row>
    <row r="1877" spans="2:4" x14ac:dyDescent="0.2">
      <c r="B1877" t="s">
        <v>1913</v>
      </c>
      <c r="C1877" s="51">
        <v>1.305708201511588E-2</v>
      </c>
      <c r="D1877" s="51">
        <v>6.2610017560679035E-2</v>
      </c>
    </row>
    <row r="1878" spans="2:4" x14ac:dyDescent="0.2">
      <c r="B1878" t="s">
        <v>1914</v>
      </c>
      <c r="C1878" s="51">
        <v>3.1621482958730115E-2</v>
      </c>
      <c r="D1878" s="51">
        <v>3.093847468244702E-2</v>
      </c>
    </row>
    <row r="1879" spans="2:4" x14ac:dyDescent="0.2">
      <c r="B1879" t="s">
        <v>1915</v>
      </c>
      <c r="C1879" s="51">
        <v>1.8519952783038404E-3</v>
      </c>
      <c r="D1879" s="51">
        <v>2.0558931116277674E-2</v>
      </c>
    </row>
    <row r="1880" spans="2:4" x14ac:dyDescent="0.2">
      <c r="B1880" t="s">
        <v>1916</v>
      </c>
      <c r="C1880" s="51">
        <v>3.0574827533517521E-2</v>
      </c>
      <c r="D1880" s="51">
        <v>3.9105080008595187E-2</v>
      </c>
    </row>
    <row r="1881" spans="2:4" x14ac:dyDescent="0.2">
      <c r="B1881" t="s">
        <v>1917</v>
      </c>
      <c r="C1881" s="51">
        <v>2.6397734944132341E-4</v>
      </c>
      <c r="D1881" s="51">
        <v>2.5309564298921672E-2</v>
      </c>
    </row>
    <row r="1882" spans="2:4" x14ac:dyDescent="0.2">
      <c r="B1882" t="s">
        <v>1918</v>
      </c>
      <c r="C1882" s="51">
        <v>7.1473693996369526E-3</v>
      </c>
      <c r="D1882" s="51">
        <v>4.5271997645684778E-2</v>
      </c>
    </row>
    <row r="1883" spans="2:4" x14ac:dyDescent="0.2">
      <c r="B1883" t="s">
        <v>1919</v>
      </c>
      <c r="C1883" s="51">
        <v>-3.4099898641884261E-3</v>
      </c>
      <c r="D1883" s="51">
        <v>5.5769779819630466E-2</v>
      </c>
    </row>
    <row r="1884" spans="2:4" x14ac:dyDescent="0.2">
      <c r="B1884" t="s">
        <v>1920</v>
      </c>
      <c r="C1884" s="51">
        <v>-2.437313234154968E-3</v>
      </c>
      <c r="D1884" s="51">
        <v>2.8625763654692105E-2</v>
      </c>
    </row>
    <row r="1885" spans="2:4" x14ac:dyDescent="0.2">
      <c r="B1885" t="s">
        <v>1921</v>
      </c>
      <c r="C1885" s="51">
        <v>3.5410695143675182E-2</v>
      </c>
      <c r="D1885" s="51">
        <v>5.2375443571691438E-2</v>
      </c>
    </row>
    <row r="1886" spans="2:4" x14ac:dyDescent="0.2">
      <c r="B1886" t="s">
        <v>1922</v>
      </c>
      <c r="C1886" s="51">
        <v>-4.2705243527909081E-2</v>
      </c>
      <c r="D1886" s="51">
        <v>9.1056365532024147E-3</v>
      </c>
    </row>
    <row r="1887" spans="2:4" x14ac:dyDescent="0.2">
      <c r="B1887" t="s">
        <v>1923</v>
      </c>
      <c r="C1887" s="51">
        <v>7.0269345579860518E-3</v>
      </c>
      <c r="D1887" s="51">
        <v>2.5108624052932155E-2</v>
      </c>
    </row>
    <row r="1888" spans="2:4" x14ac:dyDescent="0.2">
      <c r="B1888" t="s">
        <v>1924</v>
      </c>
      <c r="C1888" s="51">
        <v>2.7207507460381489E-2</v>
      </c>
      <c r="D1888" s="51">
        <v>4.9278042213822044E-2</v>
      </c>
    </row>
    <row r="1889" spans="2:4" x14ac:dyDescent="0.2">
      <c r="B1889" t="s">
        <v>1925</v>
      </c>
      <c r="C1889" s="51">
        <v>-5.3301642289193749E-3</v>
      </c>
      <c r="D1889" s="51">
        <v>3.3514574316365488E-2</v>
      </c>
    </row>
    <row r="1890" spans="2:4" x14ac:dyDescent="0.2">
      <c r="B1890" t="s">
        <v>1926</v>
      </c>
      <c r="C1890" s="51">
        <v>6.8142185623655356E-3</v>
      </c>
      <c r="D1890" s="51">
        <v>3.8378786369349743E-2</v>
      </c>
    </row>
    <row r="1891" spans="2:4" x14ac:dyDescent="0.2">
      <c r="B1891" t="s">
        <v>1927</v>
      </c>
      <c r="C1891" s="51">
        <v>-1.140790528588048E-2</v>
      </c>
      <c r="D1891" s="51">
        <v>4.7999884246875124E-2</v>
      </c>
    </row>
    <row r="1892" spans="2:4" x14ac:dyDescent="0.2">
      <c r="B1892" t="s">
        <v>1928</v>
      </c>
      <c r="C1892" s="51">
        <v>2.3223928890543897E-2</v>
      </c>
      <c r="D1892" s="51">
        <v>1.3245523696915652E-2</v>
      </c>
    </row>
    <row r="1893" spans="2:4" x14ac:dyDescent="0.2">
      <c r="B1893" t="s">
        <v>1929</v>
      </c>
      <c r="C1893" s="51">
        <v>-1.2744191843411233E-2</v>
      </c>
      <c r="D1893" s="51">
        <v>2.9391543238753461E-2</v>
      </c>
    </row>
    <row r="1894" spans="2:4" x14ac:dyDescent="0.2">
      <c r="B1894" t="s">
        <v>1930</v>
      </c>
      <c r="C1894" s="51">
        <v>-4.5684614972874814E-2</v>
      </c>
      <c r="D1894" s="51">
        <v>5.4245255604766535E-2</v>
      </c>
    </row>
    <row r="1895" spans="2:4" x14ac:dyDescent="0.2">
      <c r="B1895" t="s">
        <v>1931</v>
      </c>
      <c r="C1895" s="51">
        <v>1.5469941533901084E-2</v>
      </c>
      <c r="D1895" s="51">
        <v>3.9205319531275283E-2</v>
      </c>
    </row>
    <row r="1896" spans="2:4" x14ac:dyDescent="0.2">
      <c r="B1896" t="s">
        <v>1932</v>
      </c>
      <c r="C1896" s="51">
        <v>-1.0491429806285374E-2</v>
      </c>
      <c r="D1896" s="51">
        <v>7.5403305592253583E-2</v>
      </c>
    </row>
    <row r="1897" spans="2:4" x14ac:dyDescent="0.2">
      <c r="B1897" t="s">
        <v>1933</v>
      </c>
      <c r="C1897" s="51">
        <v>1.0822587083478972E-2</v>
      </c>
      <c r="D1897" s="51">
        <v>5.9839053747707004E-2</v>
      </c>
    </row>
    <row r="1898" spans="2:4" x14ac:dyDescent="0.2">
      <c r="B1898" t="s">
        <v>1934</v>
      </c>
      <c r="C1898" s="51">
        <v>-2.4831787144427776E-2</v>
      </c>
      <c r="D1898" s="51">
        <v>4.8191596243447585E-2</v>
      </c>
    </row>
    <row r="1899" spans="2:4" x14ac:dyDescent="0.2">
      <c r="B1899" t="s">
        <v>1935</v>
      </c>
      <c r="C1899" s="51">
        <v>1.6079929490367656E-2</v>
      </c>
      <c r="D1899" s="51">
        <v>3.9530448071924892E-3</v>
      </c>
    </row>
    <row r="1900" spans="2:4" x14ac:dyDescent="0.2">
      <c r="B1900" t="s">
        <v>1936</v>
      </c>
      <c r="C1900" s="51">
        <v>3.2121022995790803E-2</v>
      </c>
      <c r="D1900" s="51">
        <v>2.546260417311777E-2</v>
      </c>
    </row>
    <row r="1901" spans="2:4" x14ac:dyDescent="0.2">
      <c r="B1901" t="s">
        <v>1937</v>
      </c>
      <c r="C1901" s="51">
        <v>-2.989129976100395E-3</v>
      </c>
      <c r="D1901" s="51">
        <v>5.6996221440856497E-2</v>
      </c>
    </row>
    <row r="1902" spans="2:4" x14ac:dyDescent="0.2">
      <c r="B1902" t="s">
        <v>1938</v>
      </c>
      <c r="C1902" s="51">
        <v>4.1057250429235963E-3</v>
      </c>
      <c r="D1902" s="51">
        <v>4.1354713148654187E-2</v>
      </c>
    </row>
    <row r="1903" spans="2:4" x14ac:dyDescent="0.2">
      <c r="B1903" t="s">
        <v>1939</v>
      </c>
      <c r="C1903" s="51">
        <v>3.6142862949260605E-3</v>
      </c>
      <c r="D1903" s="51">
        <v>3.5419159367321609E-2</v>
      </c>
    </row>
    <row r="1904" spans="2:4" x14ac:dyDescent="0.2">
      <c r="B1904" t="s">
        <v>1940</v>
      </c>
      <c r="C1904" s="51">
        <v>-3.5712279048661384E-3</v>
      </c>
      <c r="D1904" s="51">
        <v>4.0773186756812622E-2</v>
      </c>
    </row>
    <row r="1905" spans="2:4" x14ac:dyDescent="0.2">
      <c r="B1905" t="s">
        <v>1941</v>
      </c>
      <c r="C1905" s="51">
        <v>1.8661916856272245E-2</v>
      </c>
      <c r="D1905" s="51">
        <v>6.645821659484108E-2</v>
      </c>
    </row>
    <row r="1906" spans="2:4" x14ac:dyDescent="0.2">
      <c r="B1906" t="s">
        <v>1942</v>
      </c>
      <c r="C1906" s="51">
        <v>1.5364987067087811E-2</v>
      </c>
      <c r="D1906" s="51">
        <v>1.7296372315546385E-2</v>
      </c>
    </row>
    <row r="1907" spans="2:4" x14ac:dyDescent="0.2">
      <c r="B1907" t="s">
        <v>1943</v>
      </c>
      <c r="C1907" s="51">
        <v>4.2073425331471525E-3</v>
      </c>
      <c r="D1907" s="51">
        <v>4.0876508604006427E-2</v>
      </c>
    </row>
    <row r="1908" spans="2:4" x14ac:dyDescent="0.2">
      <c r="B1908" t="s">
        <v>1944</v>
      </c>
      <c r="C1908" s="51">
        <v>-1.2106069832068024E-2</v>
      </c>
      <c r="D1908" s="51">
        <v>2.3475401890925028E-2</v>
      </c>
    </row>
    <row r="1909" spans="2:4" x14ac:dyDescent="0.2">
      <c r="B1909" t="s">
        <v>1945</v>
      </c>
      <c r="C1909" s="51">
        <v>2.1656692213703317E-2</v>
      </c>
      <c r="D1909" s="51">
        <v>5.3626794215043287E-2</v>
      </c>
    </row>
    <row r="1910" spans="2:4" x14ac:dyDescent="0.2">
      <c r="B1910" t="s">
        <v>1946</v>
      </c>
      <c r="C1910" s="51">
        <v>-1.2285206926126264E-2</v>
      </c>
      <c r="D1910" s="51">
        <v>2.5842307754542077E-2</v>
      </c>
    </row>
    <row r="1911" spans="2:4" x14ac:dyDescent="0.2">
      <c r="B1911" t="s">
        <v>1947</v>
      </c>
      <c r="C1911" s="51">
        <v>3.7997483148624493E-2</v>
      </c>
      <c r="D1911" s="51">
        <v>2.3353973350273352E-2</v>
      </c>
    </row>
    <row r="1912" spans="2:4" x14ac:dyDescent="0.2">
      <c r="B1912" t="s">
        <v>1948</v>
      </c>
      <c r="C1912" s="51">
        <v>3.5316025976786913E-3</v>
      </c>
      <c r="D1912" s="51">
        <v>4.9769867134630094E-2</v>
      </c>
    </row>
    <row r="1913" spans="2:4" x14ac:dyDescent="0.2">
      <c r="B1913" t="s">
        <v>1949</v>
      </c>
      <c r="C1913" s="51">
        <v>1.0458740831811808E-2</v>
      </c>
      <c r="D1913" s="51">
        <v>4.5085990206609139E-2</v>
      </c>
    </row>
    <row r="1914" spans="2:4" x14ac:dyDescent="0.2">
      <c r="B1914" t="s">
        <v>1950</v>
      </c>
      <c r="C1914" s="51">
        <v>3.7739731717904554E-2</v>
      </c>
      <c r="D1914" s="51">
        <v>2.5914769558578139E-2</v>
      </c>
    </row>
    <row r="1915" spans="2:4" x14ac:dyDescent="0.2">
      <c r="B1915" t="s">
        <v>1951</v>
      </c>
      <c r="C1915" s="51">
        <v>-1.6063532851950633E-2</v>
      </c>
      <c r="D1915" s="51">
        <v>4.9205722086138506E-2</v>
      </c>
    </row>
    <row r="1916" spans="2:4" x14ac:dyDescent="0.2">
      <c r="B1916" t="s">
        <v>1952</v>
      </c>
      <c r="C1916" s="51">
        <v>1.7827977989594054E-2</v>
      </c>
      <c r="D1916" s="51">
        <v>3.0629004109953003E-2</v>
      </c>
    </row>
    <row r="1917" spans="2:4" x14ac:dyDescent="0.2">
      <c r="B1917" t="s">
        <v>1953</v>
      </c>
      <c r="C1917" s="51">
        <v>4.1498371107100092E-2</v>
      </c>
      <c r="D1917" s="51">
        <v>5.6137819691243568E-2</v>
      </c>
    </row>
    <row r="1918" spans="2:4" x14ac:dyDescent="0.2">
      <c r="B1918" t="s">
        <v>1954</v>
      </c>
      <c r="C1918" s="51">
        <v>7.5596148404542436E-3</v>
      </c>
      <c r="D1918" s="51">
        <v>4.2871235964875257E-2</v>
      </c>
    </row>
    <row r="1919" spans="2:4" x14ac:dyDescent="0.2">
      <c r="B1919" t="s">
        <v>1955</v>
      </c>
      <c r="C1919" s="51">
        <v>-1.5170686881981288E-2</v>
      </c>
      <c r="D1919" s="51">
        <v>1.0481642224839514E-2</v>
      </c>
    </row>
    <row r="1920" spans="2:4" x14ac:dyDescent="0.2">
      <c r="B1920" t="s">
        <v>1956</v>
      </c>
      <c r="C1920" s="51">
        <v>2.1233237464440582E-2</v>
      </c>
      <c r="D1920" s="51">
        <v>4.4442038741277744E-2</v>
      </c>
    </row>
    <row r="1921" spans="2:4" x14ac:dyDescent="0.2">
      <c r="B1921" t="s">
        <v>1957</v>
      </c>
      <c r="C1921" s="51">
        <v>2.6664753068323548E-2</v>
      </c>
      <c r="D1921" s="51">
        <v>3.3063036561532012E-2</v>
      </c>
    </row>
    <row r="1922" spans="2:4" x14ac:dyDescent="0.2">
      <c r="B1922" t="s">
        <v>1958</v>
      </c>
      <c r="C1922" s="51">
        <v>1.9663387544460821E-2</v>
      </c>
      <c r="D1922" s="51">
        <v>3.9890728162757669E-2</v>
      </c>
    </row>
    <row r="1923" spans="2:4" x14ac:dyDescent="0.2">
      <c r="B1923" t="s">
        <v>1959</v>
      </c>
      <c r="C1923" s="51">
        <v>4.3229525019466203E-3</v>
      </c>
      <c r="D1923" s="51">
        <v>4.8594429740146911E-2</v>
      </c>
    </row>
    <row r="1924" spans="2:4" x14ac:dyDescent="0.2">
      <c r="B1924" t="s">
        <v>1960</v>
      </c>
      <c r="C1924" s="51">
        <v>3.0092747838578945E-3</v>
      </c>
      <c r="D1924" s="51">
        <v>2.4984411008000838E-2</v>
      </c>
    </row>
    <row r="1925" spans="2:4" x14ac:dyDescent="0.2">
      <c r="B1925" t="s">
        <v>1961</v>
      </c>
      <c r="C1925" s="51">
        <v>1.0120033938420515E-2</v>
      </c>
      <c r="D1925" s="51">
        <v>8.5358580414314683E-2</v>
      </c>
    </row>
    <row r="1926" spans="2:4" x14ac:dyDescent="0.2">
      <c r="B1926" t="s">
        <v>1962</v>
      </c>
      <c r="C1926" s="51">
        <v>6.3653949301865562E-4</v>
      </c>
      <c r="D1926" s="51">
        <v>6.6426269121683465E-3</v>
      </c>
    </row>
    <row r="1927" spans="2:4" x14ac:dyDescent="0.2">
      <c r="B1927" t="s">
        <v>1963</v>
      </c>
      <c r="C1927" s="51">
        <v>2.0866779064518517E-2</v>
      </c>
      <c r="D1927" s="51">
        <v>3.1792564101821054E-2</v>
      </c>
    </row>
    <row r="1928" spans="2:4" x14ac:dyDescent="0.2">
      <c r="B1928" t="s">
        <v>1964</v>
      </c>
      <c r="C1928" s="51">
        <v>5.5496520661663933E-2</v>
      </c>
      <c r="D1928" s="51">
        <v>4.0629076170961051E-2</v>
      </c>
    </row>
    <row r="1929" spans="2:4" x14ac:dyDescent="0.2">
      <c r="B1929" t="s">
        <v>1965</v>
      </c>
      <c r="C1929" s="51">
        <v>1.5334849362111991E-2</v>
      </c>
      <c r="D1929" s="51">
        <v>4.1001579960764332E-2</v>
      </c>
    </row>
    <row r="1930" spans="2:4" x14ac:dyDescent="0.2">
      <c r="B1930" t="s">
        <v>1966</v>
      </c>
      <c r="C1930" s="51">
        <v>5.0081289372682497E-4</v>
      </c>
      <c r="D1930" s="51">
        <v>5.803815625456215E-2</v>
      </c>
    </row>
    <row r="1931" spans="2:4" x14ac:dyDescent="0.2">
      <c r="B1931" t="s">
        <v>1967</v>
      </c>
      <c r="C1931" s="51">
        <v>4.9635258784119382E-2</v>
      </c>
      <c r="D1931" s="51">
        <v>4.0017781428348012E-2</v>
      </c>
    </row>
    <row r="1932" spans="2:4" x14ac:dyDescent="0.2">
      <c r="B1932" t="s">
        <v>1968</v>
      </c>
      <c r="C1932" s="51">
        <v>-2.9115453932618968E-4</v>
      </c>
      <c r="D1932" s="51">
        <v>6.5403490393192237E-2</v>
      </c>
    </row>
    <row r="1933" spans="2:4" x14ac:dyDescent="0.2">
      <c r="B1933" t="s">
        <v>1969</v>
      </c>
      <c r="C1933" s="51">
        <v>3.2823551180587354E-3</v>
      </c>
      <c r="D1933" s="51">
        <v>6.7237448656993701E-2</v>
      </c>
    </row>
    <row r="1934" spans="2:4" x14ac:dyDescent="0.2">
      <c r="B1934" t="s">
        <v>1970</v>
      </c>
      <c r="C1934" s="51">
        <v>7.4042400639670602E-3</v>
      </c>
      <c r="D1934" s="51">
        <v>4.7577640556506998E-2</v>
      </c>
    </row>
    <row r="1935" spans="2:4" x14ac:dyDescent="0.2">
      <c r="B1935" t="s">
        <v>1971</v>
      </c>
      <c r="C1935" s="51">
        <v>1.6036981968450322E-3</v>
      </c>
      <c r="D1935" s="51">
        <v>2.6313901036711086E-2</v>
      </c>
    </row>
    <row r="1936" spans="2:4" x14ac:dyDescent="0.2">
      <c r="B1936" t="s">
        <v>1972</v>
      </c>
      <c r="C1936" s="51">
        <v>3.6469217511421195E-2</v>
      </c>
      <c r="D1936" s="51">
        <v>7.0596006993100646E-2</v>
      </c>
    </row>
    <row r="1937" spans="2:4" x14ac:dyDescent="0.2">
      <c r="B1937" t="s">
        <v>1973</v>
      </c>
      <c r="C1937" s="51">
        <v>2.8273055277474687E-2</v>
      </c>
      <c r="D1937" s="51">
        <v>1.6445487513243359E-2</v>
      </c>
    </row>
    <row r="1938" spans="2:4" x14ac:dyDescent="0.2">
      <c r="B1938" t="s">
        <v>1974</v>
      </c>
      <c r="C1938" s="51">
        <v>4.3659033125036655E-2</v>
      </c>
      <c r="D1938" s="51">
        <v>-1.1486790517082193E-2</v>
      </c>
    </row>
    <row r="1939" spans="2:4" x14ac:dyDescent="0.2">
      <c r="B1939" t="s">
        <v>1975</v>
      </c>
      <c r="C1939" s="51">
        <v>1.7739775912929724E-2</v>
      </c>
      <c r="D1939" s="51">
        <v>5.4146897287300842E-2</v>
      </c>
    </row>
    <row r="1940" spans="2:4" x14ac:dyDescent="0.2">
      <c r="B1940" t="s">
        <v>1976</v>
      </c>
      <c r="C1940" s="51">
        <v>2.5551443423898347E-2</v>
      </c>
      <c r="D1940" s="51">
        <v>6.0759549036627718E-2</v>
      </c>
    </row>
    <row r="1941" spans="2:4" x14ac:dyDescent="0.2">
      <c r="B1941" t="s">
        <v>1977</v>
      </c>
      <c r="C1941" s="51">
        <v>3.3613551401622289E-2</v>
      </c>
      <c r="D1941" s="51">
        <v>6.235615849053374E-2</v>
      </c>
    </row>
    <row r="1942" spans="2:4" x14ac:dyDescent="0.2">
      <c r="B1942" t="s">
        <v>1978</v>
      </c>
      <c r="C1942" s="51">
        <v>1.4773395167240478E-2</v>
      </c>
      <c r="D1942" s="51">
        <v>9.2340802026445359E-2</v>
      </c>
    </row>
    <row r="1943" spans="2:4" x14ac:dyDescent="0.2">
      <c r="B1943" t="s">
        <v>1979</v>
      </c>
      <c r="C1943" s="51">
        <v>2.1293512841026943E-2</v>
      </c>
      <c r="D1943" s="51">
        <v>7.6488051940672597E-2</v>
      </c>
    </row>
    <row r="1944" spans="2:4" x14ac:dyDescent="0.2">
      <c r="B1944" t="s">
        <v>1980</v>
      </c>
      <c r="C1944" s="51">
        <v>1.0300707963137931E-2</v>
      </c>
      <c r="D1944" s="51">
        <v>9.1397136059612749E-2</v>
      </c>
    </row>
    <row r="1945" spans="2:4" x14ac:dyDescent="0.2">
      <c r="B1945" t="s">
        <v>1981</v>
      </c>
      <c r="C1945" s="51">
        <v>1.8701223174302228E-3</v>
      </c>
      <c r="D1945" s="51">
        <v>6.7645154304841373E-2</v>
      </c>
    </row>
    <row r="1946" spans="2:4" x14ac:dyDescent="0.2">
      <c r="B1946" t="s">
        <v>1982</v>
      </c>
      <c r="C1946" s="51">
        <v>1.217576958745966E-3</v>
      </c>
      <c r="D1946" s="51">
        <v>1.7328184914333231E-2</v>
      </c>
    </row>
    <row r="1947" spans="2:4" x14ac:dyDescent="0.2">
      <c r="B1947" t="s">
        <v>1983</v>
      </c>
      <c r="C1947" s="51">
        <v>1.0919205697995657E-2</v>
      </c>
      <c r="D1947" s="51">
        <v>5.0748567465082252E-2</v>
      </c>
    </row>
    <row r="1948" spans="2:4" x14ac:dyDescent="0.2">
      <c r="B1948" t="s">
        <v>1984</v>
      </c>
      <c r="C1948" s="51">
        <v>-4.3537067963664144E-3</v>
      </c>
      <c r="D1948" s="51">
        <v>1.1507424420621245E-2</v>
      </c>
    </row>
    <row r="1949" spans="2:4" x14ac:dyDescent="0.2">
      <c r="B1949" t="s">
        <v>1985</v>
      </c>
      <c r="C1949" s="51">
        <v>4.8238458544567736E-2</v>
      </c>
      <c r="D1949" s="51">
        <v>9.825297760883836E-2</v>
      </c>
    </row>
    <row r="1950" spans="2:4" x14ac:dyDescent="0.2">
      <c r="B1950" t="s">
        <v>1986</v>
      </c>
      <c r="C1950" s="51">
        <v>-1.0957549097328047E-2</v>
      </c>
      <c r="D1950" s="51">
        <v>2.6272187902521248E-2</v>
      </c>
    </row>
    <row r="1951" spans="2:4" x14ac:dyDescent="0.2">
      <c r="B1951" t="s">
        <v>1987</v>
      </c>
      <c r="C1951" s="51">
        <v>1.5176263795879691E-2</v>
      </c>
      <c r="D1951" s="51">
        <v>4.4956466664055894E-2</v>
      </c>
    </row>
    <row r="1952" spans="2:4" x14ac:dyDescent="0.2">
      <c r="B1952" t="s">
        <v>1988</v>
      </c>
      <c r="C1952" s="51">
        <v>4.622795192011496E-2</v>
      </c>
      <c r="D1952" s="51">
        <v>4.952699015242569E-2</v>
      </c>
    </row>
    <row r="1953" spans="2:4" x14ac:dyDescent="0.2">
      <c r="B1953" t="s">
        <v>1989</v>
      </c>
      <c r="C1953" s="51">
        <v>3.1787442836513212E-2</v>
      </c>
      <c r="D1953" s="51">
        <v>3.0280612476429519E-2</v>
      </c>
    </row>
    <row r="1954" spans="2:4" x14ac:dyDescent="0.2">
      <c r="B1954" t="s">
        <v>1990</v>
      </c>
      <c r="C1954" s="51">
        <v>-8.1187452280679796E-3</v>
      </c>
      <c r="D1954" s="51">
        <v>3.4621040322592923E-2</v>
      </c>
    </row>
    <row r="1955" spans="2:4" x14ac:dyDescent="0.2">
      <c r="B1955" t="s">
        <v>1991</v>
      </c>
      <c r="C1955" s="51">
        <v>3.6472196306628457E-2</v>
      </c>
      <c r="D1955" s="51">
        <v>3.9201772754271356E-2</v>
      </c>
    </row>
    <row r="1956" spans="2:4" x14ac:dyDescent="0.2">
      <c r="B1956" t="s">
        <v>1992</v>
      </c>
      <c r="C1956" s="51">
        <v>1.4152953014251301E-2</v>
      </c>
      <c r="D1956" s="51">
        <v>2.0830806817008704E-2</v>
      </c>
    </row>
    <row r="1957" spans="2:4" x14ac:dyDescent="0.2">
      <c r="B1957" t="s">
        <v>1993</v>
      </c>
      <c r="C1957" s="51">
        <v>-2.7964577619148893E-3</v>
      </c>
      <c r="D1957" s="51">
        <v>-1.9177408899309432E-2</v>
      </c>
    </row>
    <row r="1958" spans="2:4" x14ac:dyDescent="0.2">
      <c r="B1958" t="s">
        <v>1994</v>
      </c>
      <c r="C1958" s="51">
        <v>-1.4838347520359925E-2</v>
      </c>
      <c r="D1958" s="51">
        <v>5.0912564357439571E-2</v>
      </c>
    </row>
    <row r="1959" spans="2:4" x14ac:dyDescent="0.2">
      <c r="B1959" t="s">
        <v>1995</v>
      </c>
      <c r="C1959" s="51">
        <v>2.2493402615189725E-2</v>
      </c>
      <c r="D1959" s="51">
        <v>4.5756958721522141E-2</v>
      </c>
    </row>
    <row r="1960" spans="2:4" x14ac:dyDescent="0.2">
      <c r="B1960" t="s">
        <v>1996</v>
      </c>
      <c r="C1960" s="51">
        <v>1.5329705823169143E-2</v>
      </c>
      <c r="D1960" s="51">
        <v>4.11893254409781E-2</v>
      </c>
    </row>
    <row r="1961" spans="2:4" x14ac:dyDescent="0.2">
      <c r="B1961" t="s">
        <v>1997</v>
      </c>
      <c r="C1961" s="51">
        <v>-1.2783177017559181E-2</v>
      </c>
      <c r="D1961" s="51">
        <v>3.6642539117113432E-2</v>
      </c>
    </row>
    <row r="1962" spans="2:4" x14ac:dyDescent="0.2">
      <c r="B1962" t="s">
        <v>1998</v>
      </c>
      <c r="C1962" s="51">
        <v>6.555717595390434E-4</v>
      </c>
      <c r="D1962" s="51">
        <v>5.669848566975999E-2</v>
      </c>
    </row>
    <row r="1963" spans="2:4" x14ac:dyDescent="0.2">
      <c r="B1963" t="s">
        <v>1999</v>
      </c>
      <c r="C1963" s="51">
        <v>-4.6610511707147542E-4</v>
      </c>
      <c r="D1963" s="51">
        <v>6.608950997623475E-2</v>
      </c>
    </row>
    <row r="1964" spans="2:4" x14ac:dyDescent="0.2">
      <c r="B1964" t="s">
        <v>2000</v>
      </c>
      <c r="C1964" s="51">
        <v>2.2380179053456115E-2</v>
      </c>
      <c r="D1964" s="51">
        <v>1.2537093309286568E-2</v>
      </c>
    </row>
    <row r="1965" spans="2:4" x14ac:dyDescent="0.2">
      <c r="B1965" t="s">
        <v>2001</v>
      </c>
      <c r="C1965" s="51">
        <v>3.5803324960492086E-2</v>
      </c>
      <c r="D1965" s="51">
        <v>-4.4409788784850884E-3</v>
      </c>
    </row>
    <row r="1966" spans="2:4" x14ac:dyDescent="0.2">
      <c r="B1966" t="s">
        <v>2002</v>
      </c>
      <c r="C1966" s="51">
        <v>2.6218646693684979E-3</v>
      </c>
      <c r="D1966" s="51">
        <v>3.9182246498371563E-2</v>
      </c>
    </row>
    <row r="1967" spans="2:4" x14ac:dyDescent="0.2">
      <c r="B1967" t="s">
        <v>2003</v>
      </c>
      <c r="C1967" s="51">
        <v>-6.5367381073909731E-3</v>
      </c>
      <c r="D1967" s="51">
        <v>3.0202343844866777E-2</v>
      </c>
    </row>
    <row r="1968" spans="2:4" x14ac:dyDescent="0.2">
      <c r="B1968" t="s">
        <v>2004</v>
      </c>
      <c r="C1968" s="51">
        <v>4.0171677198535143E-2</v>
      </c>
      <c r="D1968" s="51">
        <v>6.2391628726880866E-2</v>
      </c>
    </row>
    <row r="1969" spans="2:4" x14ac:dyDescent="0.2">
      <c r="B1969" t="s">
        <v>2005</v>
      </c>
      <c r="C1969" s="51">
        <v>2.4539565531209361E-2</v>
      </c>
      <c r="D1969" s="51">
        <v>3.3828842724179034E-2</v>
      </c>
    </row>
    <row r="1970" spans="2:4" x14ac:dyDescent="0.2">
      <c r="B1970" t="s">
        <v>2006</v>
      </c>
      <c r="C1970" s="51">
        <v>1.4942410672449327E-2</v>
      </c>
      <c r="D1970" s="51">
        <v>3.8097028913022711E-2</v>
      </c>
    </row>
    <row r="1971" spans="2:4" x14ac:dyDescent="0.2">
      <c r="B1971" t="s">
        <v>2007</v>
      </c>
      <c r="C1971" s="51">
        <v>7.7922884185811494E-3</v>
      </c>
      <c r="D1971" s="51">
        <v>8.1635972800023326E-2</v>
      </c>
    </row>
    <row r="1972" spans="2:4" x14ac:dyDescent="0.2">
      <c r="B1972" t="s">
        <v>2008</v>
      </c>
      <c r="C1972" s="51">
        <v>2.3930888332636027E-2</v>
      </c>
      <c r="D1972" s="51">
        <v>5.579624240713843E-2</v>
      </c>
    </row>
    <row r="1973" spans="2:4" x14ac:dyDescent="0.2">
      <c r="B1973" t="s">
        <v>2009</v>
      </c>
      <c r="C1973" s="51">
        <v>1.2118662862649652E-2</v>
      </c>
      <c r="D1973" s="51">
        <v>-4.0820408597204566E-3</v>
      </c>
    </row>
    <row r="1974" spans="2:4" x14ac:dyDescent="0.2">
      <c r="B1974" t="s">
        <v>2010</v>
      </c>
      <c r="C1974" s="51">
        <v>-1.4084426070745271E-3</v>
      </c>
      <c r="D1974" s="51">
        <v>3.8377039805665147E-2</v>
      </c>
    </row>
    <row r="1975" spans="2:4" x14ac:dyDescent="0.2">
      <c r="B1975" t="s">
        <v>2011</v>
      </c>
      <c r="C1975" s="51">
        <v>-8.2815996920961709E-3</v>
      </c>
      <c r="D1975" s="51">
        <v>4.5754855545869499E-2</v>
      </c>
    </row>
    <row r="1976" spans="2:4" x14ac:dyDescent="0.2">
      <c r="B1976" t="s">
        <v>2012</v>
      </c>
      <c r="C1976" s="51">
        <v>5.1692096177201217E-3</v>
      </c>
      <c r="D1976" s="51">
        <v>5.3437392094248207E-2</v>
      </c>
    </row>
    <row r="1977" spans="2:4" x14ac:dyDescent="0.2">
      <c r="B1977" t="s">
        <v>2013</v>
      </c>
      <c r="C1977" s="51">
        <v>-6.4378037874407174E-3</v>
      </c>
      <c r="D1977" s="51">
        <v>3.9239457600126718E-2</v>
      </c>
    </row>
    <row r="1978" spans="2:4" x14ac:dyDescent="0.2">
      <c r="B1978" t="s">
        <v>2014</v>
      </c>
      <c r="C1978" s="51">
        <v>1.2154019519748586E-2</v>
      </c>
      <c r="D1978" s="51">
        <v>8.3044759925597664E-2</v>
      </c>
    </row>
    <row r="1979" spans="2:4" x14ac:dyDescent="0.2">
      <c r="B1979" t="s">
        <v>2015</v>
      </c>
      <c r="C1979" s="51">
        <v>-1.8881533693052552E-2</v>
      </c>
      <c r="D1979" s="51">
        <v>3.9154455949876474E-2</v>
      </c>
    </row>
    <row r="1980" spans="2:4" x14ac:dyDescent="0.2">
      <c r="B1980" t="s">
        <v>2016</v>
      </c>
      <c r="C1980" s="51">
        <v>3.2350972473308273E-2</v>
      </c>
      <c r="D1980" s="51">
        <v>3.9436620622908966E-2</v>
      </c>
    </row>
    <row r="1981" spans="2:4" x14ac:dyDescent="0.2">
      <c r="B1981" t="s">
        <v>2017</v>
      </c>
      <c r="C1981" s="51">
        <v>5.4397328902070202E-3</v>
      </c>
      <c r="D1981" s="51">
        <v>6.6452163228287051E-2</v>
      </c>
    </row>
    <row r="1982" spans="2:4" x14ac:dyDescent="0.2">
      <c r="B1982" t="s">
        <v>2018</v>
      </c>
      <c r="C1982" s="51">
        <v>2.9574396857281325E-2</v>
      </c>
      <c r="D1982" s="51">
        <v>5.3712410297646368E-2</v>
      </c>
    </row>
    <row r="1983" spans="2:4" x14ac:dyDescent="0.2">
      <c r="B1983" t="s">
        <v>2019</v>
      </c>
      <c r="C1983" s="51">
        <v>9.7602703435902115E-3</v>
      </c>
      <c r="D1983" s="51">
        <v>4.4924295435366308E-2</v>
      </c>
    </row>
    <row r="1984" spans="2:4" x14ac:dyDescent="0.2">
      <c r="B1984" t="s">
        <v>2020</v>
      </c>
      <c r="C1984" s="51">
        <v>2.6549188317941445E-2</v>
      </c>
      <c r="D1984" s="51">
        <v>1.648731555234622E-2</v>
      </c>
    </row>
    <row r="1985" spans="2:4" x14ac:dyDescent="0.2">
      <c r="B1985" t="s">
        <v>2021</v>
      </c>
      <c r="C1985" s="51">
        <v>1.3603298378874243E-2</v>
      </c>
      <c r="D1985" s="51">
        <v>5.3116747931298031E-2</v>
      </c>
    </row>
    <row r="1986" spans="2:4" x14ac:dyDescent="0.2">
      <c r="B1986" t="s">
        <v>2022</v>
      </c>
      <c r="C1986" s="51">
        <v>2.8403263258005268E-2</v>
      </c>
      <c r="D1986" s="51">
        <v>2.7539357850950859E-2</v>
      </c>
    </row>
    <row r="1987" spans="2:4" x14ac:dyDescent="0.2">
      <c r="B1987" t="s">
        <v>2023</v>
      </c>
      <c r="C1987" s="51">
        <v>-1.2060840765094321E-3</v>
      </c>
      <c r="D1987" s="51">
        <v>1.5248147221726478E-2</v>
      </c>
    </row>
    <row r="1988" spans="2:4" x14ac:dyDescent="0.2">
      <c r="B1988" t="s">
        <v>2024</v>
      </c>
      <c r="C1988" s="51">
        <v>4.269708574994497E-2</v>
      </c>
      <c r="D1988" s="51">
        <v>3.6218382673271078E-2</v>
      </c>
    </row>
    <row r="1989" spans="2:4" x14ac:dyDescent="0.2">
      <c r="B1989" t="s">
        <v>2025</v>
      </c>
      <c r="C1989" s="51">
        <v>5.9476249768263423E-3</v>
      </c>
      <c r="D1989" s="51">
        <v>3.0059236125981045E-2</v>
      </c>
    </row>
    <row r="1990" spans="2:4" x14ac:dyDescent="0.2">
      <c r="B1990" t="s">
        <v>2026</v>
      </c>
      <c r="C1990" s="51">
        <v>1.7547267891218642E-2</v>
      </c>
      <c r="D1990" s="51">
        <v>4.1777805708387142E-2</v>
      </c>
    </row>
    <row r="1991" spans="2:4" x14ac:dyDescent="0.2">
      <c r="B1991" t="s">
        <v>2027</v>
      </c>
      <c r="C1991" s="51">
        <v>8.7237327649243232E-3</v>
      </c>
      <c r="D1991" s="51">
        <v>3.3965602777888425E-2</v>
      </c>
    </row>
    <row r="1992" spans="2:4" x14ac:dyDescent="0.2">
      <c r="B1992" t="s">
        <v>2028</v>
      </c>
      <c r="C1992" s="51">
        <v>1.6436954028933061E-2</v>
      </c>
      <c r="D1992" s="51">
        <v>3.8025857138726075E-2</v>
      </c>
    </row>
    <row r="1993" spans="2:4" x14ac:dyDescent="0.2">
      <c r="B1993" t="s">
        <v>2029</v>
      </c>
      <c r="C1993" s="51">
        <v>9.0846260156434225E-3</v>
      </c>
      <c r="D1993" s="51">
        <v>4.030483070891433E-2</v>
      </c>
    </row>
    <row r="1994" spans="2:4" x14ac:dyDescent="0.2">
      <c r="B1994" t="s">
        <v>2030</v>
      </c>
      <c r="C1994" s="51">
        <v>3.4310392778849619E-4</v>
      </c>
      <c r="D1994" s="51">
        <v>4.4417646567073685E-2</v>
      </c>
    </row>
    <row r="1995" spans="2:4" x14ac:dyDescent="0.2">
      <c r="B1995" t="s">
        <v>2031</v>
      </c>
      <c r="C1995" s="51">
        <v>2.268337472742225E-2</v>
      </c>
      <c r="D1995" s="51">
        <v>6.3139949886823157E-2</v>
      </c>
    </row>
    <row r="1996" spans="2:4" x14ac:dyDescent="0.2">
      <c r="B1996" t="s">
        <v>2032</v>
      </c>
      <c r="C1996" s="51">
        <v>3.5792430500046171E-2</v>
      </c>
      <c r="D1996" s="51">
        <v>3.5900518498612963E-2</v>
      </c>
    </row>
    <row r="1997" spans="2:4" x14ac:dyDescent="0.2">
      <c r="B1997" t="s">
        <v>2033</v>
      </c>
      <c r="C1997" s="51">
        <v>1.1821821581617807E-2</v>
      </c>
      <c r="D1997" s="51">
        <v>4.0180259989651454E-2</v>
      </c>
    </row>
    <row r="1998" spans="2:4" x14ac:dyDescent="0.2">
      <c r="B1998" t="s">
        <v>2034</v>
      </c>
      <c r="C1998" s="51">
        <v>6.4024244913730927E-3</v>
      </c>
      <c r="D1998" s="51">
        <v>1.8316332721163078E-2</v>
      </c>
    </row>
    <row r="1999" spans="2:4" x14ac:dyDescent="0.2">
      <c r="B1999" t="s">
        <v>2035</v>
      </c>
      <c r="C1999" s="51">
        <v>-3.0785630330318316E-2</v>
      </c>
      <c r="D1999" s="51">
        <v>3.2069310327998535E-2</v>
      </c>
    </row>
    <row r="2000" spans="2:4" x14ac:dyDescent="0.2">
      <c r="B2000" t="s">
        <v>2036</v>
      </c>
      <c r="C2000" s="51">
        <v>2.3562819212369964E-3</v>
      </c>
      <c r="D2000" s="51">
        <v>-1.8110480255129277E-3</v>
      </c>
    </row>
    <row r="2001" spans="2:4" x14ac:dyDescent="0.2">
      <c r="B2001" t="s">
        <v>2037</v>
      </c>
      <c r="C2001" s="51">
        <v>-4.7974159794364479E-3</v>
      </c>
      <c r="D2001" s="51">
        <v>1.3523571277284298E-2</v>
      </c>
    </row>
    <row r="2002" spans="2:4" x14ac:dyDescent="0.2">
      <c r="B2002" t="s">
        <v>2038</v>
      </c>
      <c r="C2002" s="51">
        <v>4.2269331016012386E-2</v>
      </c>
      <c r="D2002" s="51">
        <v>1.3030075026934408E-2</v>
      </c>
    </row>
    <row r="2003" spans="2:4" x14ac:dyDescent="0.2">
      <c r="B2003" t="s">
        <v>2039</v>
      </c>
      <c r="C2003" s="51">
        <v>2.0753351264245077E-2</v>
      </c>
      <c r="D2003" s="51">
        <v>4.0411629396498179E-2</v>
      </c>
    </row>
    <row r="2004" spans="2:4" x14ac:dyDescent="0.2">
      <c r="B2004" t="s">
        <v>2040</v>
      </c>
      <c r="C2004" s="51">
        <v>-1.7893158862084757E-2</v>
      </c>
      <c r="D2004" s="51">
        <v>5.8009028079879857E-2</v>
      </c>
    </row>
    <row r="2005" spans="2:4" x14ac:dyDescent="0.2">
      <c r="B2005" t="s">
        <v>2041</v>
      </c>
      <c r="C2005" s="51">
        <v>2.842840987417437E-3</v>
      </c>
      <c r="D2005" s="51">
        <v>4.9787242710274682E-2</v>
      </c>
    </row>
    <row r="2006" spans="2:4" x14ac:dyDescent="0.2">
      <c r="B2006" t="s">
        <v>2042</v>
      </c>
      <c r="C2006" s="51">
        <v>1.7654971005501931E-2</v>
      </c>
      <c r="D2006" s="51">
        <v>3.9603129774360819E-2</v>
      </c>
    </row>
    <row r="2007" spans="2:4" x14ac:dyDescent="0.2">
      <c r="B2007" t="s">
        <v>2043</v>
      </c>
      <c r="C2007" s="51">
        <v>-3.8034843849171628E-2</v>
      </c>
      <c r="D2007" s="51">
        <v>1.1697910397252001E-2</v>
      </c>
    </row>
    <row r="2008" spans="2:4" x14ac:dyDescent="0.2">
      <c r="B2008" t="s">
        <v>2044</v>
      </c>
      <c r="C2008" s="51">
        <v>1.2320776818315265E-2</v>
      </c>
      <c r="D2008" s="51">
        <v>2.4503606613084164E-2</v>
      </c>
    </row>
    <row r="2009" spans="2:4" x14ac:dyDescent="0.2">
      <c r="B2009" t="s">
        <v>2045</v>
      </c>
      <c r="C2009" s="51">
        <v>2.8943007479228559E-2</v>
      </c>
      <c r="D2009" s="51">
        <v>5.0863610173478846E-2</v>
      </c>
    </row>
    <row r="2010" spans="2:4" x14ac:dyDescent="0.2">
      <c r="B2010" t="s">
        <v>2046</v>
      </c>
      <c r="C2010" s="51">
        <v>-6.0537751960620025E-3</v>
      </c>
      <c r="D2010" s="51">
        <v>5.3015073746920841E-2</v>
      </c>
    </row>
    <row r="2011" spans="2:4" x14ac:dyDescent="0.2">
      <c r="B2011" t="s">
        <v>2047</v>
      </c>
      <c r="C2011" s="51">
        <v>3.5005920825641752E-2</v>
      </c>
      <c r="D2011" s="51">
        <v>4.1220887560081569E-2</v>
      </c>
    </row>
    <row r="2012" spans="2:4" x14ac:dyDescent="0.2">
      <c r="B2012" t="s">
        <v>2048</v>
      </c>
      <c r="C2012" s="51">
        <v>1.6191060992527841E-2</v>
      </c>
      <c r="D2012" s="51">
        <v>8.5978396550862979E-2</v>
      </c>
    </row>
    <row r="2013" spans="2:4" x14ac:dyDescent="0.2">
      <c r="B2013" t="s">
        <v>2049</v>
      </c>
      <c r="C2013" s="51">
        <v>-1.7450567992008548E-3</v>
      </c>
      <c r="D2013" s="51">
        <v>6.632521546117931E-2</v>
      </c>
    </row>
    <row r="2014" spans="2:4" x14ac:dyDescent="0.2">
      <c r="B2014" t="s">
        <v>2050</v>
      </c>
      <c r="C2014" s="51">
        <v>3.8832315274003909E-2</v>
      </c>
      <c r="D2014" s="51">
        <v>3.1398001805853039E-2</v>
      </c>
    </row>
    <row r="2015" spans="2:4" x14ac:dyDescent="0.2">
      <c r="B2015" t="s">
        <v>2051</v>
      </c>
      <c r="C2015" s="51">
        <v>6.3773679819805248E-3</v>
      </c>
      <c r="D2015" s="51">
        <v>4.8346183600840024E-2</v>
      </c>
    </row>
    <row r="2016" spans="2:4" x14ac:dyDescent="0.2">
      <c r="B2016" t="s">
        <v>2052</v>
      </c>
      <c r="C2016" s="51">
        <v>-1.6677034883449335E-3</v>
      </c>
      <c r="D2016" s="51">
        <v>2.5571818293062307E-2</v>
      </c>
    </row>
    <row r="2017" spans="2:4" x14ac:dyDescent="0.2">
      <c r="B2017" t="s">
        <v>2053</v>
      </c>
      <c r="C2017" s="51">
        <v>3.4335193334325338E-2</v>
      </c>
      <c r="D2017" s="51">
        <v>4.4864885543337986E-2</v>
      </c>
    </row>
    <row r="2018" spans="2:4" x14ac:dyDescent="0.2">
      <c r="B2018" t="s">
        <v>2054</v>
      </c>
      <c r="C2018" s="51">
        <v>-1.8602242426549051E-2</v>
      </c>
      <c r="D2018" s="51">
        <v>4.9504349433775727E-2</v>
      </c>
    </row>
    <row r="2019" spans="2:4" x14ac:dyDescent="0.2">
      <c r="B2019" t="s">
        <v>2055</v>
      </c>
      <c r="C2019" s="51">
        <v>1.4799569772116574E-2</v>
      </c>
      <c r="D2019" s="51">
        <v>7.2093053343748825E-2</v>
      </c>
    </row>
    <row r="2020" spans="2:4" x14ac:dyDescent="0.2">
      <c r="B2020" t="s">
        <v>2056</v>
      </c>
      <c r="C2020" s="51">
        <v>3.9844949395395041E-2</v>
      </c>
      <c r="D2020" s="51">
        <v>2.3021414461534474E-2</v>
      </c>
    </row>
    <row r="2021" spans="2:4" x14ac:dyDescent="0.2">
      <c r="B2021" t="s">
        <v>2057</v>
      </c>
      <c r="C2021" s="51">
        <v>1.1189282916283964E-2</v>
      </c>
      <c r="D2021" s="51">
        <v>2.8057868589429664E-2</v>
      </c>
    </row>
    <row r="2022" spans="2:4" x14ac:dyDescent="0.2">
      <c r="B2022" t="s">
        <v>2058</v>
      </c>
      <c r="C2022" s="51">
        <v>6.6239362145179226E-2</v>
      </c>
      <c r="D2022" s="51">
        <v>2.6665700191422927E-2</v>
      </c>
    </row>
    <row r="2023" spans="2:4" x14ac:dyDescent="0.2">
      <c r="B2023" t="s">
        <v>2059</v>
      </c>
      <c r="C2023" s="51">
        <v>-2.3276881623419676E-2</v>
      </c>
      <c r="D2023" s="51">
        <v>6.0018670770861711E-2</v>
      </c>
    </row>
    <row r="2024" spans="2:4" x14ac:dyDescent="0.2">
      <c r="B2024" t="s">
        <v>2060</v>
      </c>
      <c r="C2024" s="51">
        <v>3.4292025214005789E-2</v>
      </c>
      <c r="D2024" s="51">
        <v>2.398067285671053E-3</v>
      </c>
    </row>
    <row r="2025" spans="2:4" x14ac:dyDescent="0.2">
      <c r="B2025" t="s">
        <v>2061</v>
      </c>
      <c r="C2025" s="51">
        <v>1.791097000533292E-2</v>
      </c>
      <c r="D2025" s="51">
        <v>3.8451247012560835E-2</v>
      </c>
    </row>
    <row r="2026" spans="2:4" x14ac:dyDescent="0.2">
      <c r="B2026" t="s">
        <v>2062</v>
      </c>
      <c r="C2026" s="51">
        <v>2.4716793950087497E-3</v>
      </c>
      <c r="D2026" s="51">
        <v>7.6617485723575657E-2</v>
      </c>
    </row>
    <row r="2027" spans="2:4" x14ac:dyDescent="0.2">
      <c r="B2027" t="s">
        <v>2063</v>
      </c>
      <c r="C2027" s="51">
        <v>3.0945693400241663E-2</v>
      </c>
      <c r="D2027" s="51">
        <v>9.0092350343947691E-2</v>
      </c>
    </row>
    <row r="2028" spans="2:4" x14ac:dyDescent="0.2">
      <c r="B2028" t="s">
        <v>2064</v>
      </c>
      <c r="C2028" s="51">
        <v>4.7961023011993766E-2</v>
      </c>
      <c r="D2028" s="51">
        <v>6.6206443232384116E-2</v>
      </c>
    </row>
    <row r="2029" spans="2:4" x14ac:dyDescent="0.2">
      <c r="B2029" t="s">
        <v>2065</v>
      </c>
      <c r="C2029" s="51">
        <v>3.9739768839340169E-2</v>
      </c>
      <c r="D2029" s="51">
        <v>4.5335726712408111E-2</v>
      </c>
    </row>
    <row r="2030" spans="2:4" x14ac:dyDescent="0.2">
      <c r="B2030" t="s">
        <v>2066</v>
      </c>
      <c r="C2030" s="51">
        <v>5.2406196653898372E-3</v>
      </c>
      <c r="D2030" s="51">
        <v>3.4302029750759973E-2</v>
      </c>
    </row>
    <row r="2031" spans="2:4" x14ac:dyDescent="0.2">
      <c r="B2031" t="s">
        <v>2067</v>
      </c>
      <c r="C2031" s="51">
        <v>4.3485543677715746E-3</v>
      </c>
      <c r="D2031" s="51">
        <v>3.9323707019779566E-2</v>
      </c>
    </row>
    <row r="2032" spans="2:4" x14ac:dyDescent="0.2">
      <c r="B2032" t="s">
        <v>2068</v>
      </c>
      <c r="C2032" s="51">
        <v>1.1387858568371791E-2</v>
      </c>
      <c r="D2032" s="51">
        <v>7.7115691310451276E-3</v>
      </c>
    </row>
    <row r="2033" spans="2:4" x14ac:dyDescent="0.2">
      <c r="B2033" t="s">
        <v>2069</v>
      </c>
      <c r="C2033" s="51">
        <v>4.5619663543725757E-2</v>
      </c>
      <c r="D2033" s="51">
        <v>2.4428257413993553E-2</v>
      </c>
    </row>
    <row r="2034" spans="2:4" x14ac:dyDescent="0.2">
      <c r="B2034" t="s">
        <v>2070</v>
      </c>
      <c r="C2034" s="51">
        <v>1.3981423493987424E-2</v>
      </c>
      <c r="D2034" s="51">
        <v>4.8356835751987848E-4</v>
      </c>
    </row>
    <row r="2035" spans="2:4" x14ac:dyDescent="0.2">
      <c r="B2035" t="s">
        <v>2071</v>
      </c>
      <c r="C2035" s="51">
        <v>1.9728520523790583E-3</v>
      </c>
      <c r="D2035" s="51">
        <v>8.041067277132255E-2</v>
      </c>
    </row>
    <row r="2036" spans="2:4" x14ac:dyDescent="0.2">
      <c r="B2036" t="s">
        <v>2072</v>
      </c>
      <c r="C2036" s="51">
        <v>-1.4910550557680464E-2</v>
      </c>
      <c r="D2036" s="51">
        <v>4.5318301701889371E-2</v>
      </c>
    </row>
    <row r="2037" spans="2:4" x14ac:dyDescent="0.2">
      <c r="B2037" t="s">
        <v>2073</v>
      </c>
      <c r="C2037" s="51">
        <v>3.9702035707241436E-2</v>
      </c>
      <c r="D2037" s="51">
        <v>4.1940962756050533E-2</v>
      </c>
    </row>
    <row r="2038" spans="2:4" x14ac:dyDescent="0.2">
      <c r="B2038" t="s">
        <v>2074</v>
      </c>
      <c r="C2038" s="51">
        <v>-2.4757497852494134E-3</v>
      </c>
      <c r="D2038" s="51">
        <v>5.0273094464645063E-2</v>
      </c>
    </row>
    <row r="2039" spans="2:4" x14ac:dyDescent="0.2">
      <c r="B2039" t="s">
        <v>2075</v>
      </c>
      <c r="C2039" s="51">
        <v>2.4406242601450384E-2</v>
      </c>
      <c r="D2039" s="51">
        <v>5.3620637919433167E-3</v>
      </c>
    </row>
    <row r="2040" spans="2:4" x14ac:dyDescent="0.2">
      <c r="B2040" t="s">
        <v>2076</v>
      </c>
      <c r="C2040" s="51">
        <v>-8.021396595860172E-3</v>
      </c>
      <c r="D2040" s="51">
        <v>5.4149807620161805E-2</v>
      </c>
    </row>
    <row r="2041" spans="2:4" x14ac:dyDescent="0.2">
      <c r="B2041" t="s">
        <v>2077</v>
      </c>
      <c r="C2041" s="51">
        <v>1.5193168906801984E-2</v>
      </c>
      <c r="D2041" s="51">
        <v>2.6770909414242979E-2</v>
      </c>
    </row>
    <row r="2042" spans="2:4" x14ac:dyDescent="0.2">
      <c r="B2042" t="s">
        <v>2078</v>
      </c>
      <c r="C2042" s="51">
        <v>-1.9765794284332332E-2</v>
      </c>
      <c r="D2042" s="51">
        <v>4.0846813182824702E-2</v>
      </c>
    </row>
    <row r="2043" spans="2:4" x14ac:dyDescent="0.2">
      <c r="B2043" t="s">
        <v>2079</v>
      </c>
      <c r="C2043" s="51">
        <v>2.1454080510055751E-2</v>
      </c>
      <c r="D2043" s="51">
        <v>5.0461531717808088E-2</v>
      </c>
    </row>
    <row r="2044" spans="2:4" x14ac:dyDescent="0.2">
      <c r="B2044" t="s">
        <v>2080</v>
      </c>
      <c r="C2044" s="51">
        <v>6.3845951330014812E-4</v>
      </c>
      <c r="D2044" s="51">
        <v>4.1091469146439442E-2</v>
      </c>
    </row>
    <row r="2045" spans="2:4" x14ac:dyDescent="0.2">
      <c r="B2045" t="s">
        <v>2081</v>
      </c>
      <c r="C2045" s="51">
        <v>1.4478875940971966E-2</v>
      </c>
      <c r="D2045" s="51">
        <v>1.4601053341524284E-2</v>
      </c>
    </row>
    <row r="2046" spans="2:4" x14ac:dyDescent="0.2">
      <c r="B2046" t="s">
        <v>2082</v>
      </c>
      <c r="C2046" s="51">
        <v>9.6324803617219949E-3</v>
      </c>
      <c r="D2046" s="51">
        <v>5.8180411178982372E-2</v>
      </c>
    </row>
    <row r="2047" spans="2:4" x14ac:dyDescent="0.2">
      <c r="B2047" t="s">
        <v>2083</v>
      </c>
      <c r="C2047" s="51">
        <v>2.5023903281070084E-2</v>
      </c>
      <c r="D2047" s="51">
        <v>6.3607328165839278E-2</v>
      </c>
    </row>
    <row r="2048" spans="2:4" x14ac:dyDescent="0.2">
      <c r="B2048" t="s">
        <v>2084</v>
      </c>
      <c r="C2048" s="51">
        <v>2.6527291463623828E-2</v>
      </c>
      <c r="D2048" s="51">
        <v>5.2759282184429192E-2</v>
      </c>
    </row>
    <row r="2049" spans="2:4" x14ac:dyDescent="0.2">
      <c r="B2049" t="s">
        <v>2085</v>
      </c>
      <c r="C2049" s="51">
        <v>2.8737952320727414E-2</v>
      </c>
      <c r="D2049" s="51">
        <v>5.625833039662316E-2</v>
      </c>
    </row>
    <row r="2050" spans="2:4" x14ac:dyDescent="0.2">
      <c r="B2050" t="s">
        <v>2086</v>
      </c>
      <c r="C2050" s="51">
        <v>2.1268287658343495E-2</v>
      </c>
      <c r="D2050" s="51">
        <v>3.4902266602159289E-2</v>
      </c>
    </row>
    <row r="2051" spans="2:4" x14ac:dyDescent="0.2">
      <c r="B2051" t="s">
        <v>2087</v>
      </c>
      <c r="C2051" s="51">
        <v>5.4983326821563877E-3</v>
      </c>
      <c r="D2051" s="51">
        <v>2.7223019336197835E-2</v>
      </c>
    </row>
    <row r="2052" spans="2:4" x14ac:dyDescent="0.2">
      <c r="B2052" t="s">
        <v>2088</v>
      </c>
      <c r="C2052" s="51">
        <v>1.8272783412051841E-2</v>
      </c>
      <c r="D2052" s="51">
        <v>4.9704359905452106E-3</v>
      </c>
    </row>
    <row r="2053" spans="2:4" x14ac:dyDescent="0.2">
      <c r="B2053" t="s">
        <v>2089</v>
      </c>
      <c r="C2053" s="51">
        <v>1.7900090522941836E-2</v>
      </c>
      <c r="D2053" s="51">
        <v>6.3646723972920011E-2</v>
      </c>
    </row>
    <row r="2054" spans="2:4" x14ac:dyDescent="0.2">
      <c r="B2054" t="s">
        <v>2090</v>
      </c>
      <c r="C2054" s="51">
        <v>-2.7696401240409514E-3</v>
      </c>
      <c r="D2054" s="51">
        <v>2.8641849730941027E-2</v>
      </c>
    </row>
    <row r="2055" spans="2:4" x14ac:dyDescent="0.2">
      <c r="B2055" t="s">
        <v>2091</v>
      </c>
      <c r="C2055" s="51">
        <v>1.2407322530676087E-2</v>
      </c>
      <c r="D2055" s="51">
        <v>4.976933124535661E-2</v>
      </c>
    </row>
    <row r="2056" spans="2:4" x14ac:dyDescent="0.2">
      <c r="B2056" t="s">
        <v>2092</v>
      </c>
      <c r="C2056" s="51">
        <v>3.1052757094436084E-2</v>
      </c>
      <c r="D2056" s="51">
        <v>3.7306566573145544E-2</v>
      </c>
    </row>
    <row r="2057" spans="2:4" x14ac:dyDescent="0.2">
      <c r="B2057" t="s">
        <v>2093</v>
      </c>
      <c r="C2057" s="51">
        <v>-3.1160960076946694E-2</v>
      </c>
      <c r="D2057" s="51">
        <v>3.8241753672148153E-2</v>
      </c>
    </row>
    <row r="2058" spans="2:4" x14ac:dyDescent="0.2">
      <c r="B2058" t="s">
        <v>2094</v>
      </c>
      <c r="C2058" s="51">
        <v>7.1863390415380013E-3</v>
      </c>
      <c r="D2058" s="51">
        <v>4.6041086987124495E-2</v>
      </c>
    </row>
    <row r="2059" spans="2:4" x14ac:dyDescent="0.2">
      <c r="B2059" t="s">
        <v>2095</v>
      </c>
      <c r="C2059" s="51">
        <v>3.8413553719025412E-2</v>
      </c>
      <c r="D2059" s="51">
        <v>7.9018510201219638E-2</v>
      </c>
    </row>
    <row r="2060" spans="2:4" x14ac:dyDescent="0.2">
      <c r="B2060" t="s">
        <v>2096</v>
      </c>
      <c r="C2060" s="51">
        <v>2.1848882094580715E-2</v>
      </c>
      <c r="D2060" s="51">
        <v>5.0015800909713803E-2</v>
      </c>
    </row>
    <row r="2061" spans="2:4" x14ac:dyDescent="0.2">
      <c r="B2061" t="s">
        <v>2097</v>
      </c>
      <c r="C2061" s="51">
        <v>1.5942705163832081E-2</v>
      </c>
      <c r="D2061" s="51">
        <v>5.8800226549403575E-2</v>
      </c>
    </row>
    <row r="2062" spans="2:4" x14ac:dyDescent="0.2">
      <c r="B2062" t="s">
        <v>2098</v>
      </c>
      <c r="C2062" s="51">
        <v>-5.3267622888866859E-3</v>
      </c>
      <c r="D2062" s="51">
        <v>1.418961616300431E-2</v>
      </c>
    </row>
    <row r="2063" spans="2:4" x14ac:dyDescent="0.2">
      <c r="B2063" t="s">
        <v>2099</v>
      </c>
      <c r="C2063" s="51">
        <v>4.4997275023732006E-4</v>
      </c>
      <c r="D2063" s="51">
        <v>-6.4510137599170098E-3</v>
      </c>
    </row>
    <row r="2064" spans="2:4" x14ac:dyDescent="0.2">
      <c r="B2064" t="s">
        <v>2100</v>
      </c>
      <c r="C2064" s="51">
        <v>-4.0399717343001088E-2</v>
      </c>
      <c r="D2064" s="51">
        <v>6.488301802621399E-2</v>
      </c>
    </row>
    <row r="2065" spans="2:4" x14ac:dyDescent="0.2">
      <c r="B2065" t="s">
        <v>2101</v>
      </c>
      <c r="C2065" s="51">
        <v>1.2873196310173083E-2</v>
      </c>
      <c r="D2065" s="51">
        <v>5.5087722919548582E-2</v>
      </c>
    </row>
    <row r="2066" spans="2:4" x14ac:dyDescent="0.2">
      <c r="B2066" t="s">
        <v>2102</v>
      </c>
      <c r="C2066" s="51">
        <v>1.4871109543255372E-2</v>
      </c>
      <c r="D2066" s="51">
        <v>3.4431711591250171E-2</v>
      </c>
    </row>
    <row r="2067" spans="2:4" x14ac:dyDescent="0.2">
      <c r="B2067" t="s">
        <v>2103</v>
      </c>
      <c r="C2067" s="51">
        <v>4.8496380124990121E-4</v>
      </c>
      <c r="D2067" s="51">
        <v>8.9164707967875102E-3</v>
      </c>
    </row>
    <row r="2068" spans="2:4" x14ac:dyDescent="0.2">
      <c r="B2068" t="s">
        <v>2104</v>
      </c>
      <c r="C2068" s="51">
        <v>1.9337710697798563E-2</v>
      </c>
      <c r="D2068" s="51">
        <v>4.2504568972688402E-2</v>
      </c>
    </row>
    <row r="2069" spans="2:4" x14ac:dyDescent="0.2">
      <c r="B2069" t="s">
        <v>2105</v>
      </c>
      <c r="C2069" s="51">
        <v>2.5663723920916814E-2</v>
      </c>
      <c r="D2069" s="51">
        <v>1.3964402430750346E-2</v>
      </c>
    </row>
    <row r="2070" spans="2:4" x14ac:dyDescent="0.2">
      <c r="B2070" t="s">
        <v>2106</v>
      </c>
      <c r="C2070" s="51">
        <v>1.0845260874071266E-2</v>
      </c>
      <c r="D2070" s="51">
        <v>1.4613896492084364E-2</v>
      </c>
    </row>
    <row r="2071" spans="2:4" x14ac:dyDescent="0.2">
      <c r="B2071" t="s">
        <v>2107</v>
      </c>
      <c r="C2071" s="51">
        <v>2.9407126497645708E-2</v>
      </c>
      <c r="D2071" s="51">
        <v>1.675300447484783E-2</v>
      </c>
    </row>
    <row r="2072" spans="2:4" x14ac:dyDescent="0.2">
      <c r="B2072" t="s">
        <v>2108</v>
      </c>
      <c r="C2072" s="51">
        <v>5.714878177315536E-3</v>
      </c>
      <c r="D2072" s="51">
        <v>2.8808035154942454E-2</v>
      </c>
    </row>
    <row r="2073" spans="2:4" x14ac:dyDescent="0.2">
      <c r="B2073" t="s">
        <v>2109</v>
      </c>
      <c r="C2073" s="51">
        <v>2.3067270792811036E-2</v>
      </c>
      <c r="D2073" s="51">
        <v>4.5830857171606669E-2</v>
      </c>
    </row>
    <row r="2074" spans="2:4" x14ac:dyDescent="0.2">
      <c r="B2074" t="s">
        <v>2110</v>
      </c>
      <c r="C2074" s="51">
        <v>-2.3060612489204921E-2</v>
      </c>
      <c r="D2074" s="51">
        <v>4.4186784053148784E-2</v>
      </c>
    </row>
    <row r="2075" spans="2:4" x14ac:dyDescent="0.2">
      <c r="B2075" t="s">
        <v>2111</v>
      </c>
      <c r="C2075" s="51">
        <v>-1.9819388436195816E-2</v>
      </c>
      <c r="D2075" s="51">
        <v>4.6139290398437227E-2</v>
      </c>
    </row>
    <row r="2076" spans="2:4" x14ac:dyDescent="0.2">
      <c r="B2076" t="s">
        <v>2112</v>
      </c>
      <c r="C2076" s="51">
        <v>8.1863439726477527E-3</v>
      </c>
      <c r="D2076" s="51">
        <v>3.0568842820163561E-2</v>
      </c>
    </row>
    <row r="2077" spans="2:4" x14ac:dyDescent="0.2">
      <c r="B2077" t="s">
        <v>2113</v>
      </c>
      <c r="C2077" s="51">
        <v>5.7864996097106755E-2</v>
      </c>
      <c r="D2077" s="51">
        <v>5.3667199701365444E-2</v>
      </c>
    </row>
    <row r="2078" spans="2:4" x14ac:dyDescent="0.2">
      <c r="B2078" t="s">
        <v>2114</v>
      </c>
      <c r="C2078" s="51">
        <v>-4.4578367687770487E-3</v>
      </c>
      <c r="D2078" s="51">
        <v>1.8031715515523013E-2</v>
      </c>
    </row>
    <row r="2079" spans="2:4" x14ac:dyDescent="0.2">
      <c r="B2079" t="s">
        <v>2115</v>
      </c>
      <c r="C2079" s="51">
        <v>-1.2717735725268785E-2</v>
      </c>
      <c r="D2079" s="51">
        <v>6.3481158353107039E-3</v>
      </c>
    </row>
    <row r="2080" spans="2:4" x14ac:dyDescent="0.2">
      <c r="B2080" t="s">
        <v>2116</v>
      </c>
      <c r="C2080" s="51">
        <v>5.8885231795272205E-2</v>
      </c>
      <c r="D2080" s="51">
        <v>6.0279614465408617E-2</v>
      </c>
    </row>
    <row r="2081" spans="2:4" x14ac:dyDescent="0.2">
      <c r="B2081" t="s">
        <v>2117</v>
      </c>
      <c r="C2081" s="51">
        <v>1.5996317198757326E-2</v>
      </c>
      <c r="D2081" s="51">
        <v>3.5044756294966839E-2</v>
      </c>
    </row>
    <row r="2082" spans="2:4" x14ac:dyDescent="0.2">
      <c r="B2082" t="s">
        <v>2118</v>
      </c>
      <c r="C2082" s="51">
        <v>-5.4165793315605424E-3</v>
      </c>
      <c r="D2082" s="51">
        <v>6.3489537432658644E-2</v>
      </c>
    </row>
    <row r="2083" spans="2:4" x14ac:dyDescent="0.2">
      <c r="B2083" t="s">
        <v>2119</v>
      </c>
      <c r="C2083" s="51">
        <v>6.1122817217019263E-3</v>
      </c>
      <c r="D2083" s="51">
        <v>8.4201790859844694E-4</v>
      </c>
    </row>
    <row r="2084" spans="2:4" x14ac:dyDescent="0.2">
      <c r="B2084" t="s">
        <v>2120</v>
      </c>
      <c r="C2084" s="51">
        <v>-1.9275350752362884E-2</v>
      </c>
      <c r="D2084" s="51">
        <v>3.7042169146014943E-2</v>
      </c>
    </row>
    <row r="2085" spans="2:4" x14ac:dyDescent="0.2">
      <c r="B2085" t="s">
        <v>2121</v>
      </c>
      <c r="C2085" s="51">
        <v>3.0540085668944415E-2</v>
      </c>
      <c r="D2085" s="51">
        <v>2.3937124097686054E-2</v>
      </c>
    </row>
    <row r="2086" spans="2:4" x14ac:dyDescent="0.2">
      <c r="B2086" t="s">
        <v>2122</v>
      </c>
      <c r="C2086" s="51">
        <v>2.6364024374782843E-2</v>
      </c>
      <c r="D2086" s="51">
        <v>4.7406940522994059E-2</v>
      </c>
    </row>
    <row r="2087" spans="2:4" x14ac:dyDescent="0.2">
      <c r="B2087" t="s">
        <v>2123</v>
      </c>
      <c r="C2087" s="51">
        <v>2.7466536856614501E-2</v>
      </c>
      <c r="D2087" s="51">
        <v>4.2303699941081532E-2</v>
      </c>
    </row>
    <row r="2088" spans="2:4" x14ac:dyDescent="0.2">
      <c r="B2088" t="s">
        <v>2124</v>
      </c>
      <c r="C2088" s="51">
        <v>1.2626574441752025E-2</v>
      </c>
      <c r="D2088" s="51">
        <v>3.0995732883587639E-2</v>
      </c>
    </row>
    <row r="2089" spans="2:4" x14ac:dyDescent="0.2">
      <c r="B2089" t="s">
        <v>2125</v>
      </c>
      <c r="C2089" s="51">
        <v>2.0891658273377346E-2</v>
      </c>
      <c r="D2089" s="51">
        <v>4.6859101266285542E-2</v>
      </c>
    </row>
    <row r="2090" spans="2:4" x14ac:dyDescent="0.2">
      <c r="B2090" t="s">
        <v>2126</v>
      </c>
      <c r="C2090" s="51">
        <v>3.0495325390940513E-2</v>
      </c>
      <c r="D2090" s="51">
        <v>5.0481922724784842E-2</v>
      </c>
    </row>
    <row r="2091" spans="2:4" x14ac:dyDescent="0.2">
      <c r="B2091" t="s">
        <v>2127</v>
      </c>
      <c r="C2091" s="51">
        <v>4.3894930083461757E-3</v>
      </c>
      <c r="D2091" s="51">
        <v>3.5703594981706659E-2</v>
      </c>
    </row>
    <row r="2092" spans="2:4" x14ac:dyDescent="0.2">
      <c r="B2092" t="s">
        <v>2128</v>
      </c>
      <c r="C2092" s="51">
        <v>1.0653923861399146E-2</v>
      </c>
      <c r="D2092" s="51">
        <v>3.1783335218258164E-2</v>
      </c>
    </row>
    <row r="2093" spans="2:4" x14ac:dyDescent="0.2">
      <c r="B2093" t="s">
        <v>2129</v>
      </c>
      <c r="C2093" s="51">
        <v>2.2424451906287717E-2</v>
      </c>
      <c r="D2093" s="51">
        <v>1.8687118538653107E-2</v>
      </c>
    </row>
    <row r="2094" spans="2:4" x14ac:dyDescent="0.2">
      <c r="B2094" t="s">
        <v>2130</v>
      </c>
      <c r="C2094" s="51">
        <v>1.6929435924013102E-2</v>
      </c>
      <c r="D2094" s="51">
        <v>5.480136720101636E-2</v>
      </c>
    </row>
    <row r="2095" spans="2:4" x14ac:dyDescent="0.2">
      <c r="B2095" t="s">
        <v>2131</v>
      </c>
      <c r="C2095" s="51">
        <v>-2.6239224598834047E-3</v>
      </c>
      <c r="D2095" s="51">
        <v>5.9350616035218892E-2</v>
      </c>
    </row>
    <row r="2096" spans="2:4" x14ac:dyDescent="0.2">
      <c r="B2096" t="s">
        <v>2132</v>
      </c>
      <c r="C2096" s="51">
        <v>-6.8071174752257022E-3</v>
      </c>
      <c r="D2096" s="51">
        <v>6.6836035475819483E-2</v>
      </c>
    </row>
    <row r="2097" spans="2:4" x14ac:dyDescent="0.2">
      <c r="B2097" t="s">
        <v>2133</v>
      </c>
      <c r="C2097" s="51">
        <v>2.0801367504835078E-2</v>
      </c>
      <c r="D2097" s="51">
        <v>4.6645488558695561E-2</v>
      </c>
    </row>
    <row r="2098" spans="2:4" x14ac:dyDescent="0.2">
      <c r="B2098" t="s">
        <v>2134</v>
      </c>
      <c r="C2098" s="51">
        <v>3.8630183192591202E-3</v>
      </c>
      <c r="D2098" s="51">
        <v>1.7260821342737924E-2</v>
      </c>
    </row>
    <row r="2099" spans="2:4" x14ac:dyDescent="0.2">
      <c r="B2099" t="s">
        <v>2135</v>
      </c>
      <c r="C2099" s="51">
        <v>1.0316805181346159E-2</v>
      </c>
      <c r="D2099" s="51">
        <v>4.6262389969990422E-2</v>
      </c>
    </row>
    <row r="2100" spans="2:4" x14ac:dyDescent="0.2">
      <c r="B2100" t="s">
        <v>2136</v>
      </c>
      <c r="C2100" s="51">
        <v>1.0267907260838233E-2</v>
      </c>
      <c r="D2100" s="51">
        <v>4.1947000840926986E-2</v>
      </c>
    </row>
    <row r="2101" spans="2:4" x14ac:dyDescent="0.2">
      <c r="B2101" t="s">
        <v>2137</v>
      </c>
      <c r="C2101" s="51">
        <v>8.3453992808628537E-3</v>
      </c>
      <c r="D2101" s="51">
        <v>3.6530032094914393E-2</v>
      </c>
    </row>
    <row r="2102" spans="2:4" x14ac:dyDescent="0.2">
      <c r="B2102" t="s">
        <v>2138</v>
      </c>
      <c r="C2102" s="51">
        <v>1.7592192355566284E-2</v>
      </c>
      <c r="D2102" s="51">
        <v>7.0252301561254421E-2</v>
      </c>
    </row>
    <row r="2103" spans="2:4" x14ac:dyDescent="0.2">
      <c r="B2103" t="s">
        <v>2139</v>
      </c>
      <c r="C2103" s="51">
        <v>-1.0408796538400237E-2</v>
      </c>
      <c r="D2103" s="51">
        <v>8.872771286245143E-2</v>
      </c>
    </row>
    <row r="2104" spans="2:4" x14ac:dyDescent="0.2">
      <c r="B2104" t="s">
        <v>2140</v>
      </c>
      <c r="C2104" s="51">
        <v>4.6226751586010639E-2</v>
      </c>
      <c r="D2104" s="51">
        <v>1.6251952921105466E-2</v>
      </c>
    </row>
    <row r="2105" spans="2:4" x14ac:dyDescent="0.2">
      <c r="B2105" t="s">
        <v>2141</v>
      </c>
      <c r="C2105" s="51">
        <v>-2.5845692243301934E-3</v>
      </c>
      <c r="D2105" s="51">
        <v>2.986829362304895E-2</v>
      </c>
    </row>
    <row r="2106" spans="2:4" x14ac:dyDescent="0.2">
      <c r="B2106" t="s">
        <v>2142</v>
      </c>
      <c r="C2106" s="51">
        <v>3.3501660593285423E-2</v>
      </c>
      <c r="D2106" s="51">
        <v>7.526321763972614E-2</v>
      </c>
    </row>
    <row r="2107" spans="2:4" x14ac:dyDescent="0.2">
      <c r="B2107" t="s">
        <v>2143</v>
      </c>
      <c r="C2107" s="51">
        <v>1.0108666190273896E-2</v>
      </c>
      <c r="D2107" s="51">
        <v>6.0584514393892799E-2</v>
      </c>
    </row>
    <row r="2108" spans="2:4" x14ac:dyDescent="0.2">
      <c r="B2108" t="s">
        <v>2144</v>
      </c>
      <c r="C2108" s="51">
        <v>2.3904674189197457E-2</v>
      </c>
      <c r="D2108" s="51">
        <v>4.7912106315737113E-2</v>
      </c>
    </row>
    <row r="2109" spans="2:4" x14ac:dyDescent="0.2">
      <c r="B2109" t="s">
        <v>2145</v>
      </c>
      <c r="C2109" s="51">
        <v>2.7922566215292009E-2</v>
      </c>
      <c r="D2109" s="51">
        <v>1.2657745278806323E-3</v>
      </c>
    </row>
    <row r="2110" spans="2:4" x14ac:dyDescent="0.2">
      <c r="B2110" t="s">
        <v>2146</v>
      </c>
      <c r="C2110" s="51">
        <v>2.041431819764105E-2</v>
      </c>
      <c r="D2110" s="51">
        <v>5.8210760201674913E-2</v>
      </c>
    </row>
    <row r="2111" spans="2:4" x14ac:dyDescent="0.2">
      <c r="B2111" t="s">
        <v>2147</v>
      </c>
      <c r="C2111" s="51">
        <v>3.0592156377723563E-4</v>
      </c>
      <c r="D2111" s="51">
        <v>4.6409137327490434E-2</v>
      </c>
    </row>
    <row r="2112" spans="2:4" x14ac:dyDescent="0.2">
      <c r="B2112" t="s">
        <v>2148</v>
      </c>
      <c r="C2112" s="51">
        <v>1.5896997818034164E-2</v>
      </c>
      <c r="D2112" s="51">
        <v>1.7661102521365466E-2</v>
      </c>
    </row>
    <row r="2113" spans="2:4" x14ac:dyDescent="0.2">
      <c r="B2113" t="s">
        <v>2149</v>
      </c>
      <c r="C2113" s="51">
        <v>4.2723300382458439E-2</v>
      </c>
      <c r="D2113" s="51">
        <v>-3.9187797155490756E-3</v>
      </c>
    </row>
    <row r="2114" spans="2:4" x14ac:dyDescent="0.2">
      <c r="B2114" t="s">
        <v>2150</v>
      </c>
      <c r="C2114" s="51">
        <v>-1.9211283473339488E-2</v>
      </c>
      <c r="D2114" s="51">
        <v>3.3990875540813655E-2</v>
      </c>
    </row>
    <row r="2115" spans="2:4" x14ac:dyDescent="0.2">
      <c r="B2115" t="s">
        <v>2151</v>
      </c>
      <c r="C2115" s="51">
        <v>3.2158389163141961E-2</v>
      </c>
      <c r="D2115" s="51">
        <v>2.4955210045348553E-2</v>
      </c>
    </row>
    <row r="2116" spans="2:4" x14ac:dyDescent="0.2">
      <c r="B2116" t="s">
        <v>2152</v>
      </c>
      <c r="C2116" s="51">
        <v>-5.2138092321457434E-3</v>
      </c>
      <c r="D2116" s="51">
        <v>5.2649464765327184E-2</v>
      </c>
    </row>
    <row r="2117" spans="2:4" x14ac:dyDescent="0.2">
      <c r="B2117" t="s">
        <v>2153</v>
      </c>
      <c r="C2117" s="51">
        <v>3.1766001205222614E-3</v>
      </c>
      <c r="D2117" s="51">
        <v>2.7417056103774616E-2</v>
      </c>
    </row>
    <row r="2118" spans="2:4" x14ac:dyDescent="0.2">
      <c r="B2118" t="s">
        <v>2154</v>
      </c>
      <c r="C2118" s="51">
        <v>-2.4684676907314032E-2</v>
      </c>
      <c r="D2118" s="51">
        <v>2.3519604844447581E-2</v>
      </c>
    </row>
    <row r="2119" spans="2:4" x14ac:dyDescent="0.2">
      <c r="B2119" t="s">
        <v>2155</v>
      </c>
      <c r="C2119" s="51">
        <v>4.4304825816546663E-2</v>
      </c>
      <c r="D2119" s="51">
        <v>2.231018201113227E-2</v>
      </c>
    </row>
    <row r="2120" spans="2:4" x14ac:dyDescent="0.2">
      <c r="B2120" t="s">
        <v>2156</v>
      </c>
      <c r="C2120" s="51">
        <v>3.8133921583001495E-2</v>
      </c>
      <c r="D2120" s="51">
        <v>1.7914758557319312E-2</v>
      </c>
    </row>
    <row r="2121" spans="2:4" x14ac:dyDescent="0.2">
      <c r="B2121" t="s">
        <v>2157</v>
      </c>
      <c r="C2121" s="51">
        <v>3.7757398209098438E-2</v>
      </c>
      <c r="D2121" s="51">
        <v>3.9360892913309832E-2</v>
      </c>
    </row>
    <row r="2122" spans="2:4" x14ac:dyDescent="0.2">
      <c r="B2122" t="s">
        <v>2158</v>
      </c>
      <c r="C2122" s="51">
        <v>1.4402333473978696E-2</v>
      </c>
      <c r="D2122" s="51">
        <v>4.0723095237946989E-2</v>
      </c>
    </row>
    <row r="2123" spans="2:4" x14ac:dyDescent="0.2">
      <c r="B2123" t="s">
        <v>2159</v>
      </c>
      <c r="C2123" s="51">
        <v>-7.1979585845600175E-3</v>
      </c>
      <c r="D2123" s="51">
        <v>6.4608600395887839E-2</v>
      </c>
    </row>
    <row r="2124" spans="2:4" x14ac:dyDescent="0.2">
      <c r="B2124" t="s">
        <v>2160</v>
      </c>
      <c r="C2124" s="51">
        <v>-1.334431524941013E-3</v>
      </c>
      <c r="D2124" s="51">
        <v>3.7955818488353485E-2</v>
      </c>
    </row>
    <row r="2125" spans="2:4" x14ac:dyDescent="0.2">
      <c r="B2125" t="s">
        <v>2161</v>
      </c>
      <c r="C2125" s="51">
        <v>-2.0674453508478574E-2</v>
      </c>
      <c r="D2125" s="51">
        <v>2.5377995524748689E-2</v>
      </c>
    </row>
    <row r="2126" spans="2:4" x14ac:dyDescent="0.2">
      <c r="B2126" t="s">
        <v>2162</v>
      </c>
      <c r="C2126" s="51">
        <v>3.0651942273067292E-3</v>
      </c>
      <c r="D2126" s="51">
        <v>4.5173750526860006E-2</v>
      </c>
    </row>
    <row r="2127" spans="2:4" x14ac:dyDescent="0.2">
      <c r="B2127" t="s">
        <v>2163</v>
      </c>
      <c r="C2127" s="51">
        <v>1.8277959214540042E-2</v>
      </c>
      <c r="D2127" s="51">
        <v>4.6191393496683691E-2</v>
      </c>
    </row>
    <row r="2128" spans="2:4" x14ac:dyDescent="0.2">
      <c r="B2128" t="s">
        <v>2164</v>
      </c>
      <c r="C2128" s="51">
        <v>3.288141111668046E-3</v>
      </c>
      <c r="D2128" s="51">
        <v>3.3908293035281332E-2</v>
      </c>
    </row>
    <row r="2129" spans="2:4" x14ac:dyDescent="0.2">
      <c r="B2129" t="s">
        <v>2165</v>
      </c>
      <c r="C2129" s="51">
        <v>1.2689336315120127E-2</v>
      </c>
      <c r="D2129" s="51">
        <v>4.5922191137888972E-2</v>
      </c>
    </row>
    <row r="2130" spans="2:4" x14ac:dyDescent="0.2">
      <c r="B2130" t="s">
        <v>2166</v>
      </c>
      <c r="C2130" s="51">
        <v>1.6510515686248489E-2</v>
      </c>
      <c r="D2130" s="51">
        <v>7.265647646540152E-2</v>
      </c>
    </row>
    <row r="2131" spans="2:4" x14ac:dyDescent="0.2">
      <c r="B2131" t="s">
        <v>2167</v>
      </c>
      <c r="C2131" s="51">
        <v>-2.0123482385840628E-2</v>
      </c>
      <c r="D2131" s="51">
        <v>3.1843383608336065E-2</v>
      </c>
    </row>
    <row r="2132" spans="2:4" x14ac:dyDescent="0.2">
      <c r="B2132" t="s">
        <v>2168</v>
      </c>
      <c r="C2132" s="51">
        <v>3.8363076532244744E-2</v>
      </c>
      <c r="D2132" s="51">
        <v>2.9200758888528244E-2</v>
      </c>
    </row>
    <row r="2133" spans="2:4" x14ac:dyDescent="0.2">
      <c r="B2133" t="s">
        <v>2169</v>
      </c>
      <c r="C2133" s="51">
        <v>-3.5754678025227398E-3</v>
      </c>
      <c r="D2133" s="51">
        <v>3.6800178156438594E-2</v>
      </c>
    </row>
    <row r="2134" spans="2:4" x14ac:dyDescent="0.2">
      <c r="B2134" t="s">
        <v>2170</v>
      </c>
      <c r="C2134" s="51">
        <v>1.3790883389784996E-2</v>
      </c>
      <c r="D2134" s="51">
        <v>3.434617718233765E-2</v>
      </c>
    </row>
    <row r="2135" spans="2:4" x14ac:dyDescent="0.2">
      <c r="B2135" t="s">
        <v>2171</v>
      </c>
      <c r="C2135" s="51">
        <v>3.0857001761794324E-2</v>
      </c>
      <c r="D2135" s="51">
        <v>4.8878907840341497E-2</v>
      </c>
    </row>
    <row r="2136" spans="2:4" x14ac:dyDescent="0.2">
      <c r="B2136" t="s">
        <v>2172</v>
      </c>
      <c r="C2136" s="51">
        <v>3.0035490529065852E-2</v>
      </c>
      <c r="D2136" s="51">
        <v>1.0569805037120173E-2</v>
      </c>
    </row>
    <row r="2137" spans="2:4" x14ac:dyDescent="0.2">
      <c r="B2137" t="s">
        <v>2173</v>
      </c>
      <c r="C2137" s="51">
        <v>-2.6896322505362801E-3</v>
      </c>
      <c r="D2137" s="51">
        <v>3.5836363259291334E-2</v>
      </c>
    </row>
    <row r="2138" spans="2:4" x14ac:dyDescent="0.2">
      <c r="B2138" t="s">
        <v>2174</v>
      </c>
      <c r="C2138" s="51">
        <v>3.0204291471617982E-2</v>
      </c>
      <c r="D2138" s="51">
        <v>4.0014546620417257E-2</v>
      </c>
    </row>
    <row r="2139" spans="2:4" x14ac:dyDescent="0.2">
      <c r="B2139" t="s">
        <v>2175</v>
      </c>
      <c r="C2139" s="51">
        <v>3.0144048701174882E-2</v>
      </c>
      <c r="D2139" s="51">
        <v>6.1463022216723139E-2</v>
      </c>
    </row>
    <row r="2140" spans="2:4" x14ac:dyDescent="0.2">
      <c r="B2140" t="s">
        <v>2176</v>
      </c>
      <c r="C2140" s="51">
        <v>2.5360396641435998E-2</v>
      </c>
      <c r="D2140" s="51">
        <v>6.0177795066170964E-2</v>
      </c>
    </row>
    <row r="2141" spans="2:4" x14ac:dyDescent="0.2">
      <c r="B2141" t="s">
        <v>2177</v>
      </c>
      <c r="C2141" s="51">
        <v>3.8771247832376536E-3</v>
      </c>
      <c r="D2141" s="51">
        <v>1.8871193034553497E-2</v>
      </c>
    </row>
    <row r="2142" spans="2:4" x14ac:dyDescent="0.2">
      <c r="B2142" t="s">
        <v>2178</v>
      </c>
      <c r="C2142" s="51">
        <v>6.113484593939655E-3</v>
      </c>
      <c r="D2142" s="51">
        <v>4.1183083793436263E-2</v>
      </c>
    </row>
    <row r="2143" spans="2:4" x14ac:dyDescent="0.2">
      <c r="B2143" t="s">
        <v>2179</v>
      </c>
      <c r="C2143" s="51">
        <v>-1.3603387179791076E-3</v>
      </c>
      <c r="D2143" s="51">
        <v>1.815893001552123E-2</v>
      </c>
    </row>
    <row r="2144" spans="2:4" x14ac:dyDescent="0.2">
      <c r="B2144" t="s">
        <v>2180</v>
      </c>
      <c r="C2144" s="51">
        <v>2.0773059054624669E-2</v>
      </c>
      <c r="D2144" s="51">
        <v>2.3710442635146482E-2</v>
      </c>
    </row>
    <row r="2145" spans="2:4" x14ac:dyDescent="0.2">
      <c r="B2145" t="s">
        <v>2181</v>
      </c>
      <c r="C2145" s="51">
        <v>3.0494378154991165E-3</v>
      </c>
      <c r="D2145" s="51">
        <v>6.2133655910468114E-2</v>
      </c>
    </row>
    <row r="2146" spans="2:4" x14ac:dyDescent="0.2">
      <c r="B2146" t="s">
        <v>2182</v>
      </c>
      <c r="C2146" s="51">
        <v>-2.3346872247107783E-2</v>
      </c>
      <c r="D2146" s="51">
        <v>2.1448635078700734E-2</v>
      </c>
    </row>
    <row r="2147" spans="2:4" x14ac:dyDescent="0.2">
      <c r="B2147" t="s">
        <v>2183</v>
      </c>
      <c r="C2147" s="51">
        <v>1.2971957737036622E-2</v>
      </c>
      <c r="D2147" s="51">
        <v>4.1463526455565489E-2</v>
      </c>
    </row>
    <row r="2148" spans="2:4" x14ac:dyDescent="0.2">
      <c r="B2148" t="s">
        <v>2184</v>
      </c>
      <c r="C2148" s="51">
        <v>-6.010704679953632E-3</v>
      </c>
      <c r="D2148" s="51">
        <v>1.9219288887141226E-2</v>
      </c>
    </row>
    <row r="2149" spans="2:4" x14ac:dyDescent="0.2">
      <c r="B2149" t="s">
        <v>2185</v>
      </c>
      <c r="C2149" s="51">
        <v>2.9517703340358234E-2</v>
      </c>
      <c r="D2149" s="51">
        <v>3.2445431478356594E-2</v>
      </c>
    </row>
    <row r="2150" spans="2:4" x14ac:dyDescent="0.2">
      <c r="B2150" t="s">
        <v>2186</v>
      </c>
      <c r="C2150" s="51">
        <v>9.2410928522505004E-3</v>
      </c>
      <c r="D2150" s="51">
        <v>5.0766628200318353E-2</v>
      </c>
    </row>
    <row r="2151" spans="2:4" x14ac:dyDescent="0.2">
      <c r="B2151" t="s">
        <v>2187</v>
      </c>
      <c r="C2151" s="51">
        <v>-2.3612664980595326E-2</v>
      </c>
      <c r="D2151" s="51">
        <v>7.6862775791711677E-3</v>
      </c>
    </row>
    <row r="2152" spans="2:4" x14ac:dyDescent="0.2">
      <c r="B2152" t="s">
        <v>2188</v>
      </c>
      <c r="C2152" s="51">
        <v>-8.391858098833074E-3</v>
      </c>
      <c r="D2152" s="51">
        <v>3.5395909891962965E-2</v>
      </c>
    </row>
    <row r="2153" spans="2:4" x14ac:dyDescent="0.2">
      <c r="B2153" t="s">
        <v>2189</v>
      </c>
      <c r="C2153" s="51">
        <v>1.1272963993286702E-2</v>
      </c>
      <c r="D2153" s="51">
        <v>1.5526862611184827E-2</v>
      </c>
    </row>
    <row r="2154" spans="2:4" x14ac:dyDescent="0.2">
      <c r="B2154" t="s">
        <v>2190</v>
      </c>
      <c r="C2154" s="51">
        <v>8.8656913908857909E-3</v>
      </c>
      <c r="D2154" s="51">
        <v>3.7170984489369875E-2</v>
      </c>
    </row>
    <row r="2155" spans="2:4" x14ac:dyDescent="0.2">
      <c r="B2155" t="s">
        <v>2191</v>
      </c>
      <c r="C2155" s="51">
        <v>4.1610400600320889E-2</v>
      </c>
      <c r="D2155" s="51">
        <v>4.2465131175253058E-2</v>
      </c>
    </row>
    <row r="2156" spans="2:4" x14ac:dyDescent="0.2">
      <c r="B2156" t="s">
        <v>2192</v>
      </c>
      <c r="C2156" s="51">
        <v>1.9810767960692768E-2</v>
      </c>
      <c r="D2156" s="51">
        <v>7.8285958375596876E-2</v>
      </c>
    </row>
    <row r="2157" spans="2:4" x14ac:dyDescent="0.2">
      <c r="B2157" t="s">
        <v>2193</v>
      </c>
      <c r="C2157" s="51">
        <v>3.3711416872322222E-2</v>
      </c>
      <c r="D2157" s="51">
        <v>5.4414643072322189E-2</v>
      </c>
    </row>
    <row r="2158" spans="2:4" x14ac:dyDescent="0.2">
      <c r="B2158" t="s">
        <v>2194</v>
      </c>
      <c r="C2158" s="51">
        <v>6.401750731390746E-3</v>
      </c>
      <c r="D2158" s="51">
        <v>2.8807353527469499E-2</v>
      </c>
    </row>
    <row r="2159" spans="2:4" x14ac:dyDescent="0.2">
      <c r="B2159" t="s">
        <v>2195</v>
      </c>
      <c r="C2159" s="51">
        <v>-5.61203960112284E-3</v>
      </c>
      <c r="D2159" s="51">
        <v>3.3765211379803352E-2</v>
      </c>
    </row>
    <row r="2160" spans="2:4" x14ac:dyDescent="0.2">
      <c r="B2160" t="s">
        <v>2196</v>
      </c>
      <c r="C2160" s="51">
        <v>5.089884333738387E-2</v>
      </c>
      <c r="D2160" s="51">
        <v>7.427776526487434E-2</v>
      </c>
    </row>
    <row r="2161" spans="2:4" x14ac:dyDescent="0.2">
      <c r="B2161" t="s">
        <v>2197</v>
      </c>
      <c r="C2161" s="51">
        <v>9.539767433684827E-3</v>
      </c>
      <c r="D2161" s="51">
        <v>6.5610164555083436E-2</v>
      </c>
    </row>
    <row r="2162" spans="2:4" x14ac:dyDescent="0.2">
      <c r="B2162" t="s">
        <v>2198</v>
      </c>
      <c r="C2162" s="51">
        <v>-1.3010278135814317E-2</v>
      </c>
      <c r="D2162" s="51">
        <v>3.1852214546787397E-2</v>
      </c>
    </row>
    <row r="2163" spans="2:4" x14ac:dyDescent="0.2">
      <c r="B2163" t="s">
        <v>2199</v>
      </c>
      <c r="C2163" s="51">
        <v>1.1828561363169279E-2</v>
      </c>
      <c r="D2163" s="51">
        <v>1.0223740932900564E-2</v>
      </c>
    </row>
    <row r="2164" spans="2:4" x14ac:dyDescent="0.2">
      <c r="B2164" t="s">
        <v>2200</v>
      </c>
      <c r="C2164" s="51">
        <v>2.1018356732721788E-2</v>
      </c>
      <c r="D2164" s="51">
        <v>4.6491306513662248E-2</v>
      </c>
    </row>
    <row r="2165" spans="2:4" x14ac:dyDescent="0.2">
      <c r="B2165" t="s">
        <v>2201</v>
      </c>
      <c r="C2165" s="51">
        <v>2.2884386484773193E-2</v>
      </c>
      <c r="D2165" s="51">
        <v>7.8653062691070141E-2</v>
      </c>
    </row>
    <row r="2166" spans="2:4" x14ac:dyDescent="0.2">
      <c r="B2166" t="s">
        <v>2202</v>
      </c>
      <c r="C2166" s="51">
        <v>1.8553162225528576E-2</v>
      </c>
      <c r="D2166" s="51">
        <v>8.3497624196446005E-3</v>
      </c>
    </row>
    <row r="2167" spans="2:4" x14ac:dyDescent="0.2">
      <c r="B2167" t="s">
        <v>2203</v>
      </c>
      <c r="C2167" s="51">
        <v>2.4986408751848398E-2</v>
      </c>
      <c r="D2167" s="51">
        <v>5.4677068637491319E-2</v>
      </c>
    </row>
    <row r="2168" spans="2:4" x14ac:dyDescent="0.2">
      <c r="B2168" t="s">
        <v>2204</v>
      </c>
      <c r="C2168" s="51">
        <v>3.7722840053265094E-2</v>
      </c>
      <c r="D2168" s="51">
        <v>4.177077331669013E-3</v>
      </c>
    </row>
    <row r="2169" spans="2:4" x14ac:dyDescent="0.2">
      <c r="B2169" t="s">
        <v>2205</v>
      </c>
      <c r="C2169" s="51">
        <v>-1.0678114808145246E-2</v>
      </c>
      <c r="D2169" s="51">
        <v>4.4643899988949624E-2</v>
      </c>
    </row>
    <row r="2170" spans="2:4" x14ac:dyDescent="0.2">
      <c r="B2170" t="s">
        <v>2206</v>
      </c>
      <c r="C2170" s="51">
        <v>2.2340796580957466E-2</v>
      </c>
      <c r="D2170" s="51">
        <v>2.501541304000738E-2</v>
      </c>
    </row>
    <row r="2171" spans="2:4" x14ac:dyDescent="0.2">
      <c r="B2171" t="s">
        <v>2207</v>
      </c>
      <c r="C2171" s="51">
        <v>4.0086825242021014E-2</v>
      </c>
      <c r="D2171" s="51">
        <v>2.4482121253316984E-2</v>
      </c>
    </row>
    <row r="2172" spans="2:4" x14ac:dyDescent="0.2">
      <c r="B2172" t="s">
        <v>2208</v>
      </c>
      <c r="C2172" s="51">
        <v>-3.2020463560334857E-3</v>
      </c>
      <c r="D2172" s="51">
        <v>7.3313425872392618E-2</v>
      </c>
    </row>
    <row r="2173" spans="2:4" x14ac:dyDescent="0.2">
      <c r="B2173" t="s">
        <v>2209</v>
      </c>
      <c r="C2173" s="51">
        <v>-1.7300832977671182E-2</v>
      </c>
      <c r="D2173" s="51">
        <v>4.0261975700094391E-2</v>
      </c>
    </row>
    <row r="2174" spans="2:4" x14ac:dyDescent="0.2">
      <c r="B2174" t="s">
        <v>2210</v>
      </c>
      <c r="C2174" s="51">
        <v>-1.5533936952209839E-2</v>
      </c>
      <c r="D2174" s="51">
        <v>8.3423329715982486E-2</v>
      </c>
    </row>
    <row r="2175" spans="2:4" x14ac:dyDescent="0.2">
      <c r="B2175" t="s">
        <v>2211</v>
      </c>
      <c r="C2175" s="51">
        <v>1.7276717426328997E-3</v>
      </c>
      <c r="D2175" s="51">
        <v>1.0806823206608428E-2</v>
      </c>
    </row>
    <row r="2176" spans="2:4" x14ac:dyDescent="0.2">
      <c r="B2176" t="s">
        <v>2212</v>
      </c>
      <c r="C2176" s="51">
        <v>-6.1824314363707351E-3</v>
      </c>
      <c r="D2176" s="51">
        <v>5.1681457496845357E-3</v>
      </c>
    </row>
    <row r="2177" spans="2:4" x14ac:dyDescent="0.2">
      <c r="B2177" t="s">
        <v>2213</v>
      </c>
      <c r="C2177" s="51">
        <v>-2.3012977756169332E-2</v>
      </c>
      <c r="D2177" s="51">
        <v>5.3837783786784048E-2</v>
      </c>
    </row>
    <row r="2178" spans="2:4" x14ac:dyDescent="0.2">
      <c r="B2178" t="s">
        <v>2214</v>
      </c>
      <c r="C2178" s="51">
        <v>3.4180390109372051E-2</v>
      </c>
      <c r="D2178" s="51">
        <v>6.5753171386238693E-2</v>
      </c>
    </row>
    <row r="2179" spans="2:4" x14ac:dyDescent="0.2">
      <c r="B2179" t="s">
        <v>2215</v>
      </c>
      <c r="C2179" s="51">
        <v>-2.1459463112856354E-2</v>
      </c>
      <c r="D2179" s="51">
        <v>5.9947610700792908E-2</v>
      </c>
    </row>
    <row r="2180" spans="2:4" x14ac:dyDescent="0.2">
      <c r="B2180" t="s">
        <v>2216</v>
      </c>
      <c r="C2180" s="51">
        <v>1.1388103556295015E-2</v>
      </c>
      <c r="D2180" s="51">
        <v>6.3163792198022289E-2</v>
      </c>
    </row>
    <row r="2181" spans="2:4" x14ac:dyDescent="0.2">
      <c r="B2181" t="s">
        <v>2217</v>
      </c>
      <c r="C2181" s="51">
        <v>9.3033948490271624E-3</v>
      </c>
      <c r="D2181" s="51">
        <v>4.504616834881011E-2</v>
      </c>
    </row>
    <row r="2182" spans="2:4" x14ac:dyDescent="0.2">
      <c r="B2182" t="s">
        <v>2218</v>
      </c>
      <c r="C2182" s="51">
        <v>-1.6816056632209371E-2</v>
      </c>
      <c r="D2182" s="51">
        <v>2.6464040509433608E-2</v>
      </c>
    </row>
    <row r="2183" spans="2:4" x14ac:dyDescent="0.2">
      <c r="B2183" t="s">
        <v>2219</v>
      </c>
      <c r="C2183" s="51">
        <v>-9.3388449391170036E-3</v>
      </c>
      <c r="D2183" s="51">
        <v>3.2758369468164503E-2</v>
      </c>
    </row>
    <row r="2184" spans="2:4" x14ac:dyDescent="0.2">
      <c r="B2184" t="s">
        <v>2220</v>
      </c>
      <c r="C2184" s="51">
        <v>1.2532510795773891E-2</v>
      </c>
      <c r="D2184" s="51">
        <v>6.2725941766202012E-2</v>
      </c>
    </row>
    <row r="2185" spans="2:4" x14ac:dyDescent="0.2">
      <c r="B2185" t="s">
        <v>2221</v>
      </c>
      <c r="C2185" s="51">
        <v>3.9641157355841714E-2</v>
      </c>
      <c r="D2185" s="51">
        <v>3.0442554993369543E-2</v>
      </c>
    </row>
    <row r="2186" spans="2:4" x14ac:dyDescent="0.2">
      <c r="B2186" t="s">
        <v>2222</v>
      </c>
      <c r="C2186" s="51">
        <v>-3.1209758617306068E-3</v>
      </c>
      <c r="D2186" s="51">
        <v>7.7925444112981065E-2</v>
      </c>
    </row>
    <row r="2187" spans="2:4" x14ac:dyDescent="0.2">
      <c r="B2187" t="s">
        <v>2223</v>
      </c>
      <c r="C2187" s="51">
        <v>2.2137320959194691E-2</v>
      </c>
      <c r="D2187" s="51">
        <v>5.3968596606541096E-2</v>
      </c>
    </row>
    <row r="2188" spans="2:4" x14ac:dyDescent="0.2">
      <c r="B2188" t="s">
        <v>2224</v>
      </c>
      <c r="C2188" s="51">
        <v>1.0234996155671312E-2</v>
      </c>
      <c r="D2188" s="51">
        <v>6.9853789090355986E-2</v>
      </c>
    </row>
    <row r="2189" spans="2:4" x14ac:dyDescent="0.2">
      <c r="B2189" t="s">
        <v>2225</v>
      </c>
      <c r="C2189" s="51">
        <v>-1.7005442006156508E-2</v>
      </c>
      <c r="D2189" s="51">
        <v>3.8285752203747442E-2</v>
      </c>
    </row>
    <row r="2190" spans="2:4" x14ac:dyDescent="0.2">
      <c r="B2190" t="s">
        <v>2226</v>
      </c>
      <c r="C2190" s="51">
        <v>2.5485367132459788E-2</v>
      </c>
      <c r="D2190" s="51">
        <v>1.9567572100107181E-2</v>
      </c>
    </row>
    <row r="2191" spans="2:4" x14ac:dyDescent="0.2">
      <c r="B2191" t="s">
        <v>2227</v>
      </c>
      <c r="C2191" s="51">
        <v>8.2732075901509744E-3</v>
      </c>
      <c r="D2191" s="51">
        <v>3.0976347413875761E-2</v>
      </c>
    </row>
    <row r="2192" spans="2:4" x14ac:dyDescent="0.2">
      <c r="B2192" t="s">
        <v>2228</v>
      </c>
      <c r="C2192" s="51">
        <v>8.9889544854761892E-3</v>
      </c>
      <c r="D2192" s="51">
        <v>8.3025666549125313E-3</v>
      </c>
    </row>
    <row r="2193" spans="2:4" x14ac:dyDescent="0.2">
      <c r="B2193" t="s">
        <v>2229</v>
      </c>
      <c r="C2193" s="51">
        <v>1.9607628540178654E-2</v>
      </c>
      <c r="D2193" s="51">
        <v>2.8967340607099122E-2</v>
      </c>
    </row>
    <row r="2194" spans="2:4" x14ac:dyDescent="0.2">
      <c r="B2194" t="s">
        <v>2230</v>
      </c>
      <c r="C2194" s="51">
        <v>-7.8516503380962072E-3</v>
      </c>
      <c r="D2194" s="51">
        <v>3.206445920501793E-2</v>
      </c>
    </row>
    <row r="2195" spans="2:4" x14ac:dyDescent="0.2">
      <c r="B2195" t="s">
        <v>2231</v>
      </c>
      <c r="C2195" s="51">
        <v>-1.6699330000592101E-2</v>
      </c>
      <c r="D2195" s="51">
        <v>6.7802714478250911E-2</v>
      </c>
    </row>
    <row r="2196" spans="2:4" x14ac:dyDescent="0.2">
      <c r="B2196" t="s">
        <v>2232</v>
      </c>
      <c r="C2196" s="51">
        <v>-1.1013976605300181E-2</v>
      </c>
      <c r="D2196" s="51">
        <v>3.8082985342497037E-2</v>
      </c>
    </row>
    <row r="2197" spans="2:4" x14ac:dyDescent="0.2">
      <c r="B2197" t="s">
        <v>2233</v>
      </c>
      <c r="C2197" s="51">
        <v>1.061918256863326E-3</v>
      </c>
      <c r="D2197" s="51">
        <v>5.4199333056604196E-2</v>
      </c>
    </row>
    <row r="2198" spans="2:4" x14ac:dyDescent="0.2">
      <c r="B2198" t="s">
        <v>2234</v>
      </c>
      <c r="C2198" s="51">
        <v>-1.6903817671765874E-2</v>
      </c>
      <c r="D2198" s="51">
        <v>6.3510910011841726E-2</v>
      </c>
    </row>
    <row r="2199" spans="2:4" x14ac:dyDescent="0.2">
      <c r="B2199" t="s">
        <v>2235</v>
      </c>
      <c r="C2199" s="51">
        <v>-2.4375322528100967E-3</v>
      </c>
      <c r="D2199" s="51">
        <v>4.8489029748783379E-2</v>
      </c>
    </row>
    <row r="2200" spans="2:4" x14ac:dyDescent="0.2">
      <c r="B2200" t="s">
        <v>2236</v>
      </c>
      <c r="C2200" s="51">
        <v>-2.2545154762973335E-2</v>
      </c>
      <c r="D2200" s="51">
        <v>1.9361703236977789E-2</v>
      </c>
    </row>
    <row r="2201" spans="2:4" x14ac:dyDescent="0.2">
      <c r="B2201" t="s">
        <v>2237</v>
      </c>
      <c r="C2201" s="51">
        <v>1.2291143644763169E-2</v>
      </c>
      <c r="D2201" s="51">
        <v>2.2397908635298093E-2</v>
      </c>
    </row>
    <row r="2202" spans="2:4" x14ac:dyDescent="0.2">
      <c r="B2202" t="s">
        <v>2238</v>
      </c>
      <c r="C2202" s="51">
        <v>1.3712886316095126E-2</v>
      </c>
      <c r="D2202" s="51">
        <v>4.4987508229269085E-2</v>
      </c>
    </row>
    <row r="2203" spans="2:4" x14ac:dyDescent="0.2">
      <c r="B2203" t="s">
        <v>2239</v>
      </c>
      <c r="C2203" s="51">
        <v>3.0111873993454726E-2</v>
      </c>
      <c r="D2203" s="51">
        <v>3.6732937347952944E-2</v>
      </c>
    </row>
    <row r="2204" spans="2:4" x14ac:dyDescent="0.2">
      <c r="B2204" t="s">
        <v>2240</v>
      </c>
      <c r="C2204" s="51">
        <v>1.7504687089360094E-2</v>
      </c>
      <c r="D2204" s="51">
        <v>1.5545686643865176E-2</v>
      </c>
    </row>
    <row r="2205" spans="2:4" x14ac:dyDescent="0.2">
      <c r="B2205" t="s">
        <v>2241</v>
      </c>
      <c r="C2205" s="51">
        <v>3.1740684539634828E-2</v>
      </c>
      <c r="D2205" s="51">
        <v>3.1280368077023758E-2</v>
      </c>
    </row>
    <row r="2206" spans="2:4" x14ac:dyDescent="0.2">
      <c r="B2206" t="s">
        <v>2242</v>
      </c>
      <c r="C2206" s="51">
        <v>-4.0637023856684943E-3</v>
      </c>
      <c r="D2206" s="51">
        <v>6.6244900564216905E-2</v>
      </c>
    </row>
    <row r="2207" spans="2:4" x14ac:dyDescent="0.2">
      <c r="B2207" t="s">
        <v>2243</v>
      </c>
      <c r="C2207" s="51">
        <v>3.5549476000078219E-2</v>
      </c>
      <c r="D2207" s="51">
        <v>2.252984848808522E-2</v>
      </c>
    </row>
    <row r="2208" spans="2:4" x14ac:dyDescent="0.2">
      <c r="B2208" t="s">
        <v>2244</v>
      </c>
      <c r="C2208" s="51">
        <v>1.0339081270993823E-2</v>
      </c>
      <c r="D2208" s="51">
        <v>2.2961889128238534E-2</v>
      </c>
    </row>
    <row r="2209" spans="2:4" x14ac:dyDescent="0.2">
      <c r="B2209" t="s">
        <v>2245</v>
      </c>
      <c r="C2209" s="51">
        <v>-1.1331024357340291E-4</v>
      </c>
      <c r="D2209" s="51">
        <v>5.6485665073477645E-2</v>
      </c>
    </row>
    <row r="2210" spans="2:4" x14ac:dyDescent="0.2">
      <c r="B2210" t="s">
        <v>2246</v>
      </c>
      <c r="C2210" s="51">
        <v>-2.353909200858912E-2</v>
      </c>
      <c r="D2210" s="51">
        <v>3.6320767137043297E-2</v>
      </c>
    </row>
    <row r="2211" spans="2:4" x14ac:dyDescent="0.2">
      <c r="B2211" t="s">
        <v>2247</v>
      </c>
      <c r="C2211" s="51">
        <v>-1.8323937766095685E-2</v>
      </c>
      <c r="D2211" s="51">
        <v>5.3037335438263798E-2</v>
      </c>
    </row>
    <row r="2212" spans="2:4" x14ac:dyDescent="0.2">
      <c r="B2212" t="s">
        <v>2248</v>
      </c>
      <c r="C2212" s="51">
        <v>-1.6457446453599367E-2</v>
      </c>
      <c r="D2212" s="51">
        <v>4.5784502951628323E-2</v>
      </c>
    </row>
    <row r="2213" spans="2:4" x14ac:dyDescent="0.2">
      <c r="B2213" t="s">
        <v>2249</v>
      </c>
      <c r="C2213" s="51">
        <v>4.1902673408248506E-2</v>
      </c>
      <c r="D2213" s="51">
        <v>3.054643347429771E-2</v>
      </c>
    </row>
    <row r="2214" spans="2:4" x14ac:dyDescent="0.2">
      <c r="B2214" t="s">
        <v>2250</v>
      </c>
      <c r="C2214" s="51">
        <v>4.2007000156558873E-2</v>
      </c>
      <c r="D2214" s="51">
        <v>2.7905127382487228E-2</v>
      </c>
    </row>
    <row r="2215" spans="2:4" x14ac:dyDescent="0.2">
      <c r="B2215" t="s">
        <v>2251</v>
      </c>
      <c r="C2215" s="51">
        <v>2.667115915192133E-2</v>
      </c>
      <c r="D2215" s="51">
        <v>9.3940786658674461E-2</v>
      </c>
    </row>
    <row r="2216" spans="2:4" x14ac:dyDescent="0.2">
      <c r="B2216" t="s">
        <v>2252</v>
      </c>
      <c r="C2216" s="51">
        <v>-5.2679349327397259E-3</v>
      </c>
      <c r="D2216" s="51">
        <v>3.6481857715478141E-2</v>
      </c>
    </row>
    <row r="2217" spans="2:4" x14ac:dyDescent="0.2">
      <c r="B2217" t="s">
        <v>2253</v>
      </c>
      <c r="C2217" s="51">
        <v>1.2478790918018677E-2</v>
      </c>
      <c r="D2217" s="51">
        <v>1.5513139908905002E-3</v>
      </c>
    </row>
    <row r="2218" spans="2:4" x14ac:dyDescent="0.2">
      <c r="B2218" t="s">
        <v>2254</v>
      </c>
      <c r="C2218" s="51">
        <v>5.1144636640673584E-2</v>
      </c>
      <c r="D2218" s="51">
        <v>2.7682858692257048E-2</v>
      </c>
    </row>
    <row r="2219" spans="2:4" x14ac:dyDescent="0.2">
      <c r="B2219" t="s">
        <v>2255</v>
      </c>
      <c r="C2219" s="51">
        <v>9.8460089204308893E-3</v>
      </c>
      <c r="D2219" s="51">
        <v>4.505201342444215E-2</v>
      </c>
    </row>
    <row r="2220" spans="2:4" x14ac:dyDescent="0.2">
      <c r="B2220" t="s">
        <v>2256</v>
      </c>
      <c r="C2220" s="51">
        <v>-7.4326657185457574E-3</v>
      </c>
      <c r="D2220" s="51">
        <v>3.9521750785602577E-2</v>
      </c>
    </row>
    <row r="2221" spans="2:4" x14ac:dyDescent="0.2">
      <c r="B2221" t="s">
        <v>2257</v>
      </c>
      <c r="C2221" s="51">
        <v>-1.2806268715655428E-2</v>
      </c>
      <c r="D2221" s="51">
        <v>3.0706615427214611E-2</v>
      </c>
    </row>
    <row r="2222" spans="2:4" x14ac:dyDescent="0.2">
      <c r="B2222" t="s">
        <v>2258</v>
      </c>
      <c r="C2222" s="51">
        <v>-1.3719715535175101E-2</v>
      </c>
      <c r="D2222" s="51">
        <v>4.3681360977884706E-2</v>
      </c>
    </row>
    <row r="2223" spans="2:4" x14ac:dyDescent="0.2">
      <c r="B2223" t="s">
        <v>2259</v>
      </c>
      <c r="C2223" s="51">
        <v>3.5526862606165685E-3</v>
      </c>
      <c r="D2223" s="51">
        <v>3.3207452277851462E-2</v>
      </c>
    </row>
    <row r="2224" spans="2:4" x14ac:dyDescent="0.2">
      <c r="B2224" t="s">
        <v>2260</v>
      </c>
      <c r="C2224" s="51">
        <v>6.9336435448709545E-3</v>
      </c>
      <c r="D2224" s="51">
        <v>5.2515920433436336E-2</v>
      </c>
    </row>
    <row r="2225" spans="2:4" x14ac:dyDescent="0.2">
      <c r="B2225" t="s">
        <v>2261</v>
      </c>
      <c r="C2225" s="51">
        <v>1.7662700704128152E-2</v>
      </c>
      <c r="D2225" s="51">
        <v>2.9161866398907745E-2</v>
      </c>
    </row>
    <row r="2226" spans="2:4" x14ac:dyDescent="0.2">
      <c r="B2226" t="s">
        <v>2262</v>
      </c>
      <c r="C2226" s="51">
        <v>-2.4930646351848176E-2</v>
      </c>
      <c r="D2226" s="51">
        <v>3.1207211662683809E-2</v>
      </c>
    </row>
    <row r="2227" spans="2:4" x14ac:dyDescent="0.2">
      <c r="B2227" t="s">
        <v>2263</v>
      </c>
      <c r="C2227" s="51">
        <v>5.7015280000808676E-3</v>
      </c>
      <c r="D2227" s="51">
        <v>2.4784108561191429E-2</v>
      </c>
    </row>
    <row r="2228" spans="2:4" x14ac:dyDescent="0.2">
      <c r="B2228" t="s">
        <v>2264</v>
      </c>
      <c r="C2228" s="51">
        <v>1.6599858404384535E-2</v>
      </c>
      <c r="D2228" s="51">
        <v>1.9512115776201572E-2</v>
      </c>
    </row>
    <row r="2229" spans="2:4" x14ac:dyDescent="0.2">
      <c r="B2229" t="s">
        <v>2265</v>
      </c>
      <c r="C2229" s="51">
        <v>8.7143098850981805E-3</v>
      </c>
      <c r="D2229" s="51">
        <v>6.4689963039236423E-2</v>
      </c>
    </row>
    <row r="2230" spans="2:4" x14ac:dyDescent="0.2">
      <c r="B2230" t="s">
        <v>2266</v>
      </c>
      <c r="C2230" s="51">
        <v>-1.2624665783649491E-2</v>
      </c>
      <c r="D2230" s="51">
        <v>1.7445123778846432E-2</v>
      </c>
    </row>
    <row r="2231" spans="2:4" x14ac:dyDescent="0.2">
      <c r="B2231" t="s">
        <v>2267</v>
      </c>
      <c r="C2231" s="51">
        <v>1.6317797877343401E-2</v>
      </c>
      <c r="D2231" s="51">
        <v>4.3093698294650228E-2</v>
      </c>
    </row>
    <row r="2232" spans="2:4" x14ac:dyDescent="0.2">
      <c r="B2232" t="s">
        <v>2268</v>
      </c>
      <c r="C2232" s="51">
        <v>1.6237749188368095E-2</v>
      </c>
      <c r="D2232" s="51">
        <v>3.8707613647374753E-2</v>
      </c>
    </row>
    <row r="2233" spans="2:4" x14ac:dyDescent="0.2">
      <c r="B2233" t="s">
        <v>2269</v>
      </c>
      <c r="C2233" s="51">
        <v>1.0540446456011387E-2</v>
      </c>
      <c r="D2233" s="51">
        <v>6.803751335413083E-2</v>
      </c>
    </row>
    <row r="2234" spans="2:4" x14ac:dyDescent="0.2">
      <c r="B2234" t="s">
        <v>2270</v>
      </c>
      <c r="C2234" s="51">
        <v>4.0931886275375445E-2</v>
      </c>
      <c r="D2234" s="51">
        <v>2.7672752324080473E-2</v>
      </c>
    </row>
    <row r="2235" spans="2:4" x14ac:dyDescent="0.2">
      <c r="B2235" t="s">
        <v>2271</v>
      </c>
      <c r="C2235" s="51">
        <v>2.6916393701967897E-2</v>
      </c>
      <c r="D2235" s="51">
        <v>4.4536266742540069E-2</v>
      </c>
    </row>
    <row r="2236" spans="2:4" x14ac:dyDescent="0.2">
      <c r="B2236" t="s">
        <v>2272</v>
      </c>
      <c r="C2236" s="51">
        <v>3.2361451056004034E-2</v>
      </c>
      <c r="D2236" s="51">
        <v>-1.3699803337123492E-3</v>
      </c>
    </row>
    <row r="2237" spans="2:4" x14ac:dyDescent="0.2">
      <c r="B2237" t="s">
        <v>2273</v>
      </c>
      <c r="C2237" s="51">
        <v>1.1723897213815398E-2</v>
      </c>
      <c r="D2237" s="51">
        <v>5.6401372880982542E-2</v>
      </c>
    </row>
    <row r="2238" spans="2:4" x14ac:dyDescent="0.2">
      <c r="B2238" t="s">
        <v>2274</v>
      </c>
      <c r="C2238" s="51">
        <v>1.7692793343048775E-2</v>
      </c>
      <c r="D2238" s="51">
        <v>5.2765892077217935E-2</v>
      </c>
    </row>
    <row r="2239" spans="2:4" x14ac:dyDescent="0.2">
      <c r="B2239" t="s">
        <v>2275</v>
      </c>
      <c r="C2239" s="51">
        <v>2.2911562509591268E-2</v>
      </c>
      <c r="D2239" s="51">
        <v>2.9954590445722445E-2</v>
      </c>
    </row>
    <row r="2240" spans="2:4" x14ac:dyDescent="0.2">
      <c r="B2240" t="s">
        <v>2276</v>
      </c>
      <c r="C2240" s="51">
        <v>-1.2755808630558202E-2</v>
      </c>
      <c r="D2240" s="51">
        <v>4.3442705564304206E-2</v>
      </c>
    </row>
    <row r="2241" spans="2:4" x14ac:dyDescent="0.2">
      <c r="B2241" t="s">
        <v>2277</v>
      </c>
      <c r="C2241" s="51">
        <v>4.3523111651488443E-2</v>
      </c>
      <c r="D2241" s="51">
        <v>4.8527689405493443E-2</v>
      </c>
    </row>
    <row r="2242" spans="2:4" x14ac:dyDescent="0.2">
      <c r="B2242" t="s">
        <v>2278</v>
      </c>
      <c r="C2242" s="51">
        <v>3.3917934909073959E-2</v>
      </c>
      <c r="D2242" s="51">
        <v>3.0657848290208484E-2</v>
      </c>
    </row>
    <row r="2243" spans="2:4" x14ac:dyDescent="0.2">
      <c r="B2243" t="s">
        <v>2279</v>
      </c>
      <c r="C2243" s="51">
        <v>-1.9607736910920326E-2</v>
      </c>
      <c r="D2243" s="51">
        <v>3.3974660240624448E-2</v>
      </c>
    </row>
    <row r="2244" spans="2:4" x14ac:dyDescent="0.2">
      <c r="B2244" t="s">
        <v>2280</v>
      </c>
      <c r="C2244" s="51">
        <v>1.021528368156246E-2</v>
      </c>
      <c r="D2244" s="51">
        <v>2.5905212206725182E-2</v>
      </c>
    </row>
    <row r="2245" spans="2:4" x14ac:dyDescent="0.2">
      <c r="B2245" t="s">
        <v>2281</v>
      </c>
      <c r="C2245" s="51">
        <v>-4.0707124575979588E-2</v>
      </c>
      <c r="D2245" s="51">
        <v>5.0893500599380456E-2</v>
      </c>
    </row>
    <row r="2246" spans="2:4" x14ac:dyDescent="0.2">
      <c r="B2246" t="s">
        <v>2282</v>
      </c>
      <c r="C2246" s="51">
        <v>-1.419069475339056E-2</v>
      </c>
      <c r="D2246" s="51">
        <v>7.88908874129335E-2</v>
      </c>
    </row>
    <row r="2247" spans="2:4" x14ac:dyDescent="0.2">
      <c r="B2247" t="s">
        <v>2283</v>
      </c>
      <c r="C2247" s="51">
        <v>-3.0329406983445988E-3</v>
      </c>
      <c r="D2247" s="51">
        <v>4.8451407353302792E-2</v>
      </c>
    </row>
    <row r="2248" spans="2:4" x14ac:dyDescent="0.2">
      <c r="B2248" t="s">
        <v>2284</v>
      </c>
      <c r="C2248" s="51">
        <v>-1.2667410315250127E-2</v>
      </c>
      <c r="D2248" s="51">
        <v>4.6959457202359237E-2</v>
      </c>
    </row>
    <row r="2249" spans="2:4" x14ac:dyDescent="0.2">
      <c r="B2249" t="s">
        <v>2285</v>
      </c>
      <c r="C2249" s="51">
        <v>2.5640897849833977E-2</v>
      </c>
      <c r="D2249" s="51">
        <v>2.8166062848080937E-2</v>
      </c>
    </row>
    <row r="2250" spans="2:4" x14ac:dyDescent="0.2">
      <c r="B2250" t="s">
        <v>2286</v>
      </c>
      <c r="C2250" s="51">
        <v>2.3342527642298119E-2</v>
      </c>
      <c r="D2250" s="51">
        <v>2.4508773143216641E-2</v>
      </c>
    </row>
    <row r="2251" spans="2:4" x14ac:dyDescent="0.2">
      <c r="B2251" t="s">
        <v>2287</v>
      </c>
      <c r="C2251" s="51">
        <v>5.538162247541268E-3</v>
      </c>
      <c r="D2251" s="51">
        <v>1.7556977804110804E-2</v>
      </c>
    </row>
    <row r="2252" spans="2:4" x14ac:dyDescent="0.2">
      <c r="B2252" t="s">
        <v>2288</v>
      </c>
      <c r="C2252" s="51">
        <v>2.5468876366518952E-2</v>
      </c>
      <c r="D2252" s="51">
        <v>4.7202637569597382E-2</v>
      </c>
    </row>
    <row r="2253" spans="2:4" x14ac:dyDescent="0.2">
      <c r="B2253" t="s">
        <v>2289</v>
      </c>
      <c r="C2253" s="51">
        <v>4.5403513284351035E-2</v>
      </c>
      <c r="D2253" s="51">
        <v>4.4101915796332686E-2</v>
      </c>
    </row>
    <row r="2254" spans="2:4" x14ac:dyDescent="0.2">
      <c r="B2254" t="s">
        <v>2290</v>
      </c>
      <c r="C2254" s="51">
        <v>-1.4300812319611911E-2</v>
      </c>
      <c r="D2254" s="51">
        <v>5.2426632544039002E-2</v>
      </c>
    </row>
    <row r="2255" spans="2:4" x14ac:dyDescent="0.2">
      <c r="B2255" t="s">
        <v>2291</v>
      </c>
      <c r="C2255" s="51">
        <v>6.0267238886156657E-3</v>
      </c>
      <c r="D2255" s="51">
        <v>3.7246203183065783E-2</v>
      </c>
    </row>
    <row r="2256" spans="2:4" x14ac:dyDescent="0.2">
      <c r="B2256" t="s">
        <v>2292</v>
      </c>
      <c r="C2256" s="51">
        <v>-1.7958080675204588E-2</v>
      </c>
      <c r="D2256" s="51">
        <v>1.59626771015349E-2</v>
      </c>
    </row>
    <row r="2257" spans="2:4" x14ac:dyDescent="0.2">
      <c r="B2257" t="s">
        <v>2293</v>
      </c>
      <c r="C2257" s="51">
        <v>-8.8384974122590072E-3</v>
      </c>
      <c r="D2257" s="51">
        <v>4.7116533536583724E-2</v>
      </c>
    </row>
    <row r="2258" spans="2:4" x14ac:dyDescent="0.2">
      <c r="B2258" t="s">
        <v>2294</v>
      </c>
      <c r="C2258" s="51">
        <v>2.8332113100213739E-2</v>
      </c>
      <c r="D2258" s="51">
        <v>4.7895997106945615E-2</v>
      </c>
    </row>
    <row r="2259" spans="2:4" x14ac:dyDescent="0.2">
      <c r="B2259" t="s">
        <v>2295</v>
      </c>
      <c r="C2259" s="51">
        <v>4.198198640631521E-2</v>
      </c>
      <c r="D2259" s="51">
        <v>3.4703169156622714E-2</v>
      </c>
    </row>
    <row r="2260" spans="2:4" x14ac:dyDescent="0.2">
      <c r="B2260" t="s">
        <v>2296</v>
      </c>
      <c r="C2260" s="51">
        <v>3.4657254542440036E-2</v>
      </c>
      <c r="D2260" s="51">
        <v>2.4266269520763644E-2</v>
      </c>
    </row>
    <row r="2261" spans="2:4" x14ac:dyDescent="0.2">
      <c r="B2261" t="s">
        <v>2297</v>
      </c>
      <c r="C2261" s="51">
        <v>7.2482862269375708E-3</v>
      </c>
      <c r="D2261" s="51">
        <v>1.4430778986753028E-2</v>
      </c>
    </row>
    <row r="2262" spans="2:4" x14ac:dyDescent="0.2">
      <c r="B2262" t="s">
        <v>2298</v>
      </c>
      <c r="C2262" s="51">
        <v>-1.0890121130157934E-2</v>
      </c>
      <c r="D2262" s="51">
        <v>5.2631186278093468E-2</v>
      </c>
    </row>
    <row r="2263" spans="2:4" x14ac:dyDescent="0.2">
      <c r="B2263" t="s">
        <v>2299</v>
      </c>
      <c r="C2263" s="51">
        <v>-9.5979610667376401E-3</v>
      </c>
      <c r="D2263" s="51">
        <v>5.7707046223679281E-2</v>
      </c>
    </row>
    <row r="2264" spans="2:4" x14ac:dyDescent="0.2">
      <c r="B2264" t="s">
        <v>2300</v>
      </c>
      <c r="C2264" s="51">
        <v>-2.6772973548205466E-2</v>
      </c>
      <c r="D2264" s="51">
        <v>6.7158724323185093E-2</v>
      </c>
    </row>
    <row r="2265" spans="2:4" x14ac:dyDescent="0.2">
      <c r="B2265" t="s">
        <v>2301</v>
      </c>
      <c r="C2265" s="51">
        <v>-5.4521679741827665E-3</v>
      </c>
      <c r="D2265" s="51">
        <v>4.6192578098175403E-2</v>
      </c>
    </row>
    <row r="2266" spans="2:4" x14ac:dyDescent="0.2">
      <c r="B2266" t="s">
        <v>2302</v>
      </c>
      <c r="C2266" s="51">
        <v>4.9573099659725554E-2</v>
      </c>
      <c r="D2266" s="51">
        <v>4.721651632308374E-2</v>
      </c>
    </row>
    <row r="2267" spans="2:4" x14ac:dyDescent="0.2">
      <c r="B2267" t="s">
        <v>2303</v>
      </c>
      <c r="C2267" s="51">
        <v>3.7248222894652343E-2</v>
      </c>
      <c r="D2267" s="51">
        <v>2.7819679491974295E-2</v>
      </c>
    </row>
    <row r="2268" spans="2:4" x14ac:dyDescent="0.2">
      <c r="B2268" t="s">
        <v>2304</v>
      </c>
      <c r="C2268" s="51">
        <v>2.8552254525086715E-3</v>
      </c>
      <c r="D2268" s="51">
        <v>3.8453555652982613E-2</v>
      </c>
    </row>
    <row r="2269" spans="2:4" x14ac:dyDescent="0.2">
      <c r="B2269" t="s">
        <v>2305</v>
      </c>
      <c r="C2269" s="51">
        <v>-8.6835374165929197E-3</v>
      </c>
      <c r="D2269" s="51">
        <v>2.8366585725053864E-2</v>
      </c>
    </row>
    <row r="2270" spans="2:4" x14ac:dyDescent="0.2">
      <c r="B2270" t="s">
        <v>2306</v>
      </c>
      <c r="C2270" s="51">
        <v>1.1924476865815386E-2</v>
      </c>
      <c r="D2270" s="51">
        <v>7.6240431596591274E-2</v>
      </c>
    </row>
    <row r="2271" spans="2:4" x14ac:dyDescent="0.2">
      <c r="B2271" t="s">
        <v>2307</v>
      </c>
      <c r="C2271" s="51">
        <v>2.3738918505340479E-2</v>
      </c>
      <c r="D2271" s="51">
        <v>5.3708909879902858E-2</v>
      </c>
    </row>
    <row r="2272" spans="2:4" x14ac:dyDescent="0.2">
      <c r="B2272" t="s">
        <v>2308</v>
      </c>
      <c r="C2272" s="51">
        <v>1.2332118761820995E-2</v>
      </c>
      <c r="D2272" s="51">
        <v>3.7900193475072022E-3</v>
      </c>
    </row>
    <row r="2273" spans="2:4" x14ac:dyDescent="0.2">
      <c r="B2273" t="s">
        <v>2309</v>
      </c>
      <c r="C2273" s="51">
        <v>-1.2283832100144302E-2</v>
      </c>
      <c r="D2273" s="51">
        <v>3.1017228524918089E-2</v>
      </c>
    </row>
    <row r="2274" spans="2:4" x14ac:dyDescent="0.2">
      <c r="B2274" t="s">
        <v>2310</v>
      </c>
      <c r="C2274" s="51">
        <v>4.1117547949531506E-3</v>
      </c>
      <c r="D2274" s="51">
        <v>5.9073648077443225E-2</v>
      </c>
    </row>
    <row r="2275" spans="2:4" x14ac:dyDescent="0.2">
      <c r="B2275" t="s">
        <v>2311</v>
      </c>
      <c r="C2275" s="51">
        <v>3.9602014765419144E-3</v>
      </c>
      <c r="D2275" s="51">
        <v>7.5503459791472979E-3</v>
      </c>
    </row>
    <row r="2276" spans="2:4" x14ac:dyDescent="0.2">
      <c r="B2276" t="s">
        <v>2312</v>
      </c>
      <c r="C2276" s="51">
        <v>-4.8405817643335496E-3</v>
      </c>
      <c r="D2276" s="51">
        <v>6.1009116687583631E-2</v>
      </c>
    </row>
    <row r="2277" spans="2:4" x14ac:dyDescent="0.2">
      <c r="B2277" t="s">
        <v>2313</v>
      </c>
      <c r="C2277" s="51">
        <v>8.1223619056288894E-3</v>
      </c>
      <c r="D2277" s="51">
        <v>4.356253378685343E-2</v>
      </c>
    </row>
    <row r="2278" spans="2:4" x14ac:dyDescent="0.2">
      <c r="B2278" t="s">
        <v>2314</v>
      </c>
      <c r="C2278" s="51">
        <v>3.1297882054562715E-2</v>
      </c>
      <c r="D2278" s="51">
        <v>2.4105690616939835E-2</v>
      </c>
    </row>
    <row r="2279" spans="2:4" x14ac:dyDescent="0.2">
      <c r="B2279" t="s">
        <v>2315</v>
      </c>
      <c r="C2279" s="51">
        <v>1.810225013361981E-2</v>
      </c>
      <c r="D2279" s="51">
        <v>7.7080469075467284E-3</v>
      </c>
    </row>
    <row r="2280" spans="2:4" x14ac:dyDescent="0.2">
      <c r="B2280" t="s">
        <v>2316</v>
      </c>
      <c r="C2280" s="51">
        <v>5.2807900383771804E-3</v>
      </c>
      <c r="D2280" s="51">
        <v>1.4940376068945681E-2</v>
      </c>
    </row>
    <row r="2281" spans="2:4" x14ac:dyDescent="0.2">
      <c r="B2281" t="s">
        <v>2317</v>
      </c>
      <c r="C2281" s="51">
        <v>-2.261715461397645E-3</v>
      </c>
      <c r="D2281" s="51">
        <v>3.5237213853121507E-2</v>
      </c>
    </row>
    <row r="2282" spans="2:4" x14ac:dyDescent="0.2">
      <c r="B2282" t="s">
        <v>2318</v>
      </c>
      <c r="C2282" s="51">
        <v>1.7899888917699003E-2</v>
      </c>
      <c r="D2282" s="51">
        <v>0.10724496803439854</v>
      </c>
    </row>
    <row r="2283" spans="2:4" x14ac:dyDescent="0.2">
      <c r="B2283" t="s">
        <v>2319</v>
      </c>
      <c r="C2283" s="51">
        <v>3.8829617189512639E-4</v>
      </c>
      <c r="D2283" s="51">
        <v>5.4144582096084568E-2</v>
      </c>
    </row>
    <row r="2284" spans="2:4" x14ac:dyDescent="0.2">
      <c r="B2284" t="s">
        <v>2320</v>
      </c>
      <c r="C2284" s="51">
        <v>-2.275457804977267E-2</v>
      </c>
      <c r="D2284" s="51">
        <v>3.7786145841455586E-2</v>
      </c>
    </row>
    <row r="2285" spans="2:4" x14ac:dyDescent="0.2">
      <c r="B2285" t="s">
        <v>2321</v>
      </c>
      <c r="C2285" s="51">
        <v>-9.9573766854677004E-4</v>
      </c>
      <c r="D2285" s="51">
        <v>3.8093320881106257E-2</v>
      </c>
    </row>
    <row r="2286" spans="2:4" x14ac:dyDescent="0.2">
      <c r="B2286" t="s">
        <v>2322</v>
      </c>
      <c r="C2286" s="51">
        <v>2.3692891279870058E-2</v>
      </c>
      <c r="D2286" s="51">
        <v>4.4404266939781112E-2</v>
      </c>
    </row>
    <row r="2287" spans="2:4" x14ac:dyDescent="0.2">
      <c r="B2287" t="s">
        <v>2323</v>
      </c>
      <c r="C2287" s="51">
        <v>-6.522716983521545E-3</v>
      </c>
      <c r="D2287" s="51">
        <v>5.6684155931428795E-2</v>
      </c>
    </row>
    <row r="2288" spans="2:4" x14ac:dyDescent="0.2">
      <c r="B2288" t="s">
        <v>2324</v>
      </c>
      <c r="C2288" s="51">
        <v>2.4179666368603506E-3</v>
      </c>
      <c r="D2288" s="51">
        <v>3.6532594329134999E-2</v>
      </c>
    </row>
    <row r="2289" spans="2:4" x14ac:dyDescent="0.2">
      <c r="B2289" t="s">
        <v>2325</v>
      </c>
      <c r="C2289" s="51">
        <v>2.6154533914183292E-2</v>
      </c>
      <c r="D2289" s="51">
        <v>4.4974305388413384E-2</v>
      </c>
    </row>
    <row r="2290" spans="2:4" x14ac:dyDescent="0.2">
      <c r="B2290" t="s">
        <v>2326</v>
      </c>
      <c r="C2290" s="51">
        <v>-9.8426352086334479E-3</v>
      </c>
      <c r="D2290" s="51">
        <v>2.8737021362398182E-2</v>
      </c>
    </row>
    <row r="2291" spans="2:4" x14ac:dyDescent="0.2">
      <c r="B2291" t="s">
        <v>2327</v>
      </c>
      <c r="C2291" s="51">
        <v>1.5654104126482337E-2</v>
      </c>
      <c r="D2291" s="51">
        <v>4.1705133651207135E-2</v>
      </c>
    </row>
    <row r="2292" spans="2:4" x14ac:dyDescent="0.2">
      <c r="B2292" t="s">
        <v>2328</v>
      </c>
      <c r="C2292" s="51">
        <v>-2.4967696340872855E-3</v>
      </c>
      <c r="D2292" s="51">
        <v>5.4428017149873845E-2</v>
      </c>
    </row>
    <row r="2293" spans="2:4" x14ac:dyDescent="0.2">
      <c r="B2293" t="s">
        <v>2329</v>
      </c>
      <c r="C2293" s="51">
        <v>1.6989088354523882E-2</v>
      </c>
      <c r="D2293" s="51">
        <v>6.2707564987651149E-3</v>
      </c>
    </row>
    <row r="2294" spans="2:4" x14ac:dyDescent="0.2">
      <c r="B2294" t="s">
        <v>2330</v>
      </c>
      <c r="C2294" s="51">
        <v>3.1483264928858043E-2</v>
      </c>
      <c r="D2294" s="51">
        <v>5.2981926184771294E-2</v>
      </c>
    </row>
    <row r="2295" spans="2:4" x14ac:dyDescent="0.2">
      <c r="B2295" t="s">
        <v>2331</v>
      </c>
      <c r="C2295" s="51">
        <v>1.1884342381382428E-2</v>
      </c>
      <c r="D2295" s="51">
        <v>9.1241278128114216E-3</v>
      </c>
    </row>
    <row r="2296" spans="2:4" x14ac:dyDescent="0.2">
      <c r="B2296" t="s">
        <v>2332</v>
      </c>
      <c r="C2296" s="51">
        <v>-2.566289089412583E-2</v>
      </c>
      <c r="D2296" s="51">
        <v>3.6298481011841077E-2</v>
      </c>
    </row>
    <row r="2297" spans="2:4" x14ac:dyDescent="0.2">
      <c r="B2297" t="s">
        <v>2333</v>
      </c>
      <c r="C2297" s="51">
        <v>2.8341604864264416E-2</v>
      </c>
      <c r="D2297" s="51">
        <v>4.4002455977660213E-2</v>
      </c>
    </row>
    <row r="2298" spans="2:4" x14ac:dyDescent="0.2">
      <c r="B2298" t="s">
        <v>2334</v>
      </c>
      <c r="C2298" s="51">
        <v>2.7226295418652111E-2</v>
      </c>
      <c r="D2298" s="51">
        <v>4.635093772755549E-2</v>
      </c>
    </row>
    <row r="2299" spans="2:4" x14ac:dyDescent="0.2">
      <c r="B2299" t="s">
        <v>2335</v>
      </c>
      <c r="C2299" s="51">
        <v>-2.2705012720737189E-3</v>
      </c>
      <c r="D2299" s="51">
        <v>5.0649891776990398E-2</v>
      </c>
    </row>
    <row r="2300" spans="2:4" x14ac:dyDescent="0.2">
      <c r="B2300" t="s">
        <v>2336</v>
      </c>
      <c r="C2300" s="51">
        <v>2.3670597054772986E-2</v>
      </c>
      <c r="D2300" s="51">
        <v>5.582240157261583E-2</v>
      </c>
    </row>
    <row r="2301" spans="2:4" x14ac:dyDescent="0.2">
      <c r="B2301" t="s">
        <v>2337</v>
      </c>
      <c r="C2301" s="51">
        <v>-1.2989446534023114E-2</v>
      </c>
      <c r="D2301" s="51">
        <v>3.0965066075779084E-2</v>
      </c>
    </row>
    <row r="2302" spans="2:4" x14ac:dyDescent="0.2">
      <c r="B2302" t="s">
        <v>2338</v>
      </c>
      <c r="C2302" s="51">
        <v>1.0832504324364799E-2</v>
      </c>
      <c r="D2302" s="51">
        <v>2.3901432609281445E-2</v>
      </c>
    </row>
    <row r="2303" spans="2:4" x14ac:dyDescent="0.2">
      <c r="B2303" t="s">
        <v>2339</v>
      </c>
      <c r="C2303" s="51">
        <v>3.3618216709920806E-3</v>
      </c>
      <c r="D2303" s="51">
        <v>7.2903680428582668E-2</v>
      </c>
    </row>
    <row r="2304" spans="2:4" x14ac:dyDescent="0.2">
      <c r="B2304" t="s">
        <v>2340</v>
      </c>
      <c r="C2304" s="51">
        <v>3.2914934345955812E-2</v>
      </c>
      <c r="D2304" s="51">
        <v>6.2021699692217977E-2</v>
      </c>
    </row>
    <row r="2305" spans="2:4" x14ac:dyDescent="0.2">
      <c r="B2305" t="s">
        <v>2341</v>
      </c>
      <c r="C2305" s="51">
        <v>1.0202621178261768E-3</v>
      </c>
      <c r="D2305" s="51">
        <v>7.6250660623466138E-3</v>
      </c>
    </row>
    <row r="2306" spans="2:4" x14ac:dyDescent="0.2">
      <c r="B2306" t="s">
        <v>2342</v>
      </c>
      <c r="C2306" s="51">
        <v>1.7940153339805129E-3</v>
      </c>
      <c r="D2306" s="51">
        <v>1.5141664803393094E-2</v>
      </c>
    </row>
    <row r="2307" spans="2:4" x14ac:dyDescent="0.2">
      <c r="B2307" t="s">
        <v>2343</v>
      </c>
      <c r="C2307" s="51">
        <v>2.4576220037041713E-2</v>
      </c>
      <c r="D2307" s="51">
        <v>4.4144439855074324E-2</v>
      </c>
    </row>
    <row r="2308" spans="2:4" x14ac:dyDescent="0.2">
      <c r="B2308" t="s">
        <v>2344</v>
      </c>
      <c r="C2308" s="51">
        <v>3.8113076703683489E-2</v>
      </c>
      <c r="D2308" s="51">
        <v>8.8786238603722312E-2</v>
      </c>
    </row>
    <row r="2309" spans="2:4" x14ac:dyDescent="0.2">
      <c r="B2309" t="s">
        <v>2345</v>
      </c>
      <c r="C2309" s="51">
        <v>7.6556730195168916E-3</v>
      </c>
      <c r="D2309" s="51">
        <v>6.1324304541902804E-2</v>
      </c>
    </row>
    <row r="2310" spans="2:4" x14ac:dyDescent="0.2">
      <c r="B2310" t="s">
        <v>2346</v>
      </c>
      <c r="C2310" s="51">
        <v>1.6107335168932254E-2</v>
      </c>
      <c r="D2310" s="51">
        <v>4.4258341455906229E-2</v>
      </c>
    </row>
    <row r="2311" spans="2:4" x14ac:dyDescent="0.2">
      <c r="B2311" t="s">
        <v>2347</v>
      </c>
      <c r="C2311" s="51">
        <v>1.1075464558848662E-2</v>
      </c>
      <c r="D2311" s="51">
        <v>5.2901804535103791E-2</v>
      </c>
    </row>
    <row r="2312" spans="2:4" x14ac:dyDescent="0.2">
      <c r="B2312" t="s">
        <v>2348</v>
      </c>
      <c r="C2312" s="51">
        <v>-1.3666330019622003E-3</v>
      </c>
      <c r="D2312" s="51">
        <v>2.1506889793758605E-2</v>
      </c>
    </row>
    <row r="2313" spans="2:4" x14ac:dyDescent="0.2">
      <c r="B2313" t="s">
        <v>2349</v>
      </c>
      <c r="C2313" s="51">
        <v>7.6685300946130932E-3</v>
      </c>
      <c r="D2313" s="51">
        <v>4.236447452969451E-2</v>
      </c>
    </row>
    <row r="2314" spans="2:4" x14ac:dyDescent="0.2">
      <c r="B2314" t="s">
        <v>2350</v>
      </c>
      <c r="C2314" s="51">
        <v>-3.1141552854884035E-2</v>
      </c>
      <c r="D2314" s="51">
        <v>4.1774720354306717E-2</v>
      </c>
    </row>
    <row r="2315" spans="2:4" x14ac:dyDescent="0.2">
      <c r="B2315" t="s">
        <v>2351</v>
      </c>
      <c r="C2315" s="51">
        <v>3.120479326519889E-3</v>
      </c>
      <c r="D2315" s="51">
        <v>4.6278288737806664E-2</v>
      </c>
    </row>
    <row r="2316" spans="2:4" x14ac:dyDescent="0.2">
      <c r="B2316" t="s">
        <v>2352</v>
      </c>
      <c r="C2316" s="51">
        <v>-2.243297054834037E-2</v>
      </c>
      <c r="D2316" s="51">
        <v>2.8434105753134951E-2</v>
      </c>
    </row>
    <row r="2317" spans="2:4" x14ac:dyDescent="0.2">
      <c r="B2317" t="s">
        <v>2353</v>
      </c>
      <c r="C2317" s="51">
        <v>1.4126638957849335E-2</v>
      </c>
      <c r="D2317" s="51">
        <v>3.1716514007901223E-2</v>
      </c>
    </row>
    <row r="2318" spans="2:4" x14ac:dyDescent="0.2">
      <c r="B2318" t="s">
        <v>2354</v>
      </c>
      <c r="C2318" s="51">
        <v>2.541869129962445E-2</v>
      </c>
      <c r="D2318" s="51">
        <v>7.6541114775900962E-2</v>
      </c>
    </row>
    <row r="2319" spans="2:4" x14ac:dyDescent="0.2">
      <c r="B2319" t="s">
        <v>2355</v>
      </c>
      <c r="C2319" s="51">
        <v>1.3630286986246302E-2</v>
      </c>
      <c r="D2319" s="51">
        <v>1.436627037124432E-2</v>
      </c>
    </row>
    <row r="2320" spans="2:4" x14ac:dyDescent="0.2">
      <c r="B2320" t="s">
        <v>2356</v>
      </c>
      <c r="C2320" s="51">
        <v>4.6151969782433785E-2</v>
      </c>
      <c r="D2320" s="51">
        <v>6.2216199377544149E-2</v>
      </c>
    </row>
    <row r="2321" spans="2:4" x14ac:dyDescent="0.2">
      <c r="B2321" t="s">
        <v>2357</v>
      </c>
      <c r="C2321" s="51">
        <v>-1.3794464954193387E-3</v>
      </c>
      <c r="D2321" s="51">
        <v>1.845778333490853E-2</v>
      </c>
    </row>
    <row r="2322" spans="2:4" x14ac:dyDescent="0.2">
      <c r="B2322" t="s">
        <v>2358</v>
      </c>
      <c r="C2322" s="51">
        <v>-5.9496186155095481E-3</v>
      </c>
      <c r="D2322" s="51">
        <v>1.6347904939002515E-2</v>
      </c>
    </row>
    <row r="2323" spans="2:4" x14ac:dyDescent="0.2">
      <c r="B2323" t="s">
        <v>2359</v>
      </c>
      <c r="C2323" s="51">
        <v>1.4625211270770402E-2</v>
      </c>
      <c r="D2323" s="51">
        <v>6.3795282589039243E-2</v>
      </c>
    </row>
    <row r="2324" spans="2:4" x14ac:dyDescent="0.2">
      <c r="B2324" t="s">
        <v>2360</v>
      </c>
      <c r="C2324" s="51">
        <v>-1.1356986892729527E-2</v>
      </c>
      <c r="D2324" s="51">
        <v>8.9500936449221948E-3</v>
      </c>
    </row>
    <row r="2325" spans="2:4" x14ac:dyDescent="0.2">
      <c r="B2325" t="s">
        <v>2361</v>
      </c>
      <c r="C2325" s="51">
        <v>1.2806377470948097E-2</v>
      </c>
      <c r="D2325" s="51">
        <v>2.4445828941849837E-2</v>
      </c>
    </row>
    <row r="2326" spans="2:4" x14ac:dyDescent="0.2">
      <c r="B2326" t="s">
        <v>2362</v>
      </c>
      <c r="C2326" s="51">
        <v>-1.5623719200490398E-2</v>
      </c>
      <c r="D2326" s="51">
        <v>2.1355872334952394E-2</v>
      </c>
    </row>
    <row r="2327" spans="2:4" x14ac:dyDescent="0.2">
      <c r="B2327" t="s">
        <v>2363</v>
      </c>
      <c r="C2327" s="51">
        <v>8.7538223572110677E-4</v>
      </c>
      <c r="D2327" s="51">
        <v>6.8966468009294651E-2</v>
      </c>
    </row>
    <row r="2328" spans="2:4" x14ac:dyDescent="0.2">
      <c r="B2328" t="s">
        <v>2364</v>
      </c>
      <c r="C2328" s="51">
        <v>-7.8045707257135433E-3</v>
      </c>
      <c r="D2328" s="51">
        <v>6.127804874387513E-2</v>
      </c>
    </row>
    <row r="2329" spans="2:4" x14ac:dyDescent="0.2">
      <c r="B2329" t="s">
        <v>2365</v>
      </c>
      <c r="C2329" s="51">
        <v>1.3075837313084669E-2</v>
      </c>
      <c r="D2329" s="51">
        <v>5.8988859859971203E-2</v>
      </c>
    </row>
    <row r="2330" spans="2:4" x14ac:dyDescent="0.2">
      <c r="B2330" t="s">
        <v>2366</v>
      </c>
      <c r="C2330" s="51">
        <v>3.9165104607486864E-3</v>
      </c>
      <c r="D2330" s="51">
        <v>6.0663105342305165E-2</v>
      </c>
    </row>
    <row r="2331" spans="2:4" x14ac:dyDescent="0.2">
      <c r="B2331" t="s">
        <v>2367</v>
      </c>
      <c r="C2331" s="51">
        <v>-1.0598002619448947E-2</v>
      </c>
      <c r="D2331" s="51">
        <v>1.7412230938195307E-2</v>
      </c>
    </row>
    <row r="2332" spans="2:4" x14ac:dyDescent="0.2">
      <c r="B2332" t="s">
        <v>2368</v>
      </c>
      <c r="C2332" s="51">
        <v>-1.0427266758369602E-2</v>
      </c>
      <c r="D2332" s="51">
        <v>6.7621696420542138E-2</v>
      </c>
    </row>
    <row r="2333" spans="2:4" x14ac:dyDescent="0.2">
      <c r="B2333" t="s">
        <v>2369</v>
      </c>
      <c r="C2333" s="51">
        <v>3.180759042002592E-2</v>
      </c>
      <c r="D2333" s="51">
        <v>5.7262572043008456E-2</v>
      </c>
    </row>
    <row r="2334" spans="2:4" x14ac:dyDescent="0.2">
      <c r="B2334" t="s">
        <v>2370</v>
      </c>
      <c r="C2334" s="51">
        <v>6.1190128410704696E-2</v>
      </c>
      <c r="D2334" s="51">
        <v>6.1599444334659137E-2</v>
      </c>
    </row>
    <row r="2335" spans="2:4" x14ac:dyDescent="0.2">
      <c r="B2335" t="s">
        <v>2371</v>
      </c>
      <c r="C2335" s="51">
        <v>1.9791038854167987E-2</v>
      </c>
      <c r="D2335" s="51">
        <v>3.4165059814712566E-2</v>
      </c>
    </row>
    <row r="2336" spans="2:4" x14ac:dyDescent="0.2">
      <c r="B2336" t="s">
        <v>2372</v>
      </c>
      <c r="C2336" s="51">
        <v>5.9007268309990051E-3</v>
      </c>
      <c r="D2336" s="51">
        <v>9.9093873835538818E-2</v>
      </c>
    </row>
    <row r="2337" spans="2:4" x14ac:dyDescent="0.2">
      <c r="B2337" t="s">
        <v>2373</v>
      </c>
      <c r="C2337" s="51">
        <v>2.8433427813452121E-3</v>
      </c>
      <c r="D2337" s="51">
        <v>6.0543118557188594E-2</v>
      </c>
    </row>
    <row r="2338" spans="2:4" x14ac:dyDescent="0.2">
      <c r="B2338" t="s">
        <v>2374</v>
      </c>
      <c r="C2338" s="51">
        <v>2.2031350192310891E-2</v>
      </c>
      <c r="D2338" s="51">
        <v>4.0297509348796494E-2</v>
      </c>
    </row>
    <row r="2339" spans="2:4" x14ac:dyDescent="0.2">
      <c r="B2339" t="s">
        <v>2375</v>
      </c>
      <c r="C2339" s="51">
        <v>1.5422913360750624E-2</v>
      </c>
      <c r="D2339" s="51">
        <v>6.6022430783555464E-2</v>
      </c>
    </row>
    <row r="2340" spans="2:4" x14ac:dyDescent="0.2">
      <c r="B2340" t="s">
        <v>2376</v>
      </c>
      <c r="C2340" s="51">
        <v>5.5577167951372311E-4</v>
      </c>
      <c r="D2340" s="51">
        <v>3.1235851474534622E-2</v>
      </c>
    </row>
    <row r="2341" spans="2:4" x14ac:dyDescent="0.2">
      <c r="B2341" t="s">
        <v>2377</v>
      </c>
      <c r="C2341" s="51">
        <v>-2.1417679179136999E-2</v>
      </c>
      <c r="D2341" s="51">
        <v>2.7366192833578051E-2</v>
      </c>
    </row>
    <row r="2342" spans="2:4" x14ac:dyDescent="0.2">
      <c r="B2342" t="s">
        <v>2378</v>
      </c>
      <c r="C2342" s="51">
        <v>6.7123924115086797E-3</v>
      </c>
      <c r="D2342" s="51">
        <v>7.6266816468894064E-3</v>
      </c>
    </row>
    <row r="2343" spans="2:4" x14ac:dyDescent="0.2">
      <c r="B2343" t="s">
        <v>2379</v>
      </c>
      <c r="C2343" s="51">
        <v>5.7407544827689332E-2</v>
      </c>
      <c r="D2343" s="51">
        <v>4.9587144714414555E-2</v>
      </c>
    </row>
    <row r="2344" spans="2:4" x14ac:dyDescent="0.2">
      <c r="B2344" t="s">
        <v>2380</v>
      </c>
      <c r="C2344" s="51">
        <v>8.20187189455392E-3</v>
      </c>
      <c r="D2344" s="51">
        <v>1.7442438941310087E-2</v>
      </c>
    </row>
    <row r="2345" spans="2:4" x14ac:dyDescent="0.2">
      <c r="B2345" t="s">
        <v>2381</v>
      </c>
      <c r="C2345" s="51">
        <v>1.1683058554647456E-2</v>
      </c>
      <c r="D2345" s="51">
        <v>1.7229404820145736E-2</v>
      </c>
    </row>
    <row r="2346" spans="2:4" x14ac:dyDescent="0.2">
      <c r="B2346" t="s">
        <v>2382</v>
      </c>
      <c r="C2346" s="51">
        <v>-7.3763453270277845E-3</v>
      </c>
      <c r="D2346" s="51">
        <v>3.2808196892529951E-2</v>
      </c>
    </row>
    <row r="2347" spans="2:4" x14ac:dyDescent="0.2">
      <c r="B2347" t="s">
        <v>2383</v>
      </c>
      <c r="C2347" s="51">
        <v>3.4481004971564644E-3</v>
      </c>
      <c r="D2347" s="51">
        <v>4.7048494585676642E-2</v>
      </c>
    </row>
    <row r="2348" spans="2:4" x14ac:dyDescent="0.2">
      <c r="B2348" t="s">
        <v>2384</v>
      </c>
      <c r="C2348" s="51">
        <v>3.9820099730496279E-2</v>
      </c>
      <c r="D2348" s="51">
        <v>8.1655225973617851E-2</v>
      </c>
    </row>
    <row r="2349" spans="2:4" x14ac:dyDescent="0.2">
      <c r="B2349" t="s">
        <v>2385</v>
      </c>
      <c r="C2349" s="51">
        <v>2.471960205701132E-5</v>
      </c>
      <c r="D2349" s="51">
        <v>2.3252926780510264E-2</v>
      </c>
    </row>
    <row r="2350" spans="2:4" x14ac:dyDescent="0.2">
      <c r="B2350" t="s">
        <v>2386</v>
      </c>
      <c r="C2350" s="51">
        <v>-2.4828953576395037E-3</v>
      </c>
      <c r="D2350" s="51">
        <v>6.0166246315006069E-2</v>
      </c>
    </row>
    <row r="2351" spans="2:4" x14ac:dyDescent="0.2">
      <c r="B2351" t="s">
        <v>2387</v>
      </c>
      <c r="C2351" s="51">
        <v>2.5253836321056386E-3</v>
      </c>
      <c r="D2351" s="51">
        <v>1.0531973859068601E-2</v>
      </c>
    </row>
    <row r="2352" spans="2:4" x14ac:dyDescent="0.2">
      <c r="B2352" t="s">
        <v>2388</v>
      </c>
      <c r="C2352" s="51">
        <v>3.6368825230962826E-2</v>
      </c>
      <c r="D2352" s="51">
        <v>3.8212307663288703E-2</v>
      </c>
    </row>
    <row r="2353" spans="2:4" x14ac:dyDescent="0.2">
      <c r="B2353" t="s">
        <v>2389</v>
      </c>
      <c r="C2353" s="51">
        <v>2.6348701741223599E-2</v>
      </c>
      <c r="D2353" s="51">
        <v>-5.27162492892818E-3</v>
      </c>
    </row>
    <row r="2354" spans="2:4" x14ac:dyDescent="0.2">
      <c r="B2354" t="s">
        <v>2390</v>
      </c>
      <c r="C2354" s="51">
        <v>4.8154949934942244E-4</v>
      </c>
      <c r="D2354" s="51">
        <v>4.2043911481895867E-2</v>
      </c>
    </row>
    <row r="2355" spans="2:4" x14ac:dyDescent="0.2">
      <c r="B2355" t="s">
        <v>2391</v>
      </c>
      <c r="C2355" s="51">
        <v>1.7755465614937335E-2</v>
      </c>
      <c r="D2355" s="51">
        <v>4.3059559913572909E-2</v>
      </c>
    </row>
    <row r="2356" spans="2:4" x14ac:dyDescent="0.2">
      <c r="B2356" t="s">
        <v>2392</v>
      </c>
      <c r="C2356" s="51">
        <v>2.5705091574226471E-2</v>
      </c>
      <c r="D2356" s="51">
        <v>3.7441124975602431E-2</v>
      </c>
    </row>
    <row r="2357" spans="2:4" x14ac:dyDescent="0.2">
      <c r="B2357" t="s">
        <v>2393</v>
      </c>
      <c r="C2357" s="51">
        <v>9.3027895481617457E-3</v>
      </c>
      <c r="D2357" s="51">
        <v>1.9376141239808683E-2</v>
      </c>
    </row>
    <row r="2358" spans="2:4" x14ac:dyDescent="0.2">
      <c r="B2358" t="s">
        <v>2394</v>
      </c>
      <c r="C2358" s="51">
        <v>2.5282477687440519E-2</v>
      </c>
      <c r="D2358" s="51">
        <v>3.9601133034234078E-2</v>
      </c>
    </row>
    <row r="2359" spans="2:4" x14ac:dyDescent="0.2">
      <c r="B2359" t="s">
        <v>2395</v>
      </c>
      <c r="C2359" s="51">
        <v>1.7689635572081652E-2</v>
      </c>
      <c r="D2359" s="51">
        <v>3.9064955457113595E-2</v>
      </c>
    </row>
    <row r="2360" spans="2:4" x14ac:dyDescent="0.2">
      <c r="B2360" t="s">
        <v>2396</v>
      </c>
      <c r="C2360" s="51">
        <v>1.8443283695668781E-2</v>
      </c>
      <c r="D2360" s="51">
        <v>4.0766509946426249E-2</v>
      </c>
    </row>
    <row r="2361" spans="2:4" x14ac:dyDescent="0.2">
      <c r="B2361" t="s">
        <v>2397</v>
      </c>
      <c r="C2361" s="51">
        <v>2.7558166557000795E-2</v>
      </c>
      <c r="D2361" s="51">
        <v>3.8090405245490712E-2</v>
      </c>
    </row>
    <row r="2362" spans="2:4" x14ac:dyDescent="0.2">
      <c r="B2362" t="s">
        <v>2398</v>
      </c>
      <c r="C2362" s="51">
        <v>1.8294238470696264E-4</v>
      </c>
      <c r="D2362" s="51">
        <v>3.8000133585844274E-2</v>
      </c>
    </row>
    <row r="2363" spans="2:4" x14ac:dyDescent="0.2">
      <c r="B2363" t="s">
        <v>2399</v>
      </c>
      <c r="C2363" s="51">
        <v>-5.0564808389415624E-3</v>
      </c>
      <c r="D2363" s="51">
        <v>6.4910674855957751E-3</v>
      </c>
    </row>
    <row r="2364" spans="2:4" x14ac:dyDescent="0.2">
      <c r="B2364" t="s">
        <v>2400</v>
      </c>
      <c r="C2364" s="51">
        <v>7.5054661062026393E-3</v>
      </c>
      <c r="D2364" s="51">
        <v>5.5531389676193789E-2</v>
      </c>
    </row>
    <row r="2365" spans="2:4" x14ac:dyDescent="0.2">
      <c r="B2365" t="s">
        <v>2401</v>
      </c>
      <c r="C2365" s="51">
        <v>2.2853832483465328E-3</v>
      </c>
      <c r="D2365" s="51">
        <v>1.6128450147162413E-2</v>
      </c>
    </row>
    <row r="2366" spans="2:4" x14ac:dyDescent="0.2">
      <c r="B2366" t="s">
        <v>2402</v>
      </c>
      <c r="C2366" s="51">
        <v>2.3771135758526143E-2</v>
      </c>
      <c r="D2366" s="51">
        <v>7.6703616855617052E-2</v>
      </c>
    </row>
    <row r="2367" spans="2:4" x14ac:dyDescent="0.2">
      <c r="B2367" t="s">
        <v>2403</v>
      </c>
      <c r="C2367" s="51">
        <v>-1.9647418941418283E-2</v>
      </c>
      <c r="D2367" s="51">
        <v>4.7940466506275564E-2</v>
      </c>
    </row>
    <row r="2368" spans="2:4" x14ac:dyDescent="0.2">
      <c r="B2368" t="s">
        <v>2404</v>
      </c>
      <c r="C2368" s="51">
        <v>1.9478623707387586E-2</v>
      </c>
      <c r="D2368" s="51">
        <v>4.6296382741396962E-2</v>
      </c>
    </row>
    <row r="2369" spans="2:4" x14ac:dyDescent="0.2">
      <c r="B2369" t="s">
        <v>2405</v>
      </c>
      <c r="C2369" s="51">
        <v>3.0616807190227517E-2</v>
      </c>
      <c r="D2369" s="51">
        <v>8.8793417708022057E-3</v>
      </c>
    </row>
    <row r="2370" spans="2:4" x14ac:dyDescent="0.2">
      <c r="B2370" t="s">
        <v>2406</v>
      </c>
      <c r="C2370" s="51">
        <v>2.2909867802661452E-2</v>
      </c>
      <c r="D2370" s="51">
        <v>1.9203039741249525E-2</v>
      </c>
    </row>
    <row r="2371" spans="2:4" x14ac:dyDescent="0.2">
      <c r="B2371" t="s">
        <v>2407</v>
      </c>
      <c r="C2371" s="51">
        <v>-2.4573897542958661E-3</v>
      </c>
      <c r="D2371" s="51">
        <v>1.8900054022245226E-2</v>
      </c>
    </row>
    <row r="2372" spans="2:4" x14ac:dyDescent="0.2">
      <c r="B2372" t="s">
        <v>2408</v>
      </c>
      <c r="C2372" s="51">
        <v>3.090029511494017E-2</v>
      </c>
      <c r="D2372" s="51">
        <v>3.2517337057328677E-3</v>
      </c>
    </row>
    <row r="2373" spans="2:4" x14ac:dyDescent="0.2">
      <c r="B2373" t="s">
        <v>2409</v>
      </c>
      <c r="C2373" s="51">
        <v>1.3667507226187547E-2</v>
      </c>
      <c r="D2373" s="51">
        <v>7.2465287523755015E-2</v>
      </c>
    </row>
    <row r="2374" spans="2:4" x14ac:dyDescent="0.2">
      <c r="B2374" t="s">
        <v>2410</v>
      </c>
      <c r="C2374" s="51">
        <v>-4.9135151673230064E-3</v>
      </c>
      <c r="D2374" s="51">
        <v>4.934162800736816E-2</v>
      </c>
    </row>
    <row r="2375" spans="2:4" x14ac:dyDescent="0.2">
      <c r="B2375" t="s">
        <v>2411</v>
      </c>
      <c r="C2375" s="51">
        <v>6.5854807196201057E-2</v>
      </c>
      <c r="D2375" s="51">
        <v>2.929762034575073E-2</v>
      </c>
    </row>
    <row r="2376" spans="2:4" x14ac:dyDescent="0.2">
      <c r="B2376" t="s">
        <v>2412</v>
      </c>
      <c r="C2376" s="51">
        <v>2.8695749591609927E-2</v>
      </c>
      <c r="D2376" s="51">
        <v>6.1360883447125654E-2</v>
      </c>
    </row>
    <row r="2377" spans="2:4" x14ac:dyDescent="0.2">
      <c r="B2377" t="s">
        <v>2413</v>
      </c>
      <c r="C2377" s="51">
        <v>5.5558491618529798E-2</v>
      </c>
      <c r="D2377" s="51">
        <v>1.6794919536998128E-2</v>
      </c>
    </row>
    <row r="2378" spans="2:4" x14ac:dyDescent="0.2">
      <c r="B2378" t="s">
        <v>2414</v>
      </c>
      <c r="C2378" s="51">
        <v>3.2691989336836529E-2</v>
      </c>
      <c r="D2378" s="51">
        <v>6.4365695409218243E-2</v>
      </c>
    </row>
    <row r="2379" spans="2:4" x14ac:dyDescent="0.2">
      <c r="B2379" t="s">
        <v>2415</v>
      </c>
      <c r="C2379" s="51">
        <v>-6.9123809251769985E-3</v>
      </c>
      <c r="D2379" s="51">
        <v>3.9255811138136261E-2</v>
      </c>
    </row>
    <row r="2380" spans="2:4" x14ac:dyDescent="0.2">
      <c r="B2380" t="s">
        <v>2416</v>
      </c>
      <c r="C2380" s="51">
        <v>1.8080162896770509E-2</v>
      </c>
      <c r="D2380" s="51">
        <v>2.2238564352302179E-2</v>
      </c>
    </row>
    <row r="2381" spans="2:4" x14ac:dyDescent="0.2">
      <c r="B2381" t="s">
        <v>2417</v>
      </c>
      <c r="C2381" s="51">
        <v>6.1210034656535928E-3</v>
      </c>
      <c r="D2381" s="51">
        <v>4.4334918725969515E-2</v>
      </c>
    </row>
    <row r="2382" spans="2:4" x14ac:dyDescent="0.2">
      <c r="B2382" t="s">
        <v>2418</v>
      </c>
      <c r="C2382" s="51">
        <v>3.7702023159677335E-2</v>
      </c>
      <c r="D2382" s="51">
        <v>3.8324831435934271E-2</v>
      </c>
    </row>
    <row r="2383" spans="2:4" x14ac:dyDescent="0.2">
      <c r="B2383" t="s">
        <v>2419</v>
      </c>
      <c r="C2383" s="51">
        <v>-9.3051952344109078E-3</v>
      </c>
      <c r="D2383" s="51">
        <v>3.1377594727539738E-2</v>
      </c>
    </row>
    <row r="2384" spans="2:4" x14ac:dyDescent="0.2">
      <c r="B2384" t="s">
        <v>2420</v>
      </c>
      <c r="C2384" s="51">
        <v>4.3111083198198077E-2</v>
      </c>
      <c r="D2384" s="51">
        <v>6.2009315206128984E-2</v>
      </c>
    </row>
    <row r="2385" spans="2:4" x14ac:dyDescent="0.2">
      <c r="B2385" t="s">
        <v>2421</v>
      </c>
      <c r="C2385" s="51">
        <v>-9.4720768007476811E-3</v>
      </c>
      <c r="D2385" s="51">
        <v>4.0316831744635524E-2</v>
      </c>
    </row>
    <row r="2386" spans="2:4" x14ac:dyDescent="0.2">
      <c r="B2386" t="s">
        <v>2422</v>
      </c>
      <c r="C2386" s="51">
        <v>4.1356550739545909E-2</v>
      </c>
      <c r="D2386" s="51">
        <v>7.4824414764770503E-2</v>
      </c>
    </row>
    <row r="2387" spans="2:4" x14ac:dyDescent="0.2">
      <c r="B2387" t="s">
        <v>2423</v>
      </c>
      <c r="C2387" s="51">
        <v>4.7333717454002479E-2</v>
      </c>
      <c r="D2387" s="51">
        <v>3.9761658593611061E-2</v>
      </c>
    </row>
    <row r="2388" spans="2:4" x14ac:dyDescent="0.2">
      <c r="B2388" t="s">
        <v>2424</v>
      </c>
      <c r="C2388" s="51">
        <v>3.4516598977280943E-3</v>
      </c>
      <c r="D2388" s="51">
        <v>1.8906276440920529E-2</v>
      </c>
    </row>
    <row r="2389" spans="2:4" x14ac:dyDescent="0.2">
      <c r="B2389" t="s">
        <v>2425</v>
      </c>
      <c r="C2389" s="51">
        <v>-5.3672568073444369E-3</v>
      </c>
      <c r="D2389" s="51">
        <v>1.5554007485899107E-2</v>
      </c>
    </row>
    <row r="2390" spans="2:4" x14ac:dyDescent="0.2">
      <c r="B2390" t="s">
        <v>2426</v>
      </c>
      <c r="C2390" s="51">
        <v>4.5226720141005958E-3</v>
      </c>
      <c r="D2390" s="51">
        <v>4.3612388131528387E-2</v>
      </c>
    </row>
    <row r="2391" spans="2:4" x14ac:dyDescent="0.2">
      <c r="B2391" t="s">
        <v>2427</v>
      </c>
      <c r="C2391" s="51">
        <v>6.0208835332875759E-3</v>
      </c>
      <c r="D2391" s="51">
        <v>2.7741569140001546E-2</v>
      </c>
    </row>
    <row r="2392" spans="2:4" x14ac:dyDescent="0.2">
      <c r="B2392" t="s">
        <v>2428</v>
      </c>
      <c r="C2392" s="51">
        <v>-2.4977324932593997E-2</v>
      </c>
      <c r="D2392" s="51">
        <v>2.9022961021273809E-2</v>
      </c>
    </row>
    <row r="2393" spans="2:4" x14ac:dyDescent="0.2">
      <c r="B2393" t="s">
        <v>2429</v>
      </c>
      <c r="C2393" s="51">
        <v>3.5146839726096059E-3</v>
      </c>
      <c r="D2393" s="51">
        <v>2.4121801063462879E-2</v>
      </c>
    </row>
    <row r="2394" spans="2:4" x14ac:dyDescent="0.2">
      <c r="B2394" t="s">
        <v>2430</v>
      </c>
      <c r="C2394" s="51">
        <v>-1.260859367511801E-2</v>
      </c>
      <c r="D2394" s="51">
        <v>5.2192402967517371E-2</v>
      </c>
    </row>
    <row r="2395" spans="2:4" x14ac:dyDescent="0.2">
      <c r="B2395" t="s">
        <v>2431</v>
      </c>
      <c r="C2395" s="51">
        <v>-4.5655023607050656E-3</v>
      </c>
      <c r="D2395" s="51">
        <v>3.8235593877418345E-2</v>
      </c>
    </row>
    <row r="2396" spans="2:4" x14ac:dyDescent="0.2">
      <c r="B2396" t="s">
        <v>2432</v>
      </c>
      <c r="C2396" s="51">
        <v>-4.4471651313245028E-3</v>
      </c>
      <c r="D2396" s="51">
        <v>6.8908885217572255E-3</v>
      </c>
    </row>
    <row r="2397" spans="2:4" x14ac:dyDescent="0.2">
      <c r="B2397" t="s">
        <v>2433</v>
      </c>
      <c r="C2397" s="51">
        <v>9.0244026534309386E-3</v>
      </c>
      <c r="D2397" s="51">
        <v>4.0326129107274455E-2</v>
      </c>
    </row>
    <row r="2398" spans="2:4" x14ac:dyDescent="0.2">
      <c r="B2398" t="s">
        <v>2434</v>
      </c>
      <c r="C2398" s="51">
        <v>2.9242424815066573E-2</v>
      </c>
      <c r="D2398" s="51">
        <v>1.4648516292028534E-2</v>
      </c>
    </row>
    <row r="2399" spans="2:4" x14ac:dyDescent="0.2">
      <c r="B2399" t="s">
        <v>2435</v>
      </c>
      <c r="C2399" s="51">
        <v>5.9719525429402344E-3</v>
      </c>
      <c r="D2399" s="51">
        <v>5.0161882464159688E-2</v>
      </c>
    </row>
    <row r="2400" spans="2:4" x14ac:dyDescent="0.2">
      <c r="B2400" t="s">
        <v>2436</v>
      </c>
      <c r="C2400" s="51">
        <v>-2.0963547671367197E-2</v>
      </c>
      <c r="D2400" s="51">
        <v>3.4455737432980624E-2</v>
      </c>
    </row>
    <row r="2401" spans="2:4" x14ac:dyDescent="0.2">
      <c r="B2401" t="s">
        <v>2437</v>
      </c>
      <c r="C2401" s="51">
        <v>-2.7997726160341095E-2</v>
      </c>
      <c r="D2401" s="51">
        <v>1.3627453102922425E-2</v>
      </c>
    </row>
    <row r="2402" spans="2:4" x14ac:dyDescent="0.2">
      <c r="B2402" t="s">
        <v>2438</v>
      </c>
      <c r="C2402" s="51">
        <v>4.5605629641133176E-2</v>
      </c>
      <c r="D2402" s="51">
        <v>3.733160289272084E-2</v>
      </c>
    </row>
    <row r="2403" spans="2:4" x14ac:dyDescent="0.2">
      <c r="B2403" t="s">
        <v>2439</v>
      </c>
      <c r="C2403" s="51">
        <v>1.110288573734208E-2</v>
      </c>
      <c r="D2403" s="51">
        <v>-2.0570140664937855E-3</v>
      </c>
    </row>
    <row r="2404" spans="2:4" x14ac:dyDescent="0.2">
      <c r="B2404" t="s">
        <v>2440</v>
      </c>
      <c r="C2404" s="51">
        <v>1.6735165276263023E-2</v>
      </c>
      <c r="D2404" s="51">
        <v>4.506703724867956E-2</v>
      </c>
    </row>
    <row r="2405" spans="2:4" x14ac:dyDescent="0.2">
      <c r="B2405" t="s">
        <v>2441</v>
      </c>
      <c r="C2405" s="51">
        <v>-4.4830110215422769E-4</v>
      </c>
      <c r="D2405" s="51">
        <v>3.9849293347659083E-2</v>
      </c>
    </row>
    <row r="2406" spans="2:4" x14ac:dyDescent="0.2">
      <c r="B2406" t="s">
        <v>2442</v>
      </c>
      <c r="C2406" s="51">
        <v>2.5203587413280229E-2</v>
      </c>
      <c r="D2406" s="51">
        <v>2.1132649091150299E-2</v>
      </c>
    </row>
    <row r="2407" spans="2:4" x14ac:dyDescent="0.2">
      <c r="B2407" t="s">
        <v>2443</v>
      </c>
      <c r="C2407" s="51">
        <v>-2.1898303901726375E-3</v>
      </c>
      <c r="D2407" s="51">
        <v>6.0322202450551143E-2</v>
      </c>
    </row>
    <row r="2408" spans="2:4" x14ac:dyDescent="0.2">
      <c r="B2408" t="s">
        <v>2444</v>
      </c>
      <c r="C2408" s="51">
        <v>-8.6064592521443179E-3</v>
      </c>
      <c r="D2408" s="51">
        <v>3.5012367532276996E-2</v>
      </c>
    </row>
    <row r="2409" spans="2:4" x14ac:dyDescent="0.2">
      <c r="B2409" t="s">
        <v>2445</v>
      </c>
      <c r="C2409" s="51">
        <v>-3.427485363799105E-2</v>
      </c>
      <c r="D2409" s="51">
        <v>2.4047590369642973E-2</v>
      </c>
    </row>
    <row r="2410" spans="2:4" x14ac:dyDescent="0.2">
      <c r="B2410" t="s">
        <v>2446</v>
      </c>
      <c r="C2410" s="51">
        <v>3.2395352285128701E-2</v>
      </c>
      <c r="D2410" s="51">
        <v>3.428155711660906E-2</v>
      </c>
    </row>
    <row r="2411" spans="2:4" x14ac:dyDescent="0.2">
      <c r="B2411" t="s">
        <v>2447</v>
      </c>
      <c r="C2411" s="51">
        <v>3.0661914906606635E-2</v>
      </c>
      <c r="D2411" s="51">
        <v>4.3955381310403802E-2</v>
      </c>
    </row>
    <row r="2412" spans="2:4" x14ac:dyDescent="0.2">
      <c r="B2412" t="s">
        <v>2448</v>
      </c>
      <c r="C2412" s="51">
        <v>-4.9824019474235797E-3</v>
      </c>
      <c r="D2412" s="51">
        <v>1.1186953129032517E-2</v>
      </c>
    </row>
    <row r="2413" spans="2:4" x14ac:dyDescent="0.2">
      <c r="B2413" t="s">
        <v>2449</v>
      </c>
      <c r="C2413" s="51">
        <v>8.9815509498752753E-3</v>
      </c>
      <c r="D2413" s="51">
        <v>4.6943428628219298E-2</v>
      </c>
    </row>
    <row r="2414" spans="2:4" x14ac:dyDescent="0.2">
      <c r="B2414" t="s">
        <v>2450</v>
      </c>
      <c r="C2414" s="51">
        <v>-1.7676215577652303E-3</v>
      </c>
      <c r="D2414" s="51">
        <v>4.7259108290242144E-2</v>
      </c>
    </row>
    <row r="2415" spans="2:4" x14ac:dyDescent="0.2">
      <c r="B2415" t="s">
        <v>2451</v>
      </c>
      <c r="C2415" s="51">
        <v>1.6946021978139651E-2</v>
      </c>
      <c r="D2415" s="51">
        <v>6.3993881605409392E-2</v>
      </c>
    </row>
    <row r="2416" spans="2:4" x14ac:dyDescent="0.2">
      <c r="B2416" t="s">
        <v>2452</v>
      </c>
      <c r="C2416" s="51">
        <v>2.9634685774886128E-2</v>
      </c>
      <c r="D2416" s="51">
        <v>-7.7300010317267881E-3</v>
      </c>
    </row>
    <row r="2417" spans="2:4" x14ac:dyDescent="0.2">
      <c r="B2417" t="s">
        <v>2453</v>
      </c>
      <c r="C2417" s="51">
        <v>9.1210152799701561E-3</v>
      </c>
      <c r="D2417" s="51">
        <v>5.4928998056503531E-2</v>
      </c>
    </row>
    <row r="2418" spans="2:4" x14ac:dyDescent="0.2">
      <c r="B2418" t="s">
        <v>2454</v>
      </c>
      <c r="C2418" s="51">
        <v>-1.8774349541974007E-3</v>
      </c>
      <c r="D2418" s="51">
        <v>7.2814729902737144E-3</v>
      </c>
    </row>
    <row r="2419" spans="2:4" x14ac:dyDescent="0.2">
      <c r="B2419" t="s">
        <v>2455</v>
      </c>
      <c r="C2419" s="51">
        <v>2.2969867469097356E-2</v>
      </c>
      <c r="D2419" s="51">
        <v>8.4893881614358443E-3</v>
      </c>
    </row>
    <row r="2420" spans="2:4" x14ac:dyDescent="0.2">
      <c r="B2420" t="s">
        <v>2456</v>
      </c>
      <c r="C2420" s="51">
        <v>2.6297038119317225E-2</v>
      </c>
      <c r="D2420" s="51">
        <v>5.8103200916078665E-2</v>
      </c>
    </row>
    <row r="2421" spans="2:4" x14ac:dyDescent="0.2">
      <c r="B2421" t="s">
        <v>2457</v>
      </c>
      <c r="C2421" s="51">
        <v>3.6248914911128097E-2</v>
      </c>
      <c r="D2421" s="51">
        <v>6.1629819271032608E-2</v>
      </c>
    </row>
    <row r="2422" spans="2:4" x14ac:dyDescent="0.2">
      <c r="B2422" t="s">
        <v>2458</v>
      </c>
      <c r="C2422" s="51">
        <v>1.5093528965413959E-2</v>
      </c>
      <c r="D2422" s="51">
        <v>3.3056237265970609E-3</v>
      </c>
    </row>
    <row r="2423" spans="2:4" x14ac:dyDescent="0.2">
      <c r="B2423" t="s">
        <v>2459</v>
      </c>
      <c r="C2423" s="51">
        <v>-1.1002457382411046E-2</v>
      </c>
      <c r="D2423" s="51">
        <v>3.0286516036521306E-2</v>
      </c>
    </row>
    <row r="2424" spans="2:4" x14ac:dyDescent="0.2">
      <c r="B2424" t="s">
        <v>2460</v>
      </c>
      <c r="C2424" s="51">
        <v>1.5735307287481532E-2</v>
      </c>
      <c r="D2424" s="51">
        <v>3.631918803016327E-2</v>
      </c>
    </row>
    <row r="2425" spans="2:4" x14ac:dyDescent="0.2">
      <c r="B2425" t="s">
        <v>2461</v>
      </c>
      <c r="C2425" s="51">
        <v>2.5464678684642146E-2</v>
      </c>
      <c r="D2425" s="51">
        <v>7.1569783877686963E-2</v>
      </c>
    </row>
    <row r="2426" spans="2:4" x14ac:dyDescent="0.2">
      <c r="B2426" t="s">
        <v>2462</v>
      </c>
      <c r="C2426" s="51">
        <v>3.0785203412743781E-2</v>
      </c>
      <c r="D2426" s="51">
        <v>4.962522206338088E-2</v>
      </c>
    </row>
    <row r="2427" spans="2:4" x14ac:dyDescent="0.2">
      <c r="B2427" t="s">
        <v>2463</v>
      </c>
      <c r="C2427" s="51">
        <v>3.6752941199727711E-2</v>
      </c>
      <c r="D2427" s="51">
        <v>6.8334403006668543E-2</v>
      </c>
    </row>
    <row r="2428" spans="2:4" x14ac:dyDescent="0.2">
      <c r="B2428" t="s">
        <v>2464</v>
      </c>
      <c r="C2428" s="51">
        <v>-3.5521059281686578E-2</v>
      </c>
      <c r="D2428" s="51">
        <v>3.4985010962698265E-2</v>
      </c>
    </row>
    <row r="2429" spans="2:4" x14ac:dyDescent="0.2">
      <c r="B2429" t="s">
        <v>2465</v>
      </c>
      <c r="C2429" s="51">
        <v>-1.2234591660318742E-2</v>
      </c>
      <c r="D2429" s="51">
        <v>5.3861787886218329E-2</v>
      </c>
    </row>
    <row r="2430" spans="2:4" x14ac:dyDescent="0.2">
      <c r="B2430" t="s">
        <v>2466</v>
      </c>
      <c r="C2430" s="51">
        <v>-1.6430401772218862E-2</v>
      </c>
      <c r="D2430" s="51">
        <v>2.7413974696817452E-2</v>
      </c>
    </row>
    <row r="2431" spans="2:4" x14ac:dyDescent="0.2">
      <c r="B2431" t="s">
        <v>2467</v>
      </c>
      <c r="C2431" s="51">
        <v>3.1399826066463368E-3</v>
      </c>
      <c r="D2431" s="51">
        <v>4.9528977859050978E-2</v>
      </c>
    </row>
    <row r="2432" spans="2:4" x14ac:dyDescent="0.2">
      <c r="B2432" t="s">
        <v>2468</v>
      </c>
      <c r="C2432" s="51">
        <v>-8.1140180988432068E-3</v>
      </c>
      <c r="D2432" s="51">
        <v>-2.2499486081512671E-4</v>
      </c>
    </row>
    <row r="2433" spans="2:4" x14ac:dyDescent="0.2">
      <c r="B2433" t="s">
        <v>2469</v>
      </c>
      <c r="C2433" s="51">
        <v>-1.2120639405493504E-2</v>
      </c>
      <c r="D2433" s="51">
        <v>3.1792604945065792E-2</v>
      </c>
    </row>
    <row r="2434" spans="2:4" x14ac:dyDescent="0.2">
      <c r="B2434" t="s">
        <v>2470</v>
      </c>
      <c r="C2434" s="51">
        <v>2.6641161511133507E-2</v>
      </c>
      <c r="D2434" s="51">
        <v>4.1170721302485898E-2</v>
      </c>
    </row>
    <row r="2435" spans="2:4" x14ac:dyDescent="0.2">
      <c r="B2435" t="s">
        <v>2471</v>
      </c>
      <c r="C2435" s="51">
        <v>1.3546554776836544E-2</v>
      </c>
      <c r="D2435" s="51">
        <v>6.0330732108877225E-2</v>
      </c>
    </row>
    <row r="2436" spans="2:4" x14ac:dyDescent="0.2">
      <c r="B2436" t="s">
        <v>2472</v>
      </c>
      <c r="C2436" s="51">
        <v>1.717022412305895E-2</v>
      </c>
      <c r="D2436" s="51">
        <v>3.3721205330231041E-2</v>
      </c>
    </row>
    <row r="2437" spans="2:4" x14ac:dyDescent="0.2">
      <c r="B2437" t="s">
        <v>2473</v>
      </c>
      <c r="C2437" s="51">
        <v>1.4296973140705063E-2</v>
      </c>
      <c r="D2437" s="51">
        <v>8.2666023172229708E-2</v>
      </c>
    </row>
    <row r="2438" spans="2:4" x14ac:dyDescent="0.2">
      <c r="B2438" t="s">
        <v>2474</v>
      </c>
      <c r="C2438" s="51">
        <v>9.2141989755822711E-4</v>
      </c>
      <c r="D2438" s="51">
        <v>3.5643939787099649E-2</v>
      </c>
    </row>
    <row r="2439" spans="2:4" x14ac:dyDescent="0.2">
      <c r="B2439" t="s">
        <v>2475</v>
      </c>
      <c r="C2439" s="51">
        <v>-1.2601211037620961E-2</v>
      </c>
      <c r="D2439" s="51">
        <v>4.3379123319357553E-2</v>
      </c>
    </row>
    <row r="2440" spans="2:4" x14ac:dyDescent="0.2">
      <c r="B2440" t="s">
        <v>2476</v>
      </c>
      <c r="C2440" s="51">
        <v>-2.2240306156700466E-2</v>
      </c>
      <c r="D2440" s="51">
        <v>6.5514278021584813E-2</v>
      </c>
    </row>
    <row r="2441" spans="2:4" x14ac:dyDescent="0.2">
      <c r="B2441" t="s">
        <v>2477</v>
      </c>
      <c r="C2441" s="51">
        <v>-1.9313960699893142E-2</v>
      </c>
      <c r="D2441" s="51">
        <v>5.4559139685373209E-2</v>
      </c>
    </row>
    <row r="2442" spans="2:4" x14ac:dyDescent="0.2">
      <c r="B2442" t="s">
        <v>2478</v>
      </c>
      <c r="C2442" s="51">
        <v>-2.3094916970683742E-2</v>
      </c>
      <c r="D2442" s="51">
        <v>1.4791345596887523E-2</v>
      </c>
    </row>
    <row r="2443" spans="2:4" x14ac:dyDescent="0.2">
      <c r="B2443" t="s">
        <v>2479</v>
      </c>
      <c r="C2443" s="51">
        <v>-2.2146070547353434E-3</v>
      </c>
      <c r="D2443" s="51">
        <v>3.6555365235099634E-2</v>
      </c>
    </row>
    <row r="2444" spans="2:4" x14ac:dyDescent="0.2">
      <c r="B2444" t="s">
        <v>2480</v>
      </c>
      <c r="C2444" s="51">
        <v>2.7946787542488132E-2</v>
      </c>
      <c r="D2444" s="51">
        <v>1.7642058416698497E-3</v>
      </c>
    </row>
    <row r="2445" spans="2:4" x14ac:dyDescent="0.2">
      <c r="B2445" t="s">
        <v>2481</v>
      </c>
      <c r="C2445" s="51">
        <v>2.0759851822788868E-2</v>
      </c>
      <c r="D2445" s="51">
        <v>4.7334515326622445E-2</v>
      </c>
    </row>
    <row r="2446" spans="2:4" x14ac:dyDescent="0.2">
      <c r="B2446" t="s">
        <v>2482</v>
      </c>
      <c r="C2446" s="51">
        <v>2.8874696676088555E-3</v>
      </c>
      <c r="D2446" s="51">
        <v>5.7416298948955377E-2</v>
      </c>
    </row>
    <row r="2447" spans="2:4" x14ac:dyDescent="0.2">
      <c r="B2447" t="s">
        <v>2483</v>
      </c>
      <c r="C2447" s="51">
        <v>1.3318049743163071E-2</v>
      </c>
      <c r="D2447" s="51">
        <v>3.2044266690525229E-2</v>
      </c>
    </row>
    <row r="2448" spans="2:4" x14ac:dyDescent="0.2">
      <c r="B2448" t="s">
        <v>2484</v>
      </c>
      <c r="C2448" s="51">
        <v>-1.0941085991555423E-2</v>
      </c>
      <c r="D2448" s="51">
        <v>2.4367792157106584E-2</v>
      </c>
    </row>
    <row r="2449" spans="2:4" x14ac:dyDescent="0.2">
      <c r="B2449" t="s">
        <v>2485</v>
      </c>
      <c r="C2449" s="51">
        <v>6.2214724218220916E-3</v>
      </c>
      <c r="D2449" s="51">
        <v>6.1836137971945176E-2</v>
      </c>
    </row>
    <row r="2450" spans="2:4" x14ac:dyDescent="0.2">
      <c r="B2450" t="s">
        <v>2486</v>
      </c>
      <c r="C2450" s="51">
        <v>-1.7795251412527843E-3</v>
      </c>
      <c r="D2450" s="51">
        <v>5.5608829122954846E-2</v>
      </c>
    </row>
    <row r="2451" spans="2:4" x14ac:dyDescent="0.2">
      <c r="B2451" t="s">
        <v>2487</v>
      </c>
      <c r="C2451" s="51">
        <v>-1.9381186010639477E-3</v>
      </c>
      <c r="D2451" s="51">
        <v>3.5049298100096368E-2</v>
      </c>
    </row>
    <row r="2452" spans="2:4" x14ac:dyDescent="0.2">
      <c r="B2452" t="s">
        <v>2488</v>
      </c>
      <c r="C2452" s="51">
        <v>3.2831816624598067E-2</v>
      </c>
      <c r="D2452" s="51">
        <v>4.7179282418417685E-2</v>
      </c>
    </row>
    <row r="2453" spans="2:4" x14ac:dyDescent="0.2">
      <c r="B2453" t="s">
        <v>2489</v>
      </c>
      <c r="C2453" s="51">
        <v>5.1090304163984517E-2</v>
      </c>
      <c r="D2453" s="51">
        <v>5.9211553198489787E-2</v>
      </c>
    </row>
    <row r="2454" spans="2:4" x14ac:dyDescent="0.2">
      <c r="B2454" t="s">
        <v>2490</v>
      </c>
      <c r="C2454" s="51">
        <v>-4.653892087935381E-3</v>
      </c>
      <c r="D2454" s="51">
        <v>2.0683119143238348E-2</v>
      </c>
    </row>
    <row r="2455" spans="2:4" x14ac:dyDescent="0.2">
      <c r="B2455" t="s">
        <v>2491</v>
      </c>
      <c r="C2455" s="51">
        <v>1.0504583455158754E-2</v>
      </c>
      <c r="D2455" s="51">
        <v>-8.6193979508595239E-3</v>
      </c>
    </row>
    <row r="2456" spans="2:4" x14ac:dyDescent="0.2">
      <c r="B2456" t="s">
        <v>2492</v>
      </c>
      <c r="C2456" s="51">
        <v>5.1228429867891584E-2</v>
      </c>
      <c r="D2456" s="51">
        <v>3.2069172885304101E-2</v>
      </c>
    </row>
    <row r="2457" spans="2:4" x14ac:dyDescent="0.2">
      <c r="B2457" t="s">
        <v>2493</v>
      </c>
      <c r="C2457" s="51">
        <v>-2.1665661898877621E-2</v>
      </c>
      <c r="D2457" s="51">
        <v>1.554211906133485E-2</v>
      </c>
    </row>
    <row r="2458" spans="2:4" x14ac:dyDescent="0.2">
      <c r="B2458" t="s">
        <v>2494</v>
      </c>
      <c r="C2458" s="51">
        <v>2.3110165522513017E-2</v>
      </c>
      <c r="D2458" s="51">
        <v>3.8041036206516887E-2</v>
      </c>
    </row>
    <row r="2459" spans="2:4" x14ac:dyDescent="0.2">
      <c r="B2459" t="s">
        <v>2495</v>
      </c>
      <c r="C2459" s="51">
        <v>-2.2394681144330561E-2</v>
      </c>
      <c r="D2459" s="51">
        <v>6.1445503381611505E-2</v>
      </c>
    </row>
    <row r="2460" spans="2:4" x14ac:dyDescent="0.2">
      <c r="B2460" t="s">
        <v>2496</v>
      </c>
      <c r="C2460" s="51">
        <v>5.2887880386645273E-3</v>
      </c>
      <c r="D2460" s="51">
        <v>1.147332997710904E-2</v>
      </c>
    </row>
    <row r="2461" spans="2:4" x14ac:dyDescent="0.2">
      <c r="B2461" t="s">
        <v>2497</v>
      </c>
      <c r="C2461" s="51">
        <v>2.4212616403073497E-2</v>
      </c>
      <c r="D2461" s="51">
        <v>5.9699169158617352E-2</v>
      </c>
    </row>
    <row r="2462" spans="2:4" x14ac:dyDescent="0.2">
      <c r="B2462" t="s">
        <v>2498</v>
      </c>
      <c r="C2462" s="51">
        <v>3.9490597541552597E-2</v>
      </c>
      <c r="D2462" s="51">
        <v>5.0057451370053754E-2</v>
      </c>
    </row>
    <row r="2463" spans="2:4" x14ac:dyDescent="0.2">
      <c r="B2463" t="s">
        <v>2499</v>
      </c>
      <c r="C2463" s="51">
        <v>7.2439739368938307E-3</v>
      </c>
      <c r="D2463" s="51">
        <v>6.5574699053914554E-2</v>
      </c>
    </row>
    <row r="2464" spans="2:4" x14ac:dyDescent="0.2">
      <c r="B2464" t="s">
        <v>2500</v>
      </c>
      <c r="C2464" s="51">
        <v>1.5215452605905296E-2</v>
      </c>
      <c r="D2464" s="51">
        <v>1.7577642650943918E-2</v>
      </c>
    </row>
    <row r="2465" spans="2:4" x14ac:dyDescent="0.2">
      <c r="B2465" t="s">
        <v>2501</v>
      </c>
      <c r="C2465" s="51">
        <v>3.2547249936755313E-2</v>
      </c>
      <c r="D2465" s="51">
        <v>3.995725911803049E-2</v>
      </c>
    </row>
    <row r="2466" spans="2:4" x14ac:dyDescent="0.2">
      <c r="B2466" t="s">
        <v>2502</v>
      </c>
      <c r="C2466" s="51">
        <v>3.8325092980499402E-3</v>
      </c>
      <c r="D2466" s="51">
        <v>4.517030410238275E-2</v>
      </c>
    </row>
    <row r="2467" spans="2:4" x14ac:dyDescent="0.2">
      <c r="B2467" t="s">
        <v>2503</v>
      </c>
      <c r="C2467" s="51">
        <v>-7.3557216251050692E-3</v>
      </c>
      <c r="D2467" s="51">
        <v>6.5193112476655463E-2</v>
      </c>
    </row>
    <row r="2468" spans="2:4" x14ac:dyDescent="0.2">
      <c r="B2468" t="s">
        <v>2504</v>
      </c>
      <c r="C2468" s="51">
        <v>-1.2069337405460784E-2</v>
      </c>
      <c r="D2468" s="51">
        <v>3.1358846625386058E-2</v>
      </c>
    </row>
    <row r="2469" spans="2:4" x14ac:dyDescent="0.2">
      <c r="B2469" t="s">
        <v>2505</v>
      </c>
      <c r="C2469" s="51">
        <v>-5.1900404356560164E-3</v>
      </c>
      <c r="D2469" s="51">
        <v>3.9092776514563651E-2</v>
      </c>
    </row>
    <row r="2470" spans="2:4" x14ac:dyDescent="0.2">
      <c r="B2470" t="s">
        <v>2506</v>
      </c>
      <c r="C2470" s="51">
        <v>-3.5721000693000798E-2</v>
      </c>
      <c r="D2470" s="51">
        <v>5.0727658618953259E-2</v>
      </c>
    </row>
    <row r="2471" spans="2:4" x14ac:dyDescent="0.2">
      <c r="B2471" t="s">
        <v>2507</v>
      </c>
      <c r="C2471" s="51">
        <v>-1.7485503170353245E-2</v>
      </c>
      <c r="D2471" s="51">
        <v>2.3696191111021947E-2</v>
      </c>
    </row>
    <row r="2472" spans="2:4" x14ac:dyDescent="0.2">
      <c r="B2472" t="s">
        <v>2508</v>
      </c>
      <c r="C2472" s="51">
        <v>-9.5746973161607799E-3</v>
      </c>
      <c r="D2472" s="51">
        <v>3.6479616823044424E-2</v>
      </c>
    </row>
    <row r="2473" spans="2:4" x14ac:dyDescent="0.2">
      <c r="B2473" t="s">
        <v>2509</v>
      </c>
      <c r="C2473" s="51">
        <v>-9.8047635048972501E-4</v>
      </c>
      <c r="D2473" s="51">
        <v>6.7035701138479925E-2</v>
      </c>
    </row>
    <row r="2474" spans="2:4" x14ac:dyDescent="0.2">
      <c r="B2474" t="s">
        <v>2510</v>
      </c>
      <c r="C2474" s="51">
        <v>2.329289669836079E-3</v>
      </c>
      <c r="D2474" s="51">
        <v>6.7425739765805293E-2</v>
      </c>
    </row>
    <row r="2475" spans="2:4" x14ac:dyDescent="0.2">
      <c r="B2475" t="s">
        <v>2511</v>
      </c>
      <c r="C2475" s="51">
        <v>-2.3453699009398865E-2</v>
      </c>
      <c r="D2475" s="51">
        <v>3.368935875904111E-2</v>
      </c>
    </row>
    <row r="2476" spans="2:4" x14ac:dyDescent="0.2">
      <c r="B2476" t="s">
        <v>2512</v>
      </c>
      <c r="C2476" s="51">
        <v>3.1179846613818493E-2</v>
      </c>
      <c r="D2476" s="51">
        <v>2.5521905536779702E-2</v>
      </c>
    </row>
    <row r="2477" spans="2:4" x14ac:dyDescent="0.2">
      <c r="B2477" t="s">
        <v>2513</v>
      </c>
      <c r="C2477" s="51">
        <v>-7.2317064917826763E-3</v>
      </c>
      <c r="D2477" s="51">
        <v>8.8291438052532263E-3</v>
      </c>
    </row>
    <row r="2478" spans="2:4" x14ac:dyDescent="0.2">
      <c r="B2478" t="s">
        <v>2514</v>
      </c>
      <c r="C2478" s="51">
        <v>3.7683162743274989E-2</v>
      </c>
      <c r="D2478" s="51">
        <v>3.306500000180973E-2</v>
      </c>
    </row>
    <row r="2479" spans="2:4" x14ac:dyDescent="0.2">
      <c r="B2479" t="s">
        <v>2515</v>
      </c>
      <c r="C2479" s="51">
        <v>7.7965119376696528E-4</v>
      </c>
      <c r="D2479" s="51">
        <v>5.2314070912005295E-2</v>
      </c>
    </row>
    <row r="2480" spans="2:4" x14ac:dyDescent="0.2">
      <c r="B2480" t="s">
        <v>2516</v>
      </c>
      <c r="C2480" s="51">
        <v>3.8020496092585086E-2</v>
      </c>
      <c r="D2480" s="51">
        <v>6.962792078412193E-2</v>
      </c>
    </row>
    <row r="2481" spans="2:4" x14ac:dyDescent="0.2">
      <c r="B2481" t="s">
        <v>2517</v>
      </c>
      <c r="C2481" s="51">
        <v>5.1899895251072581E-2</v>
      </c>
      <c r="D2481" s="51">
        <v>6.1552078302223166E-2</v>
      </c>
    </row>
    <row r="2482" spans="2:4" x14ac:dyDescent="0.2">
      <c r="B2482" t="s">
        <v>2518</v>
      </c>
      <c r="C2482" s="51">
        <v>7.355579260951357E-3</v>
      </c>
      <c r="D2482" s="51">
        <v>2.4107203732735671E-2</v>
      </c>
    </row>
    <row r="2483" spans="2:4" x14ac:dyDescent="0.2">
      <c r="B2483" t="s">
        <v>2519</v>
      </c>
      <c r="C2483" s="51">
        <v>1.5613805500645865E-2</v>
      </c>
      <c r="D2483" s="51">
        <v>3.8098569596993773E-2</v>
      </c>
    </row>
    <row r="2484" spans="2:4" x14ac:dyDescent="0.2">
      <c r="B2484" t="s">
        <v>2520</v>
      </c>
      <c r="C2484" s="51">
        <v>-3.4067658748982939E-2</v>
      </c>
      <c r="D2484" s="51">
        <v>-9.5206119398038441E-3</v>
      </c>
    </row>
    <row r="2485" spans="2:4" x14ac:dyDescent="0.2">
      <c r="B2485" t="s">
        <v>2521</v>
      </c>
      <c r="C2485" s="51">
        <v>4.9025434274061258E-3</v>
      </c>
      <c r="D2485" s="51">
        <v>6.8084328130703614E-2</v>
      </c>
    </row>
    <row r="2486" spans="2:4" x14ac:dyDescent="0.2">
      <c r="B2486" t="s">
        <v>2522</v>
      </c>
      <c r="C2486" s="51">
        <v>-1.6898106973454494E-2</v>
      </c>
      <c r="D2486" s="51">
        <v>3.7799890453805093E-2</v>
      </c>
    </row>
    <row r="2487" spans="2:4" x14ac:dyDescent="0.2">
      <c r="B2487" t="s">
        <v>2523</v>
      </c>
      <c r="C2487" s="51">
        <v>2.0831878274856764E-2</v>
      </c>
      <c r="D2487" s="51">
        <v>8.5434678716843071E-3</v>
      </c>
    </row>
    <row r="2488" spans="2:4" x14ac:dyDescent="0.2">
      <c r="B2488" t="s">
        <v>2524</v>
      </c>
      <c r="C2488" s="51">
        <v>-2.0455677152146998E-3</v>
      </c>
      <c r="D2488" s="51">
        <v>3.1319229667410201E-2</v>
      </c>
    </row>
    <row r="2489" spans="2:4" x14ac:dyDescent="0.2">
      <c r="B2489" t="s">
        <v>2525</v>
      </c>
      <c r="C2489" s="51">
        <v>-1.1884837112217364E-2</v>
      </c>
      <c r="D2489" s="51">
        <v>4.0117441116894789E-2</v>
      </c>
    </row>
    <row r="2490" spans="2:4" x14ac:dyDescent="0.2">
      <c r="B2490" t="s">
        <v>2526</v>
      </c>
      <c r="C2490" s="51">
        <v>-1.1222538466237225E-2</v>
      </c>
      <c r="D2490" s="51">
        <v>4.0446872145984268E-2</v>
      </c>
    </row>
    <row r="2491" spans="2:4" x14ac:dyDescent="0.2">
      <c r="B2491" t="s">
        <v>2527</v>
      </c>
      <c r="C2491" s="51">
        <v>-1.6982181232473248E-2</v>
      </c>
      <c r="D2491" s="51">
        <v>-1.8217831472565164E-2</v>
      </c>
    </row>
    <row r="2492" spans="2:4" x14ac:dyDescent="0.2">
      <c r="B2492" t="s">
        <v>2528</v>
      </c>
      <c r="C2492" s="51">
        <v>2.7337715302592748E-2</v>
      </c>
      <c r="D2492" s="51">
        <v>3.2510397125005301E-2</v>
      </c>
    </row>
    <row r="2493" spans="2:4" x14ac:dyDescent="0.2">
      <c r="B2493" t="s">
        <v>2529</v>
      </c>
      <c r="C2493" s="51">
        <v>-6.7483086920463089E-3</v>
      </c>
      <c r="D2493" s="51">
        <v>1.5295388412883595E-2</v>
      </c>
    </row>
    <row r="2494" spans="2:4" x14ac:dyDescent="0.2">
      <c r="B2494" t="s">
        <v>2530</v>
      </c>
      <c r="C2494" s="51">
        <v>1.9843994040903881E-2</v>
      </c>
      <c r="D2494" s="51">
        <v>8.8780772262634818E-3</v>
      </c>
    </row>
    <row r="2495" spans="2:4" x14ac:dyDescent="0.2">
      <c r="B2495" t="s">
        <v>2531</v>
      </c>
      <c r="C2495" s="51">
        <v>1.6575866652546439E-3</v>
      </c>
      <c r="D2495" s="51">
        <v>4.2599568462050534E-2</v>
      </c>
    </row>
    <row r="2496" spans="2:4" x14ac:dyDescent="0.2">
      <c r="B2496" t="s">
        <v>2532</v>
      </c>
      <c r="C2496" s="51">
        <v>4.9432798482890025E-3</v>
      </c>
      <c r="D2496" s="51">
        <v>1.7686125293126236E-2</v>
      </c>
    </row>
    <row r="2497" spans="2:4" x14ac:dyDescent="0.2">
      <c r="B2497" t="s">
        <v>2533</v>
      </c>
      <c r="C2497" s="51">
        <v>-2.3080838565754547E-2</v>
      </c>
      <c r="D2497" s="51">
        <v>3.9350238517614745E-2</v>
      </c>
    </row>
    <row r="2498" spans="2:4" x14ac:dyDescent="0.2">
      <c r="B2498" t="s">
        <v>2534</v>
      </c>
      <c r="C2498" s="51">
        <v>-1.9012043815772282E-2</v>
      </c>
      <c r="D2498" s="51">
        <v>1.5755723115814857E-2</v>
      </c>
    </row>
    <row r="2499" spans="2:4" x14ac:dyDescent="0.2">
      <c r="B2499" t="s">
        <v>2535</v>
      </c>
      <c r="C2499" s="51">
        <v>9.6677791954060972E-3</v>
      </c>
      <c r="D2499" s="51">
        <v>7.2373423726040942E-2</v>
      </c>
    </row>
    <row r="2500" spans="2:4" x14ac:dyDescent="0.2">
      <c r="B2500" t="s">
        <v>2536</v>
      </c>
      <c r="C2500" s="51">
        <v>2.1447538984941762E-2</v>
      </c>
      <c r="D2500" s="51">
        <v>4.4102455423278494E-2</v>
      </c>
    </row>
    <row r="2501" spans="2:4" x14ac:dyDescent="0.2">
      <c r="B2501" t="s">
        <v>2537</v>
      </c>
      <c r="C2501" s="51">
        <v>4.9233234985922872E-2</v>
      </c>
      <c r="D2501" s="51">
        <v>5.1191730825816066E-2</v>
      </c>
    </row>
    <row r="2502" spans="2:4" x14ac:dyDescent="0.2">
      <c r="B2502" t="s">
        <v>2538</v>
      </c>
      <c r="C2502" s="51">
        <v>-1.5926735572470312E-2</v>
      </c>
      <c r="D2502" s="51">
        <v>4.9605084236960903E-2</v>
      </c>
    </row>
    <row r="2503" spans="2:4" x14ac:dyDescent="0.2">
      <c r="B2503" t="s">
        <v>2539</v>
      </c>
      <c r="C2503" s="51">
        <v>6.196714264682622E-2</v>
      </c>
      <c r="D2503" s="51">
        <v>1.7815822937286948E-2</v>
      </c>
    </row>
    <row r="2504" spans="2:4" x14ac:dyDescent="0.2">
      <c r="B2504" t="s">
        <v>2540</v>
      </c>
      <c r="C2504" s="51">
        <v>1.627792760487614E-2</v>
      </c>
      <c r="D2504" s="51">
        <v>2.4462016180772997E-2</v>
      </c>
    </row>
    <row r="2505" spans="2:4" x14ac:dyDescent="0.2">
      <c r="B2505" t="s">
        <v>2541</v>
      </c>
      <c r="C2505" s="51">
        <v>-1.3708970568419127E-2</v>
      </c>
      <c r="D2505" s="51">
        <v>2.9544395901389638E-2</v>
      </c>
    </row>
    <row r="2506" spans="2:4" x14ac:dyDescent="0.2">
      <c r="B2506" t="s">
        <v>2542</v>
      </c>
      <c r="C2506" s="51">
        <v>4.7549819325706608E-2</v>
      </c>
      <c r="D2506" s="51">
        <v>4.2032814961941257E-2</v>
      </c>
    </row>
    <row r="2507" spans="2:4" x14ac:dyDescent="0.2">
      <c r="B2507" t="s">
        <v>2543</v>
      </c>
      <c r="C2507" s="51">
        <v>-1.4655359993312531E-2</v>
      </c>
      <c r="D2507" s="51">
        <v>5.6568533559249248E-2</v>
      </c>
    </row>
    <row r="2508" spans="2:4" x14ac:dyDescent="0.2">
      <c r="B2508" t="s">
        <v>2544</v>
      </c>
      <c r="C2508" s="51">
        <v>-6.8516289905405561E-3</v>
      </c>
      <c r="D2508" s="51">
        <v>6.2629338104679286E-2</v>
      </c>
    </row>
    <row r="2509" spans="2:4" x14ac:dyDescent="0.2">
      <c r="B2509" t="s">
        <v>2545</v>
      </c>
      <c r="C2509" s="51">
        <v>8.4879102939030317E-3</v>
      </c>
      <c r="D2509" s="51">
        <v>3.5954042892586698E-2</v>
      </c>
    </row>
    <row r="2510" spans="2:4" x14ac:dyDescent="0.2">
      <c r="B2510" t="s">
        <v>2546</v>
      </c>
      <c r="C2510" s="51">
        <v>-1.6763699725134504E-3</v>
      </c>
      <c r="D2510" s="51">
        <v>9.7306703625588409E-3</v>
      </c>
    </row>
    <row r="2511" spans="2:4" x14ac:dyDescent="0.2">
      <c r="B2511" t="s">
        <v>2547</v>
      </c>
      <c r="C2511" s="51">
        <v>1.3133222060816694E-2</v>
      </c>
      <c r="D2511" s="51">
        <v>4.390284923744095E-2</v>
      </c>
    </row>
    <row r="2512" spans="2:4" x14ac:dyDescent="0.2">
      <c r="B2512" t="s">
        <v>2548</v>
      </c>
      <c r="C2512" s="51">
        <v>1.0635655388012205E-2</v>
      </c>
      <c r="D2512" s="51">
        <v>5.413702177119515E-2</v>
      </c>
    </row>
    <row r="2513" spans="2:4" x14ac:dyDescent="0.2">
      <c r="B2513" t="s">
        <v>2549</v>
      </c>
      <c r="C2513" s="51">
        <v>2.5109561333566004E-2</v>
      </c>
      <c r="D2513" s="51">
        <v>3.0997598284756407E-2</v>
      </c>
    </row>
    <row r="2514" spans="2:4" x14ac:dyDescent="0.2">
      <c r="B2514" t="s">
        <v>2550</v>
      </c>
      <c r="C2514" s="51">
        <v>1.0592209115920946E-2</v>
      </c>
      <c r="D2514" s="51">
        <v>1.7711110323427662E-2</v>
      </c>
    </row>
    <row r="2515" spans="2:4" x14ac:dyDescent="0.2">
      <c r="B2515" t="s">
        <v>2551</v>
      </c>
      <c r="C2515" s="51">
        <v>9.7614833593371916E-3</v>
      </c>
      <c r="D2515" s="51">
        <v>3.2599288893051893E-2</v>
      </c>
    </row>
    <row r="2516" spans="2:4" x14ac:dyDescent="0.2">
      <c r="B2516" t="s">
        <v>2552</v>
      </c>
      <c r="C2516" s="51">
        <v>2.0787190716702503E-2</v>
      </c>
      <c r="D2516" s="51">
        <v>3.2527346109263583E-2</v>
      </c>
    </row>
    <row r="2517" spans="2:4" x14ac:dyDescent="0.2">
      <c r="B2517" t="s">
        <v>2553</v>
      </c>
      <c r="C2517" s="51">
        <v>5.1090916842604028E-2</v>
      </c>
      <c r="D2517" s="51">
        <v>2.9041809621354629E-2</v>
      </c>
    </row>
    <row r="2518" spans="2:4" x14ac:dyDescent="0.2">
      <c r="B2518" t="s">
        <v>2554</v>
      </c>
      <c r="C2518" s="51">
        <v>6.0079277117144073E-2</v>
      </c>
      <c r="D2518" s="51">
        <v>3.7036104822791266E-2</v>
      </c>
    </row>
    <row r="2519" spans="2:4" x14ac:dyDescent="0.2">
      <c r="B2519" t="s">
        <v>2555</v>
      </c>
      <c r="C2519" s="51">
        <v>-1.6732786821395135E-3</v>
      </c>
      <c r="D2519" s="51">
        <v>2.2125273190488348E-2</v>
      </c>
    </row>
    <row r="2520" spans="2:4" x14ac:dyDescent="0.2">
      <c r="B2520" t="s">
        <v>2556</v>
      </c>
      <c r="C2520" s="51">
        <v>1.8533154843697906E-2</v>
      </c>
      <c r="D2520" s="51">
        <v>3.8834267573808964E-2</v>
      </c>
    </row>
    <row r="2521" spans="2:4" x14ac:dyDescent="0.2">
      <c r="B2521" t="s">
        <v>2557</v>
      </c>
      <c r="C2521" s="51">
        <v>-2.7090885408687856E-2</v>
      </c>
      <c r="D2521" s="51">
        <v>4.0392494265372593E-2</v>
      </c>
    </row>
    <row r="2522" spans="2:4" x14ac:dyDescent="0.2">
      <c r="B2522" t="s">
        <v>2558</v>
      </c>
      <c r="C2522" s="51">
        <v>2.1724674244106609E-2</v>
      </c>
      <c r="D2522" s="51">
        <v>5.8264121242825123E-2</v>
      </c>
    </row>
    <row r="2523" spans="2:4" x14ac:dyDescent="0.2">
      <c r="B2523" t="s">
        <v>2559</v>
      </c>
      <c r="C2523" s="51">
        <v>4.7173101433034131E-2</v>
      </c>
      <c r="D2523" s="51">
        <v>3.1200507669485667E-2</v>
      </c>
    </row>
    <row r="2524" spans="2:4" x14ac:dyDescent="0.2">
      <c r="B2524" t="s">
        <v>2560</v>
      </c>
      <c r="C2524" s="51">
        <v>-3.7330025555941514E-3</v>
      </c>
      <c r="D2524" s="51">
        <v>7.8752333632800195E-3</v>
      </c>
    </row>
    <row r="2525" spans="2:4" x14ac:dyDescent="0.2">
      <c r="B2525" t="s">
        <v>2561</v>
      </c>
      <c r="C2525" s="51">
        <v>1.4920948458229628E-2</v>
      </c>
      <c r="D2525" s="51">
        <v>2.5472261590806539E-2</v>
      </c>
    </row>
    <row r="2526" spans="2:4" x14ac:dyDescent="0.2">
      <c r="B2526" t="s">
        <v>2562</v>
      </c>
      <c r="C2526" s="51">
        <v>1.4182433492796067E-2</v>
      </c>
      <c r="D2526" s="51">
        <v>2.1584569017315199E-2</v>
      </c>
    </row>
    <row r="2527" spans="2:4" x14ac:dyDescent="0.2">
      <c r="B2527" t="s">
        <v>2563</v>
      </c>
      <c r="C2527" s="51">
        <v>9.5673374661555035E-3</v>
      </c>
      <c r="D2527" s="51">
        <v>1.7587415503486498E-3</v>
      </c>
    </row>
    <row r="2528" spans="2:4" x14ac:dyDescent="0.2">
      <c r="B2528" t="s">
        <v>2564</v>
      </c>
      <c r="C2528" s="51">
        <v>2.063069033022278E-2</v>
      </c>
      <c r="D2528" s="51">
        <v>4.6307832767266702E-2</v>
      </c>
    </row>
    <row r="2529" spans="2:4" x14ac:dyDescent="0.2">
      <c r="B2529" t="s">
        <v>2565</v>
      </c>
      <c r="C2529" s="51">
        <v>-2.9262311587800547E-3</v>
      </c>
      <c r="D2529" s="51">
        <v>4.6621538518320321E-2</v>
      </c>
    </row>
    <row r="2530" spans="2:4" x14ac:dyDescent="0.2">
      <c r="B2530" t="s">
        <v>2566</v>
      </c>
      <c r="C2530" s="51">
        <v>1.9195416025186603E-2</v>
      </c>
      <c r="D2530" s="51">
        <v>3.1644925484590872E-2</v>
      </c>
    </row>
    <row r="2531" spans="2:4" x14ac:dyDescent="0.2">
      <c r="B2531" t="s">
        <v>2567</v>
      </c>
      <c r="C2531" s="51">
        <v>3.7021603694760076E-2</v>
      </c>
      <c r="D2531" s="51">
        <v>2.3172187097881016E-2</v>
      </c>
    </row>
    <row r="2532" spans="2:4" x14ac:dyDescent="0.2">
      <c r="B2532" t="s">
        <v>2568</v>
      </c>
      <c r="C2532" s="51">
        <v>-1.3066605489906674E-2</v>
      </c>
      <c r="D2532" s="51">
        <v>5.659060073990739E-2</v>
      </c>
    </row>
    <row r="2533" spans="2:4" x14ac:dyDescent="0.2">
      <c r="B2533" t="s">
        <v>2569</v>
      </c>
      <c r="C2533" s="51">
        <v>6.6658773515168301E-3</v>
      </c>
      <c r="D2533" s="51">
        <v>2.8315057857389716E-2</v>
      </c>
    </row>
    <row r="2534" spans="2:4" x14ac:dyDescent="0.2">
      <c r="B2534" t="s">
        <v>2570</v>
      </c>
      <c r="C2534" s="51">
        <v>-2.4205032065976136E-2</v>
      </c>
      <c r="D2534" s="51">
        <v>2.4558276410778502E-2</v>
      </c>
    </row>
    <row r="2535" spans="2:4" x14ac:dyDescent="0.2">
      <c r="B2535" t="s">
        <v>2571</v>
      </c>
      <c r="C2535" s="51">
        <v>3.1465897399203559E-2</v>
      </c>
      <c r="D2535" s="51">
        <v>5.7379598694192582E-2</v>
      </c>
    </row>
    <row r="2536" spans="2:4" x14ac:dyDescent="0.2">
      <c r="B2536" t="s">
        <v>2572</v>
      </c>
      <c r="C2536" s="51">
        <v>1.8557865129957492E-2</v>
      </c>
      <c r="D2536" s="51">
        <v>2.3760413894021462E-2</v>
      </c>
    </row>
    <row r="2537" spans="2:4" x14ac:dyDescent="0.2">
      <c r="B2537" t="s">
        <v>2573</v>
      </c>
      <c r="C2537" s="51">
        <v>5.3069182977076926E-3</v>
      </c>
      <c r="D2537" s="51">
        <v>1.3331747862988724E-2</v>
      </c>
    </row>
    <row r="2538" spans="2:4" x14ac:dyDescent="0.2">
      <c r="B2538" t="s">
        <v>2574</v>
      </c>
      <c r="C2538" s="51">
        <v>-2.1145538563028421E-2</v>
      </c>
      <c r="D2538" s="51">
        <v>4.3514778532744401E-2</v>
      </c>
    </row>
    <row r="2539" spans="2:4" x14ac:dyDescent="0.2">
      <c r="B2539" t="s">
        <v>2575</v>
      </c>
      <c r="C2539" s="51">
        <v>1.4083763760027915E-2</v>
      </c>
      <c r="D2539" s="51">
        <v>1.5439664526411989E-2</v>
      </c>
    </row>
    <row r="2540" spans="2:4" x14ac:dyDescent="0.2">
      <c r="B2540" t="s">
        <v>2576</v>
      </c>
      <c r="C2540" s="51">
        <v>-6.9695559726365448E-3</v>
      </c>
      <c r="D2540" s="51">
        <v>2.4558966876722741E-2</v>
      </c>
    </row>
    <row r="2541" spans="2:4" x14ac:dyDescent="0.2">
      <c r="B2541" t="s">
        <v>2577</v>
      </c>
      <c r="C2541" s="51">
        <v>-4.2088994602363268E-3</v>
      </c>
      <c r="D2541" s="51">
        <v>3.7060173149820221E-2</v>
      </c>
    </row>
    <row r="2542" spans="2:4" x14ac:dyDescent="0.2">
      <c r="B2542" t="s">
        <v>2578</v>
      </c>
      <c r="C2542" s="51">
        <v>3.9443950574084979E-2</v>
      </c>
      <c r="D2542" s="51">
        <v>1.0460329730982577E-2</v>
      </c>
    </row>
    <row r="2543" spans="2:4" x14ac:dyDescent="0.2">
      <c r="B2543" t="s">
        <v>2579</v>
      </c>
      <c r="C2543" s="51">
        <v>4.3903955071429579E-2</v>
      </c>
      <c r="D2543" s="51">
        <v>9.7132499810925019E-2</v>
      </c>
    </row>
    <row r="2544" spans="2:4" x14ac:dyDescent="0.2">
      <c r="B2544" t="s">
        <v>2580</v>
      </c>
      <c r="C2544" s="51">
        <v>4.1864483739720702E-2</v>
      </c>
      <c r="D2544" s="51">
        <v>5.4851945911971026E-2</v>
      </c>
    </row>
    <row r="2545" spans="2:4" x14ac:dyDescent="0.2">
      <c r="B2545" t="s">
        <v>2581</v>
      </c>
      <c r="C2545" s="51">
        <v>1.4069346841080726E-3</v>
      </c>
      <c r="D2545" s="51">
        <v>4.8068731340536096E-2</v>
      </c>
    </row>
    <row r="2546" spans="2:4" x14ac:dyDescent="0.2">
      <c r="B2546" t="s">
        <v>2582</v>
      </c>
      <c r="C2546" s="51">
        <v>1.3345285423022711E-2</v>
      </c>
      <c r="D2546" s="51">
        <v>7.5722699829939982E-3</v>
      </c>
    </row>
    <row r="2547" spans="2:4" x14ac:dyDescent="0.2">
      <c r="B2547" t="s">
        <v>2583</v>
      </c>
      <c r="C2547" s="51">
        <v>-8.8655002106129543E-3</v>
      </c>
      <c r="D2547" s="51">
        <v>3.1920870909708993E-2</v>
      </c>
    </row>
    <row r="2548" spans="2:4" x14ac:dyDescent="0.2">
      <c r="B2548" t="s">
        <v>2584</v>
      </c>
      <c r="C2548" s="51">
        <v>9.8899646118494888E-3</v>
      </c>
      <c r="D2548" s="51">
        <v>3.1849219431856771E-2</v>
      </c>
    </row>
    <row r="2549" spans="2:4" x14ac:dyDescent="0.2">
      <c r="B2549" t="s">
        <v>2585</v>
      </c>
      <c r="C2549" s="51">
        <v>2.7326708135916533E-2</v>
      </c>
      <c r="D2549" s="51">
        <v>1.0816841668615355E-2</v>
      </c>
    </row>
    <row r="2550" spans="2:4" x14ac:dyDescent="0.2">
      <c r="B2550" t="s">
        <v>2586</v>
      </c>
      <c r="C2550" s="51">
        <v>-3.3632191820421049E-2</v>
      </c>
      <c r="D2550" s="51">
        <v>3.7184174793670609E-2</v>
      </c>
    </row>
    <row r="2551" spans="2:4" x14ac:dyDescent="0.2">
      <c r="B2551" t="s">
        <v>2587</v>
      </c>
      <c r="C2551" s="51">
        <v>2.9069212500852031E-2</v>
      </c>
      <c r="D2551" s="51">
        <v>4.901482590855355E-2</v>
      </c>
    </row>
    <row r="2552" spans="2:4" x14ac:dyDescent="0.2">
      <c r="B2552" t="s">
        <v>2588</v>
      </c>
      <c r="C2552" s="51">
        <v>1.5621237856669055E-2</v>
      </c>
      <c r="D2552" s="51">
        <v>2.6046580088547357E-2</v>
      </c>
    </row>
    <row r="2553" spans="2:4" x14ac:dyDescent="0.2">
      <c r="B2553" t="s">
        <v>2589</v>
      </c>
      <c r="C2553" s="51">
        <v>6.3739667840316877E-3</v>
      </c>
      <c r="D2553" s="51">
        <v>6.7021675394491581E-2</v>
      </c>
    </row>
    <row r="2554" spans="2:4" x14ac:dyDescent="0.2">
      <c r="B2554" t="s">
        <v>2590</v>
      </c>
      <c r="C2554" s="51">
        <v>8.5471138042773308E-3</v>
      </c>
      <c r="D2554" s="51">
        <v>2.2613669398495004E-2</v>
      </c>
    </row>
    <row r="2555" spans="2:4" x14ac:dyDescent="0.2">
      <c r="B2555" t="s">
        <v>2591</v>
      </c>
      <c r="C2555" s="51">
        <v>-4.5854452585595944E-3</v>
      </c>
      <c r="D2555" s="51">
        <v>-9.8788996857410161E-4</v>
      </c>
    </row>
    <row r="2556" spans="2:4" x14ac:dyDescent="0.2">
      <c r="B2556" t="s">
        <v>2592</v>
      </c>
      <c r="C2556" s="51">
        <v>8.5164801680539613E-3</v>
      </c>
      <c r="D2556" s="51">
        <v>5.4610336592108538E-2</v>
      </c>
    </row>
    <row r="2557" spans="2:4" x14ac:dyDescent="0.2">
      <c r="B2557" t="s">
        <v>2593</v>
      </c>
      <c r="C2557" s="51">
        <v>1.4440843633375666E-2</v>
      </c>
      <c r="D2557" s="51">
        <v>1.4734656034435589E-2</v>
      </c>
    </row>
    <row r="2558" spans="2:4" x14ac:dyDescent="0.2">
      <c r="B2558" t="s">
        <v>2594</v>
      </c>
      <c r="C2558" s="51">
        <v>8.4379861879475999E-3</v>
      </c>
      <c r="D2558" s="51">
        <v>1.2503852595063879E-2</v>
      </c>
    </row>
    <row r="2559" spans="2:4" x14ac:dyDescent="0.2">
      <c r="B2559" t="s">
        <v>2595</v>
      </c>
      <c r="C2559" s="51">
        <v>8.9474859593985708E-3</v>
      </c>
      <c r="D2559" s="51">
        <v>2.2814725831738429E-2</v>
      </c>
    </row>
    <row r="2560" spans="2:4" x14ac:dyDescent="0.2">
      <c r="B2560" t="s">
        <v>2596</v>
      </c>
      <c r="C2560" s="51">
        <v>1.9690390931831475E-3</v>
      </c>
      <c r="D2560" s="51">
        <v>3.4402231894372401E-2</v>
      </c>
    </row>
    <row r="2561" spans="2:4" x14ac:dyDescent="0.2">
      <c r="B2561" t="s">
        <v>2597</v>
      </c>
      <c r="C2561" s="51">
        <v>-1.1750996600015761E-2</v>
      </c>
      <c r="D2561" s="51">
        <v>2.0551305797426405E-2</v>
      </c>
    </row>
    <row r="2562" spans="2:4" x14ac:dyDescent="0.2">
      <c r="B2562" t="s">
        <v>2598</v>
      </c>
      <c r="C2562" s="51">
        <v>-2.6283773342144559E-3</v>
      </c>
      <c r="D2562" s="51">
        <v>4.4926782822297007E-2</v>
      </c>
    </row>
    <row r="2563" spans="2:4" x14ac:dyDescent="0.2">
      <c r="B2563" t="s">
        <v>2599</v>
      </c>
      <c r="C2563" s="51">
        <v>-3.6868478177913444E-2</v>
      </c>
      <c r="D2563" s="51">
        <v>8.5518943064127606E-2</v>
      </c>
    </row>
    <row r="2564" spans="2:4" x14ac:dyDescent="0.2">
      <c r="B2564" t="s">
        <v>2600</v>
      </c>
      <c r="C2564" s="51">
        <v>5.3684213061377982E-3</v>
      </c>
      <c r="D2564" s="51">
        <v>4.8856635210541871E-2</v>
      </c>
    </row>
    <row r="2565" spans="2:4" x14ac:dyDescent="0.2">
      <c r="B2565" t="s">
        <v>2601</v>
      </c>
      <c r="C2565" s="51">
        <v>-7.1560486518448142E-3</v>
      </c>
      <c r="D2565" s="51">
        <v>4.659508130915932E-2</v>
      </c>
    </row>
    <row r="2566" spans="2:4" x14ac:dyDescent="0.2">
      <c r="B2566" t="s">
        <v>2602</v>
      </c>
      <c r="C2566" s="51">
        <v>2.994532557664132E-2</v>
      </c>
      <c r="D2566" s="51">
        <v>5.5581585351746045E-2</v>
      </c>
    </row>
    <row r="2567" spans="2:4" x14ac:dyDescent="0.2">
      <c r="B2567" t="s">
        <v>2603</v>
      </c>
      <c r="C2567" s="51">
        <v>2.7052779243158402E-2</v>
      </c>
      <c r="D2567" s="51">
        <v>2.0769031888401904E-2</v>
      </c>
    </row>
    <row r="2568" spans="2:4" x14ac:dyDescent="0.2">
      <c r="B2568" t="s">
        <v>2604</v>
      </c>
      <c r="C2568" s="51">
        <v>4.456666493952619E-3</v>
      </c>
      <c r="D2568" s="51">
        <v>4.1033782252799314E-2</v>
      </c>
    </row>
    <row r="2569" spans="2:4" x14ac:dyDescent="0.2">
      <c r="B2569" t="s">
        <v>2605</v>
      </c>
      <c r="C2569" s="51">
        <v>1.0261458123516564E-2</v>
      </c>
      <c r="D2569" s="51">
        <v>3.7862928029129397E-2</v>
      </c>
    </row>
    <row r="2570" spans="2:4" x14ac:dyDescent="0.2">
      <c r="B2570" t="s">
        <v>2606</v>
      </c>
      <c r="C2570" s="51">
        <v>2.1525812071775993E-2</v>
      </c>
      <c r="D2570" s="51">
        <v>2.7988306349974238E-2</v>
      </c>
    </row>
    <row r="2571" spans="2:4" x14ac:dyDescent="0.2">
      <c r="B2571" t="s">
        <v>2607</v>
      </c>
      <c r="C2571" s="51">
        <v>9.1896253776913971E-3</v>
      </c>
      <c r="D2571" s="51">
        <v>2.1550333496985565E-2</v>
      </c>
    </row>
    <row r="2572" spans="2:4" x14ac:dyDescent="0.2">
      <c r="B2572" t="s">
        <v>2608</v>
      </c>
      <c r="C2572" s="51">
        <v>3.8484298011850326E-2</v>
      </c>
      <c r="D2572" s="51">
        <v>4.8234655947764785E-2</v>
      </c>
    </row>
    <row r="2573" spans="2:4" x14ac:dyDescent="0.2">
      <c r="B2573" t="s">
        <v>2609</v>
      </c>
      <c r="C2573" s="51">
        <v>-4.1088479276996909E-2</v>
      </c>
      <c r="D2573" s="51">
        <v>7.6509985942701961E-2</v>
      </c>
    </row>
    <row r="2574" spans="2:4" x14ac:dyDescent="0.2">
      <c r="B2574" t="s">
        <v>2610</v>
      </c>
      <c r="C2574" s="51">
        <v>7.5876783076335432E-3</v>
      </c>
      <c r="D2574" s="51">
        <v>3.8479267454032524E-2</v>
      </c>
    </row>
    <row r="2575" spans="2:4" x14ac:dyDescent="0.2">
      <c r="B2575" t="s">
        <v>2611</v>
      </c>
      <c r="C2575" s="51">
        <v>1.833152039191982E-2</v>
      </c>
      <c r="D2575" s="51">
        <v>3.7414469131925768E-2</v>
      </c>
    </row>
    <row r="2576" spans="2:4" x14ac:dyDescent="0.2">
      <c r="B2576" t="s">
        <v>2612</v>
      </c>
      <c r="C2576" s="51">
        <v>2.8816256837659246E-2</v>
      </c>
      <c r="D2576" s="51">
        <v>7.3884040230417253E-2</v>
      </c>
    </row>
    <row r="2577" spans="2:4" x14ac:dyDescent="0.2">
      <c r="B2577" t="s">
        <v>2613</v>
      </c>
      <c r="C2577" s="51">
        <v>1.6207016304389206E-2</v>
      </c>
      <c r="D2577" s="51">
        <v>1.9185242236187876E-2</v>
      </c>
    </row>
    <row r="2578" spans="2:4" x14ac:dyDescent="0.2">
      <c r="B2578" t="s">
        <v>2614</v>
      </c>
      <c r="C2578" s="51">
        <v>1.3682363006253119E-2</v>
      </c>
      <c r="D2578" s="51">
        <v>7.323327707527634E-2</v>
      </c>
    </row>
    <row r="2579" spans="2:4" x14ac:dyDescent="0.2">
      <c r="B2579" t="s">
        <v>2615</v>
      </c>
      <c r="C2579" s="51">
        <v>1.2423915385412834E-2</v>
      </c>
      <c r="D2579" s="51">
        <v>6.9182592150735855E-2</v>
      </c>
    </row>
    <row r="2580" spans="2:4" x14ac:dyDescent="0.2">
      <c r="B2580" t="s">
        <v>2616</v>
      </c>
      <c r="C2580" s="51">
        <v>1.9764180238823707E-3</v>
      </c>
      <c r="D2580" s="51">
        <v>3.8881880697204808E-2</v>
      </c>
    </row>
    <row r="2581" spans="2:4" x14ac:dyDescent="0.2">
      <c r="B2581" t="s">
        <v>2617</v>
      </c>
      <c r="C2581" s="51">
        <v>2.4832088802204874E-2</v>
      </c>
      <c r="D2581" s="51">
        <v>5.9257466115007942E-2</v>
      </c>
    </row>
    <row r="2582" spans="2:4" x14ac:dyDescent="0.2">
      <c r="B2582" t="s">
        <v>2618</v>
      </c>
      <c r="C2582" s="51">
        <v>3.2264968103034516E-2</v>
      </c>
      <c r="D2582" s="51">
        <v>2.2202966116093212E-2</v>
      </c>
    </row>
    <row r="2583" spans="2:4" x14ac:dyDescent="0.2">
      <c r="B2583" t="s">
        <v>2619</v>
      </c>
      <c r="C2583" s="51">
        <v>2.4637719914604892E-3</v>
      </c>
      <c r="D2583" s="51">
        <v>6.0146349183135765E-2</v>
      </c>
    </row>
    <row r="2584" spans="2:4" x14ac:dyDescent="0.2">
      <c r="B2584" t="s">
        <v>2620</v>
      </c>
      <c r="C2584" s="51">
        <v>-3.0676257242918038E-2</v>
      </c>
      <c r="D2584" s="51">
        <v>1.5871343017215961E-2</v>
      </c>
    </row>
    <row r="2585" spans="2:4" x14ac:dyDescent="0.2">
      <c r="B2585" t="s">
        <v>2621</v>
      </c>
      <c r="C2585" s="51">
        <v>-2.8035736116853258E-3</v>
      </c>
      <c r="D2585" s="51">
        <v>4.8088498993864179E-2</v>
      </c>
    </row>
    <row r="2586" spans="2:4" x14ac:dyDescent="0.2">
      <c r="B2586" t="s">
        <v>2622</v>
      </c>
      <c r="C2586" s="51">
        <v>5.9457118408118379E-3</v>
      </c>
      <c r="D2586" s="51">
        <v>6.4121405203346943E-2</v>
      </c>
    </row>
    <row r="2587" spans="2:4" x14ac:dyDescent="0.2">
      <c r="B2587" t="s">
        <v>2623</v>
      </c>
      <c r="C2587" s="51">
        <v>-2.6555598052309289E-3</v>
      </c>
      <c r="D2587" s="51">
        <v>2.2658805840086563E-2</v>
      </c>
    </row>
    <row r="2588" spans="2:4" x14ac:dyDescent="0.2">
      <c r="B2588" t="s">
        <v>2624</v>
      </c>
      <c r="C2588" s="51">
        <v>-4.2202955790377802E-3</v>
      </c>
      <c r="D2588" s="51">
        <v>4.139976484423933E-2</v>
      </c>
    </row>
    <row r="2589" spans="2:4" x14ac:dyDescent="0.2">
      <c r="B2589" t="s">
        <v>2625</v>
      </c>
      <c r="C2589" s="51">
        <v>-3.3786333902707549E-2</v>
      </c>
      <c r="D2589" s="51">
        <v>-1.0646313894877094E-2</v>
      </c>
    </row>
    <row r="2590" spans="2:4" x14ac:dyDescent="0.2">
      <c r="B2590" t="s">
        <v>2626</v>
      </c>
      <c r="C2590" s="51">
        <v>3.4306761171795312E-2</v>
      </c>
      <c r="D2590" s="51">
        <v>2.3359886903642414E-2</v>
      </c>
    </row>
    <row r="2591" spans="2:4" x14ac:dyDescent="0.2">
      <c r="B2591" t="s">
        <v>2627</v>
      </c>
      <c r="C2591" s="51">
        <v>1.0208679363188155E-2</v>
      </c>
      <c r="D2591" s="51">
        <v>5.6095642387060669E-2</v>
      </c>
    </row>
    <row r="2592" spans="2:4" x14ac:dyDescent="0.2">
      <c r="B2592" t="s">
        <v>2628</v>
      </c>
      <c r="C2592" s="51">
        <v>9.5502918198954144E-3</v>
      </c>
      <c r="D2592" s="51">
        <v>1.2828701630528499E-2</v>
      </c>
    </row>
    <row r="2593" spans="2:4" x14ac:dyDescent="0.2">
      <c r="B2593" t="s">
        <v>2629</v>
      </c>
      <c r="C2593" s="51">
        <v>-1.2005635121055749E-3</v>
      </c>
      <c r="D2593" s="51">
        <v>2.2634675795530853E-2</v>
      </c>
    </row>
    <row r="2594" spans="2:4" x14ac:dyDescent="0.2">
      <c r="B2594" t="s">
        <v>2630</v>
      </c>
      <c r="C2594" s="51">
        <v>4.2777456367842109E-2</v>
      </c>
      <c r="D2594" s="51">
        <v>7.4971449885760461E-2</v>
      </c>
    </row>
    <row r="2595" spans="2:4" x14ac:dyDescent="0.2">
      <c r="B2595" t="s">
        <v>2631</v>
      </c>
      <c r="C2595" s="51">
        <v>-5.0115118684989444E-3</v>
      </c>
      <c r="D2595" s="51">
        <v>3.9645229181039514E-2</v>
      </c>
    </row>
    <row r="2596" spans="2:4" x14ac:dyDescent="0.2">
      <c r="B2596" t="s">
        <v>2632</v>
      </c>
      <c r="C2596" s="51">
        <v>-1.8879941715267815E-2</v>
      </c>
      <c r="D2596" s="51">
        <v>9.7599621465821011E-3</v>
      </c>
    </row>
    <row r="2597" spans="2:4" x14ac:dyDescent="0.2">
      <c r="B2597" t="s">
        <v>2633</v>
      </c>
      <c r="C2597" s="51">
        <v>1.3321898243411449E-3</v>
      </c>
      <c r="D2597" s="51">
        <v>3.4067803374710853E-2</v>
      </c>
    </row>
    <row r="2598" spans="2:4" x14ac:dyDescent="0.2">
      <c r="B2598" t="s">
        <v>2634</v>
      </c>
      <c r="C2598" s="51">
        <v>-3.9111795211610331E-2</v>
      </c>
      <c r="D2598" s="51">
        <v>3.6103234910480266E-2</v>
      </c>
    </row>
    <row r="2599" spans="2:4" x14ac:dyDescent="0.2">
      <c r="B2599" t="s">
        <v>2635</v>
      </c>
      <c r="C2599" s="51">
        <v>-1.4324599409122412E-2</v>
      </c>
      <c r="D2599" s="51">
        <v>5.1926841033411997E-2</v>
      </c>
    </row>
    <row r="2600" spans="2:4" x14ac:dyDescent="0.2">
      <c r="B2600" t="s">
        <v>2636</v>
      </c>
      <c r="C2600" s="51">
        <v>-1.4392189799351458E-2</v>
      </c>
      <c r="D2600" s="51">
        <v>4.6591929083336835E-2</v>
      </c>
    </row>
    <row r="2601" spans="2:4" x14ac:dyDescent="0.2">
      <c r="B2601" t="s">
        <v>2637</v>
      </c>
      <c r="C2601" s="51">
        <v>1.5183625041818518E-2</v>
      </c>
      <c r="D2601" s="51">
        <v>6.0366866966293828E-2</v>
      </c>
    </row>
    <row r="2602" spans="2:4" x14ac:dyDescent="0.2">
      <c r="B2602" t="s">
        <v>2638</v>
      </c>
      <c r="C2602" s="51">
        <v>1.2131747609987059E-2</v>
      </c>
      <c r="D2602" s="51">
        <v>4.223940219365984E-2</v>
      </c>
    </row>
    <row r="2603" spans="2:4" x14ac:dyDescent="0.2">
      <c r="B2603" t="s">
        <v>2639</v>
      </c>
      <c r="C2603" s="51">
        <v>8.2099113173644232E-3</v>
      </c>
      <c r="D2603" s="51">
        <v>6.6823824823256661E-2</v>
      </c>
    </row>
    <row r="2604" spans="2:4" x14ac:dyDescent="0.2">
      <c r="B2604" t="s">
        <v>2640</v>
      </c>
      <c r="C2604" s="51">
        <v>5.0919222080330643E-3</v>
      </c>
      <c r="D2604" s="51">
        <v>3.4069575368401071E-2</v>
      </c>
    </row>
    <row r="2605" spans="2:4" x14ac:dyDescent="0.2">
      <c r="B2605" t="s">
        <v>2641</v>
      </c>
      <c r="C2605" s="51">
        <v>8.1645503522510821E-4</v>
      </c>
      <c r="D2605" s="51">
        <v>1.3479378608339948E-2</v>
      </c>
    </row>
    <row r="2606" spans="2:4" x14ac:dyDescent="0.2">
      <c r="B2606" t="s">
        <v>2642</v>
      </c>
      <c r="C2606" s="51">
        <v>4.0157349623068266E-2</v>
      </c>
      <c r="D2606" s="51">
        <v>6.3451250073593257E-2</v>
      </c>
    </row>
    <row r="2607" spans="2:4" x14ac:dyDescent="0.2">
      <c r="B2607" t="s">
        <v>2643</v>
      </c>
      <c r="C2607" s="51">
        <v>3.6572783986989446E-2</v>
      </c>
      <c r="D2607" s="51">
        <v>2.098740171476739E-2</v>
      </c>
    </row>
    <row r="2608" spans="2:4" x14ac:dyDescent="0.2">
      <c r="B2608" t="s">
        <v>2644</v>
      </c>
      <c r="C2608" s="51">
        <v>3.3166837790590117E-3</v>
      </c>
      <c r="D2608" s="51">
        <v>4.2362429785055E-2</v>
      </c>
    </row>
    <row r="2609" spans="2:4" x14ac:dyDescent="0.2">
      <c r="B2609" t="s">
        <v>2645</v>
      </c>
      <c r="C2609" s="51">
        <v>2.4346491302688074E-2</v>
      </c>
      <c r="D2609" s="51">
        <v>7.8017558497875367E-2</v>
      </c>
    </row>
    <row r="2610" spans="2:4" x14ac:dyDescent="0.2">
      <c r="B2610" t="s">
        <v>2646</v>
      </c>
      <c r="C2610" s="51">
        <v>-1.3409306721598497E-2</v>
      </c>
      <c r="D2610" s="51">
        <v>7.3805236975479541E-2</v>
      </c>
    </row>
    <row r="2611" spans="2:4" x14ac:dyDescent="0.2">
      <c r="B2611" t="s">
        <v>2647</v>
      </c>
      <c r="C2611" s="51">
        <v>4.5902053377029087E-2</v>
      </c>
      <c r="D2611" s="51">
        <v>3.359060370680652E-2</v>
      </c>
    </row>
    <row r="2612" spans="2:4" x14ac:dyDescent="0.2">
      <c r="B2612" t="s">
        <v>2648</v>
      </c>
      <c r="C2612" s="51">
        <v>9.1705533280765153E-3</v>
      </c>
      <c r="D2612" s="51">
        <v>6.2759832137240457E-2</v>
      </c>
    </row>
    <row r="2613" spans="2:4" x14ac:dyDescent="0.2">
      <c r="B2613" t="s">
        <v>2649</v>
      </c>
      <c r="C2613" s="51">
        <v>-1.0336630161685663E-2</v>
      </c>
      <c r="D2613" s="51">
        <v>3.7168474680356223E-2</v>
      </c>
    </row>
    <row r="2614" spans="2:4" x14ac:dyDescent="0.2">
      <c r="B2614" t="s">
        <v>2650</v>
      </c>
      <c r="C2614" s="51">
        <v>-9.076118140579589E-3</v>
      </c>
      <c r="D2614" s="51">
        <v>5.177273516670243E-2</v>
      </c>
    </row>
    <row r="2615" spans="2:4" x14ac:dyDescent="0.2">
      <c r="B2615" t="s">
        <v>2651</v>
      </c>
      <c r="C2615" s="51">
        <v>3.7836559362915889E-3</v>
      </c>
      <c r="D2615" s="51">
        <v>1.9380026363844182E-2</v>
      </c>
    </row>
    <row r="2616" spans="2:4" x14ac:dyDescent="0.2">
      <c r="B2616" t="s">
        <v>2652</v>
      </c>
      <c r="C2616" s="51">
        <v>3.1282276726876862E-2</v>
      </c>
      <c r="D2616" s="51">
        <v>3.4386050219320653E-2</v>
      </c>
    </row>
    <row r="2617" spans="2:4" x14ac:dyDescent="0.2">
      <c r="B2617" t="s">
        <v>2653</v>
      </c>
      <c r="C2617" s="51">
        <v>7.8633992676715083E-3</v>
      </c>
      <c r="D2617" s="51">
        <v>2.6443432469902745E-2</v>
      </c>
    </row>
    <row r="2618" spans="2:4" x14ac:dyDescent="0.2">
      <c r="B2618" t="s">
        <v>2654</v>
      </c>
      <c r="C2618" s="51">
        <v>2.1375069560437755E-2</v>
      </c>
      <c r="D2618" s="51">
        <v>4.0987431266005979E-2</v>
      </c>
    </row>
    <row r="2619" spans="2:4" x14ac:dyDescent="0.2">
      <c r="B2619" t="s">
        <v>2655</v>
      </c>
      <c r="C2619" s="51">
        <v>9.3473471658394522E-3</v>
      </c>
      <c r="D2619" s="51">
        <v>1.4144969759364929E-2</v>
      </c>
    </row>
    <row r="2620" spans="2:4" x14ac:dyDescent="0.2">
      <c r="B2620" t="s">
        <v>2656</v>
      </c>
      <c r="C2620" s="51">
        <v>-3.7339548357244092E-3</v>
      </c>
      <c r="D2620" s="51">
        <v>4.3573573135066393E-2</v>
      </c>
    </row>
    <row r="2621" spans="2:4" x14ac:dyDescent="0.2">
      <c r="B2621" t="s">
        <v>2657</v>
      </c>
      <c r="C2621" s="51">
        <v>2.8044418210559259E-2</v>
      </c>
      <c r="D2621" s="51">
        <v>4.7534235642161977E-2</v>
      </c>
    </row>
    <row r="2622" spans="2:4" x14ac:dyDescent="0.2">
      <c r="B2622" t="s">
        <v>2658</v>
      </c>
      <c r="C2622" s="51">
        <v>6.5122245349594661E-3</v>
      </c>
      <c r="D2622" s="51">
        <v>1.6042464833740909E-2</v>
      </c>
    </row>
    <row r="2623" spans="2:4" x14ac:dyDescent="0.2">
      <c r="B2623" t="s">
        <v>2659</v>
      </c>
      <c r="C2623" s="51">
        <v>5.2556661056504146E-2</v>
      </c>
      <c r="D2623" s="51">
        <v>3.7078173489489025E-2</v>
      </c>
    </row>
    <row r="2624" spans="2:4" x14ac:dyDescent="0.2">
      <c r="B2624" t="s">
        <v>2660</v>
      </c>
      <c r="C2624" s="51">
        <v>2.2176179211309217E-2</v>
      </c>
      <c r="D2624" s="51">
        <v>3.0110317578560461E-2</v>
      </c>
    </row>
    <row r="2625" spans="2:4" x14ac:dyDescent="0.2">
      <c r="B2625" t="s">
        <v>2661</v>
      </c>
      <c r="C2625" s="51">
        <v>-2.0488815909001146E-2</v>
      </c>
      <c r="D2625" s="51">
        <v>6.7038373619504196E-2</v>
      </c>
    </row>
    <row r="2626" spans="2:4" x14ac:dyDescent="0.2">
      <c r="B2626" t="s">
        <v>2662</v>
      </c>
      <c r="C2626" s="51">
        <v>1.5546597873725119E-2</v>
      </c>
      <c r="D2626" s="51">
        <v>3.5353153112727236E-2</v>
      </c>
    </row>
    <row r="2627" spans="2:4" x14ac:dyDescent="0.2">
      <c r="B2627" t="s">
        <v>2663</v>
      </c>
      <c r="C2627" s="51">
        <v>1.0409536229856393E-2</v>
      </c>
      <c r="D2627" s="51">
        <v>4.1947934347221688E-2</v>
      </c>
    </row>
    <row r="2628" spans="2:4" x14ac:dyDescent="0.2">
      <c r="B2628" t="s">
        <v>2664</v>
      </c>
      <c r="C2628" s="51">
        <v>6.4089562740798651E-3</v>
      </c>
      <c r="D2628" s="51">
        <v>2.3428009999847656E-2</v>
      </c>
    </row>
    <row r="2629" spans="2:4" x14ac:dyDescent="0.2">
      <c r="B2629" t="s">
        <v>2665</v>
      </c>
      <c r="C2629" s="51">
        <v>-1.8267314710636889E-2</v>
      </c>
      <c r="D2629" s="51">
        <v>3.3341470665460518E-2</v>
      </c>
    </row>
    <row r="2630" spans="2:4" x14ac:dyDescent="0.2">
      <c r="B2630" t="s">
        <v>2666</v>
      </c>
      <c r="C2630" s="51">
        <v>2.8180789632186884E-2</v>
      </c>
      <c r="D2630" s="51">
        <v>2.4040962076224491E-2</v>
      </c>
    </row>
    <row r="2631" spans="2:4" x14ac:dyDescent="0.2">
      <c r="B2631" t="s">
        <v>2667</v>
      </c>
      <c r="C2631" s="51">
        <v>2.7341300834324185E-2</v>
      </c>
      <c r="D2631" s="51">
        <v>7.652984008209171E-2</v>
      </c>
    </row>
    <row r="2632" spans="2:4" x14ac:dyDescent="0.2">
      <c r="B2632" t="s">
        <v>2668</v>
      </c>
      <c r="C2632" s="51">
        <v>2.6024601124190735E-2</v>
      </c>
      <c r="D2632" s="51">
        <v>5.3884673632913771E-2</v>
      </c>
    </row>
    <row r="2633" spans="2:4" x14ac:dyDescent="0.2">
      <c r="B2633" t="s">
        <v>2669</v>
      </c>
      <c r="C2633" s="51">
        <v>3.8998498445470486E-2</v>
      </c>
      <c r="D2633" s="51">
        <v>5.8554896451974918E-2</v>
      </c>
    </row>
    <row r="2634" spans="2:4" x14ac:dyDescent="0.2">
      <c r="B2634" t="s">
        <v>2670</v>
      </c>
      <c r="C2634" s="51">
        <v>-2.4403731869945509E-3</v>
      </c>
      <c r="D2634" s="51">
        <v>4.6147205075912814E-2</v>
      </c>
    </row>
    <row r="2635" spans="2:4" x14ac:dyDescent="0.2">
      <c r="B2635" t="s">
        <v>2671</v>
      </c>
      <c r="C2635" s="51">
        <v>3.6425595243710276E-3</v>
      </c>
      <c r="D2635" s="51">
        <v>1.8533627086319657E-2</v>
      </c>
    </row>
    <row r="2636" spans="2:4" x14ac:dyDescent="0.2">
      <c r="B2636" t="s">
        <v>2672</v>
      </c>
      <c r="C2636" s="51">
        <v>2.0049830012192738E-2</v>
      </c>
      <c r="D2636" s="51">
        <v>2.5757842306703929E-2</v>
      </c>
    </row>
    <row r="2637" spans="2:4" x14ac:dyDescent="0.2">
      <c r="B2637" t="s">
        <v>2673</v>
      </c>
      <c r="C2637" s="51">
        <v>5.9936835937747131E-3</v>
      </c>
      <c r="D2637" s="51">
        <v>2.7737186440921196E-2</v>
      </c>
    </row>
    <row r="2638" spans="2:4" x14ac:dyDescent="0.2">
      <c r="B2638" t="s">
        <v>2674</v>
      </c>
      <c r="C2638" s="51">
        <v>2.6336364668386653E-2</v>
      </c>
      <c r="D2638" s="51">
        <v>4.3570137852845178E-2</v>
      </c>
    </row>
    <row r="2639" spans="2:4" x14ac:dyDescent="0.2">
      <c r="B2639" t="s">
        <v>2675</v>
      </c>
      <c r="C2639" s="51">
        <v>-9.704324928518776E-4</v>
      </c>
      <c r="D2639" s="51">
        <v>3.233752730336744E-2</v>
      </c>
    </row>
    <row r="2640" spans="2:4" x14ac:dyDescent="0.2">
      <c r="B2640" t="s">
        <v>2676</v>
      </c>
      <c r="C2640" s="51">
        <v>7.8170403502206241E-3</v>
      </c>
      <c r="D2640" s="51">
        <v>8.173818282428244E-2</v>
      </c>
    </row>
    <row r="2641" spans="2:4" x14ac:dyDescent="0.2">
      <c r="B2641" t="s">
        <v>2677</v>
      </c>
      <c r="C2641" s="51">
        <v>-7.2175736778701833E-3</v>
      </c>
      <c r="D2641" s="51">
        <v>5.2431724172544027E-2</v>
      </c>
    </row>
    <row r="2642" spans="2:4" x14ac:dyDescent="0.2">
      <c r="B2642" t="s">
        <v>2678</v>
      </c>
      <c r="C2642" s="51">
        <v>2.996477755622904E-2</v>
      </c>
      <c r="D2642" s="51">
        <v>3.0686191166585167E-2</v>
      </c>
    </row>
    <row r="2643" spans="2:4" x14ac:dyDescent="0.2">
      <c r="B2643" t="s">
        <v>2679</v>
      </c>
      <c r="C2643" s="51">
        <v>-4.3016542345592837E-2</v>
      </c>
      <c r="D2643" s="51">
        <v>-7.9025140743225475E-3</v>
      </c>
    </row>
    <row r="2644" spans="2:4" x14ac:dyDescent="0.2">
      <c r="B2644" t="s">
        <v>2680</v>
      </c>
      <c r="C2644" s="51">
        <v>-5.3831122827136139E-2</v>
      </c>
      <c r="D2644" s="51">
        <v>4.3063853796339979E-2</v>
      </c>
    </row>
    <row r="2645" spans="2:4" x14ac:dyDescent="0.2">
      <c r="B2645" t="s">
        <v>2681</v>
      </c>
      <c r="C2645" s="51">
        <v>2.1726133409556904E-2</v>
      </c>
      <c r="D2645" s="51">
        <v>3.1746151073422949E-2</v>
      </c>
    </row>
    <row r="2646" spans="2:4" x14ac:dyDescent="0.2">
      <c r="B2646" t="s">
        <v>2682</v>
      </c>
      <c r="C2646" s="51">
        <v>1.9637925776738181E-2</v>
      </c>
      <c r="D2646" s="51">
        <v>2.4108444211887028E-2</v>
      </c>
    </row>
    <row r="2647" spans="2:4" x14ac:dyDescent="0.2">
      <c r="B2647" t="s">
        <v>2683</v>
      </c>
      <c r="C2647" s="51">
        <v>-3.1879197671267505E-2</v>
      </c>
      <c r="D2647" s="51">
        <v>8.1707670905459412E-2</v>
      </c>
    </row>
    <row r="2648" spans="2:4" x14ac:dyDescent="0.2">
      <c r="B2648" t="s">
        <v>2684</v>
      </c>
      <c r="C2648" s="51">
        <v>4.9077823553954285E-2</v>
      </c>
      <c r="D2648" s="51">
        <v>-3.7947686038725045E-3</v>
      </c>
    </row>
    <row r="2649" spans="2:4" x14ac:dyDescent="0.2">
      <c r="B2649" t="s">
        <v>2685</v>
      </c>
      <c r="C2649" s="51">
        <v>2.2670890245278501E-2</v>
      </c>
      <c r="D2649" s="51">
        <v>3.1107105868755577E-2</v>
      </c>
    </row>
    <row r="2650" spans="2:4" x14ac:dyDescent="0.2">
      <c r="B2650" t="s">
        <v>2686</v>
      </c>
      <c r="C2650" s="51">
        <v>1.1496246989991134E-2</v>
      </c>
      <c r="D2650" s="51">
        <v>2.958664305226217E-2</v>
      </c>
    </row>
    <row r="2651" spans="2:4" x14ac:dyDescent="0.2">
      <c r="B2651" t="s">
        <v>2687</v>
      </c>
      <c r="C2651" s="51">
        <v>-1.1190172715501018E-3</v>
      </c>
      <c r="D2651" s="51">
        <v>4.2268696282282185E-2</v>
      </c>
    </row>
    <row r="2652" spans="2:4" x14ac:dyDescent="0.2">
      <c r="B2652" t="s">
        <v>2688</v>
      </c>
      <c r="C2652" s="51">
        <v>3.6984424922141934E-2</v>
      </c>
      <c r="D2652" s="51">
        <v>3.2303596723395112E-2</v>
      </c>
    </row>
    <row r="2653" spans="2:4" x14ac:dyDescent="0.2">
      <c r="B2653" t="s">
        <v>2689</v>
      </c>
      <c r="C2653" s="51">
        <v>1.1344565456711357E-3</v>
      </c>
      <c r="D2653" s="51">
        <v>4.9461643441218325E-2</v>
      </c>
    </row>
    <row r="2654" spans="2:4" x14ac:dyDescent="0.2">
      <c r="B2654" t="s">
        <v>2690</v>
      </c>
      <c r="C2654" s="51">
        <v>-1.8296575066185424E-3</v>
      </c>
      <c r="D2654" s="51">
        <v>8.7246723083589023E-2</v>
      </c>
    </row>
    <row r="2655" spans="2:4" x14ac:dyDescent="0.2">
      <c r="B2655" t="s">
        <v>2691</v>
      </c>
      <c r="C2655" s="51">
        <v>-1.9247568200521075E-3</v>
      </c>
      <c r="D2655" s="51">
        <v>5.1192652067306908E-2</v>
      </c>
    </row>
    <row r="2656" spans="2:4" x14ac:dyDescent="0.2">
      <c r="B2656" t="s">
        <v>2692</v>
      </c>
      <c r="C2656" s="51">
        <v>3.3154147613576559E-2</v>
      </c>
      <c r="D2656" s="51">
        <v>1.1886466753788395E-2</v>
      </c>
    </row>
    <row r="2657" spans="2:4" x14ac:dyDescent="0.2">
      <c r="B2657" t="s">
        <v>2693</v>
      </c>
      <c r="C2657" s="51">
        <v>3.6435225214942246E-2</v>
      </c>
      <c r="D2657" s="51">
        <v>2.2593743669473906E-2</v>
      </c>
    </row>
    <row r="2658" spans="2:4" x14ac:dyDescent="0.2">
      <c r="B2658" t="s">
        <v>2694</v>
      </c>
      <c r="C2658" s="51">
        <v>3.7161894280747239E-2</v>
      </c>
      <c r="D2658" s="51">
        <v>1.7368388460645298E-2</v>
      </c>
    </row>
    <row r="2659" spans="2:4" x14ac:dyDescent="0.2">
      <c r="B2659" t="s">
        <v>2695</v>
      </c>
      <c r="C2659" s="51">
        <v>-1.2629861618842187E-2</v>
      </c>
      <c r="D2659" s="51">
        <v>3.341223499017313E-2</v>
      </c>
    </row>
    <row r="2660" spans="2:4" x14ac:dyDescent="0.2">
      <c r="B2660" t="s">
        <v>2696</v>
      </c>
      <c r="C2660" s="51">
        <v>3.0546114074337813E-2</v>
      </c>
      <c r="D2660" s="51">
        <v>5.8757645444559026E-2</v>
      </c>
    </row>
    <row r="2661" spans="2:4" x14ac:dyDescent="0.2">
      <c r="B2661" t="s">
        <v>2697</v>
      </c>
      <c r="C2661" s="51">
        <v>-1.2095294470409855E-2</v>
      </c>
      <c r="D2661" s="51">
        <v>7.3311866397633596E-2</v>
      </c>
    </row>
    <row r="2662" spans="2:4" x14ac:dyDescent="0.2">
      <c r="B2662" t="s">
        <v>2698</v>
      </c>
      <c r="C2662" s="51">
        <v>1.1454883266053302E-2</v>
      </c>
      <c r="D2662" s="51">
        <v>4.9658860882526627E-2</v>
      </c>
    </row>
    <row r="2663" spans="2:4" x14ac:dyDescent="0.2">
      <c r="B2663" t="s">
        <v>2699</v>
      </c>
      <c r="C2663" s="51">
        <v>-8.4584870199271005E-3</v>
      </c>
      <c r="D2663" s="51">
        <v>5.1537162590236336E-2</v>
      </c>
    </row>
    <row r="2664" spans="2:4" x14ac:dyDescent="0.2">
      <c r="B2664" t="s">
        <v>2700</v>
      </c>
      <c r="C2664" s="51">
        <v>1.7270361325768993E-2</v>
      </c>
      <c r="D2664" s="51">
        <v>1.5535709933101792E-2</v>
      </c>
    </row>
    <row r="2665" spans="2:4" x14ac:dyDescent="0.2">
      <c r="B2665" t="s">
        <v>2701</v>
      </c>
      <c r="C2665" s="51">
        <v>5.8660640462522848E-3</v>
      </c>
      <c r="D2665" s="51">
        <v>3.9892177703930012E-2</v>
      </c>
    </row>
    <row r="2666" spans="2:4" x14ac:dyDescent="0.2">
      <c r="B2666" t="s">
        <v>2702</v>
      </c>
      <c r="C2666" s="51">
        <v>-5.4237528776791537E-3</v>
      </c>
      <c r="D2666" s="51">
        <v>5.5207087704353952E-2</v>
      </c>
    </row>
    <row r="2667" spans="2:4" x14ac:dyDescent="0.2">
      <c r="B2667" t="s">
        <v>2703</v>
      </c>
      <c r="C2667" s="51">
        <v>4.6980692176651333E-3</v>
      </c>
      <c r="D2667" s="51">
        <v>2.0718154441419258E-2</v>
      </c>
    </row>
    <row r="2668" spans="2:4" x14ac:dyDescent="0.2">
      <c r="B2668" t="s">
        <v>2704</v>
      </c>
      <c r="C2668" s="51">
        <v>1.0013462063906568E-2</v>
      </c>
      <c r="D2668" s="51">
        <v>3.9247169801954349E-2</v>
      </c>
    </row>
    <row r="2669" spans="2:4" x14ac:dyDescent="0.2">
      <c r="B2669" t="s">
        <v>2705</v>
      </c>
      <c r="C2669" s="51">
        <v>-9.8448473591860996E-3</v>
      </c>
      <c r="D2669" s="51">
        <v>4.3806380945269223E-2</v>
      </c>
    </row>
    <row r="2670" spans="2:4" x14ac:dyDescent="0.2">
      <c r="B2670" t="s">
        <v>2706</v>
      </c>
      <c r="C2670" s="51">
        <v>1.3116705806736456E-2</v>
      </c>
      <c r="D2670" s="51">
        <v>2.6121335206188305E-2</v>
      </c>
    </row>
    <row r="2671" spans="2:4" x14ac:dyDescent="0.2">
      <c r="B2671" t="s">
        <v>2707</v>
      </c>
      <c r="C2671" s="51">
        <v>1.3062210340189454E-3</v>
      </c>
      <c r="D2671" s="51">
        <v>4.3273745809824821E-2</v>
      </c>
    </row>
    <row r="2672" spans="2:4" x14ac:dyDescent="0.2">
      <c r="B2672" t="s">
        <v>2708</v>
      </c>
      <c r="C2672" s="51">
        <v>1.0504264660862293E-2</v>
      </c>
      <c r="D2672" s="51">
        <v>5.0102253798243866E-2</v>
      </c>
    </row>
    <row r="2673" spans="2:4" x14ac:dyDescent="0.2">
      <c r="B2673" t="s">
        <v>2709</v>
      </c>
      <c r="C2673" s="51">
        <v>-4.3864639851295892E-3</v>
      </c>
      <c r="D2673" s="51">
        <v>4.736408656772291E-2</v>
      </c>
    </row>
    <row r="2674" spans="2:4" x14ac:dyDescent="0.2">
      <c r="B2674" t="s">
        <v>2710</v>
      </c>
      <c r="C2674" s="51">
        <v>-1.7649573553884884E-2</v>
      </c>
      <c r="D2674" s="51">
        <v>4.4702771104657403E-2</v>
      </c>
    </row>
    <row r="2675" spans="2:4" x14ac:dyDescent="0.2">
      <c r="B2675" t="s">
        <v>2711</v>
      </c>
      <c r="C2675" s="51">
        <v>-9.755922616569301E-3</v>
      </c>
      <c r="D2675" s="51">
        <v>2.0220600175122561E-2</v>
      </c>
    </row>
    <row r="2676" spans="2:4" x14ac:dyDescent="0.2">
      <c r="B2676" t="s">
        <v>2712</v>
      </c>
      <c r="C2676" s="51">
        <v>2.1962965482442087E-2</v>
      </c>
      <c r="D2676" s="51">
        <v>6.5579993633369124E-2</v>
      </c>
    </row>
    <row r="2677" spans="2:4" x14ac:dyDescent="0.2">
      <c r="B2677" t="s">
        <v>2713</v>
      </c>
      <c r="C2677" s="51">
        <v>-1.6849867406106923E-2</v>
      </c>
      <c r="D2677" s="51">
        <v>5.8779825275258546E-2</v>
      </c>
    </row>
    <row r="2678" spans="2:4" x14ac:dyDescent="0.2">
      <c r="B2678" t="s">
        <v>2714</v>
      </c>
      <c r="C2678" s="51">
        <v>-3.7210400689720313E-4</v>
      </c>
      <c r="D2678" s="51">
        <v>2.2923866810262865E-2</v>
      </c>
    </row>
    <row r="2679" spans="2:4" x14ac:dyDescent="0.2">
      <c r="B2679" t="s">
        <v>2715</v>
      </c>
      <c r="C2679" s="51">
        <v>4.0048491492424669E-2</v>
      </c>
      <c r="D2679" s="51">
        <v>2.7862865617387239E-2</v>
      </c>
    </row>
    <row r="2680" spans="2:4" x14ac:dyDescent="0.2">
      <c r="B2680" t="s">
        <v>2716</v>
      </c>
      <c r="C2680" s="51">
        <v>-2.2105615040103214E-2</v>
      </c>
      <c r="D2680" s="51">
        <v>3.285359412729532E-2</v>
      </c>
    </row>
    <row r="2681" spans="2:4" x14ac:dyDescent="0.2">
      <c r="B2681" t="s">
        <v>2717</v>
      </c>
      <c r="C2681" s="51">
        <v>-1.429980747671339E-2</v>
      </c>
      <c r="D2681" s="51">
        <v>5.6737545255333192E-2</v>
      </c>
    </row>
    <row r="2682" spans="2:4" x14ac:dyDescent="0.2">
      <c r="B2682" t="s">
        <v>2718</v>
      </c>
      <c r="C2682" s="51">
        <v>4.0246876910388481E-2</v>
      </c>
      <c r="D2682" s="51">
        <v>3.0747485313749927E-2</v>
      </c>
    </row>
    <row r="2683" spans="2:4" x14ac:dyDescent="0.2">
      <c r="B2683" t="s">
        <v>2719</v>
      </c>
      <c r="C2683" s="51">
        <v>-1.8602235843308661E-2</v>
      </c>
      <c r="D2683" s="51">
        <v>3.0344396912300391E-2</v>
      </c>
    </row>
    <row r="2684" spans="2:4" x14ac:dyDescent="0.2">
      <c r="B2684" t="s">
        <v>2720</v>
      </c>
      <c r="C2684" s="51">
        <v>-2.6811842868852992E-2</v>
      </c>
      <c r="D2684" s="51">
        <v>2.7282778826507627E-2</v>
      </c>
    </row>
    <row r="2685" spans="2:4" x14ac:dyDescent="0.2">
      <c r="B2685" t="s">
        <v>2721</v>
      </c>
      <c r="C2685" s="51">
        <v>3.2777288115953457E-2</v>
      </c>
      <c r="D2685" s="51">
        <v>3.6969817615575662E-2</v>
      </c>
    </row>
    <row r="2686" spans="2:4" x14ac:dyDescent="0.2">
      <c r="B2686" t="s">
        <v>2722</v>
      </c>
      <c r="C2686" s="51">
        <v>-2.2271472276704826E-2</v>
      </c>
      <c r="D2686" s="51">
        <v>5.4227529798300811E-4</v>
      </c>
    </row>
    <row r="2687" spans="2:4" x14ac:dyDescent="0.2">
      <c r="B2687" t="s">
        <v>2723</v>
      </c>
      <c r="C2687" s="51">
        <v>-7.9571973990729596E-3</v>
      </c>
      <c r="D2687" s="51">
        <v>6.115498178142631E-2</v>
      </c>
    </row>
    <row r="2688" spans="2:4" x14ac:dyDescent="0.2">
      <c r="B2688" t="s">
        <v>2724</v>
      </c>
      <c r="C2688" s="51">
        <v>2.2492608967839703E-3</v>
      </c>
      <c r="D2688" s="51">
        <v>8.4390179448249197E-2</v>
      </c>
    </row>
    <row r="2689" spans="2:4" x14ac:dyDescent="0.2">
      <c r="B2689" t="s">
        <v>2725</v>
      </c>
      <c r="C2689" s="51">
        <v>-1.6058845180243739E-2</v>
      </c>
      <c r="D2689" s="51">
        <v>2.0356147196031921E-2</v>
      </c>
    </row>
    <row r="2690" spans="2:4" x14ac:dyDescent="0.2">
      <c r="B2690" t="s">
        <v>2726</v>
      </c>
      <c r="C2690" s="51">
        <v>3.8262222784615572E-2</v>
      </c>
      <c r="D2690" s="51">
        <v>4.0860660493087356E-2</v>
      </c>
    </row>
    <row r="2691" spans="2:4" x14ac:dyDescent="0.2">
      <c r="B2691" t="s">
        <v>2727</v>
      </c>
      <c r="C2691" s="51">
        <v>-1.33155775771175E-2</v>
      </c>
      <c r="D2691" s="51">
        <v>2.4480396247591945E-2</v>
      </c>
    </row>
    <row r="2692" spans="2:4" x14ac:dyDescent="0.2">
      <c r="B2692" t="s">
        <v>2728</v>
      </c>
      <c r="C2692" s="51">
        <v>2.7425044611255833E-2</v>
      </c>
      <c r="D2692" s="51">
        <v>4.3129617347253339E-2</v>
      </c>
    </row>
    <row r="2693" spans="2:4" x14ac:dyDescent="0.2">
      <c r="B2693" t="s">
        <v>2729</v>
      </c>
      <c r="C2693" s="51">
        <v>-1.3738996178032351E-2</v>
      </c>
      <c r="D2693" s="51">
        <v>5.3227169747368616E-2</v>
      </c>
    </row>
    <row r="2694" spans="2:4" x14ac:dyDescent="0.2">
      <c r="B2694" t="s">
        <v>2730</v>
      </c>
      <c r="C2694" s="51">
        <v>2.9351836977860715E-2</v>
      </c>
      <c r="D2694" s="51">
        <v>6.3376766051387229E-2</v>
      </c>
    </row>
    <row r="2695" spans="2:4" x14ac:dyDescent="0.2">
      <c r="B2695" t="s">
        <v>2731</v>
      </c>
      <c r="C2695" s="51">
        <v>-2.954663573059943E-2</v>
      </c>
      <c r="D2695" s="51">
        <v>4.3068020917464325E-2</v>
      </c>
    </row>
    <row r="2696" spans="2:4" x14ac:dyDescent="0.2">
      <c r="B2696" t="s">
        <v>2732</v>
      </c>
      <c r="C2696" s="51">
        <v>-3.3043766644416175E-3</v>
      </c>
      <c r="D2696" s="51">
        <v>4.2759506147137895E-2</v>
      </c>
    </row>
    <row r="2697" spans="2:4" x14ac:dyDescent="0.2">
      <c r="B2697" t="s">
        <v>2733</v>
      </c>
      <c r="C2697" s="51">
        <v>-1.6876708750388776E-2</v>
      </c>
      <c r="D2697" s="51">
        <v>4.8548918242126336E-2</v>
      </c>
    </row>
    <row r="2698" spans="2:4" x14ac:dyDescent="0.2">
      <c r="B2698" t="s">
        <v>2734</v>
      </c>
      <c r="C2698" s="51">
        <v>4.2298843293632524E-2</v>
      </c>
      <c r="D2698" s="51">
        <v>2.0279577787422426E-2</v>
      </c>
    </row>
    <row r="2699" spans="2:4" x14ac:dyDescent="0.2">
      <c r="B2699" t="s">
        <v>2735</v>
      </c>
      <c r="C2699" s="51">
        <v>2.9872782509560984E-2</v>
      </c>
      <c r="D2699" s="51">
        <v>5.8390821449645858E-2</v>
      </c>
    </row>
    <row r="2700" spans="2:4" x14ac:dyDescent="0.2">
      <c r="B2700" t="s">
        <v>2736</v>
      </c>
      <c r="C2700" s="51">
        <v>3.101151783113789E-2</v>
      </c>
      <c r="D2700" s="51">
        <v>3.3540432581117427E-2</v>
      </c>
    </row>
    <row r="2701" spans="2:4" x14ac:dyDescent="0.2">
      <c r="B2701" t="s">
        <v>2737</v>
      </c>
      <c r="C2701" s="51">
        <v>1.0314286000550768E-2</v>
      </c>
      <c r="D2701" s="51">
        <v>1.8153353903956036E-2</v>
      </c>
    </row>
    <row r="2702" spans="2:4" x14ac:dyDescent="0.2">
      <c r="B2702" t="s">
        <v>2738</v>
      </c>
      <c r="C2702" s="51">
        <v>4.4153337497465465E-4</v>
      </c>
      <c r="D2702" s="51">
        <v>4.4137643167913791E-2</v>
      </c>
    </row>
    <row r="2703" spans="2:4" x14ac:dyDescent="0.2">
      <c r="B2703" t="s">
        <v>2739</v>
      </c>
      <c r="C2703" s="51">
        <v>1.3214226462144837E-2</v>
      </c>
      <c r="D2703" s="51">
        <v>3.8942434928111606E-2</v>
      </c>
    </row>
    <row r="2704" spans="2:4" x14ac:dyDescent="0.2">
      <c r="B2704" t="s">
        <v>2740</v>
      </c>
      <c r="C2704" s="51">
        <v>2.5326829502311292E-2</v>
      </c>
      <c r="D2704" s="51">
        <v>3.5379064308962434E-2</v>
      </c>
    </row>
    <row r="2705" spans="2:4" x14ac:dyDescent="0.2">
      <c r="B2705" t="s">
        <v>2741</v>
      </c>
      <c r="C2705" s="51">
        <v>-1.7947508384480011E-2</v>
      </c>
      <c r="D2705" s="51">
        <v>2.4707174614231501E-2</v>
      </c>
    </row>
    <row r="2706" spans="2:4" x14ac:dyDescent="0.2">
      <c r="B2706" t="s">
        <v>2742</v>
      </c>
      <c r="C2706" s="51">
        <v>3.4404169915414014E-2</v>
      </c>
      <c r="D2706" s="51">
        <v>4.1034430751534914E-2</v>
      </c>
    </row>
    <row r="2707" spans="2:4" x14ac:dyDescent="0.2">
      <c r="B2707" t="s">
        <v>2743</v>
      </c>
      <c r="C2707" s="51">
        <v>3.4492883561591199E-2</v>
      </c>
      <c r="D2707" s="51">
        <v>3.8428393441875083E-2</v>
      </c>
    </row>
    <row r="2708" spans="2:4" x14ac:dyDescent="0.2">
      <c r="B2708" t="s">
        <v>2744</v>
      </c>
      <c r="C2708" s="51">
        <v>3.5568299801820628E-2</v>
      </c>
      <c r="D2708" s="51">
        <v>3.3697504214626334E-3</v>
      </c>
    </row>
    <row r="2709" spans="2:4" x14ac:dyDescent="0.2">
      <c r="B2709" t="s">
        <v>2745</v>
      </c>
      <c r="C2709" s="51">
        <v>1.2298635805867443E-2</v>
      </c>
      <c r="D2709" s="51">
        <v>2.5062431501921556E-2</v>
      </c>
    </row>
    <row r="2710" spans="2:4" x14ac:dyDescent="0.2">
      <c r="B2710" t="s">
        <v>2746</v>
      </c>
      <c r="C2710" s="51">
        <v>-1.0888540231388891E-2</v>
      </c>
      <c r="D2710" s="51">
        <v>4.2926470268438183E-2</v>
      </c>
    </row>
    <row r="2711" spans="2:4" x14ac:dyDescent="0.2">
      <c r="B2711" t="s">
        <v>2747</v>
      </c>
      <c r="C2711" s="51">
        <v>2.0767490495093736E-2</v>
      </c>
      <c r="D2711" s="51">
        <v>8.5076833809312913E-2</v>
      </c>
    </row>
    <row r="2712" spans="2:4" x14ac:dyDescent="0.2">
      <c r="B2712" t="s">
        <v>2748</v>
      </c>
      <c r="C2712" s="51">
        <v>2.548158098270328E-2</v>
      </c>
      <c r="D2712" s="51">
        <v>4.2367659460204876E-3</v>
      </c>
    </row>
    <row r="2713" spans="2:4" x14ac:dyDescent="0.2">
      <c r="B2713" t="s">
        <v>2749</v>
      </c>
      <c r="C2713" s="51">
        <v>1.989259085063649E-2</v>
      </c>
      <c r="D2713" s="51">
        <v>7.1335811710185673E-3</v>
      </c>
    </row>
    <row r="2714" spans="2:4" x14ac:dyDescent="0.2">
      <c r="B2714" t="s">
        <v>2750</v>
      </c>
      <c r="C2714" s="51">
        <v>-1.5170425131276062E-2</v>
      </c>
      <c r="D2714" s="51">
        <v>3.2773216462889949E-2</v>
      </c>
    </row>
    <row r="2715" spans="2:4" x14ac:dyDescent="0.2">
      <c r="B2715" t="s">
        <v>2751</v>
      </c>
      <c r="C2715" s="51">
        <v>1.9416143060162316E-2</v>
      </c>
      <c r="D2715" s="51">
        <v>5.5446121578510164E-2</v>
      </c>
    </row>
    <row r="2716" spans="2:4" x14ac:dyDescent="0.2">
      <c r="B2716" t="s">
        <v>2752</v>
      </c>
      <c r="C2716" s="51">
        <v>2.2867073498530534E-3</v>
      </c>
      <c r="D2716" s="51">
        <v>4.7783166436570865E-2</v>
      </c>
    </row>
    <row r="2717" spans="2:4" x14ac:dyDescent="0.2">
      <c r="B2717" t="s">
        <v>2753</v>
      </c>
      <c r="C2717" s="51">
        <v>-1.5183911811484355E-2</v>
      </c>
      <c r="D2717" s="51">
        <v>5.0967385699798869E-2</v>
      </c>
    </row>
    <row r="2718" spans="2:4" x14ac:dyDescent="0.2">
      <c r="B2718" t="s">
        <v>2754</v>
      </c>
      <c r="C2718" s="51">
        <v>-4.5600196797841996E-3</v>
      </c>
      <c r="D2718" s="51">
        <v>6.1501032626434207E-2</v>
      </c>
    </row>
    <row r="2719" spans="2:4" x14ac:dyDescent="0.2">
      <c r="B2719" t="s">
        <v>2755</v>
      </c>
      <c r="C2719" s="51">
        <v>-7.0107683534986771E-3</v>
      </c>
      <c r="D2719" s="51">
        <v>2.3513654873886548E-2</v>
      </c>
    </row>
    <row r="2720" spans="2:4" x14ac:dyDescent="0.2">
      <c r="B2720" t="s">
        <v>2756</v>
      </c>
      <c r="C2720" s="51">
        <v>-1.3329185147397343E-2</v>
      </c>
      <c r="D2720" s="51">
        <v>7.82622285045807E-2</v>
      </c>
    </row>
    <row r="2721" spans="2:4" x14ac:dyDescent="0.2">
      <c r="B2721" t="s">
        <v>2757</v>
      </c>
      <c r="C2721" s="51">
        <v>2.5845360531580076E-2</v>
      </c>
      <c r="D2721" s="51">
        <v>8.3208578737794983E-2</v>
      </c>
    </row>
    <row r="2722" spans="2:4" x14ac:dyDescent="0.2">
      <c r="B2722" t="s">
        <v>2758</v>
      </c>
      <c r="C2722" s="51">
        <v>1.0633611864997427E-2</v>
      </c>
      <c r="D2722" s="51">
        <v>3.4291035787642088E-2</v>
      </c>
    </row>
    <row r="2723" spans="2:4" x14ac:dyDescent="0.2">
      <c r="B2723" t="s">
        <v>2759</v>
      </c>
      <c r="C2723" s="51">
        <v>9.2204911128945174E-3</v>
      </c>
      <c r="D2723" s="51">
        <v>5.1552460969026312E-2</v>
      </c>
    </row>
    <row r="2724" spans="2:4" x14ac:dyDescent="0.2">
      <c r="B2724" t="s">
        <v>2760</v>
      </c>
      <c r="C2724" s="51">
        <v>1.2082928113283271E-3</v>
      </c>
      <c r="D2724" s="51">
        <v>4.7915290743025959E-2</v>
      </c>
    </row>
    <row r="2725" spans="2:4" x14ac:dyDescent="0.2">
      <c r="B2725" t="s">
        <v>2761</v>
      </c>
      <c r="C2725" s="51">
        <v>-1.6621725736805537E-2</v>
      </c>
      <c r="D2725" s="51">
        <v>8.7747870098706576E-2</v>
      </c>
    </row>
    <row r="2726" spans="2:4" x14ac:dyDescent="0.2">
      <c r="B2726" t="s">
        <v>2762</v>
      </c>
      <c r="C2726" s="51">
        <v>-1.9246927119305098E-3</v>
      </c>
      <c r="D2726" s="51">
        <v>4.8251550380256088E-2</v>
      </c>
    </row>
    <row r="2727" spans="2:4" x14ac:dyDescent="0.2">
      <c r="B2727" t="s">
        <v>2763</v>
      </c>
      <c r="C2727" s="51">
        <v>4.9422907136501437E-2</v>
      </c>
      <c r="D2727" s="51">
        <v>6.2513282133679002E-2</v>
      </c>
    </row>
    <row r="2728" spans="2:4" x14ac:dyDescent="0.2">
      <c r="B2728" t="s">
        <v>2764</v>
      </c>
      <c r="C2728" s="51">
        <v>8.7082513628259188E-3</v>
      </c>
      <c r="D2728" s="51">
        <v>5.9528544931685058E-2</v>
      </c>
    </row>
    <row r="2729" spans="2:4" x14ac:dyDescent="0.2">
      <c r="B2729" t="s">
        <v>2765</v>
      </c>
      <c r="C2729" s="51">
        <v>-3.4148318299334769E-2</v>
      </c>
      <c r="D2729" s="51">
        <v>5.1441703426231222E-2</v>
      </c>
    </row>
    <row r="2730" spans="2:4" x14ac:dyDescent="0.2">
      <c r="B2730" t="s">
        <v>2766</v>
      </c>
      <c r="C2730" s="51">
        <v>9.1622202685905148E-3</v>
      </c>
      <c r="D2730" s="51">
        <v>2.8815468815581675E-2</v>
      </c>
    </row>
    <row r="2731" spans="2:4" x14ac:dyDescent="0.2">
      <c r="B2731" t="s">
        <v>2767</v>
      </c>
      <c r="C2731" s="51">
        <v>2.6824606065209755E-2</v>
      </c>
      <c r="D2731" s="51">
        <v>4.3252121856321483E-2</v>
      </c>
    </row>
    <row r="2732" spans="2:4" x14ac:dyDescent="0.2">
      <c r="B2732" t="s">
        <v>2768</v>
      </c>
      <c r="C2732" s="51">
        <v>-2.9366480124658617E-3</v>
      </c>
      <c r="D2732" s="51">
        <v>1.1971790615009286E-2</v>
      </c>
    </row>
    <row r="2733" spans="2:4" x14ac:dyDescent="0.2">
      <c r="B2733" t="s">
        <v>2769</v>
      </c>
      <c r="C2733" s="51">
        <v>-3.0938758833685825E-3</v>
      </c>
      <c r="D2733" s="51">
        <v>5.1527064019620705E-2</v>
      </c>
    </row>
    <row r="2734" spans="2:4" x14ac:dyDescent="0.2">
      <c r="B2734" t="s">
        <v>2770</v>
      </c>
      <c r="C2734" s="51">
        <v>8.7258191407363281E-3</v>
      </c>
      <c r="D2734" s="51">
        <v>2.7290266810485329E-2</v>
      </c>
    </row>
    <row r="2735" spans="2:4" x14ac:dyDescent="0.2">
      <c r="B2735" t="s">
        <v>2771</v>
      </c>
      <c r="C2735" s="51">
        <v>-1.3888668960803605E-2</v>
      </c>
      <c r="D2735" s="51">
        <v>4.9202451326343571E-2</v>
      </c>
    </row>
    <row r="2736" spans="2:4" x14ac:dyDescent="0.2">
      <c r="B2736" t="s">
        <v>2772</v>
      </c>
      <c r="C2736" s="51">
        <v>-2.0186627621621139E-3</v>
      </c>
      <c r="D2736" s="51">
        <v>6.4442033220100031E-2</v>
      </c>
    </row>
    <row r="2737" spans="2:4" x14ac:dyDescent="0.2">
      <c r="B2737" t="s">
        <v>2773</v>
      </c>
      <c r="C2737" s="51">
        <v>2.8378743009500371E-2</v>
      </c>
      <c r="D2737" s="51">
        <v>7.5571946021145461E-2</v>
      </c>
    </row>
    <row r="2738" spans="2:4" x14ac:dyDescent="0.2">
      <c r="B2738" t="s">
        <v>2774</v>
      </c>
      <c r="C2738" s="51">
        <v>3.8966884670266759E-2</v>
      </c>
      <c r="D2738" s="51">
        <v>5.4159282119105194E-2</v>
      </c>
    </row>
    <row r="2739" spans="2:4" x14ac:dyDescent="0.2">
      <c r="B2739" t="s">
        <v>2775</v>
      </c>
      <c r="C2739" s="51">
        <v>2.7385606858102915E-4</v>
      </c>
      <c r="D2739" s="51">
        <v>2.0704592598611377E-2</v>
      </c>
    </row>
    <row r="2740" spans="2:4" x14ac:dyDescent="0.2">
      <c r="B2740" t="s">
        <v>2776</v>
      </c>
      <c r="C2740" s="51">
        <v>1.1862727683566823E-2</v>
      </c>
      <c r="D2740" s="51">
        <v>5.2950610634005704E-2</v>
      </c>
    </row>
    <row r="2741" spans="2:4" x14ac:dyDescent="0.2">
      <c r="B2741" t="s">
        <v>2777</v>
      </c>
      <c r="C2741" s="51">
        <v>-7.684661136972552E-3</v>
      </c>
      <c r="D2741" s="51">
        <v>2.5148850009470987E-2</v>
      </c>
    </row>
    <row r="2742" spans="2:4" x14ac:dyDescent="0.2">
      <c r="B2742" t="s">
        <v>2778</v>
      </c>
      <c r="C2742" s="51">
        <v>9.2509523444981E-3</v>
      </c>
      <c r="D2742" s="51">
        <v>4.7268670662217925E-2</v>
      </c>
    </row>
    <row r="2743" spans="2:4" x14ac:dyDescent="0.2">
      <c r="B2743" t="s">
        <v>2779</v>
      </c>
      <c r="C2743" s="51">
        <v>2.2556760769946345E-2</v>
      </c>
      <c r="D2743" s="51">
        <v>3.7174041833148867E-2</v>
      </c>
    </row>
    <row r="2744" spans="2:4" x14ac:dyDescent="0.2">
      <c r="B2744" t="s">
        <v>2780</v>
      </c>
      <c r="C2744" s="51">
        <v>-1.2678009316506521E-2</v>
      </c>
      <c r="D2744" s="51">
        <v>4.4365012610471766E-2</v>
      </c>
    </row>
    <row r="2745" spans="2:4" x14ac:dyDescent="0.2">
      <c r="B2745" t="s">
        <v>2781</v>
      </c>
      <c r="C2745" s="51">
        <v>2.5243816445898591E-2</v>
      </c>
      <c r="D2745" s="51">
        <v>4.2477390293844508E-2</v>
      </c>
    </row>
    <row r="2746" spans="2:4" x14ac:dyDescent="0.2">
      <c r="B2746" t="s">
        <v>2782</v>
      </c>
      <c r="C2746" s="51">
        <v>9.0196899235312194E-3</v>
      </c>
      <c r="D2746" s="51">
        <v>3.7166314265312951E-2</v>
      </c>
    </row>
    <row r="2747" spans="2:4" x14ac:dyDescent="0.2">
      <c r="B2747" t="s">
        <v>2783</v>
      </c>
      <c r="C2747" s="51">
        <v>4.5324035494896574E-2</v>
      </c>
      <c r="D2747" s="51">
        <v>7.0554032183960336E-2</v>
      </c>
    </row>
    <row r="2748" spans="2:4" x14ac:dyDescent="0.2">
      <c r="B2748" t="s">
        <v>2784</v>
      </c>
      <c r="C2748" s="51">
        <v>1.3054768447810075E-2</v>
      </c>
      <c r="D2748" s="51">
        <v>6.0372199265321239E-2</v>
      </c>
    </row>
    <row r="2749" spans="2:4" x14ac:dyDescent="0.2">
      <c r="B2749" t="s">
        <v>2785</v>
      </c>
      <c r="C2749" s="51">
        <v>2.4034711061859705E-2</v>
      </c>
      <c r="D2749" s="51">
        <v>3.7448592082685715E-2</v>
      </c>
    </row>
    <row r="2750" spans="2:4" x14ac:dyDescent="0.2">
      <c r="B2750" t="s">
        <v>2786</v>
      </c>
      <c r="C2750" s="51">
        <v>9.0392641080791654E-4</v>
      </c>
      <c r="D2750" s="51">
        <v>4.6390999011917247E-2</v>
      </c>
    </row>
    <row r="2751" spans="2:4" x14ac:dyDescent="0.2">
      <c r="B2751" t="s">
        <v>2787</v>
      </c>
      <c r="C2751" s="51">
        <v>8.8069165431930475E-4</v>
      </c>
      <c r="D2751" s="51">
        <v>6.2836384762427033E-2</v>
      </c>
    </row>
    <row r="2752" spans="2:4" x14ac:dyDescent="0.2">
      <c r="B2752" t="s">
        <v>2788</v>
      </c>
      <c r="C2752" s="51">
        <v>-3.8201458317978654E-3</v>
      </c>
      <c r="D2752" s="51">
        <v>2.1792380818153594E-2</v>
      </c>
    </row>
    <row r="2753" spans="2:4" x14ac:dyDescent="0.2">
      <c r="B2753" t="s">
        <v>2789</v>
      </c>
      <c r="C2753" s="51">
        <v>-7.1295196040561306E-3</v>
      </c>
      <c r="D2753" s="51">
        <v>5.0631511690324538E-2</v>
      </c>
    </row>
    <row r="2754" spans="2:4" x14ac:dyDescent="0.2">
      <c r="B2754" t="s">
        <v>2790</v>
      </c>
      <c r="C2754" s="51">
        <v>1.8448776856420192E-2</v>
      </c>
      <c r="D2754" s="51">
        <v>1.6313805220784766E-2</v>
      </c>
    </row>
    <row r="2755" spans="2:4" x14ac:dyDescent="0.2">
      <c r="B2755" t="s">
        <v>2791</v>
      </c>
      <c r="C2755" s="51">
        <v>2.6600138319895175E-2</v>
      </c>
      <c r="D2755" s="51">
        <v>2.241178627382396E-2</v>
      </c>
    </row>
    <row r="2756" spans="2:4" x14ac:dyDescent="0.2">
      <c r="B2756" t="s">
        <v>2792</v>
      </c>
      <c r="C2756" s="51">
        <v>-7.90569874674984E-3</v>
      </c>
      <c r="D2756" s="51">
        <v>5.4019611438216181E-2</v>
      </c>
    </row>
    <row r="2757" spans="2:4" x14ac:dyDescent="0.2">
      <c r="B2757" t="s">
        <v>2793</v>
      </c>
      <c r="C2757" s="51">
        <v>3.9456813325110807E-2</v>
      </c>
      <c r="D2757" s="51">
        <v>3.0482548726368155E-2</v>
      </c>
    </row>
    <row r="2758" spans="2:4" x14ac:dyDescent="0.2">
      <c r="B2758" t="s">
        <v>2794</v>
      </c>
      <c r="C2758" s="51">
        <v>-1.3915621847863191E-2</v>
      </c>
      <c r="D2758" s="51">
        <v>3.3659969773974646E-2</v>
      </c>
    </row>
    <row r="2759" spans="2:4" x14ac:dyDescent="0.2">
      <c r="B2759" t="s">
        <v>2795</v>
      </c>
      <c r="C2759" s="51">
        <v>1.8799650167907862E-2</v>
      </c>
      <c r="D2759" s="51">
        <v>6.7598794199662887E-2</v>
      </c>
    </row>
    <row r="2760" spans="2:4" x14ac:dyDescent="0.2">
      <c r="B2760" t="s">
        <v>2796</v>
      </c>
      <c r="C2760" s="51">
        <v>9.1516357030960033E-3</v>
      </c>
      <c r="D2760" s="51">
        <v>4.1700714885487253E-2</v>
      </c>
    </row>
    <row r="2761" spans="2:4" x14ac:dyDescent="0.2">
      <c r="B2761" t="s">
        <v>2797</v>
      </c>
      <c r="C2761" s="51">
        <v>1.121411806069415E-2</v>
      </c>
      <c r="D2761" s="51">
        <v>3.3707586221235389E-2</v>
      </c>
    </row>
    <row r="2762" spans="2:4" x14ac:dyDescent="0.2">
      <c r="B2762" t="s">
        <v>2798</v>
      </c>
      <c r="C2762" s="51">
        <v>3.0488768586757677E-2</v>
      </c>
      <c r="D2762" s="51">
        <v>4.057845913066474E-2</v>
      </c>
    </row>
    <row r="2763" spans="2:4" x14ac:dyDescent="0.2">
      <c r="B2763" t="s">
        <v>2799</v>
      </c>
      <c r="C2763" s="51">
        <v>1.8866502275682803E-2</v>
      </c>
      <c r="D2763" s="51">
        <v>7.1319810688543261E-2</v>
      </c>
    </row>
    <row r="2764" spans="2:4" x14ac:dyDescent="0.2">
      <c r="B2764" t="s">
        <v>2800</v>
      </c>
      <c r="C2764" s="51">
        <v>3.1020296135275703E-2</v>
      </c>
      <c r="D2764" s="51">
        <v>4.9868668349364188E-2</v>
      </c>
    </row>
    <row r="2765" spans="2:4" x14ac:dyDescent="0.2">
      <c r="B2765" t="s">
        <v>2801</v>
      </c>
      <c r="C2765" s="51">
        <v>-4.1669232919426119E-3</v>
      </c>
      <c r="D2765" s="51">
        <v>1.2870385514042248E-2</v>
      </c>
    </row>
    <row r="2766" spans="2:4" x14ac:dyDescent="0.2">
      <c r="B2766" t="s">
        <v>2802</v>
      </c>
      <c r="C2766" s="51">
        <v>-1.6533761389877603E-3</v>
      </c>
      <c r="D2766" s="51">
        <v>4.0246238816124102E-2</v>
      </c>
    </row>
    <row r="2767" spans="2:4" x14ac:dyDescent="0.2">
      <c r="B2767" t="s">
        <v>2803</v>
      </c>
      <c r="C2767" s="51">
        <v>9.6898995728950752E-3</v>
      </c>
      <c r="D2767" s="51">
        <v>4.5561631169959184E-2</v>
      </c>
    </row>
    <row r="2768" spans="2:4" x14ac:dyDescent="0.2">
      <c r="B2768" t="s">
        <v>2804</v>
      </c>
      <c r="C2768" s="51">
        <v>1.5740397652249431E-2</v>
      </c>
      <c r="D2768" s="51">
        <v>-3.2755271435114253E-4</v>
      </c>
    </row>
    <row r="2769" spans="2:4" x14ac:dyDescent="0.2">
      <c r="B2769" t="s">
        <v>2805</v>
      </c>
      <c r="C2769" s="51">
        <v>5.0402614086749051E-2</v>
      </c>
      <c r="D2769" s="51">
        <v>4.3359625556791875E-2</v>
      </c>
    </row>
    <row r="2770" spans="2:4" x14ac:dyDescent="0.2">
      <c r="B2770" t="s">
        <v>2806</v>
      </c>
      <c r="C2770" s="51">
        <v>4.7352571352128704E-2</v>
      </c>
      <c r="D2770" s="51">
        <v>2.0654579520782718E-2</v>
      </c>
    </row>
    <row r="2771" spans="2:4" x14ac:dyDescent="0.2">
      <c r="B2771" t="s">
        <v>2807</v>
      </c>
      <c r="C2771" s="51">
        <v>2.1645010112186551E-2</v>
      </c>
      <c r="D2771" s="51">
        <v>2.0782188506580368E-3</v>
      </c>
    </row>
    <row r="2772" spans="2:4" x14ac:dyDescent="0.2">
      <c r="B2772" t="s">
        <v>2808</v>
      </c>
      <c r="C2772" s="51">
        <v>3.006353609788847E-2</v>
      </c>
      <c r="D2772" s="51">
        <v>4.6022730893947351E-2</v>
      </c>
    </row>
    <row r="2773" spans="2:4" x14ac:dyDescent="0.2">
      <c r="B2773" t="s">
        <v>2809</v>
      </c>
      <c r="C2773" s="51">
        <v>4.2382043532089721E-2</v>
      </c>
      <c r="D2773" s="51">
        <v>4.1017139109362166E-2</v>
      </c>
    </row>
    <row r="2774" spans="2:4" x14ac:dyDescent="0.2">
      <c r="B2774" t="s">
        <v>2810</v>
      </c>
      <c r="C2774" s="51">
        <v>-9.7811769512387899E-3</v>
      </c>
      <c r="D2774" s="51">
        <v>3.3174569847873814E-2</v>
      </c>
    </row>
    <row r="2775" spans="2:4" x14ac:dyDescent="0.2">
      <c r="B2775" t="s">
        <v>2811</v>
      </c>
      <c r="C2775" s="51">
        <v>1.5788745300068935E-2</v>
      </c>
      <c r="D2775" s="51">
        <v>3.3253570258776288E-2</v>
      </c>
    </row>
    <row r="2776" spans="2:4" x14ac:dyDescent="0.2">
      <c r="B2776" t="s">
        <v>2812</v>
      </c>
      <c r="C2776" s="51">
        <v>2.489943905313053E-2</v>
      </c>
      <c r="D2776" s="51">
        <v>2.9597892037287306E-2</v>
      </c>
    </row>
    <row r="2777" spans="2:4" x14ac:dyDescent="0.2">
      <c r="B2777" t="s">
        <v>2813</v>
      </c>
      <c r="C2777" s="51">
        <v>-1.680262593453391E-2</v>
      </c>
      <c r="D2777" s="51">
        <v>1.9790427808235936E-3</v>
      </c>
    </row>
    <row r="2778" spans="2:4" x14ac:dyDescent="0.2">
      <c r="B2778" t="s">
        <v>2814</v>
      </c>
      <c r="C2778" s="51">
        <v>-2.2604753457016048E-2</v>
      </c>
      <c r="D2778" s="51">
        <v>3.1576829861140424E-2</v>
      </c>
    </row>
    <row r="2779" spans="2:4" x14ac:dyDescent="0.2">
      <c r="B2779" t="s">
        <v>2815</v>
      </c>
      <c r="C2779" s="51">
        <v>3.3700541127893134E-2</v>
      </c>
      <c r="D2779" s="51">
        <v>2.471905838321177E-2</v>
      </c>
    </row>
    <row r="2780" spans="2:4" x14ac:dyDescent="0.2">
      <c r="B2780" t="s">
        <v>2816</v>
      </c>
      <c r="C2780" s="51">
        <v>-3.4669184519894071E-3</v>
      </c>
      <c r="D2780" s="51">
        <v>2.4469439870314687E-2</v>
      </c>
    </row>
    <row r="2781" spans="2:4" x14ac:dyDescent="0.2">
      <c r="B2781" t="s">
        <v>2817</v>
      </c>
      <c r="C2781" s="51">
        <v>3.2363950178380903E-2</v>
      </c>
      <c r="D2781" s="51">
        <v>1.2485190361649915E-2</v>
      </c>
    </row>
    <row r="2782" spans="2:4" x14ac:dyDescent="0.2">
      <c r="B2782" t="s">
        <v>2818</v>
      </c>
      <c r="C2782" s="51">
        <v>-3.2979540173371139E-2</v>
      </c>
      <c r="D2782" s="51">
        <v>6.3887076492393335E-2</v>
      </c>
    </row>
    <row r="2783" spans="2:4" x14ac:dyDescent="0.2">
      <c r="B2783" t="s">
        <v>2819</v>
      </c>
      <c r="C2783" s="51">
        <v>-1.9711850846648709E-3</v>
      </c>
      <c r="D2783" s="51">
        <v>1.7333799925290209E-2</v>
      </c>
    </row>
    <row r="2784" spans="2:4" x14ac:dyDescent="0.2">
      <c r="B2784" t="s">
        <v>2820</v>
      </c>
      <c r="C2784" s="51">
        <v>7.5166925908413066E-3</v>
      </c>
      <c r="D2784" s="51">
        <v>6.6065164632531787E-3</v>
      </c>
    </row>
    <row r="2785" spans="2:4" x14ac:dyDescent="0.2">
      <c r="B2785" t="s">
        <v>2821</v>
      </c>
      <c r="C2785" s="51">
        <v>3.6800212987336033E-3</v>
      </c>
      <c r="D2785" s="51">
        <v>5.0028855261986971E-2</v>
      </c>
    </row>
    <row r="2786" spans="2:4" x14ac:dyDescent="0.2">
      <c r="B2786" t="s">
        <v>2822</v>
      </c>
      <c r="C2786" s="51">
        <v>1.6595994132399188E-2</v>
      </c>
      <c r="D2786" s="51">
        <v>3.0319451865494854E-3</v>
      </c>
    </row>
    <row r="2787" spans="2:4" x14ac:dyDescent="0.2">
      <c r="B2787" t="s">
        <v>2823</v>
      </c>
      <c r="C2787" s="51">
        <v>3.7910614208646339E-2</v>
      </c>
      <c r="D2787" s="51">
        <v>3.0625574666850251E-2</v>
      </c>
    </row>
    <row r="2788" spans="2:4" x14ac:dyDescent="0.2">
      <c r="B2788" t="s">
        <v>2824</v>
      </c>
      <c r="C2788" s="51">
        <v>-3.3189487657150889E-3</v>
      </c>
      <c r="D2788" s="51">
        <v>6.7293639111556183E-2</v>
      </c>
    </row>
    <row r="2789" spans="2:4" x14ac:dyDescent="0.2">
      <c r="B2789" t="s">
        <v>2825</v>
      </c>
      <c r="C2789" s="51">
        <v>4.4765774159505708E-2</v>
      </c>
      <c r="D2789" s="51">
        <v>2.9668170323709615E-2</v>
      </c>
    </row>
    <row r="2790" spans="2:4" x14ac:dyDescent="0.2">
      <c r="B2790" t="s">
        <v>2826</v>
      </c>
      <c r="C2790" s="51">
        <v>3.0161590131986819E-2</v>
      </c>
      <c r="D2790" s="51">
        <v>6.8388163695140711E-2</v>
      </c>
    </row>
    <row r="2791" spans="2:4" x14ac:dyDescent="0.2">
      <c r="B2791" t="s">
        <v>2827</v>
      </c>
      <c r="C2791" s="51">
        <v>-2.5723883476304714E-3</v>
      </c>
      <c r="D2791" s="51">
        <v>3.0359967050400873E-2</v>
      </c>
    </row>
    <row r="2792" spans="2:4" x14ac:dyDescent="0.2">
      <c r="B2792" t="s">
        <v>2828</v>
      </c>
      <c r="C2792" s="51">
        <v>2.1756466994629336E-3</v>
      </c>
      <c r="D2792" s="51">
        <v>2.542610568428531E-2</v>
      </c>
    </row>
    <row r="2793" spans="2:4" x14ac:dyDescent="0.2">
      <c r="B2793" t="s">
        <v>2829</v>
      </c>
      <c r="C2793" s="51">
        <v>1.6512565250938555E-2</v>
      </c>
      <c r="D2793" s="51">
        <v>1.4710090473022332E-2</v>
      </c>
    </row>
    <row r="2794" spans="2:4" x14ac:dyDescent="0.2">
      <c r="B2794" t="s">
        <v>2830</v>
      </c>
      <c r="C2794" s="51">
        <v>3.4993570607134853E-3</v>
      </c>
      <c r="D2794" s="51">
        <v>4.0902738175275226E-2</v>
      </c>
    </row>
    <row r="2795" spans="2:4" x14ac:dyDescent="0.2">
      <c r="B2795" t="s">
        <v>2831</v>
      </c>
      <c r="C2795" s="51">
        <v>4.9639922128005429E-2</v>
      </c>
      <c r="D2795" s="51">
        <v>6.3497563696587281E-2</v>
      </c>
    </row>
    <row r="2796" spans="2:4" x14ac:dyDescent="0.2">
      <c r="B2796" t="s">
        <v>2832</v>
      </c>
      <c r="C2796" s="51">
        <v>1.5238084214196129E-2</v>
      </c>
      <c r="D2796" s="51">
        <v>3.0290122625372062E-2</v>
      </c>
    </row>
    <row r="2797" spans="2:4" x14ac:dyDescent="0.2">
      <c r="B2797" t="s">
        <v>2833</v>
      </c>
      <c r="C2797" s="51">
        <v>1.7948498838036581E-2</v>
      </c>
      <c r="D2797" s="51">
        <v>5.1619485975508417E-2</v>
      </c>
    </row>
    <row r="2798" spans="2:4" x14ac:dyDescent="0.2">
      <c r="B2798" t="s">
        <v>2834</v>
      </c>
      <c r="C2798" s="51">
        <v>2.432339472624076E-2</v>
      </c>
      <c r="D2798" s="51">
        <v>2.9989029106399952E-2</v>
      </c>
    </row>
    <row r="2799" spans="2:4" x14ac:dyDescent="0.2">
      <c r="B2799" t="s">
        <v>2835</v>
      </c>
      <c r="C2799" s="51">
        <v>3.8030856394213074E-2</v>
      </c>
      <c r="D2799" s="51">
        <v>3.2935803134342245E-2</v>
      </c>
    </row>
    <row r="2800" spans="2:4" x14ac:dyDescent="0.2">
      <c r="B2800" t="s">
        <v>2836</v>
      </c>
      <c r="C2800" s="51">
        <v>-3.7837222685865677E-3</v>
      </c>
      <c r="D2800" s="51">
        <v>1.6752157620271439E-2</v>
      </c>
    </row>
    <row r="2801" spans="2:4" x14ac:dyDescent="0.2">
      <c r="B2801" t="s">
        <v>2837</v>
      </c>
      <c r="C2801" s="51">
        <v>-3.3754366068486346E-3</v>
      </c>
      <c r="D2801" s="51">
        <v>5.4664987426646244E-2</v>
      </c>
    </row>
    <row r="2802" spans="2:4" x14ac:dyDescent="0.2">
      <c r="B2802" t="s">
        <v>2838</v>
      </c>
      <c r="C2802" s="51">
        <v>-2.6626974381300066E-3</v>
      </c>
      <c r="D2802" s="51">
        <v>6.7504958965703563E-2</v>
      </c>
    </row>
    <row r="2803" spans="2:4" x14ac:dyDescent="0.2">
      <c r="B2803" t="s">
        <v>2839</v>
      </c>
      <c r="C2803" s="51">
        <v>9.2108463128582757E-3</v>
      </c>
      <c r="D2803" s="51">
        <v>2.5997853293799476E-2</v>
      </c>
    </row>
    <row r="2804" spans="2:4" x14ac:dyDescent="0.2">
      <c r="B2804" t="s">
        <v>2840</v>
      </c>
      <c r="C2804" s="51">
        <v>2.1160681204898946E-3</v>
      </c>
      <c r="D2804" s="51">
        <v>5.4834123419646073E-2</v>
      </c>
    </row>
    <row r="2805" spans="2:4" x14ac:dyDescent="0.2">
      <c r="B2805" t="s">
        <v>2841</v>
      </c>
      <c r="C2805" s="51">
        <v>3.2302975432902711E-2</v>
      </c>
      <c r="D2805" s="51">
        <v>1.7803086803719306E-2</v>
      </c>
    </row>
    <row r="2806" spans="2:4" x14ac:dyDescent="0.2">
      <c r="B2806" t="s">
        <v>2842</v>
      </c>
      <c r="C2806" s="51">
        <v>1.7220539141584234E-2</v>
      </c>
      <c r="D2806" s="51">
        <v>4.8452115502624939E-2</v>
      </c>
    </row>
    <row r="2807" spans="2:4" x14ac:dyDescent="0.2">
      <c r="B2807" t="s">
        <v>2843</v>
      </c>
      <c r="C2807" s="51">
        <v>-7.9726519861150081E-3</v>
      </c>
      <c r="D2807" s="51">
        <v>4.0291062298388906E-2</v>
      </c>
    </row>
    <row r="2808" spans="2:4" x14ac:dyDescent="0.2">
      <c r="B2808" t="s">
        <v>2844</v>
      </c>
      <c r="C2808" s="51">
        <v>2.066790899167566E-2</v>
      </c>
      <c r="D2808" s="51">
        <v>4.6252067253177327E-2</v>
      </c>
    </row>
    <row r="2809" spans="2:4" x14ac:dyDescent="0.2">
      <c r="B2809" t="s">
        <v>2845</v>
      </c>
      <c r="C2809" s="51">
        <v>2.5462489891567464E-2</v>
      </c>
      <c r="D2809" s="51">
        <v>1.9485958428314753E-2</v>
      </c>
    </row>
    <row r="2810" spans="2:4" x14ac:dyDescent="0.2">
      <c r="B2810" t="s">
        <v>2846</v>
      </c>
      <c r="C2810" s="51">
        <v>1.3345082831921252E-2</v>
      </c>
      <c r="D2810" s="51">
        <v>4.3420093456670576E-2</v>
      </c>
    </row>
    <row r="2811" spans="2:4" x14ac:dyDescent="0.2">
      <c r="B2811" t="s">
        <v>2847</v>
      </c>
      <c r="C2811" s="51">
        <v>1.1149148515580886E-2</v>
      </c>
      <c r="D2811" s="51">
        <v>3.3625888454377875E-2</v>
      </c>
    </row>
    <row r="2812" spans="2:4" x14ac:dyDescent="0.2">
      <c r="B2812" t="s">
        <v>2848</v>
      </c>
      <c r="C2812" s="51">
        <v>1.3101335782410331E-2</v>
      </c>
      <c r="D2812" s="51">
        <v>5.2616225308212264E-2</v>
      </c>
    </row>
    <row r="2813" spans="2:4" x14ac:dyDescent="0.2">
      <c r="B2813" t="s">
        <v>2849</v>
      </c>
      <c r="C2813" s="51">
        <v>5.953994915306151E-3</v>
      </c>
      <c r="D2813" s="51">
        <v>3.0329664578458967E-2</v>
      </c>
    </row>
    <row r="2814" spans="2:4" x14ac:dyDescent="0.2">
      <c r="B2814" t="s">
        <v>2850</v>
      </c>
      <c r="C2814" s="51">
        <v>2.4681132646210266E-3</v>
      </c>
      <c r="D2814" s="51">
        <v>2.3436190539310234E-2</v>
      </c>
    </row>
    <row r="2815" spans="2:4" x14ac:dyDescent="0.2">
      <c r="B2815" t="s">
        <v>2851</v>
      </c>
      <c r="C2815" s="51">
        <v>-1.9264079730135761E-2</v>
      </c>
      <c r="D2815" s="51">
        <v>5.3188005243571056E-2</v>
      </c>
    </row>
    <row r="2816" spans="2:4" x14ac:dyDescent="0.2">
      <c r="B2816" t="s">
        <v>2852</v>
      </c>
      <c r="C2816" s="51">
        <v>7.8406661136774421E-3</v>
      </c>
      <c r="D2816" s="51">
        <v>3.5319896466214563E-2</v>
      </c>
    </row>
    <row r="2817" spans="2:4" x14ac:dyDescent="0.2">
      <c r="B2817" t="s">
        <v>2853</v>
      </c>
      <c r="C2817" s="51">
        <v>5.2902156621379405E-2</v>
      </c>
      <c r="D2817" s="51">
        <v>4.70762748828987E-2</v>
      </c>
    </row>
    <row r="2818" spans="2:4" x14ac:dyDescent="0.2">
      <c r="B2818" t="s">
        <v>2854</v>
      </c>
      <c r="C2818" s="51">
        <v>-1.2321679806985406E-2</v>
      </c>
      <c r="D2818" s="51">
        <v>2.0372210141872345E-2</v>
      </c>
    </row>
    <row r="2819" spans="2:4" x14ac:dyDescent="0.2">
      <c r="B2819" t="s">
        <v>2855</v>
      </c>
      <c r="C2819" s="51">
        <v>2.6749006936971409E-2</v>
      </c>
      <c r="D2819" s="51">
        <v>3.9648119972437446E-2</v>
      </c>
    </row>
    <row r="2820" spans="2:4" x14ac:dyDescent="0.2">
      <c r="B2820" t="s">
        <v>2856</v>
      </c>
      <c r="C2820" s="51">
        <v>5.9217120308388792E-3</v>
      </c>
      <c r="D2820" s="51">
        <v>4.3274352705881189E-3</v>
      </c>
    </row>
    <row r="2821" spans="2:4" x14ac:dyDescent="0.2">
      <c r="B2821" t="s">
        <v>2857</v>
      </c>
      <c r="C2821" s="51">
        <v>1.0403942040764612E-2</v>
      </c>
      <c r="D2821" s="51">
        <v>6.5060337835565876E-2</v>
      </c>
    </row>
    <row r="2822" spans="2:4" x14ac:dyDescent="0.2">
      <c r="B2822" t="s">
        <v>2858</v>
      </c>
      <c r="C2822" s="51">
        <v>-1.1542813086559666E-2</v>
      </c>
      <c r="D2822" s="51">
        <v>3.8157311407052259E-2</v>
      </c>
    </row>
    <row r="2823" spans="2:4" x14ac:dyDescent="0.2">
      <c r="B2823" t="s">
        <v>2859</v>
      </c>
      <c r="C2823" s="51">
        <v>-1.5350602180135403E-2</v>
      </c>
      <c r="D2823" s="51">
        <v>2.1873916797722937E-2</v>
      </c>
    </row>
    <row r="2824" spans="2:4" x14ac:dyDescent="0.2">
      <c r="B2824" t="s">
        <v>2860</v>
      </c>
      <c r="C2824" s="51">
        <v>1.7548257775440421E-2</v>
      </c>
      <c r="D2824" s="51">
        <v>6.7092194436593908E-2</v>
      </c>
    </row>
    <row r="2825" spans="2:4" x14ac:dyDescent="0.2">
      <c r="B2825" t="s">
        <v>2861</v>
      </c>
      <c r="C2825" s="51">
        <v>-1.5355424575478198E-2</v>
      </c>
      <c r="D2825" s="51">
        <v>4.1684356313749553E-2</v>
      </c>
    </row>
    <row r="2826" spans="2:4" x14ac:dyDescent="0.2">
      <c r="B2826" t="s">
        <v>2862</v>
      </c>
      <c r="C2826" s="51">
        <v>1.1123161990420856E-2</v>
      </c>
      <c r="D2826" s="51">
        <v>5.1127336090779449E-2</v>
      </c>
    </row>
    <row r="2827" spans="2:4" x14ac:dyDescent="0.2">
      <c r="B2827" t="s">
        <v>2863</v>
      </c>
      <c r="C2827" s="51">
        <v>-9.7183743808058453E-3</v>
      </c>
      <c r="D2827" s="51">
        <v>2.2246624808934932E-2</v>
      </c>
    </row>
    <row r="2828" spans="2:4" x14ac:dyDescent="0.2">
      <c r="B2828" t="s">
        <v>2864</v>
      </c>
      <c r="C2828" s="51">
        <v>1.4585815286842014E-2</v>
      </c>
      <c r="D2828" s="51">
        <v>2.8193502783252715E-2</v>
      </c>
    </row>
    <row r="2829" spans="2:4" x14ac:dyDescent="0.2">
      <c r="B2829" t="s">
        <v>2865</v>
      </c>
      <c r="C2829" s="51">
        <v>1.631186923118666E-2</v>
      </c>
      <c r="D2829" s="51">
        <v>4.4260707864122853E-2</v>
      </c>
    </row>
    <row r="2830" spans="2:4" x14ac:dyDescent="0.2">
      <c r="B2830" t="s">
        <v>2866</v>
      </c>
      <c r="C2830" s="51">
        <v>-3.1050041223266232E-2</v>
      </c>
      <c r="D2830" s="51">
        <v>4.5177628951647814E-2</v>
      </c>
    </row>
    <row r="2831" spans="2:4" x14ac:dyDescent="0.2">
      <c r="B2831" t="s">
        <v>2867</v>
      </c>
      <c r="C2831" s="51">
        <v>-3.1144454467024352E-2</v>
      </c>
      <c r="D2831" s="51">
        <v>3.3551606770197813E-2</v>
      </c>
    </row>
    <row r="2832" spans="2:4" x14ac:dyDescent="0.2">
      <c r="B2832" t="s">
        <v>2868</v>
      </c>
      <c r="C2832" s="51">
        <v>6.1269781743686453E-3</v>
      </c>
      <c r="D2832" s="51">
        <v>-1.5505088709366829E-3</v>
      </c>
    </row>
    <row r="2833" spans="2:4" x14ac:dyDescent="0.2">
      <c r="B2833" t="s">
        <v>2869</v>
      </c>
      <c r="C2833" s="51">
        <v>5.8972766426852258E-2</v>
      </c>
      <c r="D2833" s="51">
        <v>4.1436750558550089E-2</v>
      </c>
    </row>
    <row r="2834" spans="2:4" x14ac:dyDescent="0.2">
      <c r="B2834" t="s">
        <v>2870</v>
      </c>
      <c r="C2834" s="51">
        <v>-3.3722322273797234E-2</v>
      </c>
      <c r="D2834" s="51">
        <v>5.3895057866755705E-2</v>
      </c>
    </row>
    <row r="2835" spans="2:4" x14ac:dyDescent="0.2">
      <c r="B2835" t="s">
        <v>2871</v>
      </c>
      <c r="C2835" s="51">
        <v>4.1176666013378285E-2</v>
      </c>
      <c r="D2835" s="51">
        <v>7.6414917037234895E-2</v>
      </c>
    </row>
    <row r="2836" spans="2:4" x14ac:dyDescent="0.2">
      <c r="B2836" t="s">
        <v>2872</v>
      </c>
      <c r="C2836" s="51">
        <v>8.4941008752738734E-3</v>
      </c>
      <c r="D2836" s="51">
        <v>2.6008353870959011E-2</v>
      </c>
    </row>
    <row r="2837" spans="2:4" x14ac:dyDescent="0.2">
      <c r="B2837" t="s">
        <v>2873</v>
      </c>
      <c r="C2837" s="51">
        <v>-7.8530522015056985E-3</v>
      </c>
      <c r="D2837" s="51">
        <v>3.2543220641478757E-2</v>
      </c>
    </row>
    <row r="2838" spans="2:4" x14ac:dyDescent="0.2">
      <c r="B2838" t="s">
        <v>2874</v>
      </c>
      <c r="C2838" s="51">
        <v>4.7685990170322712E-2</v>
      </c>
      <c r="D2838" s="51">
        <v>7.3658987354616567E-2</v>
      </c>
    </row>
    <row r="2839" spans="2:4" x14ac:dyDescent="0.2">
      <c r="B2839" t="s">
        <v>2875</v>
      </c>
      <c r="C2839" s="51">
        <v>3.4617658253606971E-2</v>
      </c>
      <c r="D2839" s="51">
        <v>5.2166189730816451E-2</v>
      </c>
    </row>
    <row r="2840" spans="2:4" x14ac:dyDescent="0.2">
      <c r="B2840" t="s">
        <v>2876</v>
      </c>
      <c r="C2840" s="51">
        <v>3.9735903751720973E-2</v>
      </c>
      <c r="D2840" s="51">
        <v>5.3320741915419044E-2</v>
      </c>
    </row>
    <row r="2841" spans="2:4" x14ac:dyDescent="0.2">
      <c r="B2841" t="s">
        <v>2877</v>
      </c>
      <c r="C2841" s="51">
        <v>2.6803993032328416E-2</v>
      </c>
      <c r="D2841" s="51">
        <v>4.2649925236545351E-2</v>
      </c>
    </row>
    <row r="2842" spans="2:4" x14ac:dyDescent="0.2">
      <c r="B2842" t="s">
        <v>2878</v>
      </c>
      <c r="C2842" s="51">
        <v>9.7100980528932596E-3</v>
      </c>
      <c r="D2842" s="51">
        <v>3.8535919016938272E-2</v>
      </c>
    </row>
    <row r="2843" spans="2:4" x14ac:dyDescent="0.2">
      <c r="B2843" t="s">
        <v>2879</v>
      </c>
      <c r="C2843" s="51">
        <v>-3.4677876226012115E-2</v>
      </c>
      <c r="D2843" s="51">
        <v>5.6165431978944406E-2</v>
      </c>
    </row>
    <row r="2844" spans="2:4" x14ac:dyDescent="0.2">
      <c r="B2844" t="s">
        <v>2880</v>
      </c>
      <c r="C2844" s="51">
        <v>1.9545343297017626E-2</v>
      </c>
      <c r="D2844" s="51">
        <v>3.8911083567237152E-2</v>
      </c>
    </row>
    <row r="2845" spans="2:4" x14ac:dyDescent="0.2">
      <c r="B2845" t="s">
        <v>2881</v>
      </c>
      <c r="C2845" s="51">
        <v>-3.4345426281451458E-2</v>
      </c>
      <c r="D2845" s="51">
        <v>4.2466955006694299E-2</v>
      </c>
    </row>
    <row r="2846" spans="2:4" x14ac:dyDescent="0.2">
      <c r="B2846" t="s">
        <v>2882</v>
      </c>
      <c r="C2846" s="51">
        <v>2.060904360684632E-2</v>
      </c>
      <c r="D2846" s="51">
        <v>5.1145085903342005E-2</v>
      </c>
    </row>
    <row r="2847" spans="2:4" x14ac:dyDescent="0.2">
      <c r="B2847" t="s">
        <v>2883</v>
      </c>
      <c r="C2847" s="51">
        <v>6.860801669693762E-3</v>
      </c>
      <c r="D2847" s="51">
        <v>3.4353588812465981E-2</v>
      </c>
    </row>
    <row r="2848" spans="2:4" x14ac:dyDescent="0.2">
      <c r="B2848" t="s">
        <v>2884</v>
      </c>
      <c r="C2848" s="51">
        <v>7.9338137945673785E-4</v>
      </c>
      <c r="D2848" s="51">
        <v>4.9308907220278003E-2</v>
      </c>
    </row>
    <row r="2849" spans="2:4" x14ac:dyDescent="0.2">
      <c r="B2849" t="s">
        <v>2885</v>
      </c>
      <c r="C2849" s="51">
        <v>-1.1824870095906449E-2</v>
      </c>
      <c r="D2849" s="51">
        <v>4.9498908214346084E-2</v>
      </c>
    </row>
    <row r="2850" spans="2:4" x14ac:dyDescent="0.2">
      <c r="B2850" t="s">
        <v>2886</v>
      </c>
      <c r="C2850" s="51">
        <v>2.3105818966398829E-2</v>
      </c>
      <c r="D2850" s="51">
        <v>5.231687988069425E-2</v>
      </c>
    </row>
    <row r="2851" spans="2:4" x14ac:dyDescent="0.2">
      <c r="B2851" t="s">
        <v>2887</v>
      </c>
      <c r="C2851" s="51">
        <v>6.3812260235913063E-2</v>
      </c>
      <c r="D2851" s="51">
        <v>3.1183247577470402E-2</v>
      </c>
    </row>
    <row r="2852" spans="2:4" x14ac:dyDescent="0.2">
      <c r="B2852" t="s">
        <v>2888</v>
      </c>
      <c r="C2852" s="51">
        <v>-3.2656922427847963E-2</v>
      </c>
      <c r="D2852" s="51">
        <v>6.5950772878204833E-2</v>
      </c>
    </row>
    <row r="2853" spans="2:4" x14ac:dyDescent="0.2">
      <c r="B2853" t="s">
        <v>2889</v>
      </c>
      <c r="C2853" s="51">
        <v>-1.8365235357740997E-2</v>
      </c>
      <c r="D2853" s="51">
        <v>3.6542840359180456E-2</v>
      </c>
    </row>
    <row r="2854" spans="2:4" x14ac:dyDescent="0.2">
      <c r="B2854" t="s">
        <v>2890</v>
      </c>
      <c r="C2854" s="51">
        <v>-1.1379821883679472E-3</v>
      </c>
      <c r="D2854" s="51">
        <v>3.7060849099689347E-2</v>
      </c>
    </row>
    <row r="2855" spans="2:4" x14ac:dyDescent="0.2">
      <c r="B2855" t="s">
        <v>2891</v>
      </c>
      <c r="C2855" s="51">
        <v>1.8465587141885891E-2</v>
      </c>
      <c r="D2855" s="51">
        <v>5.1533037931261544E-2</v>
      </c>
    </row>
    <row r="2856" spans="2:4" x14ac:dyDescent="0.2">
      <c r="B2856" t="s">
        <v>2892</v>
      </c>
      <c r="C2856" s="51">
        <v>-9.5854481439878059E-3</v>
      </c>
      <c r="D2856" s="51">
        <v>3.581177356167467E-2</v>
      </c>
    </row>
    <row r="2857" spans="2:4" x14ac:dyDescent="0.2">
      <c r="B2857" t="s">
        <v>2893</v>
      </c>
      <c r="C2857" s="51">
        <v>2.3434126405536257E-2</v>
      </c>
      <c r="D2857" s="51">
        <v>2.2160972378646161E-2</v>
      </c>
    </row>
    <row r="2858" spans="2:4" x14ac:dyDescent="0.2">
      <c r="B2858" t="s">
        <v>2894</v>
      </c>
      <c r="C2858" s="51">
        <v>2.1120497511556251E-4</v>
      </c>
      <c r="D2858" s="51">
        <v>2.1176333390440161E-2</v>
      </c>
    </row>
    <row r="2859" spans="2:4" x14ac:dyDescent="0.2">
      <c r="B2859" t="s">
        <v>2895</v>
      </c>
      <c r="C2859" s="51">
        <v>-7.4815063609634334E-3</v>
      </c>
      <c r="D2859" s="51">
        <v>9.4339158853924188E-2</v>
      </c>
    </row>
    <row r="2860" spans="2:4" x14ac:dyDescent="0.2">
      <c r="B2860" t="s">
        <v>2896</v>
      </c>
      <c r="C2860" s="51">
        <v>-1.4878657579632954E-2</v>
      </c>
      <c r="D2860" s="51">
        <v>3.6967961529235122E-2</v>
      </c>
    </row>
    <row r="2861" spans="2:4" x14ac:dyDescent="0.2">
      <c r="B2861" t="s">
        <v>2897</v>
      </c>
      <c r="C2861" s="51">
        <v>7.4091218254337182E-3</v>
      </c>
      <c r="D2861" s="51">
        <v>5.5275606771429835E-2</v>
      </c>
    </row>
    <row r="2862" spans="2:4" x14ac:dyDescent="0.2">
      <c r="B2862" t="s">
        <v>2898</v>
      </c>
      <c r="C2862" s="51">
        <v>1.0116324448280223E-2</v>
      </c>
      <c r="D2862" s="51">
        <v>4.1997850302149059E-2</v>
      </c>
    </row>
    <row r="2863" spans="2:4" x14ac:dyDescent="0.2">
      <c r="B2863" t="s">
        <v>2899</v>
      </c>
      <c r="C2863" s="51">
        <v>2.9405310422058649E-2</v>
      </c>
      <c r="D2863" s="51">
        <v>5.1087565799931921E-2</v>
      </c>
    </row>
    <row r="2864" spans="2:4" x14ac:dyDescent="0.2">
      <c r="B2864" t="s">
        <v>2900</v>
      </c>
      <c r="C2864" s="51">
        <v>-2.1214647537779553E-2</v>
      </c>
      <c r="D2864" s="51">
        <v>5.7792232980665909E-2</v>
      </c>
    </row>
    <row r="2865" spans="2:4" x14ac:dyDescent="0.2">
      <c r="B2865" t="s">
        <v>2901</v>
      </c>
      <c r="C2865" s="51">
        <v>-3.2640842012412623E-2</v>
      </c>
      <c r="D2865" s="51">
        <v>1.1939528569640933E-2</v>
      </c>
    </row>
    <row r="2866" spans="2:4" x14ac:dyDescent="0.2">
      <c r="B2866" t="s">
        <v>2902</v>
      </c>
      <c r="C2866" s="51">
        <v>7.6814663781753448E-3</v>
      </c>
      <c r="D2866" s="51">
        <v>4.5914137548511834E-2</v>
      </c>
    </row>
    <row r="2867" spans="2:4" x14ac:dyDescent="0.2">
      <c r="B2867" t="s">
        <v>2903</v>
      </c>
      <c r="C2867" s="51">
        <v>2.0550990369973526E-3</v>
      </c>
      <c r="D2867" s="51">
        <v>4.114484895219167E-2</v>
      </c>
    </row>
    <row r="2868" spans="2:4" x14ac:dyDescent="0.2">
      <c r="B2868" t="s">
        <v>2904</v>
      </c>
      <c r="C2868" s="51">
        <v>2.3452456000651795E-2</v>
      </c>
      <c r="D2868" s="51">
        <v>-1.126442886908996E-5</v>
      </c>
    </row>
    <row r="2869" spans="2:4" x14ac:dyDescent="0.2">
      <c r="B2869" t="s">
        <v>2905</v>
      </c>
      <c r="C2869" s="51">
        <v>3.6652348265450484E-3</v>
      </c>
      <c r="D2869" s="51">
        <v>3.2591858996147666E-2</v>
      </c>
    </row>
    <row r="2870" spans="2:4" x14ac:dyDescent="0.2">
      <c r="B2870" t="s">
        <v>2906</v>
      </c>
      <c r="C2870" s="51">
        <v>-2.4505646792850513E-2</v>
      </c>
      <c r="D2870" s="51">
        <v>3.7990681798183212E-2</v>
      </c>
    </row>
    <row r="2871" spans="2:4" x14ac:dyDescent="0.2">
      <c r="B2871" t="s">
        <v>2907</v>
      </c>
      <c r="C2871" s="51">
        <v>3.6686578107856416E-2</v>
      </c>
      <c r="D2871" s="51">
        <v>5.0986721277050819E-2</v>
      </c>
    </row>
    <row r="2872" spans="2:4" x14ac:dyDescent="0.2">
      <c r="B2872" t="s">
        <v>2908</v>
      </c>
      <c r="C2872" s="51">
        <v>-1.0316509630706011E-2</v>
      </c>
      <c r="D2872" s="51">
        <v>4.6558018053370134E-2</v>
      </c>
    </row>
    <row r="2873" spans="2:4" x14ac:dyDescent="0.2">
      <c r="B2873" t="s">
        <v>2909</v>
      </c>
      <c r="C2873" s="51">
        <v>-2.9904298685584176E-2</v>
      </c>
      <c r="D2873" s="51">
        <v>8.4697492514216113E-3</v>
      </c>
    </row>
    <row r="2874" spans="2:4" x14ac:dyDescent="0.2">
      <c r="B2874" t="s">
        <v>2910</v>
      </c>
      <c r="C2874" s="51">
        <v>6.4651249785018475E-2</v>
      </c>
      <c r="D2874" s="51">
        <v>5.531962870876099E-2</v>
      </c>
    </row>
    <row r="2875" spans="2:4" x14ac:dyDescent="0.2">
      <c r="B2875" t="s">
        <v>2911</v>
      </c>
      <c r="C2875" s="51">
        <v>2.0466960357117453E-2</v>
      </c>
      <c r="D2875" s="51">
        <v>2.6906592837245089E-2</v>
      </c>
    </row>
    <row r="2876" spans="2:4" x14ac:dyDescent="0.2">
      <c r="B2876" t="s">
        <v>2912</v>
      </c>
      <c r="C2876" s="51">
        <v>1.9922565193880262E-2</v>
      </c>
      <c r="D2876" s="51">
        <v>5.3579234038998683E-2</v>
      </c>
    </row>
    <row r="2877" spans="2:4" x14ac:dyDescent="0.2">
      <c r="B2877" t="s">
        <v>2913</v>
      </c>
      <c r="C2877" s="51">
        <v>-1.4913007619514538E-2</v>
      </c>
      <c r="D2877" s="51">
        <v>5.7411487647575934E-2</v>
      </c>
    </row>
    <row r="2878" spans="2:4" x14ac:dyDescent="0.2">
      <c r="B2878" t="s">
        <v>2914</v>
      </c>
      <c r="C2878" s="51">
        <v>-2.2821823439925469E-3</v>
      </c>
      <c r="D2878" s="51">
        <v>1.6299605579101407E-2</v>
      </c>
    </row>
    <row r="2879" spans="2:4" x14ac:dyDescent="0.2">
      <c r="B2879" t="s">
        <v>2915</v>
      </c>
      <c r="C2879" s="51">
        <v>1.4366655103238712E-2</v>
      </c>
      <c r="D2879" s="51">
        <v>6.0412228217895714E-2</v>
      </c>
    </row>
    <row r="2880" spans="2:4" x14ac:dyDescent="0.2">
      <c r="B2880" t="s">
        <v>2916</v>
      </c>
      <c r="C2880" s="51">
        <v>1.2230156902222521E-2</v>
      </c>
      <c r="D2880" s="51">
        <v>6.0162018457529547E-2</v>
      </c>
    </row>
    <row r="2881" spans="2:4" x14ac:dyDescent="0.2">
      <c r="B2881" t="s">
        <v>2917</v>
      </c>
      <c r="C2881" s="51">
        <v>-1.0176899033439693E-2</v>
      </c>
      <c r="D2881" s="51">
        <v>4.3440424286795835E-2</v>
      </c>
    </row>
    <row r="2882" spans="2:4" x14ac:dyDescent="0.2">
      <c r="B2882" t="s">
        <v>2918</v>
      </c>
      <c r="C2882" s="51">
        <v>6.4504963092825475E-3</v>
      </c>
      <c r="D2882" s="51">
        <v>4.7541525484063853E-2</v>
      </c>
    </row>
    <row r="2883" spans="2:4" x14ac:dyDescent="0.2">
      <c r="B2883" t="s">
        <v>2919</v>
      </c>
      <c r="C2883" s="51">
        <v>-1.7406144033557652E-3</v>
      </c>
      <c r="D2883" s="51">
        <v>3.8154437995165387E-2</v>
      </c>
    </row>
    <row r="2884" spans="2:4" x14ac:dyDescent="0.2">
      <c r="B2884" t="s">
        <v>2920</v>
      </c>
      <c r="C2884" s="51">
        <v>-1.4270302335823272E-2</v>
      </c>
      <c r="D2884" s="51">
        <v>1.9272703115975408E-2</v>
      </c>
    </row>
    <row r="2885" spans="2:4" x14ac:dyDescent="0.2">
      <c r="B2885" t="s">
        <v>2921</v>
      </c>
      <c r="C2885" s="51">
        <v>1.2424148089155339E-2</v>
      </c>
      <c r="D2885" s="51">
        <v>3.3597491017524912E-2</v>
      </c>
    </row>
    <row r="2886" spans="2:4" x14ac:dyDescent="0.2">
      <c r="B2886" t="s">
        <v>2922</v>
      </c>
      <c r="C2886" s="51">
        <v>9.7539076344288246E-3</v>
      </c>
      <c r="D2886" s="51">
        <v>7.9670930302472784E-3</v>
      </c>
    </row>
    <row r="2887" spans="2:4" x14ac:dyDescent="0.2">
      <c r="B2887" t="s">
        <v>2923</v>
      </c>
      <c r="C2887" s="51">
        <v>3.7147542609849038E-2</v>
      </c>
      <c r="D2887" s="51">
        <v>2.8591989705492343E-2</v>
      </c>
    </row>
    <row r="2888" spans="2:4" x14ac:dyDescent="0.2">
      <c r="B2888" t="s">
        <v>2924</v>
      </c>
      <c r="C2888" s="51">
        <v>2.9429372338878306E-3</v>
      </c>
      <c r="D2888" s="51">
        <v>5.7601325255581717E-2</v>
      </c>
    </row>
    <row r="2889" spans="2:4" x14ac:dyDescent="0.2">
      <c r="B2889" t="s">
        <v>2925</v>
      </c>
      <c r="C2889" s="51">
        <v>2.3882910004422123E-2</v>
      </c>
      <c r="D2889" s="51">
        <v>6.2305393496924349E-2</v>
      </c>
    </row>
    <row r="2890" spans="2:4" x14ac:dyDescent="0.2">
      <c r="B2890" t="s">
        <v>2926</v>
      </c>
      <c r="C2890" s="51">
        <v>-9.4007539055471715E-3</v>
      </c>
      <c r="D2890" s="51">
        <v>3.1884650305825768E-2</v>
      </c>
    </row>
    <row r="2891" spans="2:4" x14ac:dyDescent="0.2">
      <c r="B2891" t="s">
        <v>2927</v>
      </c>
      <c r="C2891" s="51">
        <v>1.2040314229220151E-2</v>
      </c>
      <c r="D2891" s="51">
        <v>1.426403657678017E-2</v>
      </c>
    </row>
    <row r="2892" spans="2:4" x14ac:dyDescent="0.2">
      <c r="B2892" t="s">
        <v>2928</v>
      </c>
      <c r="C2892" s="51">
        <v>-1.877222900886379E-3</v>
      </c>
      <c r="D2892" s="51">
        <v>4.7106486827495832E-2</v>
      </c>
    </row>
    <row r="2893" spans="2:4" x14ac:dyDescent="0.2">
      <c r="B2893" t="s">
        <v>2929</v>
      </c>
      <c r="C2893" s="51">
        <v>3.1470446119540876E-2</v>
      </c>
      <c r="D2893" s="51">
        <v>4.0142998495966233E-2</v>
      </c>
    </row>
    <row r="2894" spans="2:4" x14ac:dyDescent="0.2">
      <c r="B2894" t="s">
        <v>2930</v>
      </c>
      <c r="C2894" s="51">
        <v>1.0256790160024582E-2</v>
      </c>
      <c r="D2894" s="51">
        <v>1.0930739654546235E-2</v>
      </c>
    </row>
    <row r="2895" spans="2:4" x14ac:dyDescent="0.2">
      <c r="B2895" t="s">
        <v>2931</v>
      </c>
      <c r="C2895" s="51">
        <v>1.3684763931540948E-2</v>
      </c>
      <c r="D2895" s="51">
        <v>4.0120851064038364E-2</v>
      </c>
    </row>
    <row r="2896" spans="2:4" x14ac:dyDescent="0.2">
      <c r="B2896" t="s">
        <v>2932</v>
      </c>
      <c r="C2896" s="51">
        <v>6.4602799326166527E-2</v>
      </c>
      <c r="D2896" s="51">
        <v>3.1391517109488162E-2</v>
      </c>
    </row>
    <row r="2897" spans="2:4" x14ac:dyDescent="0.2">
      <c r="B2897" t="s">
        <v>2933</v>
      </c>
      <c r="C2897" s="51">
        <v>-1.6754213957110055E-2</v>
      </c>
      <c r="D2897" s="51">
        <v>4.6296706192241507E-2</v>
      </c>
    </row>
    <row r="2898" spans="2:4" x14ac:dyDescent="0.2">
      <c r="B2898" t="s">
        <v>2934</v>
      </c>
      <c r="C2898" s="51">
        <v>3.9730019748367824E-2</v>
      </c>
      <c r="D2898" s="51">
        <v>2.7264990176632781E-2</v>
      </c>
    </row>
    <row r="2899" spans="2:4" x14ac:dyDescent="0.2">
      <c r="B2899" t="s">
        <v>2935</v>
      </c>
      <c r="C2899" s="51">
        <v>2.1174408139586074E-2</v>
      </c>
      <c r="D2899" s="51">
        <v>2.25617141138202E-2</v>
      </c>
    </row>
    <row r="2900" spans="2:4" x14ac:dyDescent="0.2">
      <c r="B2900" t="s">
        <v>2936</v>
      </c>
      <c r="C2900" s="51">
        <v>4.0747901962087434E-2</v>
      </c>
      <c r="D2900" s="51">
        <v>4.58051605702283E-2</v>
      </c>
    </row>
    <row r="2901" spans="2:4" x14ac:dyDescent="0.2">
      <c r="B2901" t="s">
        <v>2937</v>
      </c>
      <c r="C2901" s="51">
        <v>4.1418778181394895E-2</v>
      </c>
      <c r="D2901" s="51">
        <v>2.291051486138327E-2</v>
      </c>
    </row>
    <row r="2902" spans="2:4" x14ac:dyDescent="0.2">
      <c r="B2902" t="s">
        <v>2938</v>
      </c>
      <c r="C2902" s="51">
        <v>1.6630352155540644E-3</v>
      </c>
      <c r="D2902" s="51">
        <v>1.5911034575308652E-2</v>
      </c>
    </row>
    <row r="2903" spans="2:4" x14ac:dyDescent="0.2">
      <c r="B2903" t="s">
        <v>2939</v>
      </c>
      <c r="C2903" s="51">
        <v>1.520488469579153E-2</v>
      </c>
      <c r="D2903" s="51">
        <v>3.6396212670902289E-2</v>
      </c>
    </row>
    <row r="2904" spans="2:4" x14ac:dyDescent="0.2">
      <c r="B2904" t="s">
        <v>2940</v>
      </c>
      <c r="C2904" s="51">
        <v>1.2042663765832139E-2</v>
      </c>
      <c r="D2904" s="51">
        <v>4.5456804842271041E-2</v>
      </c>
    </row>
    <row r="2905" spans="2:4" x14ac:dyDescent="0.2">
      <c r="B2905" t="s">
        <v>2941</v>
      </c>
      <c r="C2905" s="51">
        <v>-1.2535370079310772E-2</v>
      </c>
      <c r="D2905" s="51">
        <v>-3.209763006697397E-4</v>
      </c>
    </row>
    <row r="2906" spans="2:4" x14ac:dyDescent="0.2">
      <c r="B2906" t="s">
        <v>2942</v>
      </c>
      <c r="C2906" s="51">
        <v>1.9681335953089768E-2</v>
      </c>
      <c r="D2906" s="51">
        <v>4.1487380286011094E-2</v>
      </c>
    </row>
    <row r="2907" spans="2:4" x14ac:dyDescent="0.2">
      <c r="B2907" t="s">
        <v>2943</v>
      </c>
      <c r="C2907" s="51">
        <v>-1.0849324374000902E-2</v>
      </c>
      <c r="D2907" s="51">
        <v>3.6959905243945906E-2</v>
      </c>
    </row>
    <row r="2908" spans="2:4" x14ac:dyDescent="0.2">
      <c r="B2908" t="s">
        <v>2944</v>
      </c>
      <c r="C2908" s="51">
        <v>-7.0322331262689611E-3</v>
      </c>
      <c r="D2908" s="51">
        <v>4.5127064144014364E-2</v>
      </c>
    </row>
    <row r="2909" spans="2:4" x14ac:dyDescent="0.2">
      <c r="B2909" t="s">
        <v>2945</v>
      </c>
      <c r="C2909" s="51">
        <v>-1.5962554562734987E-2</v>
      </c>
      <c r="D2909" s="51">
        <v>3.4294005185013882E-2</v>
      </c>
    </row>
    <row r="2910" spans="2:4" x14ac:dyDescent="0.2">
      <c r="B2910" t="s">
        <v>2946</v>
      </c>
      <c r="C2910" s="51">
        <v>2.9117743005381558E-4</v>
      </c>
      <c r="D2910" s="51">
        <v>4.6384851524186796E-2</v>
      </c>
    </row>
    <row r="2911" spans="2:4" x14ac:dyDescent="0.2">
      <c r="B2911" t="s">
        <v>2947</v>
      </c>
      <c r="C2911" s="51">
        <v>1.4630135938519643E-2</v>
      </c>
      <c r="D2911" s="51">
        <v>4.8321945644078539E-2</v>
      </c>
    </row>
    <row r="2912" spans="2:4" x14ac:dyDescent="0.2">
      <c r="B2912" t="s">
        <v>2948</v>
      </c>
      <c r="C2912" s="51">
        <v>1.7068603676013927E-2</v>
      </c>
      <c r="D2912" s="51">
        <v>2.9011352563490897E-2</v>
      </c>
    </row>
    <row r="2913" spans="2:4" x14ac:dyDescent="0.2">
      <c r="B2913" t="s">
        <v>2949</v>
      </c>
      <c r="C2913" s="51">
        <v>-1.3856013084675052E-3</v>
      </c>
      <c r="D2913" s="51">
        <v>4.9646147345215698E-2</v>
      </c>
    </row>
    <row r="2914" spans="2:4" x14ac:dyDescent="0.2">
      <c r="B2914" t="s">
        <v>2950</v>
      </c>
      <c r="C2914" s="51">
        <v>4.8280098826144272E-3</v>
      </c>
      <c r="D2914" s="51">
        <v>4.2321955001456815E-2</v>
      </c>
    </row>
    <row r="2915" spans="2:4" x14ac:dyDescent="0.2">
      <c r="B2915" t="s">
        <v>2951</v>
      </c>
      <c r="C2915" s="51">
        <v>3.3586160279110829E-2</v>
      </c>
      <c r="D2915" s="51">
        <v>1.965272473095463E-2</v>
      </c>
    </row>
    <row r="2916" spans="2:4" x14ac:dyDescent="0.2">
      <c r="B2916" t="s">
        <v>2952</v>
      </c>
      <c r="C2916" s="51">
        <v>-5.7380363263882257E-3</v>
      </c>
      <c r="D2916" s="51">
        <v>5.8434206679515314E-2</v>
      </c>
    </row>
    <row r="2917" spans="2:4" x14ac:dyDescent="0.2">
      <c r="B2917" t="s">
        <v>2953</v>
      </c>
      <c r="C2917" s="51">
        <v>-5.7929832107638662E-4</v>
      </c>
      <c r="D2917" s="51">
        <v>4.4315726890926693E-2</v>
      </c>
    </row>
    <row r="2918" spans="2:4" x14ac:dyDescent="0.2">
      <c r="B2918" t="s">
        <v>2954</v>
      </c>
      <c r="C2918" s="51">
        <v>-1.4092424422581318E-2</v>
      </c>
      <c r="D2918" s="51">
        <v>1.9255756902863817E-2</v>
      </c>
    </row>
    <row r="2919" spans="2:4" x14ac:dyDescent="0.2">
      <c r="B2919" t="s">
        <v>2955</v>
      </c>
      <c r="C2919" s="51">
        <v>2.7540699096682421E-2</v>
      </c>
      <c r="D2919" s="51">
        <v>4.812901861162372E-2</v>
      </c>
    </row>
    <row r="2920" spans="2:4" x14ac:dyDescent="0.2">
      <c r="B2920" t="s">
        <v>2956</v>
      </c>
      <c r="C2920" s="51">
        <v>1.930069063903999E-2</v>
      </c>
      <c r="D2920" s="51">
        <v>4.3257074592735076E-2</v>
      </c>
    </row>
    <row r="2921" spans="2:4" x14ac:dyDescent="0.2">
      <c r="B2921" t="s">
        <v>2957</v>
      </c>
      <c r="C2921" s="51">
        <v>4.8759661049270292E-2</v>
      </c>
      <c r="D2921" s="51">
        <v>2.7763961983006576E-2</v>
      </c>
    </row>
    <row r="2922" spans="2:4" x14ac:dyDescent="0.2">
      <c r="B2922" t="s">
        <v>2958</v>
      </c>
      <c r="C2922" s="51">
        <v>1.8309066306616231E-2</v>
      </c>
      <c r="D2922" s="51">
        <v>5.322992744497284E-2</v>
      </c>
    </row>
    <row r="2923" spans="2:4" x14ac:dyDescent="0.2">
      <c r="B2923" t="s">
        <v>2959</v>
      </c>
      <c r="C2923" s="51">
        <v>9.1720759729341968E-3</v>
      </c>
      <c r="D2923" s="51">
        <v>4.0676497839197398E-2</v>
      </c>
    </row>
    <row r="2924" spans="2:4" x14ac:dyDescent="0.2">
      <c r="B2924" t="s">
        <v>2960</v>
      </c>
      <c r="C2924" s="51">
        <v>2.0236085968178084E-2</v>
      </c>
      <c r="D2924" s="51">
        <v>3.2356619520247973E-2</v>
      </c>
    </row>
    <row r="2925" spans="2:4" x14ac:dyDescent="0.2">
      <c r="B2925" t="s">
        <v>2961</v>
      </c>
      <c r="C2925" s="51">
        <v>1.2077645150580418E-2</v>
      </c>
      <c r="D2925" s="51">
        <v>4.1126012612330079E-2</v>
      </c>
    </row>
    <row r="2926" spans="2:4" x14ac:dyDescent="0.2">
      <c r="B2926" t="s">
        <v>2962</v>
      </c>
      <c r="C2926" s="51">
        <v>-1.5535580400032526E-2</v>
      </c>
      <c r="D2926" s="51">
        <v>1.7534814978704079E-2</v>
      </c>
    </row>
    <row r="2927" spans="2:4" x14ac:dyDescent="0.2">
      <c r="B2927" t="s">
        <v>2963</v>
      </c>
      <c r="C2927" s="51">
        <v>4.1788362558277087E-2</v>
      </c>
      <c r="D2927" s="51">
        <v>8.591090813256301E-2</v>
      </c>
    </row>
    <row r="2928" spans="2:4" x14ac:dyDescent="0.2">
      <c r="B2928" t="s">
        <v>2964</v>
      </c>
      <c r="C2928" s="51">
        <v>-8.6212502419046998E-3</v>
      </c>
      <c r="D2928" s="51">
        <v>1.0585907145525368E-2</v>
      </c>
    </row>
    <row r="2929" spans="2:4" x14ac:dyDescent="0.2">
      <c r="B2929" t="s">
        <v>2965</v>
      </c>
      <c r="C2929" s="51">
        <v>1.4120312833960163E-2</v>
      </c>
      <c r="D2929" s="51">
        <v>2.7497091920321015E-2</v>
      </c>
    </row>
    <row r="2930" spans="2:4" x14ac:dyDescent="0.2">
      <c r="B2930" t="s">
        <v>2966</v>
      </c>
      <c r="C2930" s="51">
        <v>-1.1038911693997412E-2</v>
      </c>
      <c r="D2930" s="51">
        <v>1.8713017193601262E-2</v>
      </c>
    </row>
    <row r="2931" spans="2:4" x14ac:dyDescent="0.2">
      <c r="B2931" t="s">
        <v>2967</v>
      </c>
      <c r="C2931" s="51">
        <v>-4.1542919686633276E-2</v>
      </c>
      <c r="D2931" s="51">
        <v>5.5728191889825029E-3</v>
      </c>
    </row>
    <row r="2932" spans="2:4" x14ac:dyDescent="0.2">
      <c r="B2932" t="s">
        <v>2968</v>
      </c>
      <c r="C2932" s="51">
        <v>2.3723307166543937E-2</v>
      </c>
      <c r="D2932" s="51">
        <v>5.6219133904429522E-2</v>
      </c>
    </row>
    <row r="2933" spans="2:4" x14ac:dyDescent="0.2">
      <c r="B2933" t="s">
        <v>2969</v>
      </c>
      <c r="C2933" s="51">
        <v>1.8102481026632332E-2</v>
      </c>
      <c r="D2933" s="51">
        <v>5.5976334673645087E-2</v>
      </c>
    </row>
    <row r="2934" spans="2:4" x14ac:dyDescent="0.2">
      <c r="B2934" t="s">
        <v>2970</v>
      </c>
      <c r="C2934" s="51">
        <v>1.2706850690239659E-2</v>
      </c>
      <c r="D2934" s="51">
        <v>7.5175802480448431E-2</v>
      </c>
    </row>
    <row r="2935" spans="2:4" x14ac:dyDescent="0.2">
      <c r="B2935" t="s">
        <v>2971</v>
      </c>
      <c r="C2935" s="51">
        <v>8.331828489790253E-3</v>
      </c>
      <c r="D2935" s="51">
        <v>6.2533359520243942E-2</v>
      </c>
    </row>
    <row r="2936" spans="2:4" x14ac:dyDescent="0.2">
      <c r="B2936" t="s">
        <v>2972</v>
      </c>
      <c r="C2936" s="51">
        <v>1.961770674252369E-2</v>
      </c>
      <c r="D2936" s="51">
        <v>6.0382431873120548E-2</v>
      </c>
    </row>
    <row r="2937" spans="2:4" x14ac:dyDescent="0.2">
      <c r="B2937" t="s">
        <v>2973</v>
      </c>
      <c r="C2937" s="51">
        <v>2.5787078140669474E-2</v>
      </c>
      <c r="D2937" s="51">
        <v>2.2179671636602269E-2</v>
      </c>
    </row>
    <row r="2938" spans="2:4" x14ac:dyDescent="0.2">
      <c r="B2938" t="s">
        <v>2974</v>
      </c>
      <c r="C2938" s="51">
        <v>4.8078660550588907E-3</v>
      </c>
      <c r="D2938" s="51">
        <v>5.1117566208100949E-2</v>
      </c>
    </row>
    <row r="2939" spans="2:4" x14ac:dyDescent="0.2">
      <c r="B2939" t="s">
        <v>2975</v>
      </c>
      <c r="C2939" s="51">
        <v>1.0718567350483651E-2</v>
      </c>
      <c r="D2939" s="51">
        <v>-7.1361132351538195E-3</v>
      </c>
    </row>
    <row r="2940" spans="2:4" x14ac:dyDescent="0.2">
      <c r="B2940" t="s">
        <v>2976</v>
      </c>
      <c r="C2940" s="51">
        <v>1.4618327124893662E-2</v>
      </c>
      <c r="D2940" s="51">
        <v>5.0374361201588176E-2</v>
      </c>
    </row>
    <row r="2941" spans="2:4" x14ac:dyDescent="0.2">
      <c r="B2941" t="s">
        <v>2977</v>
      </c>
      <c r="C2941" s="51">
        <v>1.7051904323286231E-2</v>
      </c>
      <c r="D2941" s="51">
        <v>4.4674057419410544E-2</v>
      </c>
    </row>
    <row r="2942" spans="2:4" x14ac:dyDescent="0.2">
      <c r="B2942" t="s">
        <v>2978</v>
      </c>
      <c r="C2942" s="51">
        <v>1.0080066862810343E-2</v>
      </c>
      <c r="D2942" s="51">
        <v>2.4695957784751477E-2</v>
      </c>
    </row>
    <row r="2943" spans="2:4" x14ac:dyDescent="0.2">
      <c r="B2943" t="s">
        <v>2979</v>
      </c>
      <c r="C2943" s="51">
        <v>1.3479612759491371E-2</v>
      </c>
      <c r="D2943" s="51">
        <v>4.052940295449152E-2</v>
      </c>
    </row>
    <row r="2944" spans="2:4" x14ac:dyDescent="0.2">
      <c r="B2944" t="s">
        <v>2980</v>
      </c>
      <c r="C2944" s="51">
        <v>6.1511733077657289E-2</v>
      </c>
      <c r="D2944" s="51">
        <v>3.397064810697991E-2</v>
      </c>
    </row>
    <row r="2945" spans="2:4" x14ac:dyDescent="0.2">
      <c r="B2945" t="s">
        <v>2981</v>
      </c>
      <c r="C2945" s="51">
        <v>-1.8738710221391664E-3</v>
      </c>
      <c r="D2945" s="51">
        <v>5.0607809481653131E-2</v>
      </c>
    </row>
    <row r="2946" spans="2:4" x14ac:dyDescent="0.2">
      <c r="B2946" t="s">
        <v>2982</v>
      </c>
      <c r="C2946" s="51">
        <v>1.2775464295168522E-2</v>
      </c>
      <c r="D2946" s="51">
        <v>2.7187016286460641E-2</v>
      </c>
    </row>
    <row r="2947" spans="2:4" x14ac:dyDescent="0.2">
      <c r="B2947" t="s">
        <v>2983</v>
      </c>
      <c r="C2947" s="51">
        <v>3.0028962770359539E-2</v>
      </c>
      <c r="D2947" s="51">
        <v>2.6469534672211734E-2</v>
      </c>
    </row>
    <row r="2948" spans="2:4" x14ac:dyDescent="0.2">
      <c r="B2948" t="s">
        <v>2984</v>
      </c>
      <c r="C2948" s="51">
        <v>4.6141164362519568E-2</v>
      </c>
      <c r="D2948" s="51">
        <v>-1.3896321164734639E-2</v>
      </c>
    </row>
    <row r="2949" spans="2:4" x14ac:dyDescent="0.2">
      <c r="B2949" t="s">
        <v>2985</v>
      </c>
      <c r="C2949" s="51">
        <v>-2.2847128008087331E-2</v>
      </c>
      <c r="D2949" s="51">
        <v>7.0381894876145559E-2</v>
      </c>
    </row>
    <row r="2950" spans="2:4" x14ac:dyDescent="0.2">
      <c r="B2950" t="s">
        <v>2986</v>
      </c>
      <c r="C2950" s="51">
        <v>-2.1785037415827713E-2</v>
      </c>
      <c r="D2950" s="51">
        <v>1.8228744453581028E-2</v>
      </c>
    </row>
    <row r="2951" spans="2:4" x14ac:dyDescent="0.2">
      <c r="B2951" t="s">
        <v>2987</v>
      </c>
      <c r="C2951" s="51">
        <v>-2.578418451803316E-2</v>
      </c>
      <c r="D2951" s="51">
        <v>6.1355823789164543E-2</v>
      </c>
    </row>
    <row r="2952" spans="2:4" x14ac:dyDescent="0.2">
      <c r="B2952" t="s">
        <v>2988</v>
      </c>
      <c r="C2952" s="51">
        <v>3.9515912793977774E-3</v>
      </c>
      <c r="D2952" s="51">
        <v>3.6239224312706264E-2</v>
      </c>
    </row>
    <row r="2953" spans="2:4" x14ac:dyDescent="0.2">
      <c r="B2953" t="s">
        <v>2989</v>
      </c>
      <c r="C2953" s="51">
        <v>1.6481301521232866E-2</v>
      </c>
      <c r="D2953" s="51">
        <v>1.9021317376711543E-2</v>
      </c>
    </row>
    <row r="2954" spans="2:4" x14ac:dyDescent="0.2">
      <c r="B2954" t="s">
        <v>2990</v>
      </c>
      <c r="C2954" s="51">
        <v>1.9925226780434381E-2</v>
      </c>
      <c r="D2954" s="51">
        <v>1.0065116939981446E-2</v>
      </c>
    </row>
    <row r="2955" spans="2:4" x14ac:dyDescent="0.2">
      <c r="B2955" t="s">
        <v>2991</v>
      </c>
      <c r="C2955" s="51">
        <v>-9.0498574428450659E-3</v>
      </c>
      <c r="D2955" s="51">
        <v>2.9705856657212957E-2</v>
      </c>
    </row>
    <row r="2956" spans="2:4" x14ac:dyDescent="0.2">
      <c r="B2956" t="s">
        <v>2992</v>
      </c>
      <c r="C2956" s="51">
        <v>-3.7994302079610246E-3</v>
      </c>
      <c r="D2956" s="51">
        <v>7.2086301579876444E-2</v>
      </c>
    </row>
    <row r="2957" spans="2:4" x14ac:dyDescent="0.2">
      <c r="B2957" t="s">
        <v>2993</v>
      </c>
      <c r="C2957" s="51">
        <v>-3.5184135395247181E-3</v>
      </c>
      <c r="D2957" s="51">
        <v>4.442199472661109E-2</v>
      </c>
    </row>
    <row r="2958" spans="2:4" x14ac:dyDescent="0.2">
      <c r="B2958" t="s">
        <v>2994</v>
      </c>
      <c r="C2958" s="51">
        <v>2.7507560089643786E-2</v>
      </c>
      <c r="D2958" s="51">
        <v>2.5613999338950942E-2</v>
      </c>
    </row>
    <row r="2959" spans="2:4" x14ac:dyDescent="0.2">
      <c r="B2959" t="s">
        <v>2995</v>
      </c>
      <c r="C2959" s="51">
        <v>-9.4790740520569027E-3</v>
      </c>
      <c r="D2959" s="51">
        <v>2.2354034350376278E-2</v>
      </c>
    </row>
    <row r="2960" spans="2:4" x14ac:dyDescent="0.2">
      <c r="B2960" t="s">
        <v>2996</v>
      </c>
      <c r="C2960" s="51">
        <v>2.1944946995664941E-3</v>
      </c>
      <c r="D2960" s="51">
        <v>4.5741075778519658E-2</v>
      </c>
    </row>
    <row r="2961" spans="2:4" x14ac:dyDescent="0.2">
      <c r="B2961" t="s">
        <v>2997</v>
      </c>
      <c r="C2961" s="51">
        <v>-4.2184330844203203E-3</v>
      </c>
      <c r="D2961" s="51">
        <v>4.38406829564656E-2</v>
      </c>
    </row>
    <row r="2962" spans="2:4" x14ac:dyDescent="0.2">
      <c r="B2962" t="s">
        <v>2998</v>
      </c>
      <c r="C2962" s="51">
        <v>1.0383285443480959E-2</v>
      </c>
      <c r="D2962" s="51">
        <v>5.6053771758939414E-2</v>
      </c>
    </row>
    <row r="2963" spans="2:4" x14ac:dyDescent="0.2">
      <c r="B2963" t="s">
        <v>2999</v>
      </c>
      <c r="C2963" s="51">
        <v>2.0186197648526499E-2</v>
      </c>
      <c r="D2963" s="51">
        <v>3.3219888511137295E-2</v>
      </c>
    </row>
    <row r="2964" spans="2:4" x14ac:dyDescent="0.2">
      <c r="B2964" t="s">
        <v>3000</v>
      </c>
      <c r="C2964" s="51">
        <v>-2.6354217784780698E-2</v>
      </c>
      <c r="D2964" s="51">
        <v>5.5525282233957522E-2</v>
      </c>
    </row>
    <row r="2965" spans="2:4" x14ac:dyDescent="0.2">
      <c r="B2965" t="s">
        <v>3001</v>
      </c>
      <c r="C2965" s="51">
        <v>-3.6145025872531215E-3</v>
      </c>
      <c r="D2965" s="51">
        <v>4.4242167219649943E-2</v>
      </c>
    </row>
    <row r="2966" spans="2:4" x14ac:dyDescent="0.2">
      <c r="B2966" t="s">
        <v>3002</v>
      </c>
      <c r="C2966" s="51">
        <v>-4.8978673090358665E-3</v>
      </c>
      <c r="D2966" s="51">
        <v>3.0723384210970522E-2</v>
      </c>
    </row>
    <row r="2967" spans="2:4" x14ac:dyDescent="0.2">
      <c r="B2967" t="s">
        <v>3003</v>
      </c>
      <c r="C2967" s="51">
        <v>-5.248524591544566E-3</v>
      </c>
      <c r="D2967" s="51">
        <v>5.4191928720951042E-2</v>
      </c>
    </row>
    <row r="2968" spans="2:4" x14ac:dyDescent="0.2">
      <c r="B2968" t="s">
        <v>3004</v>
      </c>
      <c r="C2968" s="51">
        <v>5.380542101560977E-2</v>
      </c>
      <c r="D2968" s="51">
        <v>4.9889550073612718E-2</v>
      </c>
    </row>
    <row r="2969" spans="2:4" x14ac:dyDescent="0.2">
      <c r="B2969" t="s">
        <v>3005</v>
      </c>
      <c r="C2969" s="51">
        <v>-1.0616263326082183E-3</v>
      </c>
      <c r="D2969" s="51">
        <v>4.4279628970816762E-2</v>
      </c>
    </row>
    <row r="2970" spans="2:4" x14ac:dyDescent="0.2">
      <c r="B2970" t="s">
        <v>3006</v>
      </c>
      <c r="C2970" s="51">
        <v>2.3148708121730983E-2</v>
      </c>
      <c r="D2970" s="51">
        <v>5.2279440301203961E-2</v>
      </c>
    </row>
    <row r="2971" spans="2:4" x14ac:dyDescent="0.2">
      <c r="B2971" t="s">
        <v>3007</v>
      </c>
      <c r="C2971" s="51">
        <v>-1.6328329500385992E-2</v>
      </c>
      <c r="D2971" s="51">
        <v>6.6968002286901238E-2</v>
      </c>
    </row>
    <row r="2972" spans="2:4" x14ac:dyDescent="0.2">
      <c r="B2972" t="s">
        <v>3008</v>
      </c>
      <c r="C2972" s="51">
        <v>3.9743494350078623E-2</v>
      </c>
      <c r="D2972" s="51">
        <v>4.1035418740600391E-2</v>
      </c>
    </row>
    <row r="2973" spans="2:4" x14ac:dyDescent="0.2">
      <c r="B2973" t="s">
        <v>3009</v>
      </c>
      <c r="C2973" s="51">
        <v>-9.2444354211133721E-4</v>
      </c>
      <c r="D2973" s="51">
        <v>4.2981777724178306E-2</v>
      </c>
    </row>
    <row r="2974" spans="2:4" x14ac:dyDescent="0.2">
      <c r="B2974" t="s">
        <v>3010</v>
      </c>
      <c r="C2974" s="51">
        <v>4.5912244452690019E-3</v>
      </c>
      <c r="D2974" s="51">
        <v>3.6997526649095357E-2</v>
      </c>
    </row>
    <row r="2975" spans="2:4" x14ac:dyDescent="0.2">
      <c r="B2975" t="s">
        <v>3011</v>
      </c>
      <c r="C2975" s="51">
        <v>1.8769111701829246E-2</v>
      </c>
      <c r="D2975" s="51">
        <v>1.7731610707542891E-2</v>
      </c>
    </row>
    <row r="2976" spans="2:4" x14ac:dyDescent="0.2">
      <c r="B2976" t="s">
        <v>3012</v>
      </c>
      <c r="C2976" s="51">
        <v>-9.6838459625063333E-3</v>
      </c>
      <c r="D2976" s="51">
        <v>-1.745180895601911E-3</v>
      </c>
    </row>
    <row r="2977" spans="2:4" x14ac:dyDescent="0.2">
      <c r="B2977" t="s">
        <v>3013</v>
      </c>
      <c r="C2977" s="51">
        <v>1.7254465619177959E-2</v>
      </c>
      <c r="D2977" s="51">
        <v>1.9975941136495003E-2</v>
      </c>
    </row>
    <row r="2978" spans="2:4" x14ac:dyDescent="0.2">
      <c r="B2978" t="s">
        <v>3014</v>
      </c>
      <c r="C2978" s="51">
        <v>-1.490877022367995E-2</v>
      </c>
      <c r="D2978" s="51">
        <v>1.8257706756817087E-2</v>
      </c>
    </row>
    <row r="2979" spans="2:4" x14ac:dyDescent="0.2">
      <c r="B2979" t="s">
        <v>3015</v>
      </c>
      <c r="C2979" s="51">
        <v>-1.4548717582937512E-2</v>
      </c>
      <c r="D2979" s="51">
        <v>3.1804050410329895E-2</v>
      </c>
    </row>
    <row r="2980" spans="2:4" x14ac:dyDescent="0.2">
      <c r="B2980" t="s">
        <v>3016</v>
      </c>
      <c r="C2980" s="51">
        <v>3.1252879266938816E-2</v>
      </c>
      <c r="D2980" s="51">
        <v>1.1572479974636278E-2</v>
      </c>
    </row>
    <row r="2981" spans="2:4" x14ac:dyDescent="0.2">
      <c r="B2981" t="s">
        <v>3017</v>
      </c>
      <c r="C2981" s="51">
        <v>-1.9844982652586024E-2</v>
      </c>
      <c r="D2981" s="51">
        <v>6.6062977013477991E-2</v>
      </c>
    </row>
    <row r="2982" spans="2:4" x14ac:dyDescent="0.2">
      <c r="B2982" t="s">
        <v>3018</v>
      </c>
      <c r="C2982" s="51">
        <v>-3.9431904404797439E-3</v>
      </c>
      <c r="D2982" s="51">
        <v>7.307923546828729E-2</v>
      </c>
    </row>
    <row r="2983" spans="2:4" x14ac:dyDescent="0.2">
      <c r="B2983" t="s">
        <v>3019</v>
      </c>
      <c r="C2983" s="51">
        <v>1.830287568931779E-2</v>
      </c>
      <c r="D2983" s="51">
        <v>2.1215590924526719E-2</v>
      </c>
    </row>
    <row r="2984" spans="2:4" x14ac:dyDescent="0.2">
      <c r="B2984" t="s">
        <v>3020</v>
      </c>
      <c r="C2984" s="51">
        <v>1.4818609903262305E-2</v>
      </c>
      <c r="D2984" s="51">
        <v>7.2403273067751989E-2</v>
      </c>
    </row>
    <row r="2985" spans="2:4" x14ac:dyDescent="0.2">
      <c r="B2985" t="s">
        <v>3021</v>
      </c>
      <c r="C2985" s="51">
        <v>5.6870705205088554E-3</v>
      </c>
      <c r="D2985" s="51">
        <v>7.5710859681403855E-3</v>
      </c>
    </row>
    <row r="2986" spans="2:4" x14ac:dyDescent="0.2">
      <c r="B2986" t="s">
        <v>3022</v>
      </c>
      <c r="C2986" s="51">
        <v>2.9324616490027045E-2</v>
      </c>
      <c r="D2986" s="51">
        <v>2.6219249480601767E-3</v>
      </c>
    </row>
    <row r="2987" spans="2:4" x14ac:dyDescent="0.2">
      <c r="B2987" t="s">
        <v>3023</v>
      </c>
      <c r="C2987" s="51">
        <v>1.9687187032727038E-2</v>
      </c>
      <c r="D2987" s="51">
        <v>1.0285278907914929E-2</v>
      </c>
    </row>
    <row r="2988" spans="2:4" x14ac:dyDescent="0.2">
      <c r="B2988" t="s">
        <v>3024</v>
      </c>
      <c r="C2988" s="51">
        <v>8.2957102814153957E-3</v>
      </c>
      <c r="D2988" s="51">
        <v>8.4130157868235161E-2</v>
      </c>
    </row>
    <row r="2989" spans="2:4" x14ac:dyDescent="0.2">
      <c r="B2989" t="s">
        <v>3025</v>
      </c>
      <c r="C2989" s="51">
        <v>4.0861173647551166E-2</v>
      </c>
      <c r="D2989" s="51">
        <v>3.8344682636118226E-2</v>
      </c>
    </row>
    <row r="2990" spans="2:4" x14ac:dyDescent="0.2">
      <c r="B2990" t="s">
        <v>3026</v>
      </c>
      <c r="C2990" s="51">
        <v>3.2252862969714441E-2</v>
      </c>
      <c r="D2990" s="51">
        <v>5.3584986352847301E-2</v>
      </c>
    </row>
    <row r="2991" spans="2:4" x14ac:dyDescent="0.2">
      <c r="B2991" t="s">
        <v>3027</v>
      </c>
      <c r="C2991" s="51">
        <v>3.4699501464191616E-2</v>
      </c>
      <c r="D2991" s="51">
        <v>2.8531270920715335E-2</v>
      </c>
    </row>
    <row r="2992" spans="2:4" x14ac:dyDescent="0.2">
      <c r="B2992" t="s">
        <v>3028</v>
      </c>
      <c r="C2992" s="51">
        <v>-3.1327985558408267E-2</v>
      </c>
      <c r="D2992" s="51">
        <v>3.9440630271098717E-2</v>
      </c>
    </row>
    <row r="2993" spans="2:4" x14ac:dyDescent="0.2">
      <c r="B2993" t="s">
        <v>3029</v>
      </c>
      <c r="C2993" s="51">
        <v>3.7515270109574575E-2</v>
      </c>
      <c r="D2993" s="51">
        <v>5.9156235503588589E-2</v>
      </c>
    </row>
    <row r="2994" spans="2:4" x14ac:dyDescent="0.2">
      <c r="B2994" t="s">
        <v>3030</v>
      </c>
      <c r="C2994" s="51">
        <v>3.11861491964886E-2</v>
      </c>
      <c r="D2994" s="51">
        <v>1.1951953717329662E-2</v>
      </c>
    </row>
    <row r="2995" spans="2:4" x14ac:dyDescent="0.2">
      <c r="B2995" t="s">
        <v>3031</v>
      </c>
      <c r="C2995" s="51">
        <v>9.6652998559881142E-3</v>
      </c>
      <c r="D2995" s="51">
        <v>7.6793153651274551E-3</v>
      </c>
    </row>
    <row r="2996" spans="2:4" x14ac:dyDescent="0.2">
      <c r="B2996" t="s">
        <v>3032</v>
      </c>
      <c r="C2996" s="51">
        <v>3.2404586075540842E-3</v>
      </c>
      <c r="D2996" s="51">
        <v>1.3342236585899753E-2</v>
      </c>
    </row>
    <row r="2997" spans="2:4" x14ac:dyDescent="0.2">
      <c r="B2997" t="s">
        <v>3033</v>
      </c>
      <c r="C2997" s="51">
        <v>-7.642497959240541E-3</v>
      </c>
      <c r="D2997" s="51">
        <v>4.8293270789270107E-2</v>
      </c>
    </row>
    <row r="2998" spans="2:4" x14ac:dyDescent="0.2">
      <c r="B2998" t="s">
        <v>3034</v>
      </c>
      <c r="C2998" s="51">
        <v>9.0198763404254357E-3</v>
      </c>
      <c r="D2998" s="51">
        <v>5.6421518319193009E-2</v>
      </c>
    </row>
    <row r="2999" spans="2:4" x14ac:dyDescent="0.2">
      <c r="B2999" t="s">
        <v>3035</v>
      </c>
      <c r="C2999" s="51">
        <v>-1.9499663597799581E-2</v>
      </c>
      <c r="D2999" s="51">
        <v>2.7152637790518127E-2</v>
      </c>
    </row>
    <row r="3000" spans="2:4" x14ac:dyDescent="0.2">
      <c r="B3000" t="s">
        <v>3036</v>
      </c>
      <c r="C3000" s="51">
        <v>3.0954827890814093E-2</v>
      </c>
      <c r="D3000" s="51">
        <v>8.0848201896148469E-2</v>
      </c>
    </row>
    <row r="3001" spans="2:4" x14ac:dyDescent="0.2">
      <c r="B3001" t="s">
        <v>3037</v>
      </c>
      <c r="C3001" s="51">
        <v>5.0131250161093828E-2</v>
      </c>
      <c r="D3001" s="51">
        <v>3.9419712342858848E-3</v>
      </c>
    </row>
    <row r="3002" spans="2:4" x14ac:dyDescent="0.2">
      <c r="B3002" t="s">
        <v>3038</v>
      </c>
      <c r="C3002" s="51">
        <v>-1.550139715243249E-3</v>
      </c>
      <c r="D3002" s="51">
        <v>1.4332993302347063E-2</v>
      </c>
    </row>
    <row r="3003" spans="2:4" x14ac:dyDescent="0.2">
      <c r="B3003" t="s">
        <v>3039</v>
      </c>
      <c r="C3003" s="51">
        <v>3.7613039791323376E-2</v>
      </c>
      <c r="D3003" s="51">
        <v>5.670156503991252E-2</v>
      </c>
    </row>
    <row r="3004" spans="2:4" x14ac:dyDescent="0.2">
      <c r="B3004" t="s">
        <v>3040</v>
      </c>
      <c r="C3004" s="51">
        <v>7.2753532690387878E-3</v>
      </c>
      <c r="D3004" s="51">
        <v>4.8741010588520678E-2</v>
      </c>
    </row>
    <row r="3005" spans="2:4" x14ac:dyDescent="0.2">
      <c r="B3005" t="s">
        <v>3041</v>
      </c>
      <c r="C3005" s="51">
        <v>1.1974963713839971E-2</v>
      </c>
      <c r="D3005" s="51">
        <v>8.0671925743420858E-2</v>
      </c>
    </row>
    <row r="3006" spans="2:4" x14ac:dyDescent="0.2">
      <c r="B3006" t="s">
        <v>3042</v>
      </c>
      <c r="C3006" s="51">
        <v>7.5074708553265757E-3</v>
      </c>
      <c r="D3006" s="51">
        <v>3.406910662578104E-2</v>
      </c>
    </row>
    <row r="3007" spans="2:4" x14ac:dyDescent="0.2">
      <c r="B3007" t="s">
        <v>3043</v>
      </c>
      <c r="C3007" s="51">
        <v>1.6359411085601343E-2</v>
      </c>
      <c r="D3007" s="51">
        <v>5.3444295063168751E-2</v>
      </c>
    </row>
    <row r="3008" spans="2:4" x14ac:dyDescent="0.2">
      <c r="B3008" t="s">
        <v>3044</v>
      </c>
      <c r="C3008" s="51">
        <v>3.7515646048507677E-2</v>
      </c>
      <c r="D3008" s="51">
        <v>3.0639008893087259E-2</v>
      </c>
    </row>
    <row r="3009" spans="2:4" x14ac:dyDescent="0.2">
      <c r="B3009" t="s">
        <v>3045</v>
      </c>
      <c r="C3009" s="51">
        <v>4.7118105238086697E-2</v>
      </c>
      <c r="D3009" s="51">
        <v>3.8149253510460418E-2</v>
      </c>
    </row>
    <row r="3010" spans="2:4" x14ac:dyDescent="0.2">
      <c r="B3010" t="s">
        <v>3046</v>
      </c>
      <c r="C3010" s="51">
        <v>1.0151559965067173E-2</v>
      </c>
      <c r="D3010" s="51">
        <v>3.0346993854754145E-2</v>
      </c>
    </row>
    <row r="3011" spans="2:4" x14ac:dyDescent="0.2">
      <c r="B3011" t="s">
        <v>3047</v>
      </c>
      <c r="C3011" s="51">
        <v>4.9459143156011919E-3</v>
      </c>
      <c r="D3011" s="51">
        <v>5.8423317506686813E-2</v>
      </c>
    </row>
    <row r="3012" spans="2:4" x14ac:dyDescent="0.2">
      <c r="B3012" t="s">
        <v>3048</v>
      </c>
      <c r="C3012" s="51">
        <v>1.3429404113987822E-3</v>
      </c>
      <c r="D3012" s="51">
        <v>5.0284543893442155E-2</v>
      </c>
    </row>
    <row r="3013" spans="2:4" x14ac:dyDescent="0.2">
      <c r="B3013" t="s">
        <v>3049</v>
      </c>
      <c r="C3013" s="51">
        <v>-3.688970689207078E-2</v>
      </c>
      <c r="D3013" s="51">
        <v>3.1876861712210589E-2</v>
      </c>
    </row>
    <row r="3014" spans="2:4" x14ac:dyDescent="0.2">
      <c r="B3014" t="s">
        <v>3050</v>
      </c>
      <c r="C3014" s="51">
        <v>-1.402684523376165E-2</v>
      </c>
      <c r="D3014" s="51">
        <v>5.3810627180897713E-2</v>
      </c>
    </row>
    <row r="3015" spans="2:4" x14ac:dyDescent="0.2">
      <c r="B3015" t="s">
        <v>3051</v>
      </c>
      <c r="C3015" s="51">
        <v>-2.0858179526970708E-2</v>
      </c>
      <c r="D3015" s="51">
        <v>1.0741493774114277E-2</v>
      </c>
    </row>
    <row r="3016" spans="2:4" x14ac:dyDescent="0.2">
      <c r="B3016" t="s">
        <v>3052</v>
      </c>
      <c r="C3016" s="51">
        <v>-1.750090059715996E-2</v>
      </c>
      <c r="D3016" s="51">
        <v>4.4564550732363456E-2</v>
      </c>
    </row>
    <row r="3017" spans="2:4" x14ac:dyDescent="0.2">
      <c r="B3017" t="s">
        <v>3053</v>
      </c>
      <c r="C3017" s="51">
        <v>-2.6922568225901979E-2</v>
      </c>
      <c r="D3017" s="51">
        <v>4.7552542528957381E-2</v>
      </c>
    </row>
    <row r="3018" spans="2:4" x14ac:dyDescent="0.2">
      <c r="B3018" t="s">
        <v>3054</v>
      </c>
      <c r="C3018" s="51">
        <v>2.7757496058314464E-2</v>
      </c>
      <c r="D3018" s="51">
        <v>5.6915442660700463E-2</v>
      </c>
    </row>
    <row r="3019" spans="2:4" x14ac:dyDescent="0.2">
      <c r="B3019" t="s">
        <v>3055</v>
      </c>
      <c r="C3019" s="51">
        <v>7.276397158999217E-3</v>
      </c>
      <c r="D3019" s="51">
        <v>4.3538296663805529E-2</v>
      </c>
    </row>
    <row r="3020" spans="2:4" x14ac:dyDescent="0.2">
      <c r="B3020" t="s">
        <v>3056</v>
      </c>
      <c r="C3020" s="51">
        <v>-3.6955847904876965E-2</v>
      </c>
      <c r="D3020" s="51">
        <v>4.1350296911288519E-2</v>
      </c>
    </row>
    <row r="3021" spans="2:4" x14ac:dyDescent="0.2">
      <c r="B3021" t="s">
        <v>3057</v>
      </c>
      <c r="C3021" s="51">
        <v>-3.0155991473700492E-3</v>
      </c>
      <c r="D3021" s="51">
        <v>3.7525689505689089E-2</v>
      </c>
    </row>
    <row r="3022" spans="2:4" x14ac:dyDescent="0.2">
      <c r="B3022" t="s">
        <v>3058</v>
      </c>
      <c r="C3022" s="51">
        <v>1.9620871079990082E-2</v>
      </c>
      <c r="D3022" s="51">
        <v>3.6600034280834921E-2</v>
      </c>
    </row>
    <row r="3023" spans="2:4" x14ac:dyDescent="0.2">
      <c r="B3023" t="s">
        <v>3059</v>
      </c>
      <c r="C3023" s="51">
        <v>1.0970840821235894E-2</v>
      </c>
      <c r="D3023" s="51">
        <v>1.8289582971373872E-2</v>
      </c>
    </row>
    <row r="3024" spans="2:4" x14ac:dyDescent="0.2">
      <c r="B3024" t="s">
        <v>3060</v>
      </c>
      <c r="C3024" s="51">
        <v>1.5581536030284678E-2</v>
      </c>
      <c r="D3024" s="51">
        <v>5.0711601814173259E-2</v>
      </c>
    </row>
    <row r="3025" spans="2:4" x14ac:dyDescent="0.2">
      <c r="B3025" t="s">
        <v>3061</v>
      </c>
      <c r="C3025" s="51">
        <v>1.3985149339000445E-2</v>
      </c>
      <c r="D3025" s="51">
        <v>-8.531985617525939E-3</v>
      </c>
    </row>
    <row r="3026" spans="2:4" x14ac:dyDescent="0.2">
      <c r="B3026" t="s">
        <v>3062</v>
      </c>
      <c r="C3026" s="51">
        <v>-5.7006873682127878E-3</v>
      </c>
      <c r="D3026" s="51">
        <v>4.4816672916489525E-2</v>
      </c>
    </row>
    <row r="3027" spans="2:4" x14ac:dyDescent="0.2">
      <c r="B3027" t="s">
        <v>3063</v>
      </c>
      <c r="C3027" s="51">
        <v>-1.2204697508517159E-3</v>
      </c>
      <c r="D3027" s="51">
        <v>6.3552211692026669E-2</v>
      </c>
    </row>
    <row r="3028" spans="2:4" x14ac:dyDescent="0.2">
      <c r="B3028" t="s">
        <v>3064</v>
      </c>
      <c r="C3028" s="51">
        <v>2.7587417047262419E-2</v>
      </c>
      <c r="D3028" s="51">
        <v>1.710548718645578E-2</v>
      </c>
    </row>
    <row r="3029" spans="2:4" x14ac:dyDescent="0.2">
      <c r="B3029" t="s">
        <v>3065</v>
      </c>
      <c r="C3029" s="51">
        <v>2.394714101201411E-2</v>
      </c>
      <c r="D3029" s="51">
        <v>1.3873042806682244E-2</v>
      </c>
    </row>
    <row r="3030" spans="2:4" x14ac:dyDescent="0.2">
      <c r="B3030" t="s">
        <v>3066</v>
      </c>
      <c r="C3030" s="51">
        <v>2.9732798910732397E-2</v>
      </c>
      <c r="D3030" s="51">
        <v>3.718775620814456E-2</v>
      </c>
    </row>
    <row r="3031" spans="2:4" x14ac:dyDescent="0.2">
      <c r="B3031" t="s">
        <v>3067</v>
      </c>
      <c r="C3031" s="51">
        <v>1.0418921614154081E-2</v>
      </c>
      <c r="D3031" s="51">
        <v>4.8929687917624171E-2</v>
      </c>
    </row>
    <row r="3032" spans="2:4" x14ac:dyDescent="0.2">
      <c r="B3032" t="s">
        <v>3068</v>
      </c>
      <c r="C3032" s="51">
        <v>6.0294936060505455E-2</v>
      </c>
      <c r="D3032" s="51">
        <v>4.8585514894084608E-2</v>
      </c>
    </row>
    <row r="3033" spans="2:4" x14ac:dyDescent="0.2">
      <c r="B3033" t="s">
        <v>3069</v>
      </c>
      <c r="C3033" s="51">
        <v>2.0481661445251167E-2</v>
      </c>
      <c r="D3033" s="51">
        <v>7.9237653195943031E-2</v>
      </c>
    </row>
    <row r="3034" spans="2:4" x14ac:dyDescent="0.2">
      <c r="B3034" t="s">
        <v>3070</v>
      </c>
      <c r="C3034" s="51">
        <v>-7.8749176797262826E-3</v>
      </c>
      <c r="D3034" s="51">
        <v>7.2397883711837918E-2</v>
      </c>
    </row>
    <row r="3035" spans="2:4" x14ac:dyDescent="0.2">
      <c r="B3035" t="s">
        <v>3071</v>
      </c>
      <c r="C3035" s="51">
        <v>-8.9336854212491035E-3</v>
      </c>
      <c r="D3035" s="51">
        <v>3.0296349035575449E-2</v>
      </c>
    </row>
    <row r="3036" spans="2:4" x14ac:dyDescent="0.2">
      <c r="B3036" t="s">
        <v>3072</v>
      </c>
      <c r="C3036" s="51">
        <v>3.822001093733448E-2</v>
      </c>
      <c r="D3036" s="51">
        <v>3.9662777481148874E-2</v>
      </c>
    </row>
    <row r="3037" spans="2:4" x14ac:dyDescent="0.2">
      <c r="B3037" t="s">
        <v>3073</v>
      </c>
      <c r="C3037" s="51">
        <v>1.8432535007569729E-2</v>
      </c>
      <c r="D3037" s="51">
        <v>1.5857170786671197E-2</v>
      </c>
    </row>
    <row r="3038" spans="2:4" x14ac:dyDescent="0.2">
      <c r="B3038" t="s">
        <v>3074</v>
      </c>
      <c r="C3038" s="51">
        <v>1.1135273875631931E-2</v>
      </c>
      <c r="D3038" s="51">
        <v>4.0611744382699821E-2</v>
      </c>
    </row>
    <row r="3039" spans="2:4" x14ac:dyDescent="0.2">
      <c r="B3039" t="s">
        <v>3075</v>
      </c>
      <c r="C3039" s="51">
        <v>3.8256743496035257E-2</v>
      </c>
      <c r="D3039" s="51">
        <v>4.6151568477944063E-2</v>
      </c>
    </row>
    <row r="3040" spans="2:4" x14ac:dyDescent="0.2">
      <c r="B3040" t="s">
        <v>3076</v>
      </c>
      <c r="C3040" s="51">
        <v>2.5993834776197863E-2</v>
      </c>
      <c r="D3040" s="51">
        <v>4.4254769356415015E-2</v>
      </c>
    </row>
    <row r="3041" spans="2:4" x14ac:dyDescent="0.2">
      <c r="B3041" t="s">
        <v>3077</v>
      </c>
      <c r="C3041" s="51">
        <v>3.8189846249002762E-2</v>
      </c>
      <c r="D3041" s="51">
        <v>8.6831050692102146E-2</v>
      </c>
    </row>
    <row r="3042" spans="2:4" x14ac:dyDescent="0.2">
      <c r="B3042" t="s">
        <v>3078</v>
      </c>
      <c r="C3042" s="51">
        <v>5.4694149375174557E-3</v>
      </c>
      <c r="D3042" s="51">
        <v>1.5337592722016173E-2</v>
      </c>
    </row>
    <row r="3043" spans="2:4" x14ac:dyDescent="0.2">
      <c r="B3043" t="s">
        <v>3079</v>
      </c>
      <c r="C3043" s="51">
        <v>-2.226822967479649E-2</v>
      </c>
      <c r="D3043" s="51">
        <v>5.6722363747876627E-2</v>
      </c>
    </row>
    <row r="3044" spans="2:4" x14ac:dyDescent="0.2">
      <c r="B3044" t="s">
        <v>3080</v>
      </c>
      <c r="C3044" s="51">
        <v>-1.3654254918418431E-2</v>
      </c>
      <c r="D3044" s="51">
        <v>5.5271100207850886E-2</v>
      </c>
    </row>
    <row r="3045" spans="2:4" x14ac:dyDescent="0.2">
      <c r="B3045" t="s">
        <v>3081</v>
      </c>
      <c r="C3045" s="51">
        <v>-6.4826717801049327E-3</v>
      </c>
      <c r="D3045" s="51">
        <v>7.9237000891025783E-2</v>
      </c>
    </row>
    <row r="3046" spans="2:4" x14ac:dyDescent="0.2">
      <c r="B3046" t="s">
        <v>3082</v>
      </c>
      <c r="C3046" s="51">
        <v>7.6432132492586288E-3</v>
      </c>
      <c r="D3046" s="51">
        <v>4.6321150192399109E-2</v>
      </c>
    </row>
    <row r="3047" spans="2:4" x14ac:dyDescent="0.2">
      <c r="B3047" t="s">
        <v>3083</v>
      </c>
      <c r="C3047" s="51">
        <v>1.857329525739547E-3</v>
      </c>
      <c r="D3047" s="51">
        <v>6.8755381322215814E-2</v>
      </c>
    </row>
    <row r="3048" spans="2:4" x14ac:dyDescent="0.2">
      <c r="B3048" t="s">
        <v>3084</v>
      </c>
      <c r="C3048" s="51">
        <v>-3.1717605046319167E-2</v>
      </c>
      <c r="D3048" s="51">
        <v>5.8775422941203678E-2</v>
      </c>
    </row>
    <row r="3049" spans="2:4" x14ac:dyDescent="0.2">
      <c r="B3049" t="s">
        <v>3085</v>
      </c>
      <c r="C3049" s="51">
        <v>-3.4772558353495679E-2</v>
      </c>
      <c r="D3049" s="51">
        <v>3.9997540255048661E-2</v>
      </c>
    </row>
    <row r="3050" spans="2:4" x14ac:dyDescent="0.2">
      <c r="B3050" t="s">
        <v>3086</v>
      </c>
      <c r="C3050" s="51">
        <v>1.9720913525183976E-2</v>
      </c>
      <c r="D3050" s="51">
        <v>3.1103146740945178E-2</v>
      </c>
    </row>
    <row r="3051" spans="2:4" x14ac:dyDescent="0.2">
      <c r="B3051" t="s">
        <v>3087</v>
      </c>
      <c r="C3051" s="51">
        <v>2.7679471740846999E-2</v>
      </c>
      <c r="D3051" s="51">
        <v>5.3534719437722374E-2</v>
      </c>
    </row>
    <row r="3052" spans="2:4" x14ac:dyDescent="0.2">
      <c r="B3052" t="s">
        <v>3088</v>
      </c>
      <c r="C3052" s="51">
        <v>1.709411498307719E-4</v>
      </c>
      <c r="D3052" s="51">
        <v>2.415275035628928E-2</v>
      </c>
    </row>
    <row r="3053" spans="2:4" x14ac:dyDescent="0.2">
      <c r="B3053" t="s">
        <v>3089</v>
      </c>
      <c r="C3053" s="51">
        <v>5.7581453802192139E-3</v>
      </c>
      <c r="D3053" s="51">
        <v>5.8510545663563077E-2</v>
      </c>
    </row>
    <row r="3054" spans="2:4" x14ac:dyDescent="0.2">
      <c r="B3054" t="s">
        <v>3090</v>
      </c>
      <c r="C3054" s="51">
        <v>4.1835875219215529E-2</v>
      </c>
      <c r="D3054" s="51">
        <v>6.0444263224374191E-2</v>
      </c>
    </row>
    <row r="3055" spans="2:4" x14ac:dyDescent="0.2">
      <c r="B3055" t="s">
        <v>3091</v>
      </c>
      <c r="C3055" s="51">
        <v>1.0343447811157936E-2</v>
      </c>
      <c r="D3055" s="51">
        <v>2.9098256626773164E-2</v>
      </c>
    </row>
    <row r="3056" spans="2:4" x14ac:dyDescent="0.2">
      <c r="B3056" t="s">
        <v>3092</v>
      </c>
      <c r="C3056" s="51">
        <v>-1.3458002032331133E-2</v>
      </c>
      <c r="D3056" s="51">
        <v>5.5587971142631518E-2</v>
      </c>
    </row>
    <row r="3057" spans="2:4" x14ac:dyDescent="0.2">
      <c r="B3057" t="s">
        <v>3093</v>
      </c>
      <c r="C3057" s="51">
        <v>1.9238004988278629E-2</v>
      </c>
      <c r="D3057" s="51">
        <v>7.5936260115995621E-2</v>
      </c>
    </row>
    <row r="3058" spans="2:4" x14ac:dyDescent="0.2">
      <c r="B3058" t="s">
        <v>3094</v>
      </c>
      <c r="C3058" s="51">
        <v>1.265460069234791E-3</v>
      </c>
      <c r="D3058" s="51">
        <v>2.3987294574482759E-2</v>
      </c>
    </row>
    <row r="3059" spans="2:4" x14ac:dyDescent="0.2">
      <c r="B3059" t="s">
        <v>3095</v>
      </c>
      <c r="C3059" s="51">
        <v>1.3643880312118464E-2</v>
      </c>
      <c r="D3059" s="51">
        <v>2.1822348124771185E-4</v>
      </c>
    </row>
    <row r="3060" spans="2:4" x14ac:dyDescent="0.2">
      <c r="B3060" t="s">
        <v>3096</v>
      </c>
      <c r="C3060" s="51">
        <v>-1.7778671061163924E-2</v>
      </c>
      <c r="D3060" s="51">
        <v>8.61959159053656E-2</v>
      </c>
    </row>
    <row r="3061" spans="2:4" x14ac:dyDescent="0.2">
      <c r="B3061" t="s">
        <v>3097</v>
      </c>
      <c r="C3061" s="51">
        <v>1.5701439467500581E-3</v>
      </c>
      <c r="D3061" s="51">
        <v>5.4842741644357047E-2</v>
      </c>
    </row>
    <row r="3062" spans="2:4" x14ac:dyDescent="0.2">
      <c r="B3062" t="s">
        <v>3098</v>
      </c>
      <c r="C3062" s="51">
        <v>6.0434284697230877E-3</v>
      </c>
      <c r="D3062" s="51">
        <v>3.0247013545269406E-2</v>
      </c>
    </row>
    <row r="3063" spans="2:4" x14ac:dyDescent="0.2">
      <c r="B3063" t="s">
        <v>3099</v>
      </c>
      <c r="C3063" s="51">
        <v>1.7239856211970415E-2</v>
      </c>
      <c r="D3063" s="51">
        <v>2.8075614585199249E-2</v>
      </c>
    </row>
    <row r="3064" spans="2:4" x14ac:dyDescent="0.2">
      <c r="B3064" t="s">
        <v>3100</v>
      </c>
      <c r="C3064" s="51">
        <v>-3.653393562576936E-3</v>
      </c>
      <c r="D3064" s="51">
        <v>4.0822145417649384E-2</v>
      </c>
    </row>
    <row r="3065" spans="2:4" x14ac:dyDescent="0.2">
      <c r="B3065" t="s">
        <v>3101</v>
      </c>
      <c r="C3065" s="51">
        <v>1.3187527300517282E-2</v>
      </c>
      <c r="D3065" s="51">
        <v>5.9025078070122347E-2</v>
      </c>
    </row>
    <row r="3066" spans="2:4" x14ac:dyDescent="0.2">
      <c r="B3066" t="s">
        <v>3102</v>
      </c>
      <c r="C3066" s="51">
        <v>1.8156760735846839E-3</v>
      </c>
      <c r="D3066" s="51">
        <v>5.6827119368565285E-2</v>
      </c>
    </row>
    <row r="3067" spans="2:4" x14ac:dyDescent="0.2">
      <c r="B3067" t="s">
        <v>3103</v>
      </c>
      <c r="C3067" s="51">
        <v>-9.4462263578437167E-3</v>
      </c>
      <c r="D3067" s="51">
        <v>4.0588357503103009E-2</v>
      </c>
    </row>
    <row r="3068" spans="2:4" x14ac:dyDescent="0.2">
      <c r="B3068" t="s">
        <v>3104</v>
      </c>
      <c r="C3068" s="51">
        <v>1.1809905383068524E-2</v>
      </c>
      <c r="D3068" s="51">
        <v>3.4802516353900526E-2</v>
      </c>
    </row>
    <row r="3069" spans="2:4" x14ac:dyDescent="0.2">
      <c r="B3069" t="s">
        <v>3105</v>
      </c>
      <c r="C3069" s="51">
        <v>7.9945941399659784E-2</v>
      </c>
      <c r="D3069" s="51">
        <v>1.6937185744059672E-2</v>
      </c>
    </row>
    <row r="3070" spans="2:4" x14ac:dyDescent="0.2">
      <c r="B3070" t="s">
        <v>3106</v>
      </c>
      <c r="C3070" s="51">
        <v>1.850958753328082E-3</v>
      </c>
      <c r="D3070" s="51">
        <v>-2.6082421605925436E-2</v>
      </c>
    </row>
    <row r="3071" spans="2:4" x14ac:dyDescent="0.2">
      <c r="B3071" t="s">
        <v>3107</v>
      </c>
      <c r="C3071" s="51">
        <v>1.6294265258797E-2</v>
      </c>
      <c r="D3071" s="51">
        <v>4.1787458053485486E-2</v>
      </c>
    </row>
    <row r="3072" spans="2:4" x14ac:dyDescent="0.2">
      <c r="B3072" t="s">
        <v>3108</v>
      </c>
      <c r="C3072" s="51">
        <v>2.6707712613355875E-2</v>
      </c>
      <c r="D3072" s="51">
        <v>6.0473328302443674E-2</v>
      </c>
    </row>
    <row r="3073" spans="2:4" x14ac:dyDescent="0.2">
      <c r="B3073" t="s">
        <v>3109</v>
      </c>
      <c r="C3073" s="51">
        <v>-2.0942062250192295E-2</v>
      </c>
      <c r="D3073" s="51">
        <v>6.9863244070413555E-2</v>
      </c>
    </row>
    <row r="3074" spans="2:4" x14ac:dyDescent="0.2">
      <c r="B3074" t="s">
        <v>3110</v>
      </c>
      <c r="C3074" s="51">
        <v>2.1970248876343891E-2</v>
      </c>
      <c r="D3074" s="51">
        <v>4.8944793455959208E-2</v>
      </c>
    </row>
    <row r="3075" spans="2:4" x14ac:dyDescent="0.2">
      <c r="B3075" t="s">
        <v>3111</v>
      </c>
      <c r="C3075" s="51">
        <v>1.7953745433484398E-2</v>
      </c>
      <c r="D3075" s="51">
        <v>2.2750163297101812E-2</v>
      </c>
    </row>
    <row r="3076" spans="2:4" x14ac:dyDescent="0.2">
      <c r="B3076" t="s">
        <v>3112</v>
      </c>
      <c r="C3076" s="51">
        <v>-1.1914112438992706E-2</v>
      </c>
      <c r="D3076" s="51">
        <v>6.1817786631189128E-2</v>
      </c>
    </row>
    <row r="3077" spans="2:4" x14ac:dyDescent="0.2">
      <c r="B3077" t="s">
        <v>3113</v>
      </c>
      <c r="C3077" s="51">
        <v>2.1426231323366927E-2</v>
      </c>
      <c r="D3077" s="51">
        <v>4.3362215288999847E-2</v>
      </c>
    </row>
    <row r="3078" spans="2:4" x14ac:dyDescent="0.2">
      <c r="B3078" t="s">
        <v>3114</v>
      </c>
      <c r="C3078" s="51">
        <v>3.6440575588549733E-2</v>
      </c>
      <c r="D3078" s="51">
        <v>2.4497563806609474E-2</v>
      </c>
    </row>
    <row r="3079" spans="2:4" x14ac:dyDescent="0.2">
      <c r="B3079" t="s">
        <v>3115</v>
      </c>
      <c r="C3079" s="51">
        <v>-7.7880435708053801E-4</v>
      </c>
      <c r="D3079" s="51">
        <v>5.366619104994081E-2</v>
      </c>
    </row>
    <row r="3080" spans="2:4" x14ac:dyDescent="0.2">
      <c r="B3080" t="s">
        <v>3116</v>
      </c>
      <c r="C3080" s="51">
        <v>3.7644898755687391E-2</v>
      </c>
      <c r="D3080" s="51">
        <v>6.6299706440647227E-2</v>
      </c>
    </row>
    <row r="3081" spans="2:4" x14ac:dyDescent="0.2">
      <c r="B3081" t="s">
        <v>3117</v>
      </c>
      <c r="C3081" s="51">
        <v>-2.4807848448001338E-2</v>
      </c>
      <c r="D3081" s="51">
        <v>4.0141108144405739E-2</v>
      </c>
    </row>
    <row r="3082" spans="2:4" x14ac:dyDescent="0.2">
      <c r="B3082" t="s">
        <v>3118</v>
      </c>
      <c r="C3082" s="51">
        <v>6.6101268462309161E-3</v>
      </c>
      <c r="D3082" s="51">
        <v>2.6876772849174332E-2</v>
      </c>
    </row>
    <row r="3083" spans="2:4" x14ac:dyDescent="0.2">
      <c r="B3083" t="s">
        <v>3119</v>
      </c>
      <c r="C3083" s="51">
        <v>1.2736600252277019E-2</v>
      </c>
      <c r="D3083" s="51">
        <v>2.3720644299070941E-2</v>
      </c>
    </row>
    <row r="3084" spans="2:4" x14ac:dyDescent="0.2">
      <c r="B3084" t="s">
        <v>3120</v>
      </c>
      <c r="C3084" s="51">
        <v>4.2704481203443945E-2</v>
      </c>
      <c r="D3084" s="51">
        <v>5.5251264084086649E-2</v>
      </c>
    </row>
    <row r="3085" spans="2:4" x14ac:dyDescent="0.2">
      <c r="B3085" t="s">
        <v>3121</v>
      </c>
      <c r="C3085" s="51">
        <v>1.4569285853050527E-2</v>
      </c>
      <c r="D3085" s="51">
        <v>1.6615411600223826E-2</v>
      </c>
    </row>
    <row r="3086" spans="2:4" x14ac:dyDescent="0.2">
      <c r="B3086" t="s">
        <v>3122</v>
      </c>
      <c r="C3086" s="51">
        <v>-4.2944265616765023E-2</v>
      </c>
      <c r="D3086" s="51">
        <v>5.6755923850793491E-2</v>
      </c>
    </row>
    <row r="3087" spans="2:4" x14ac:dyDescent="0.2">
      <c r="B3087" t="s">
        <v>3123</v>
      </c>
      <c r="C3087" s="51">
        <v>-1.2201742887806044E-2</v>
      </c>
      <c r="D3087" s="51">
        <v>4.0670309284119341E-2</v>
      </c>
    </row>
    <row r="3088" spans="2:4" x14ac:dyDescent="0.2">
      <c r="B3088" t="s">
        <v>3124</v>
      </c>
      <c r="C3088" s="51">
        <v>-6.7435053587909192E-3</v>
      </c>
      <c r="D3088" s="51">
        <v>5.2037565299168344E-2</v>
      </c>
    </row>
    <row r="3089" spans="2:4" x14ac:dyDescent="0.2">
      <c r="B3089" t="s">
        <v>3125</v>
      </c>
      <c r="C3089" s="51">
        <v>2.7371424532019253E-2</v>
      </c>
      <c r="D3089" s="51">
        <v>4.4837152748249794E-2</v>
      </c>
    </row>
    <row r="3090" spans="2:4" x14ac:dyDescent="0.2">
      <c r="B3090" t="s">
        <v>3126</v>
      </c>
      <c r="C3090" s="51">
        <v>5.0802710431371842E-2</v>
      </c>
      <c r="D3090" s="51">
        <v>1.7456077728377126E-2</v>
      </c>
    </row>
    <row r="3091" spans="2:4" x14ac:dyDescent="0.2">
      <c r="B3091" t="s">
        <v>3127</v>
      </c>
      <c r="C3091" s="51">
        <v>2.1915568443934379E-2</v>
      </c>
      <c r="D3091" s="51">
        <v>3.5738765717593532E-2</v>
      </c>
    </row>
    <row r="3092" spans="2:4" x14ac:dyDescent="0.2">
      <c r="B3092" t="s">
        <v>3128</v>
      </c>
      <c r="C3092" s="51">
        <v>1.194864816891131E-2</v>
      </c>
      <c r="D3092" s="51">
        <v>5.091299275371422E-2</v>
      </c>
    </row>
    <row r="3093" spans="2:4" x14ac:dyDescent="0.2">
      <c r="B3093" t="s">
        <v>3129</v>
      </c>
      <c r="C3093" s="51">
        <v>1.9015161858114707E-2</v>
      </c>
      <c r="D3093" s="51">
        <v>4.1568982306014086E-2</v>
      </c>
    </row>
    <row r="3094" spans="2:4" x14ac:dyDescent="0.2">
      <c r="B3094" t="s">
        <v>3130</v>
      </c>
      <c r="C3094" s="51">
        <v>2.6971111339123957E-2</v>
      </c>
      <c r="D3094" s="51">
        <v>-8.8804860944035544E-3</v>
      </c>
    </row>
    <row r="3095" spans="2:4" x14ac:dyDescent="0.2">
      <c r="B3095" t="s">
        <v>3131</v>
      </c>
      <c r="C3095" s="51">
        <v>7.3433012293340127E-3</v>
      </c>
      <c r="D3095" s="51">
        <v>4.7081264180840188E-2</v>
      </c>
    </row>
    <row r="3096" spans="2:4" x14ac:dyDescent="0.2">
      <c r="B3096" t="s">
        <v>3132</v>
      </c>
      <c r="C3096" s="51">
        <v>1.385726677388042E-2</v>
      </c>
      <c r="D3096" s="51">
        <v>4.9173561401729862E-2</v>
      </c>
    </row>
    <row r="3097" spans="2:4" x14ac:dyDescent="0.2">
      <c r="B3097" t="s">
        <v>3133</v>
      </c>
      <c r="C3097" s="51">
        <v>-8.9584072586452665E-5</v>
      </c>
      <c r="D3097" s="51">
        <v>6.0603638732725604E-2</v>
      </c>
    </row>
    <row r="3098" spans="2:4" x14ac:dyDescent="0.2">
      <c r="B3098" t="s">
        <v>3134</v>
      </c>
      <c r="C3098" s="51">
        <v>-1.4195085893022185E-2</v>
      </c>
      <c r="D3098" s="51">
        <v>1.2539864676075551E-2</v>
      </c>
    </row>
    <row r="3099" spans="2:4" x14ac:dyDescent="0.2">
      <c r="B3099" t="s">
        <v>3135</v>
      </c>
      <c r="C3099" s="51">
        <v>2.8517075663745811E-2</v>
      </c>
      <c r="D3099" s="51">
        <v>6.1529944652317023E-2</v>
      </c>
    </row>
    <row r="3100" spans="2:4" x14ac:dyDescent="0.2">
      <c r="B3100" t="s">
        <v>3136</v>
      </c>
      <c r="C3100" s="51">
        <v>1.9120166278506635E-2</v>
      </c>
      <c r="D3100" s="51">
        <v>2.9263634653485991E-2</v>
      </c>
    </row>
    <row r="3101" spans="2:4" x14ac:dyDescent="0.2">
      <c r="B3101" t="s">
        <v>3137</v>
      </c>
      <c r="C3101" s="51">
        <v>2.5766944253728117E-3</v>
      </c>
      <c r="D3101" s="51">
        <v>6.365773588473117E-2</v>
      </c>
    </row>
    <row r="3102" spans="2:4" x14ac:dyDescent="0.2">
      <c r="B3102" t="s">
        <v>3138</v>
      </c>
      <c r="C3102" s="51">
        <v>3.3551230923865392E-3</v>
      </c>
      <c r="D3102" s="51">
        <v>4.1838231758205467E-2</v>
      </c>
    </row>
    <row r="3103" spans="2:4" x14ac:dyDescent="0.2">
      <c r="B3103" t="s">
        <v>3139</v>
      </c>
      <c r="C3103" s="51">
        <v>-4.768818834679945E-2</v>
      </c>
      <c r="D3103" s="51">
        <v>8.454681149435074E-3</v>
      </c>
    </row>
    <row r="3104" spans="2:4" x14ac:dyDescent="0.2">
      <c r="B3104" t="s">
        <v>3140</v>
      </c>
      <c r="C3104" s="51">
        <v>2.4441419290557528E-2</v>
      </c>
      <c r="D3104" s="51">
        <v>4.1462020535804014E-2</v>
      </c>
    </row>
    <row r="3105" spans="2:4" x14ac:dyDescent="0.2">
      <c r="B3105" t="s">
        <v>3141</v>
      </c>
      <c r="C3105" s="51">
        <v>-2.7159874167020231E-3</v>
      </c>
      <c r="D3105" s="51">
        <v>8.1015668220224088E-2</v>
      </c>
    </row>
    <row r="3106" spans="2:4" x14ac:dyDescent="0.2">
      <c r="B3106" t="s">
        <v>3142</v>
      </c>
      <c r="C3106" s="51">
        <v>4.2815431482052239E-2</v>
      </c>
      <c r="D3106" s="51">
        <v>3.8878462989384931E-2</v>
      </c>
    </row>
    <row r="3107" spans="2:4" x14ac:dyDescent="0.2">
      <c r="B3107" t="s">
        <v>3143</v>
      </c>
      <c r="C3107" s="51">
        <v>1.1278630814545715E-2</v>
      </c>
      <c r="D3107" s="51">
        <v>4.7705737305920232E-2</v>
      </c>
    </row>
    <row r="3108" spans="2:4" x14ac:dyDescent="0.2">
      <c r="B3108" t="s">
        <v>3144</v>
      </c>
      <c r="C3108" s="51">
        <v>-4.6453711787603647E-3</v>
      </c>
      <c r="D3108" s="51">
        <v>2.1872418164254698E-2</v>
      </c>
    </row>
    <row r="3109" spans="2:4" x14ac:dyDescent="0.2">
      <c r="B3109" t="s">
        <v>3145</v>
      </c>
      <c r="C3109" s="51">
        <v>1.0160236949282574E-2</v>
      </c>
      <c r="D3109" s="51">
        <v>2.4913319162186125E-2</v>
      </c>
    </row>
    <row r="3110" spans="2:4" x14ac:dyDescent="0.2">
      <c r="B3110" t="s">
        <v>3146</v>
      </c>
      <c r="C3110" s="51">
        <v>1.5076828899893396E-2</v>
      </c>
      <c r="D3110" s="51">
        <v>5.5780982475516938E-2</v>
      </c>
    </row>
    <row r="3111" spans="2:4" x14ac:dyDescent="0.2">
      <c r="B3111" t="s">
        <v>3147</v>
      </c>
      <c r="C3111" s="51">
        <v>-1.7301160416277106E-2</v>
      </c>
      <c r="D3111" s="51">
        <v>5.2774917543388686E-2</v>
      </c>
    </row>
    <row r="3112" spans="2:4" x14ac:dyDescent="0.2">
      <c r="B3112" t="s">
        <v>3148</v>
      </c>
      <c r="C3112" s="51">
        <v>-1.0328677663826108E-2</v>
      </c>
      <c r="D3112" s="51">
        <v>5.9911779314467686E-2</v>
      </c>
    </row>
    <row r="3113" spans="2:4" x14ac:dyDescent="0.2">
      <c r="B3113" t="s">
        <v>3149</v>
      </c>
      <c r="C3113" s="51">
        <v>-8.9433238072815103E-3</v>
      </c>
      <c r="D3113" s="51">
        <v>5.980196490981176E-2</v>
      </c>
    </row>
    <row r="3114" spans="2:4" x14ac:dyDescent="0.2">
      <c r="B3114" t="s">
        <v>3150</v>
      </c>
      <c r="C3114" s="51">
        <v>1.7019249826123409E-3</v>
      </c>
      <c r="D3114" s="51">
        <v>2.125027659686634E-2</v>
      </c>
    </row>
    <row r="3115" spans="2:4" x14ac:dyDescent="0.2">
      <c r="B3115" t="s">
        <v>3151</v>
      </c>
      <c r="C3115" s="51">
        <v>5.1820763972963415E-3</v>
      </c>
      <c r="D3115" s="51">
        <v>4.4613877365857792E-2</v>
      </c>
    </row>
    <row r="3116" spans="2:4" x14ac:dyDescent="0.2">
      <c r="B3116" t="s">
        <v>3152</v>
      </c>
      <c r="C3116" s="51">
        <v>-1.6370319010001799E-2</v>
      </c>
      <c r="D3116" s="51">
        <v>2.5172235289723434E-2</v>
      </c>
    </row>
    <row r="3117" spans="2:4" x14ac:dyDescent="0.2">
      <c r="B3117" t="s">
        <v>3153</v>
      </c>
      <c r="C3117" s="51">
        <v>4.1413378281893731E-3</v>
      </c>
      <c r="D3117" s="51">
        <v>4.065758201219704E-2</v>
      </c>
    </row>
    <row r="3118" spans="2:4" x14ac:dyDescent="0.2">
      <c r="B3118" t="s">
        <v>3154</v>
      </c>
      <c r="C3118" s="51">
        <v>2.3360632846152161E-3</v>
      </c>
      <c r="D3118" s="51">
        <v>7.3675978428215966E-2</v>
      </c>
    </row>
    <row r="3119" spans="2:4" x14ac:dyDescent="0.2">
      <c r="B3119" t="s">
        <v>3155</v>
      </c>
      <c r="C3119" s="51">
        <v>-2.0704348991612137E-3</v>
      </c>
      <c r="D3119" s="51">
        <v>4.1381725146458888E-2</v>
      </c>
    </row>
    <row r="3120" spans="2:4" x14ac:dyDescent="0.2">
      <c r="B3120" t="s">
        <v>3156</v>
      </c>
      <c r="C3120" s="51">
        <v>-4.2922751788588061E-3</v>
      </c>
      <c r="D3120" s="51">
        <v>3.7307989305945255E-2</v>
      </c>
    </row>
    <row r="3121" spans="2:4" x14ac:dyDescent="0.2">
      <c r="B3121" t="s">
        <v>3157</v>
      </c>
      <c r="C3121" s="51">
        <v>-5.7368566055880296E-4</v>
      </c>
      <c r="D3121" s="51">
        <v>4.2139083719728562E-2</v>
      </c>
    </row>
    <row r="3122" spans="2:4" x14ac:dyDescent="0.2">
      <c r="B3122" t="s">
        <v>3158</v>
      </c>
      <c r="C3122" s="51">
        <v>-6.3133094567415834E-3</v>
      </c>
      <c r="D3122" s="51">
        <v>2.0317870568646701E-2</v>
      </c>
    </row>
    <row r="3123" spans="2:4" x14ac:dyDescent="0.2">
      <c r="B3123" t="s">
        <v>3159</v>
      </c>
      <c r="C3123" s="51">
        <v>-1.5292952370719008E-2</v>
      </c>
      <c r="D3123" s="51">
        <v>6.0866797093950403E-2</v>
      </c>
    </row>
    <row r="3124" spans="2:4" x14ac:dyDescent="0.2">
      <c r="B3124" t="s">
        <v>3160</v>
      </c>
      <c r="C3124" s="51">
        <v>-2.6084144312488886E-2</v>
      </c>
      <c r="D3124" s="51">
        <v>1.6552870447267207E-2</v>
      </c>
    </row>
    <row r="3125" spans="2:4" x14ac:dyDescent="0.2">
      <c r="B3125" t="s">
        <v>3161</v>
      </c>
      <c r="C3125" s="51">
        <v>-5.392731404454041E-3</v>
      </c>
      <c r="D3125" s="51">
        <v>1.5968376544043969E-2</v>
      </c>
    </row>
    <row r="3126" spans="2:4" x14ac:dyDescent="0.2">
      <c r="B3126" t="s">
        <v>3162</v>
      </c>
      <c r="C3126" s="51">
        <v>2.1544588549884645E-2</v>
      </c>
      <c r="D3126" s="51">
        <v>6.1482747413853844E-2</v>
      </c>
    </row>
    <row r="3127" spans="2:4" x14ac:dyDescent="0.2">
      <c r="B3127" t="s">
        <v>3163</v>
      </c>
      <c r="C3127" s="51">
        <v>1.2302997989726035E-2</v>
      </c>
      <c r="D3127" s="51">
        <v>9.9396363443666369E-2</v>
      </c>
    </row>
    <row r="3128" spans="2:4" x14ac:dyDescent="0.2">
      <c r="B3128" t="s">
        <v>3164</v>
      </c>
      <c r="C3128" s="51">
        <v>6.8401621482957311E-3</v>
      </c>
      <c r="D3128" s="51">
        <v>3.3773001163294195E-2</v>
      </c>
    </row>
    <row r="3129" spans="2:4" x14ac:dyDescent="0.2">
      <c r="B3129" t="s">
        <v>3165</v>
      </c>
      <c r="C3129" s="51">
        <v>3.2666198973610353E-2</v>
      </c>
      <c r="D3129" s="51">
        <v>4.9473414102287269E-2</v>
      </c>
    </row>
    <row r="3130" spans="2:4" x14ac:dyDescent="0.2">
      <c r="B3130" t="s">
        <v>3166</v>
      </c>
      <c r="C3130" s="51">
        <v>-5.7412952181273482E-3</v>
      </c>
      <c r="D3130" s="51">
        <v>4.5511086455444535E-2</v>
      </c>
    </row>
    <row r="3131" spans="2:4" x14ac:dyDescent="0.2">
      <c r="B3131" t="s">
        <v>3167</v>
      </c>
      <c r="C3131" s="51">
        <v>2.7949584950299054E-2</v>
      </c>
      <c r="D3131" s="51">
        <v>7.5864823254077618E-2</v>
      </c>
    </row>
    <row r="3132" spans="2:4" x14ac:dyDescent="0.2">
      <c r="B3132" t="s">
        <v>3168</v>
      </c>
      <c r="C3132" s="51">
        <v>1.7924366096475311E-2</v>
      </c>
      <c r="D3132" s="51">
        <v>2.9715255729278169E-2</v>
      </c>
    </row>
    <row r="3133" spans="2:4" x14ac:dyDescent="0.2">
      <c r="B3133" t="s">
        <v>3169</v>
      </c>
      <c r="C3133" s="51">
        <v>2.9685289498310834E-3</v>
      </c>
      <c r="D3133" s="51">
        <v>5.2219908014882334E-2</v>
      </c>
    </row>
    <row r="3134" spans="2:4" x14ac:dyDescent="0.2">
      <c r="B3134" t="s">
        <v>3170</v>
      </c>
      <c r="C3134" s="51">
        <v>3.1181344313175041E-2</v>
      </c>
      <c r="D3134" s="51">
        <v>4.1393445246844573E-2</v>
      </c>
    </row>
    <row r="3135" spans="2:4" x14ac:dyDescent="0.2">
      <c r="B3135" t="s">
        <v>3171</v>
      </c>
      <c r="C3135" s="51">
        <v>-8.094383330922118E-3</v>
      </c>
      <c r="D3135" s="51">
        <v>1.442111993680377E-2</v>
      </c>
    </row>
    <row r="3136" spans="2:4" x14ac:dyDescent="0.2">
      <c r="B3136" t="s">
        <v>3172</v>
      </c>
      <c r="C3136" s="51">
        <v>-2.8790306094639055E-2</v>
      </c>
      <c r="D3136" s="51">
        <v>1.9787103440483716E-2</v>
      </c>
    </row>
    <row r="3137" spans="2:4" x14ac:dyDescent="0.2">
      <c r="B3137" t="s">
        <v>3173</v>
      </c>
      <c r="C3137" s="51">
        <v>2.3056701626078736E-2</v>
      </c>
      <c r="D3137" s="51">
        <v>2.3842032634433984E-2</v>
      </c>
    </row>
    <row r="3138" spans="2:4" x14ac:dyDescent="0.2">
      <c r="B3138" t="s">
        <v>3174</v>
      </c>
      <c r="C3138" s="51">
        <v>9.9578003001919626E-3</v>
      </c>
      <c r="D3138" s="51">
        <v>6.5451065066383957E-2</v>
      </c>
    </row>
    <row r="3139" spans="2:4" x14ac:dyDescent="0.2">
      <c r="B3139" t="s">
        <v>3175</v>
      </c>
      <c r="C3139" s="51">
        <v>-1.2612447357715285E-2</v>
      </c>
      <c r="D3139" s="51">
        <v>6.2561589587180111E-2</v>
      </c>
    </row>
    <row r="3140" spans="2:4" x14ac:dyDescent="0.2">
      <c r="B3140" t="s">
        <v>3176</v>
      </c>
      <c r="C3140" s="51">
        <v>2.0469473701179897E-2</v>
      </c>
      <c r="D3140" s="51">
        <v>4.8623325042326276E-2</v>
      </c>
    </row>
    <row r="3141" spans="2:4" x14ac:dyDescent="0.2">
      <c r="B3141" t="s">
        <v>3177</v>
      </c>
      <c r="C3141" s="51">
        <v>2.779052540894042E-2</v>
      </c>
      <c r="D3141" s="51">
        <v>7.8026210386584166E-2</v>
      </c>
    </row>
    <row r="3142" spans="2:4" x14ac:dyDescent="0.2">
      <c r="B3142" t="s">
        <v>3178</v>
      </c>
      <c r="C3142" s="51">
        <v>2.4731372822795694E-2</v>
      </c>
      <c r="D3142" s="51">
        <v>6.1402829135379894E-2</v>
      </c>
    </row>
    <row r="3143" spans="2:4" x14ac:dyDescent="0.2">
      <c r="B3143" t="s">
        <v>3179</v>
      </c>
      <c r="C3143" s="51">
        <v>3.1124220877210756E-2</v>
      </c>
      <c r="D3143" s="51">
        <v>2.499464011521051E-2</v>
      </c>
    </row>
    <row r="3144" spans="2:4" x14ac:dyDescent="0.2">
      <c r="B3144" t="s">
        <v>3180</v>
      </c>
      <c r="C3144" s="51">
        <v>3.3792775970300955E-2</v>
      </c>
      <c r="D3144" s="51">
        <v>-1.550593864000413E-2</v>
      </c>
    </row>
    <row r="3145" spans="2:4" x14ac:dyDescent="0.2">
      <c r="B3145" t="s">
        <v>3181</v>
      </c>
      <c r="C3145" s="51">
        <v>1.9600713926784648E-2</v>
      </c>
      <c r="D3145" s="51">
        <v>1.2669068063699624E-2</v>
      </c>
    </row>
    <row r="3146" spans="2:4" x14ac:dyDescent="0.2">
      <c r="B3146" t="s">
        <v>3182</v>
      </c>
      <c r="C3146" s="51">
        <v>1.2368524996839082E-2</v>
      </c>
      <c r="D3146" s="51">
        <v>1.9749784544738795E-2</v>
      </c>
    </row>
    <row r="3147" spans="2:4" x14ac:dyDescent="0.2">
      <c r="B3147" t="s">
        <v>3183</v>
      </c>
      <c r="C3147" s="51">
        <v>5.1689701622417296E-2</v>
      </c>
      <c r="D3147" s="51">
        <v>6.1300520009225132E-2</v>
      </c>
    </row>
    <row r="3148" spans="2:4" x14ac:dyDescent="0.2">
      <c r="B3148" t="s">
        <v>3184</v>
      </c>
      <c r="C3148" s="51">
        <v>1.4052523391605429E-2</v>
      </c>
      <c r="D3148" s="51">
        <v>3.4929724656636324E-2</v>
      </c>
    </row>
    <row r="3149" spans="2:4" x14ac:dyDescent="0.2">
      <c r="B3149" t="s">
        <v>3185</v>
      </c>
      <c r="C3149" s="51">
        <v>-2.0939628243398872E-2</v>
      </c>
      <c r="D3149" s="51">
        <v>3.5046710060128126E-2</v>
      </c>
    </row>
    <row r="3150" spans="2:4" x14ac:dyDescent="0.2">
      <c r="B3150" t="s">
        <v>3186</v>
      </c>
      <c r="C3150" s="51">
        <v>-1.0797508356667715E-2</v>
      </c>
      <c r="D3150" s="51">
        <v>1.7873724585263533E-2</v>
      </c>
    </row>
    <row r="3151" spans="2:4" x14ac:dyDescent="0.2">
      <c r="B3151" t="s">
        <v>3187</v>
      </c>
      <c r="C3151" s="51">
        <v>-1.6727992107705342E-2</v>
      </c>
      <c r="D3151" s="51">
        <v>5.1375112380476949E-2</v>
      </c>
    </row>
    <row r="3152" spans="2:4" x14ac:dyDescent="0.2">
      <c r="B3152" t="s">
        <v>3188</v>
      </c>
      <c r="C3152" s="51">
        <v>5.3784205930056672E-3</v>
      </c>
      <c r="D3152" s="51">
        <v>6.1380628195966444E-2</v>
      </c>
    </row>
    <row r="3153" spans="2:4" x14ac:dyDescent="0.2">
      <c r="B3153" t="s">
        <v>3189</v>
      </c>
      <c r="C3153" s="51">
        <v>1.7887888751260676E-2</v>
      </c>
      <c r="D3153" s="51">
        <v>3.6668108832026952E-2</v>
      </c>
    </row>
    <row r="3154" spans="2:4" x14ac:dyDescent="0.2">
      <c r="B3154" t="s">
        <v>3190</v>
      </c>
      <c r="C3154" s="51">
        <v>1.3327839846343977E-2</v>
      </c>
      <c r="D3154" s="51">
        <v>1.5001655448972688E-2</v>
      </c>
    </row>
    <row r="3155" spans="2:4" x14ac:dyDescent="0.2">
      <c r="B3155" t="s">
        <v>3191</v>
      </c>
      <c r="C3155" s="51">
        <v>1.038500613391112E-2</v>
      </c>
      <c r="D3155" s="51">
        <v>4.7946709405059677E-2</v>
      </c>
    </row>
    <row r="3156" spans="2:4" x14ac:dyDescent="0.2">
      <c r="B3156" t="s">
        <v>3192</v>
      </c>
      <c r="C3156" s="51">
        <v>-1.1664561736531956E-2</v>
      </c>
      <c r="D3156" s="51">
        <v>5.8036706462312584E-2</v>
      </c>
    </row>
    <row r="3157" spans="2:4" x14ac:dyDescent="0.2">
      <c r="B3157" t="s">
        <v>3193</v>
      </c>
      <c r="C3157" s="51">
        <v>-1.3371212008087765E-2</v>
      </c>
      <c r="D3157" s="51">
        <v>4.453763418196198E-2</v>
      </c>
    </row>
    <row r="3158" spans="2:4" x14ac:dyDescent="0.2">
      <c r="B3158" t="s">
        <v>3194</v>
      </c>
      <c r="C3158" s="51">
        <v>9.0774195802967028E-3</v>
      </c>
      <c r="D3158" s="51">
        <v>5.7755580763464945E-2</v>
      </c>
    </row>
    <row r="3159" spans="2:4" x14ac:dyDescent="0.2">
      <c r="B3159" t="s">
        <v>3195</v>
      </c>
      <c r="C3159" s="51">
        <v>7.2291758244638522E-3</v>
      </c>
      <c r="D3159" s="51">
        <v>3.5238569877505725E-2</v>
      </c>
    </row>
    <row r="3160" spans="2:4" x14ac:dyDescent="0.2">
      <c r="B3160" t="s">
        <v>3196</v>
      </c>
      <c r="C3160" s="51">
        <v>3.3267049842933556E-2</v>
      </c>
      <c r="D3160" s="51">
        <v>4.8937333417428751E-2</v>
      </c>
    </row>
    <row r="3161" spans="2:4" x14ac:dyDescent="0.2">
      <c r="B3161" t="s">
        <v>3197</v>
      </c>
      <c r="C3161" s="51">
        <v>-7.8832381769762833E-3</v>
      </c>
      <c r="D3161" s="51">
        <v>3.8056811414256472E-2</v>
      </c>
    </row>
    <row r="3162" spans="2:4" x14ac:dyDescent="0.2">
      <c r="B3162" t="s">
        <v>3198</v>
      </c>
      <c r="C3162" s="51">
        <v>1.6456232817546809E-2</v>
      </c>
      <c r="D3162" s="51">
        <v>1.9678115153061313E-2</v>
      </c>
    </row>
    <row r="3163" spans="2:4" x14ac:dyDescent="0.2">
      <c r="B3163" t="s">
        <v>3199</v>
      </c>
      <c r="C3163" s="51">
        <v>6.0719921580829365E-3</v>
      </c>
      <c r="D3163" s="51">
        <v>3.8735517563088892E-2</v>
      </c>
    </row>
    <row r="3164" spans="2:4" x14ac:dyDescent="0.2">
      <c r="B3164" t="s">
        <v>3200</v>
      </c>
      <c r="C3164" s="51">
        <v>2.2969587425534371E-4</v>
      </c>
      <c r="D3164" s="51">
        <v>4.2362218511754743E-2</v>
      </c>
    </row>
    <row r="3165" spans="2:4" x14ac:dyDescent="0.2">
      <c r="B3165" t="s">
        <v>3201</v>
      </c>
      <c r="C3165" s="51">
        <v>-4.3859413602201185E-4</v>
      </c>
      <c r="D3165" s="51">
        <v>4.4653422625273956E-2</v>
      </c>
    </row>
    <row r="3166" spans="2:4" x14ac:dyDescent="0.2">
      <c r="B3166" t="s">
        <v>3202</v>
      </c>
      <c r="C3166" s="51">
        <v>4.1795924611059423E-2</v>
      </c>
      <c r="D3166" s="51">
        <v>3.6426659903552934E-2</v>
      </c>
    </row>
    <row r="3167" spans="2:4" x14ac:dyDescent="0.2">
      <c r="B3167" t="s">
        <v>3203</v>
      </c>
      <c r="C3167" s="51">
        <v>1.9727898348406884E-2</v>
      </c>
      <c r="D3167" s="51">
        <v>4.5344876139720436E-2</v>
      </c>
    </row>
    <row r="3168" spans="2:4" x14ac:dyDescent="0.2">
      <c r="B3168" t="s">
        <v>3204</v>
      </c>
      <c r="C3168" s="51">
        <v>-1.3261995791339477E-2</v>
      </c>
      <c r="D3168" s="51">
        <v>3.7843787002458308E-2</v>
      </c>
    </row>
    <row r="3169" spans="2:4" x14ac:dyDescent="0.2">
      <c r="B3169" t="s">
        <v>3205</v>
      </c>
      <c r="C3169" s="51">
        <v>2.1045349695446587E-2</v>
      </c>
      <c r="D3169" s="51">
        <v>5.4504259839735426E-2</v>
      </c>
    </row>
    <row r="3170" spans="2:4" x14ac:dyDescent="0.2">
      <c r="B3170" t="s">
        <v>3206</v>
      </c>
      <c r="C3170" s="51">
        <v>1.8368359326635671E-2</v>
      </c>
      <c r="D3170" s="51">
        <v>6.4431086435812066E-2</v>
      </c>
    </row>
    <row r="3171" spans="2:4" x14ac:dyDescent="0.2">
      <c r="B3171" t="s">
        <v>3207</v>
      </c>
      <c r="C3171" s="51">
        <v>-1.4528377268607801E-3</v>
      </c>
      <c r="D3171" s="51">
        <v>3.3369022643519493E-2</v>
      </c>
    </row>
    <row r="3172" spans="2:4" x14ac:dyDescent="0.2">
      <c r="B3172" t="s">
        <v>3208</v>
      </c>
      <c r="C3172" s="51">
        <v>3.5880926242181409E-3</v>
      </c>
      <c r="D3172" s="51">
        <v>-2.5638600532211765E-2</v>
      </c>
    </row>
    <row r="3173" spans="2:4" x14ac:dyDescent="0.2">
      <c r="B3173" t="s">
        <v>3209</v>
      </c>
      <c r="C3173" s="51">
        <v>1.8045267644983369E-2</v>
      </c>
      <c r="D3173" s="51">
        <v>7.5102861015681852E-2</v>
      </c>
    </row>
    <row r="3174" spans="2:4" x14ac:dyDescent="0.2">
      <c r="B3174" t="s">
        <v>3210</v>
      </c>
      <c r="C3174" s="51">
        <v>1.0408824590427931E-2</v>
      </c>
      <c r="D3174" s="51">
        <v>7.7208131825073842E-3</v>
      </c>
    </row>
    <row r="3175" spans="2:4" x14ac:dyDescent="0.2">
      <c r="B3175" t="s">
        <v>3211</v>
      </c>
      <c r="C3175" s="51">
        <v>-1.5746037215491528E-3</v>
      </c>
      <c r="D3175" s="51">
        <v>4.5900629504076459E-2</v>
      </c>
    </row>
    <row r="3176" spans="2:4" x14ac:dyDescent="0.2">
      <c r="B3176" t="s">
        <v>3212</v>
      </c>
      <c r="C3176" s="51">
        <v>-4.6161825961938303E-3</v>
      </c>
      <c r="D3176" s="51">
        <v>5.5130801817638971E-2</v>
      </c>
    </row>
    <row r="3177" spans="2:4" x14ac:dyDescent="0.2">
      <c r="B3177" t="s">
        <v>3213</v>
      </c>
      <c r="C3177" s="51">
        <v>2.4369133490286356E-3</v>
      </c>
      <c r="D3177" s="51">
        <v>4.0000551521156995E-2</v>
      </c>
    </row>
    <row r="3178" spans="2:4" x14ac:dyDescent="0.2">
      <c r="B3178" t="s">
        <v>3214</v>
      </c>
      <c r="C3178" s="51">
        <v>3.118041414207972E-2</v>
      </c>
      <c r="D3178" s="51">
        <v>4.898338597600764E-2</v>
      </c>
    </row>
    <row r="3179" spans="2:4" x14ac:dyDescent="0.2">
      <c r="B3179" t="s">
        <v>3215</v>
      </c>
      <c r="C3179" s="51">
        <v>1.4560601033286255E-4</v>
      </c>
      <c r="D3179" s="51">
        <v>3.5041512154460198E-2</v>
      </c>
    </row>
    <row r="3180" spans="2:4" x14ac:dyDescent="0.2">
      <c r="B3180" t="s">
        <v>3216</v>
      </c>
      <c r="C3180" s="51">
        <v>1.1516848957974599E-2</v>
      </c>
      <c r="D3180" s="51">
        <v>4.2111347820499079E-2</v>
      </c>
    </row>
    <row r="3181" spans="2:4" x14ac:dyDescent="0.2">
      <c r="B3181" t="s">
        <v>3217</v>
      </c>
      <c r="C3181" s="51">
        <v>4.1316584344786411E-2</v>
      </c>
      <c r="D3181" s="51">
        <v>6.7390016817752418E-3</v>
      </c>
    </row>
    <row r="3182" spans="2:4" x14ac:dyDescent="0.2">
      <c r="B3182" t="s">
        <v>3218</v>
      </c>
      <c r="C3182" s="51">
        <v>4.5812737788328756E-2</v>
      </c>
      <c r="D3182" s="51">
        <v>2.2712401638886576E-2</v>
      </c>
    </row>
    <row r="3183" spans="2:4" x14ac:dyDescent="0.2">
      <c r="B3183" t="s">
        <v>3219</v>
      </c>
      <c r="C3183" s="51">
        <v>-3.1801953771275464E-3</v>
      </c>
      <c r="D3183" s="51">
        <v>-1.5163561773324633E-2</v>
      </c>
    </row>
    <row r="3184" spans="2:4" x14ac:dyDescent="0.2">
      <c r="B3184" t="s">
        <v>3220</v>
      </c>
      <c r="C3184" s="51">
        <v>-3.3093146432516318E-2</v>
      </c>
      <c r="D3184" s="51">
        <v>3.6817415069611295E-2</v>
      </c>
    </row>
    <row r="3185" spans="2:4" x14ac:dyDescent="0.2">
      <c r="B3185" t="s">
        <v>3221</v>
      </c>
      <c r="C3185" s="51">
        <v>-1.1052578732326209E-2</v>
      </c>
      <c r="D3185" s="51">
        <v>6.021812782669847E-2</v>
      </c>
    </row>
    <row r="3186" spans="2:4" x14ac:dyDescent="0.2">
      <c r="B3186" t="s">
        <v>3222</v>
      </c>
      <c r="C3186" s="51">
        <v>-2.8189697277012878E-2</v>
      </c>
      <c r="D3186" s="51">
        <v>4.1721152064264133E-2</v>
      </c>
    </row>
    <row r="3187" spans="2:4" x14ac:dyDescent="0.2">
      <c r="B3187" t="s">
        <v>3223</v>
      </c>
      <c r="C3187" s="51">
        <v>-1.9874242614478572E-2</v>
      </c>
      <c r="D3187" s="51">
        <v>4.7851687611664404E-2</v>
      </c>
    </row>
    <row r="3188" spans="2:4" x14ac:dyDescent="0.2">
      <c r="B3188" t="s">
        <v>3224</v>
      </c>
      <c r="C3188" s="51">
        <v>1.3870190772258839E-2</v>
      </c>
      <c r="D3188" s="51">
        <v>6.1962868645522626E-2</v>
      </c>
    </row>
    <row r="3189" spans="2:4" x14ac:dyDescent="0.2">
      <c r="B3189" t="s">
        <v>3225</v>
      </c>
      <c r="C3189" s="51">
        <v>-6.7760668119432963E-3</v>
      </c>
      <c r="D3189" s="51">
        <v>2.3298765278852288E-2</v>
      </c>
    </row>
    <row r="3190" spans="2:4" x14ac:dyDescent="0.2">
      <c r="B3190" t="s">
        <v>3226</v>
      </c>
      <c r="C3190" s="51">
        <v>6.3467848184393591E-5</v>
      </c>
      <c r="D3190" s="51">
        <v>3.9699633805273728E-2</v>
      </c>
    </row>
    <row r="3191" spans="2:4" x14ac:dyDescent="0.2">
      <c r="B3191" t="s">
        <v>3227</v>
      </c>
      <c r="C3191" s="51">
        <v>-2.5215896616665734E-2</v>
      </c>
      <c r="D3191" s="51">
        <v>5.5419671774231218E-2</v>
      </c>
    </row>
    <row r="3192" spans="2:4" x14ac:dyDescent="0.2">
      <c r="B3192" t="s">
        <v>3228</v>
      </c>
      <c r="C3192" s="51">
        <v>1.7068142418719786E-2</v>
      </c>
      <c r="D3192" s="51">
        <v>1.1410966802078763E-2</v>
      </c>
    </row>
    <row r="3193" spans="2:4" x14ac:dyDescent="0.2">
      <c r="B3193" t="s">
        <v>3229</v>
      </c>
      <c r="C3193" s="51">
        <v>1.4155812212406286E-2</v>
      </c>
      <c r="D3193" s="51">
        <v>2.7908152829797892E-2</v>
      </c>
    </row>
    <row r="3194" spans="2:4" x14ac:dyDescent="0.2">
      <c r="B3194" t="s">
        <v>3230</v>
      </c>
      <c r="C3194" s="51">
        <v>9.5080408285511363E-3</v>
      </c>
      <c r="D3194" s="51">
        <v>3.5437448486176616E-2</v>
      </c>
    </row>
    <row r="3195" spans="2:4" x14ac:dyDescent="0.2">
      <c r="B3195" t="s">
        <v>3231</v>
      </c>
      <c r="C3195" s="51">
        <v>1.6482275130512397E-2</v>
      </c>
      <c r="D3195" s="51">
        <v>3.1821997441693582E-2</v>
      </c>
    </row>
    <row r="3196" spans="2:4" x14ac:dyDescent="0.2">
      <c r="B3196" t="s">
        <v>3232</v>
      </c>
      <c r="C3196" s="51">
        <v>1.1186363666473074E-2</v>
      </c>
      <c r="D3196" s="51">
        <v>3.6606482568309152E-2</v>
      </c>
    </row>
    <row r="3197" spans="2:4" x14ac:dyDescent="0.2">
      <c r="B3197" t="s">
        <v>3233</v>
      </c>
      <c r="C3197" s="51">
        <v>-2.1961966276814571E-2</v>
      </c>
      <c r="D3197" s="51">
        <v>3.876013263000333E-2</v>
      </c>
    </row>
    <row r="3198" spans="2:4" x14ac:dyDescent="0.2">
      <c r="B3198" t="s">
        <v>3234</v>
      </c>
      <c r="C3198" s="51">
        <v>2.1856225899265641E-3</v>
      </c>
      <c r="D3198" s="51">
        <v>4.6216339076062811E-2</v>
      </c>
    </row>
    <row r="3199" spans="2:4" x14ac:dyDescent="0.2">
      <c r="B3199" t="s">
        <v>3235</v>
      </c>
      <c r="C3199" s="51">
        <v>1.9435678258849596E-3</v>
      </c>
      <c r="D3199" s="51">
        <v>3.0005129202999085E-2</v>
      </c>
    </row>
    <row r="3200" spans="2:4" x14ac:dyDescent="0.2">
      <c r="B3200" t="s">
        <v>3236</v>
      </c>
      <c r="C3200" s="51">
        <v>2.9131997610620519E-2</v>
      </c>
      <c r="D3200" s="51">
        <v>3.6787780933412013E-2</v>
      </c>
    </row>
    <row r="3201" spans="2:4" x14ac:dyDescent="0.2">
      <c r="B3201" t="s">
        <v>3237</v>
      </c>
      <c r="C3201" s="51">
        <v>3.3863415371945267E-2</v>
      </c>
      <c r="D3201" s="51">
        <v>6.2203095809497316E-2</v>
      </c>
    </row>
    <row r="3202" spans="2:4" x14ac:dyDescent="0.2">
      <c r="B3202" t="s">
        <v>3238</v>
      </c>
      <c r="C3202" s="51">
        <v>1.0954377687943932E-2</v>
      </c>
      <c r="D3202" s="51">
        <v>1.2245454627401373E-2</v>
      </c>
    </row>
    <row r="3203" spans="2:4" x14ac:dyDescent="0.2">
      <c r="B3203" t="s">
        <v>3239</v>
      </c>
      <c r="C3203" s="51">
        <v>1.3481843405121553E-2</v>
      </c>
      <c r="D3203" s="51">
        <v>3.1738741232194848E-2</v>
      </c>
    </row>
    <row r="3204" spans="2:4" x14ac:dyDescent="0.2">
      <c r="B3204" t="s">
        <v>3240</v>
      </c>
      <c r="C3204" s="51">
        <v>-7.6912676828033901E-3</v>
      </c>
      <c r="D3204" s="51">
        <v>2.785160459403067E-2</v>
      </c>
    </row>
    <row r="3205" spans="2:4" x14ac:dyDescent="0.2">
      <c r="B3205" t="s">
        <v>3241</v>
      </c>
      <c r="C3205" s="51">
        <v>2.4678920631576784E-2</v>
      </c>
      <c r="D3205" s="51">
        <v>4.7988354015767953E-2</v>
      </c>
    </row>
    <row r="3206" spans="2:4" x14ac:dyDescent="0.2">
      <c r="B3206" t="s">
        <v>3242</v>
      </c>
      <c r="C3206" s="51">
        <v>1.484411901550732E-2</v>
      </c>
      <c r="D3206" s="51">
        <v>2.8911266061458628E-2</v>
      </c>
    </row>
    <row r="3207" spans="2:4" x14ac:dyDescent="0.2">
      <c r="B3207" t="s">
        <v>3243</v>
      </c>
      <c r="C3207" s="51">
        <v>1.5274613908872938E-2</v>
      </c>
      <c r="D3207" s="51">
        <v>1.1792258923443936E-2</v>
      </c>
    </row>
    <row r="3208" spans="2:4" x14ac:dyDescent="0.2">
      <c r="B3208" t="s">
        <v>3244</v>
      </c>
      <c r="C3208" s="51">
        <v>3.8117614937780223E-5</v>
      </c>
      <c r="D3208" s="51">
        <v>3.3569702843098057E-2</v>
      </c>
    </row>
    <row r="3209" spans="2:4" x14ac:dyDescent="0.2">
      <c r="B3209" t="s">
        <v>3245</v>
      </c>
      <c r="C3209" s="51">
        <v>3.3765444098015324E-2</v>
      </c>
      <c r="D3209" s="51">
        <v>4.9656908418342735E-2</v>
      </c>
    </row>
    <row r="3210" spans="2:4" x14ac:dyDescent="0.2">
      <c r="B3210" t="s">
        <v>3246</v>
      </c>
      <c r="C3210" s="51">
        <v>3.763109992702466E-2</v>
      </c>
      <c r="D3210" s="51">
        <v>3.1999314339240553E-2</v>
      </c>
    </row>
    <row r="3211" spans="2:4" x14ac:dyDescent="0.2">
      <c r="B3211" t="s">
        <v>3247</v>
      </c>
      <c r="C3211" s="51">
        <v>3.1283198666463695E-2</v>
      </c>
      <c r="D3211" s="51">
        <v>4.1507542106733429E-2</v>
      </c>
    </row>
    <row r="3212" spans="2:4" x14ac:dyDescent="0.2">
      <c r="B3212" t="s">
        <v>3248</v>
      </c>
      <c r="C3212" s="51">
        <v>1.3672429979635404E-2</v>
      </c>
      <c r="D3212" s="51">
        <v>1.6753520993556561E-2</v>
      </c>
    </row>
    <row r="3213" spans="2:4" x14ac:dyDescent="0.2">
      <c r="B3213" t="s">
        <v>3249</v>
      </c>
      <c r="C3213" s="51">
        <v>1.8757106911653776E-3</v>
      </c>
      <c r="D3213" s="51">
        <v>5.9398570244482182E-2</v>
      </c>
    </row>
    <row r="3214" spans="2:4" x14ac:dyDescent="0.2">
      <c r="B3214" t="s">
        <v>3250</v>
      </c>
      <c r="C3214" s="51">
        <v>-4.4905221598597247E-3</v>
      </c>
      <c r="D3214" s="51">
        <v>4.913512251225554E-2</v>
      </c>
    </row>
    <row r="3215" spans="2:4" x14ac:dyDescent="0.2">
      <c r="B3215" t="s">
        <v>3251</v>
      </c>
      <c r="C3215" s="51">
        <v>2.2310624443292772E-4</v>
      </c>
      <c r="D3215" s="51">
        <v>4.310305932843668E-2</v>
      </c>
    </row>
    <row r="3216" spans="2:4" x14ac:dyDescent="0.2">
      <c r="B3216" t="s">
        <v>3252</v>
      </c>
      <c r="C3216" s="51">
        <v>-2.7006423543087469E-3</v>
      </c>
      <c r="D3216" s="51">
        <v>3.3964557171978389E-2</v>
      </c>
    </row>
    <row r="3217" spans="2:4" x14ac:dyDescent="0.2">
      <c r="B3217" t="s">
        <v>3253</v>
      </c>
      <c r="C3217" s="51">
        <v>1.8679629819239683E-2</v>
      </c>
      <c r="D3217" s="51">
        <v>5.5056279432955935E-2</v>
      </c>
    </row>
    <row r="3218" spans="2:4" x14ac:dyDescent="0.2">
      <c r="B3218" t="s">
        <v>3254</v>
      </c>
      <c r="C3218" s="51">
        <v>2.1416810872058149E-3</v>
      </c>
      <c r="D3218" s="51">
        <v>5.6265266689488308E-2</v>
      </c>
    </row>
    <row r="3219" spans="2:4" x14ac:dyDescent="0.2">
      <c r="B3219" t="s">
        <v>3255</v>
      </c>
      <c r="C3219" s="51">
        <v>1.421750137959448E-2</v>
      </c>
      <c r="D3219" s="51">
        <v>5.2171370452459974E-2</v>
      </c>
    </row>
    <row r="3220" spans="2:4" x14ac:dyDescent="0.2">
      <c r="B3220" t="s">
        <v>3256</v>
      </c>
      <c r="C3220" s="51">
        <v>2.9196389621673126E-2</v>
      </c>
      <c r="D3220" s="51">
        <v>7.3046811979404769E-2</v>
      </c>
    </row>
    <row r="3221" spans="2:4" x14ac:dyDescent="0.2">
      <c r="B3221" t="s">
        <v>3257</v>
      </c>
      <c r="C3221" s="51">
        <v>4.7254194120442225E-2</v>
      </c>
      <c r="D3221" s="51">
        <v>4.2142356389327736E-2</v>
      </c>
    </row>
    <row r="3222" spans="2:4" x14ac:dyDescent="0.2">
      <c r="B3222" t="s">
        <v>3258</v>
      </c>
      <c r="C3222" s="51">
        <v>3.8846747513409018E-2</v>
      </c>
      <c r="D3222" s="51">
        <v>7.0718336670672857E-2</v>
      </c>
    </row>
    <row r="3223" spans="2:4" x14ac:dyDescent="0.2">
      <c r="B3223" t="s">
        <v>3259</v>
      </c>
      <c r="C3223" s="51">
        <v>-8.81241887454212E-3</v>
      </c>
      <c r="D3223" s="51">
        <v>3.0571430008957581E-2</v>
      </c>
    </row>
    <row r="3224" spans="2:4" x14ac:dyDescent="0.2">
      <c r="B3224" t="s">
        <v>3260</v>
      </c>
      <c r="C3224" s="51">
        <v>-1.4844845092075315E-3</v>
      </c>
      <c r="D3224" s="51">
        <v>1.4880475823315122E-2</v>
      </c>
    </row>
    <row r="3225" spans="2:4" x14ac:dyDescent="0.2">
      <c r="B3225" t="s">
        <v>3261</v>
      </c>
      <c r="C3225" s="51">
        <v>1.6336165319220421E-2</v>
      </c>
      <c r="D3225" s="51">
        <v>8.7818065774562873E-3</v>
      </c>
    </row>
    <row r="3226" spans="2:4" x14ac:dyDescent="0.2">
      <c r="B3226" t="s">
        <v>3262</v>
      </c>
      <c r="C3226" s="51">
        <v>5.0869138993845054E-3</v>
      </c>
      <c r="D3226" s="51">
        <v>3.2580510868198145E-2</v>
      </c>
    </row>
    <row r="3227" spans="2:4" x14ac:dyDescent="0.2">
      <c r="B3227" t="s">
        <v>3263</v>
      </c>
      <c r="C3227" s="51">
        <v>1.7161687254707958E-2</v>
      </c>
      <c r="D3227" s="51">
        <v>4.3745853131466311E-2</v>
      </c>
    </row>
    <row r="3228" spans="2:4" x14ac:dyDescent="0.2">
      <c r="B3228" t="s">
        <v>3264</v>
      </c>
      <c r="C3228" s="51">
        <v>-2.8473030939214571E-2</v>
      </c>
      <c r="D3228" s="51">
        <v>3.6370029649607873E-2</v>
      </c>
    </row>
    <row r="3229" spans="2:4" x14ac:dyDescent="0.2">
      <c r="B3229" t="s">
        <v>3265</v>
      </c>
      <c r="C3229" s="51">
        <v>1.4230295429744341E-2</v>
      </c>
      <c r="D3229" s="51">
        <v>2.9221584384714117E-2</v>
      </c>
    </row>
    <row r="3230" spans="2:4" x14ac:dyDescent="0.2">
      <c r="B3230" t="s">
        <v>3266</v>
      </c>
      <c r="C3230" s="51">
        <v>5.1198897414300717E-3</v>
      </c>
      <c r="D3230" s="51">
        <v>3.5577099368275841E-2</v>
      </c>
    </row>
    <row r="3231" spans="2:4" x14ac:dyDescent="0.2">
      <c r="B3231" t="s">
        <v>3267</v>
      </c>
      <c r="C3231" s="51">
        <v>8.1350862483411841E-3</v>
      </c>
      <c r="D3231" s="51">
        <v>5.25505004864356E-2</v>
      </c>
    </row>
    <row r="3232" spans="2:4" x14ac:dyDescent="0.2">
      <c r="B3232" t="s">
        <v>3268</v>
      </c>
      <c r="C3232" s="51">
        <v>5.4291688472358039E-3</v>
      </c>
      <c r="D3232" s="51">
        <v>2.1445843860505714E-2</v>
      </c>
    </row>
    <row r="3233" spans="2:4" x14ac:dyDescent="0.2">
      <c r="B3233" t="s">
        <v>3269</v>
      </c>
      <c r="C3233" s="51">
        <v>3.4037894747041463E-2</v>
      </c>
      <c r="D3233" s="51">
        <v>8.1240384373812397E-2</v>
      </c>
    </row>
    <row r="3234" spans="2:4" x14ac:dyDescent="0.2">
      <c r="B3234" t="s">
        <v>3270</v>
      </c>
      <c r="C3234" s="51">
        <v>1.3570261640228339E-2</v>
      </c>
      <c r="D3234" s="51">
        <v>5.0948905400015718E-2</v>
      </c>
    </row>
    <row r="3235" spans="2:4" x14ac:dyDescent="0.2">
      <c r="B3235" t="s">
        <v>3271</v>
      </c>
      <c r="C3235" s="51">
        <v>9.9503045614815506E-3</v>
      </c>
      <c r="D3235" s="51">
        <v>2.7823286738921694E-2</v>
      </c>
    </row>
    <row r="3236" spans="2:4" x14ac:dyDescent="0.2">
      <c r="B3236" t="s">
        <v>3272</v>
      </c>
      <c r="C3236" s="51">
        <v>3.5121799930412489E-3</v>
      </c>
      <c r="D3236" s="51">
        <v>4.7402191848070589E-2</v>
      </c>
    </row>
    <row r="3237" spans="2:4" x14ac:dyDescent="0.2">
      <c r="B3237" t="s">
        <v>3273</v>
      </c>
      <c r="C3237" s="51">
        <v>1.8213441290583478E-2</v>
      </c>
      <c r="D3237" s="51">
        <v>4.2258536813527765E-2</v>
      </c>
    </row>
    <row r="3238" spans="2:4" x14ac:dyDescent="0.2">
      <c r="B3238" t="s">
        <v>3274</v>
      </c>
      <c r="C3238" s="51">
        <v>2.5254388389188406E-2</v>
      </c>
      <c r="D3238" s="51">
        <v>1.2448535698018012E-2</v>
      </c>
    </row>
    <row r="3239" spans="2:4" x14ac:dyDescent="0.2">
      <c r="B3239" t="s">
        <v>3275</v>
      </c>
      <c r="C3239" s="51">
        <v>-1.4420146172120575E-2</v>
      </c>
      <c r="D3239" s="51">
        <v>7.3694681699150832E-2</v>
      </c>
    </row>
    <row r="3240" spans="2:4" x14ac:dyDescent="0.2">
      <c r="B3240" t="s">
        <v>3276</v>
      </c>
      <c r="C3240" s="51">
        <v>1.5296211677305657E-3</v>
      </c>
      <c r="D3240" s="51">
        <v>5.3971985530877994E-2</v>
      </c>
    </row>
    <row r="3241" spans="2:4" x14ac:dyDescent="0.2">
      <c r="B3241" t="s">
        <v>3277</v>
      </c>
      <c r="C3241" s="51">
        <v>3.3974964962367814E-2</v>
      </c>
      <c r="D3241" s="51">
        <v>5.802226013391408E-2</v>
      </c>
    </row>
    <row r="3242" spans="2:4" x14ac:dyDescent="0.2">
      <c r="B3242" t="s">
        <v>3278</v>
      </c>
      <c r="C3242" s="51">
        <v>2.9835858765733234E-2</v>
      </c>
      <c r="D3242" s="51">
        <v>2.9456403719487489E-2</v>
      </c>
    </row>
    <row r="3243" spans="2:4" x14ac:dyDescent="0.2">
      <c r="B3243" t="s">
        <v>3279</v>
      </c>
      <c r="C3243" s="51">
        <v>2.7162796210762043E-2</v>
      </c>
      <c r="D3243" s="51">
        <v>3.2070556874139081E-2</v>
      </c>
    </row>
    <row r="3244" spans="2:4" x14ac:dyDescent="0.2">
      <c r="B3244" t="s">
        <v>3280</v>
      </c>
      <c r="C3244" s="51">
        <v>3.4100736244584956E-2</v>
      </c>
      <c r="D3244" s="51">
        <v>4.5932397110153914E-2</v>
      </c>
    </row>
    <row r="3245" spans="2:4" x14ac:dyDescent="0.2">
      <c r="B3245" t="s">
        <v>3281</v>
      </c>
      <c r="C3245" s="51">
        <v>-2.0120828006243759E-3</v>
      </c>
      <c r="D3245" s="51">
        <v>5.2815525693328903E-2</v>
      </c>
    </row>
    <row r="3246" spans="2:4" x14ac:dyDescent="0.2">
      <c r="B3246" t="s">
        <v>3282</v>
      </c>
      <c r="C3246" s="51">
        <v>1.0799592717070842E-2</v>
      </c>
      <c r="D3246" s="51">
        <v>5.2707277760559196E-2</v>
      </c>
    </row>
    <row r="3247" spans="2:4" x14ac:dyDescent="0.2">
      <c r="B3247" t="s">
        <v>3283</v>
      </c>
      <c r="C3247" s="51">
        <v>-4.0102478155098986E-2</v>
      </c>
      <c r="D3247" s="51">
        <v>1.5070270080507066E-2</v>
      </c>
    </row>
    <row r="3248" spans="2:4" x14ac:dyDescent="0.2">
      <c r="B3248" t="s">
        <v>3284</v>
      </c>
      <c r="C3248" s="51">
        <v>1.139866049588595E-2</v>
      </c>
      <c r="D3248" s="51">
        <v>6.3100973995100534E-2</v>
      </c>
    </row>
    <row r="3249" spans="2:4" x14ac:dyDescent="0.2">
      <c r="B3249" t="s">
        <v>3285</v>
      </c>
      <c r="C3249" s="51">
        <v>-6.8086168464239778E-3</v>
      </c>
      <c r="D3249" s="51">
        <v>6.2231438009874337E-2</v>
      </c>
    </row>
    <row r="3250" spans="2:4" x14ac:dyDescent="0.2">
      <c r="B3250" t="s">
        <v>3286</v>
      </c>
      <c r="C3250" s="51">
        <v>2.6069053955114239E-2</v>
      </c>
      <c r="D3250" s="51">
        <v>1.6708542418393826E-2</v>
      </c>
    </row>
    <row r="3251" spans="2:4" x14ac:dyDescent="0.2">
      <c r="B3251" t="s">
        <v>3287</v>
      </c>
      <c r="C3251" s="51">
        <v>-2.0900284472474086E-2</v>
      </c>
      <c r="D3251" s="51">
        <v>2.1026312525276175E-2</v>
      </c>
    </row>
    <row r="3252" spans="2:4" x14ac:dyDescent="0.2">
      <c r="B3252" t="s">
        <v>3288</v>
      </c>
      <c r="C3252" s="51">
        <v>2.0738622802899658E-3</v>
      </c>
      <c r="D3252" s="51">
        <v>4.4499842191265807E-2</v>
      </c>
    </row>
    <row r="3253" spans="2:4" x14ac:dyDescent="0.2">
      <c r="B3253" t="s">
        <v>3289</v>
      </c>
      <c r="C3253" s="51">
        <v>3.1310204197330868E-2</v>
      </c>
      <c r="D3253" s="51">
        <v>4.2444436022015926E-2</v>
      </c>
    </row>
    <row r="3254" spans="2:4" x14ac:dyDescent="0.2">
      <c r="B3254" t="s">
        <v>3290</v>
      </c>
      <c r="C3254" s="51">
        <v>6.0608929992336108E-4</v>
      </c>
      <c r="D3254" s="51">
        <v>5.9148159347923918E-2</v>
      </c>
    </row>
    <row r="3255" spans="2:4" x14ac:dyDescent="0.2">
      <c r="B3255" t="s">
        <v>3291</v>
      </c>
      <c r="C3255" s="51">
        <v>-8.3049237947958165E-3</v>
      </c>
      <c r="D3255" s="51">
        <v>6.2890364910723223E-2</v>
      </c>
    </row>
    <row r="3256" spans="2:4" x14ac:dyDescent="0.2">
      <c r="B3256" t="s">
        <v>3292</v>
      </c>
      <c r="C3256" s="51">
        <v>-7.6765931955634446E-3</v>
      </c>
      <c r="D3256" s="51">
        <v>3.1791099677680464E-2</v>
      </c>
    </row>
    <row r="3257" spans="2:4" x14ac:dyDescent="0.2">
      <c r="B3257" t="s">
        <v>3293</v>
      </c>
      <c r="C3257" s="51">
        <v>4.8996573330198712E-3</v>
      </c>
      <c r="D3257" s="51">
        <v>1.1878323248353046E-2</v>
      </c>
    </row>
    <row r="3258" spans="2:4" x14ac:dyDescent="0.2">
      <c r="B3258" t="s">
        <v>3294</v>
      </c>
      <c r="C3258" s="51">
        <v>9.7392580358987534E-3</v>
      </c>
      <c r="D3258" s="51">
        <v>5.5096387849934716E-2</v>
      </c>
    </row>
    <row r="3259" spans="2:4" x14ac:dyDescent="0.2">
      <c r="B3259" t="s">
        <v>3295</v>
      </c>
      <c r="C3259" s="51">
        <v>1.9282287876364355E-2</v>
      </c>
      <c r="D3259" s="51">
        <v>4.566108268798022E-2</v>
      </c>
    </row>
    <row r="3260" spans="2:4" x14ac:dyDescent="0.2">
      <c r="B3260" t="s">
        <v>3296</v>
      </c>
      <c r="C3260" s="51">
        <v>2.7296991723175956E-2</v>
      </c>
      <c r="D3260" s="51">
        <v>2.3083610630672394E-2</v>
      </c>
    </row>
    <row r="3261" spans="2:4" x14ac:dyDescent="0.2">
      <c r="B3261" t="s">
        <v>3297</v>
      </c>
      <c r="C3261" s="51">
        <v>1.547664031544317E-2</v>
      </c>
      <c r="D3261" s="51">
        <v>2.9903700248669597E-2</v>
      </c>
    </row>
    <row r="3262" spans="2:4" x14ac:dyDescent="0.2">
      <c r="B3262" t="s">
        <v>3298</v>
      </c>
      <c r="C3262" s="51">
        <v>4.5763913727662961E-2</v>
      </c>
      <c r="D3262" s="51">
        <v>5.0795129048831753E-2</v>
      </c>
    </row>
    <row r="3263" spans="2:4" x14ac:dyDescent="0.2">
      <c r="B3263" t="s">
        <v>3299</v>
      </c>
      <c r="C3263" s="51">
        <v>1.133449026986365E-2</v>
      </c>
      <c r="D3263" s="51">
        <v>6.1388811036305224E-2</v>
      </c>
    </row>
    <row r="3264" spans="2:4" x14ac:dyDescent="0.2">
      <c r="B3264" t="s">
        <v>3300</v>
      </c>
      <c r="C3264" s="51">
        <v>3.2907606189414115E-2</v>
      </c>
      <c r="D3264" s="51">
        <v>9.107495422428441E-2</v>
      </c>
    </row>
    <row r="3265" spans="2:4" x14ac:dyDescent="0.2">
      <c r="B3265" t="s">
        <v>3301</v>
      </c>
      <c r="C3265" s="51">
        <v>1.4962179354263826E-2</v>
      </c>
      <c r="D3265" s="51">
        <v>3.2476507078821687E-2</v>
      </c>
    </row>
    <row r="3266" spans="2:4" x14ac:dyDescent="0.2">
      <c r="B3266" t="s">
        <v>3302</v>
      </c>
      <c r="C3266" s="51">
        <v>2.1597269410658673E-2</v>
      </c>
      <c r="D3266" s="51">
        <v>6.8193379611341587E-2</v>
      </c>
    </row>
    <row r="3267" spans="2:4" x14ac:dyDescent="0.2">
      <c r="B3267" t="s">
        <v>3303</v>
      </c>
      <c r="C3267" s="51">
        <v>3.7916177534711763E-2</v>
      </c>
      <c r="D3267" s="51">
        <v>2.937759885036613E-2</v>
      </c>
    </row>
    <row r="3268" spans="2:4" x14ac:dyDescent="0.2">
      <c r="B3268" t="s">
        <v>3304</v>
      </c>
      <c r="C3268" s="51">
        <v>-5.0203844481918908E-3</v>
      </c>
      <c r="D3268" s="51">
        <v>2.0916933283992717E-2</v>
      </c>
    </row>
    <row r="3269" spans="2:4" x14ac:dyDescent="0.2">
      <c r="B3269" t="s">
        <v>3305</v>
      </c>
      <c r="C3269" s="51">
        <v>-8.687217434545395E-3</v>
      </c>
      <c r="D3269" s="51">
        <v>3.9988638692739657E-2</v>
      </c>
    </row>
    <row r="3270" spans="2:4" x14ac:dyDescent="0.2">
      <c r="B3270" t="s">
        <v>3306</v>
      </c>
      <c r="C3270" s="51">
        <v>2.6695523533201121E-2</v>
      </c>
      <c r="D3270" s="51">
        <v>2.7442743534682738E-2</v>
      </c>
    </row>
    <row r="3271" spans="2:4" x14ac:dyDescent="0.2">
      <c r="B3271" t="s">
        <v>3307</v>
      </c>
      <c r="C3271" s="51">
        <v>5.0996335735691095E-2</v>
      </c>
      <c r="D3271" s="51">
        <v>4.0781327409094112E-2</v>
      </c>
    </row>
    <row r="3272" spans="2:4" x14ac:dyDescent="0.2">
      <c r="B3272" t="s">
        <v>3308</v>
      </c>
      <c r="C3272" s="51">
        <v>-1.468134630659851E-2</v>
      </c>
      <c r="D3272" s="51">
        <v>5.7134748902850495E-2</v>
      </c>
    </row>
    <row r="3273" spans="2:4" x14ac:dyDescent="0.2">
      <c r="B3273" t="s">
        <v>3309</v>
      </c>
      <c r="C3273" s="51">
        <v>1.9528117981174806E-2</v>
      </c>
      <c r="D3273" s="51">
        <v>1.4257315529418033E-2</v>
      </c>
    </row>
    <row r="3274" spans="2:4" x14ac:dyDescent="0.2">
      <c r="B3274" t="s">
        <v>3310</v>
      </c>
      <c r="C3274" s="51">
        <v>1.3808628617121784E-2</v>
      </c>
      <c r="D3274" s="51">
        <v>4.7184589564367101E-2</v>
      </c>
    </row>
    <row r="3275" spans="2:4" x14ac:dyDescent="0.2">
      <c r="B3275" t="s">
        <v>3311</v>
      </c>
      <c r="C3275" s="51">
        <v>9.9446825665928419E-4</v>
      </c>
      <c r="D3275" s="51">
        <v>3.8090766333877042E-2</v>
      </c>
    </row>
    <row r="3276" spans="2:4" x14ac:dyDescent="0.2">
      <c r="B3276" t="s">
        <v>3312</v>
      </c>
      <c r="C3276" s="51">
        <v>8.6877036317275953E-3</v>
      </c>
      <c r="D3276" s="51">
        <v>2.7373654428910509E-2</v>
      </c>
    </row>
    <row r="3277" spans="2:4" x14ac:dyDescent="0.2">
      <c r="B3277" t="s">
        <v>3313</v>
      </c>
      <c r="C3277" s="51">
        <v>9.2747677961620839E-3</v>
      </c>
      <c r="D3277" s="51">
        <v>6.3575544406957146E-2</v>
      </c>
    </row>
    <row r="3278" spans="2:4" x14ac:dyDescent="0.2">
      <c r="B3278" t="s">
        <v>3314</v>
      </c>
      <c r="C3278" s="51">
        <v>1.5736975776200899E-2</v>
      </c>
      <c r="D3278" s="51">
        <v>1.9406143089250396E-2</v>
      </c>
    </row>
    <row r="3279" spans="2:4" x14ac:dyDescent="0.2">
      <c r="B3279" t="s">
        <v>3315</v>
      </c>
      <c r="C3279" s="51">
        <v>-5.2634006926842967E-2</v>
      </c>
      <c r="D3279" s="51">
        <v>6.8363485366573426E-2</v>
      </c>
    </row>
    <row r="3280" spans="2:4" x14ac:dyDescent="0.2">
      <c r="B3280" t="s">
        <v>3316</v>
      </c>
      <c r="C3280" s="51">
        <v>1.4297330074292566E-2</v>
      </c>
      <c r="D3280" s="51">
        <v>5.9665325627946547E-2</v>
      </c>
    </row>
    <row r="3281" spans="2:4" x14ac:dyDescent="0.2">
      <c r="B3281" t="s">
        <v>3317</v>
      </c>
      <c r="C3281" s="51">
        <v>1.3909959642011329E-2</v>
      </c>
      <c r="D3281" s="51">
        <v>2.1488933332474373E-2</v>
      </c>
    </row>
    <row r="3282" spans="2:4" x14ac:dyDescent="0.2">
      <c r="B3282" t="s">
        <v>3318</v>
      </c>
      <c r="C3282" s="51">
        <v>3.1586921199570968E-2</v>
      </c>
      <c r="D3282" s="51">
        <v>5.6536762380195858E-2</v>
      </c>
    </row>
    <row r="3283" spans="2:4" x14ac:dyDescent="0.2">
      <c r="B3283" t="s">
        <v>3319</v>
      </c>
      <c r="C3283" s="51">
        <v>-7.5864995314917204E-3</v>
      </c>
      <c r="D3283" s="51">
        <v>2.9323369017954869E-2</v>
      </c>
    </row>
    <row r="3284" spans="2:4" x14ac:dyDescent="0.2">
      <c r="B3284" t="s">
        <v>3320</v>
      </c>
      <c r="C3284" s="51">
        <v>-1.0354427956977651E-2</v>
      </c>
      <c r="D3284" s="51">
        <v>3.3267759148731542E-2</v>
      </c>
    </row>
    <row r="3285" spans="2:4" x14ac:dyDescent="0.2">
      <c r="B3285" t="s">
        <v>3321</v>
      </c>
      <c r="C3285" s="51">
        <v>1.8601554611760225E-2</v>
      </c>
      <c r="D3285" s="51">
        <v>2.3175967186369203E-2</v>
      </c>
    </row>
    <row r="3286" spans="2:4" x14ac:dyDescent="0.2">
      <c r="B3286" t="s">
        <v>3322</v>
      </c>
      <c r="C3286" s="51">
        <v>-5.6043372217667777E-3</v>
      </c>
      <c r="D3286" s="51">
        <v>3.5694772963004315E-2</v>
      </c>
    </row>
    <row r="3287" spans="2:4" x14ac:dyDescent="0.2">
      <c r="B3287" t="s">
        <v>3323</v>
      </c>
      <c r="C3287" s="51">
        <v>1.9672791426272467E-2</v>
      </c>
      <c r="D3287" s="51">
        <v>8.6425322170918584E-2</v>
      </c>
    </row>
    <row r="3288" spans="2:4" x14ac:dyDescent="0.2">
      <c r="B3288" t="s">
        <v>3324</v>
      </c>
      <c r="C3288" s="51">
        <v>3.5445340392297679E-2</v>
      </c>
      <c r="D3288" s="51">
        <v>6.5232847483692846E-2</v>
      </c>
    </row>
    <row r="3289" spans="2:4" x14ac:dyDescent="0.2">
      <c r="B3289" t="s">
        <v>3325</v>
      </c>
      <c r="C3289" s="51">
        <v>1.20477485731545E-3</v>
      </c>
      <c r="D3289" s="51">
        <v>5.5487464325779084E-2</v>
      </c>
    </row>
    <row r="3290" spans="2:4" x14ac:dyDescent="0.2">
      <c r="B3290" t="s">
        <v>3326</v>
      </c>
      <c r="C3290" s="51">
        <v>1.2388585918812783E-2</v>
      </c>
      <c r="D3290" s="51">
        <v>4.1835010869884073E-2</v>
      </c>
    </row>
    <row r="3291" spans="2:4" x14ac:dyDescent="0.2">
      <c r="B3291" t="s">
        <v>3327</v>
      </c>
      <c r="C3291" s="51">
        <v>-3.2204255050256335E-2</v>
      </c>
      <c r="D3291" s="51">
        <v>5.1358067775263132E-2</v>
      </c>
    </row>
    <row r="3292" spans="2:4" x14ac:dyDescent="0.2">
      <c r="B3292" t="s">
        <v>3328</v>
      </c>
      <c r="C3292" s="51">
        <v>1.4659176674048004E-2</v>
      </c>
      <c r="D3292" s="51">
        <v>4.8394411938891838E-2</v>
      </c>
    </row>
    <row r="3293" spans="2:4" x14ac:dyDescent="0.2">
      <c r="B3293" t="s">
        <v>3329</v>
      </c>
      <c r="C3293" s="51">
        <v>1.653648981420304E-2</v>
      </c>
      <c r="D3293" s="51">
        <v>5.4288049891494342E-2</v>
      </c>
    </row>
    <row r="3294" spans="2:4" x14ac:dyDescent="0.2">
      <c r="B3294" t="s">
        <v>3330</v>
      </c>
      <c r="C3294" s="51">
        <v>7.1428960089897631E-3</v>
      </c>
      <c r="D3294" s="51">
        <v>7.2461935364758742E-2</v>
      </c>
    </row>
    <row r="3295" spans="2:4" x14ac:dyDescent="0.2">
      <c r="B3295" t="s">
        <v>3331</v>
      </c>
      <c r="C3295" s="51">
        <v>1.4455625030817191E-2</v>
      </c>
      <c r="D3295" s="51">
        <v>-1.4707893309780645E-3</v>
      </c>
    </row>
    <row r="3296" spans="2:4" x14ac:dyDescent="0.2">
      <c r="B3296" t="s">
        <v>3332</v>
      </c>
      <c r="C3296" s="51">
        <v>-1.0719321896299169E-2</v>
      </c>
      <c r="D3296" s="51">
        <v>3.8807495117949606E-2</v>
      </c>
    </row>
    <row r="3297" spans="2:4" x14ac:dyDescent="0.2">
      <c r="B3297" t="s">
        <v>3333</v>
      </c>
      <c r="C3297" s="51">
        <v>2.5678778733962918E-2</v>
      </c>
      <c r="D3297" s="51">
        <v>5.9527463214576942E-2</v>
      </c>
    </row>
    <row r="3298" spans="2:4" x14ac:dyDescent="0.2">
      <c r="B3298" t="s">
        <v>3334</v>
      </c>
      <c r="C3298" s="51">
        <v>1.6750039454858229E-3</v>
      </c>
      <c r="D3298" s="51">
        <v>5.3019845960715087E-2</v>
      </c>
    </row>
    <row r="3299" spans="2:4" x14ac:dyDescent="0.2">
      <c r="B3299" t="s">
        <v>3335</v>
      </c>
      <c r="C3299" s="51">
        <v>-2.0376011627495864E-3</v>
      </c>
      <c r="D3299" s="51">
        <v>2.9592523064943806E-2</v>
      </c>
    </row>
    <row r="3300" spans="2:4" x14ac:dyDescent="0.2">
      <c r="B3300" t="s">
        <v>3336</v>
      </c>
      <c r="C3300" s="51">
        <v>5.6841448406679844E-3</v>
      </c>
      <c r="D3300" s="51">
        <v>3.9350669986074102E-2</v>
      </c>
    </row>
    <row r="3301" spans="2:4" x14ac:dyDescent="0.2">
      <c r="B3301" t="s">
        <v>3337</v>
      </c>
      <c r="C3301" s="51">
        <v>3.8334359650055869E-2</v>
      </c>
      <c r="D3301" s="51">
        <v>2.2567118945113273E-2</v>
      </c>
    </row>
    <row r="3302" spans="2:4" x14ac:dyDescent="0.2">
      <c r="B3302" t="s">
        <v>3338</v>
      </c>
      <c r="C3302" s="51">
        <v>-3.4565988226076177E-2</v>
      </c>
      <c r="D3302" s="51">
        <v>5.3397303945226869E-2</v>
      </c>
    </row>
    <row r="3303" spans="2:4" x14ac:dyDescent="0.2">
      <c r="B3303" t="s">
        <v>3339</v>
      </c>
      <c r="C3303" s="51">
        <v>-4.1140590586943658E-2</v>
      </c>
      <c r="D3303" s="51">
        <v>5.2338583222471868E-2</v>
      </c>
    </row>
    <row r="3304" spans="2:4" x14ac:dyDescent="0.2">
      <c r="B3304" t="s">
        <v>3340</v>
      </c>
      <c r="C3304" s="51">
        <v>2.1644410066367942E-2</v>
      </c>
      <c r="D3304" s="51">
        <v>4.1690283565671088E-2</v>
      </c>
    </row>
    <row r="3305" spans="2:4" x14ac:dyDescent="0.2">
      <c r="B3305" t="s">
        <v>3341</v>
      </c>
      <c r="C3305" s="51">
        <v>1.2883611358969713E-2</v>
      </c>
      <c r="D3305" s="51">
        <v>5.3167536342263545E-2</v>
      </c>
    </row>
    <row r="3306" spans="2:4" x14ac:dyDescent="0.2">
      <c r="B3306" t="s">
        <v>3342</v>
      </c>
      <c r="C3306" s="51">
        <v>2.040980444596649E-3</v>
      </c>
      <c r="D3306" s="51">
        <v>4.1532091298522963E-2</v>
      </c>
    </row>
    <row r="3307" spans="2:4" x14ac:dyDescent="0.2">
      <c r="B3307" t="s">
        <v>3343</v>
      </c>
      <c r="C3307" s="51">
        <v>5.7306920006660649E-2</v>
      </c>
      <c r="D3307" s="51">
        <v>2.5230149143179434E-2</v>
      </c>
    </row>
    <row r="3308" spans="2:4" x14ac:dyDescent="0.2">
      <c r="B3308" t="s">
        <v>3344</v>
      </c>
      <c r="C3308" s="51">
        <v>3.1081019655408867E-2</v>
      </c>
      <c r="D3308" s="51">
        <v>3.7877523328910631E-2</v>
      </c>
    </row>
    <row r="3309" spans="2:4" x14ac:dyDescent="0.2">
      <c r="B3309" t="s">
        <v>3345</v>
      </c>
      <c r="C3309" s="51">
        <v>-1.3277134861385438E-3</v>
      </c>
      <c r="D3309" s="51">
        <v>3.5797854856004174E-2</v>
      </c>
    </row>
    <row r="3310" spans="2:4" x14ac:dyDescent="0.2">
      <c r="B3310" t="s">
        <v>3346</v>
      </c>
      <c r="C3310" s="51">
        <v>3.2581930561391007E-3</v>
      </c>
      <c r="D3310" s="51">
        <v>7.5485630127214182E-2</v>
      </c>
    </row>
    <row r="3311" spans="2:4" x14ac:dyDescent="0.2">
      <c r="B3311" t="s">
        <v>3347</v>
      </c>
      <c r="C3311" s="51">
        <v>1.1579784764984818E-2</v>
      </c>
      <c r="D3311" s="51">
        <v>8.5200346339891458E-2</v>
      </c>
    </row>
    <row r="3312" spans="2:4" x14ac:dyDescent="0.2">
      <c r="B3312" t="s">
        <v>3348</v>
      </c>
      <c r="C3312" s="51">
        <v>1.4201715436077369E-2</v>
      </c>
      <c r="D3312" s="51">
        <v>5.9134279810943574E-2</v>
      </c>
    </row>
    <row r="3313" spans="2:4" x14ac:dyDescent="0.2">
      <c r="B3313" t="s">
        <v>3349</v>
      </c>
      <c r="C3313" s="51">
        <v>1.2330769243763548E-2</v>
      </c>
      <c r="D3313" s="51">
        <v>3.2646524057929657E-2</v>
      </c>
    </row>
    <row r="3314" spans="2:4" x14ac:dyDescent="0.2">
      <c r="B3314" t="s">
        <v>3350</v>
      </c>
      <c r="C3314" s="51">
        <v>3.1362047154286796E-2</v>
      </c>
      <c r="D3314" s="51">
        <v>5.3286681336767304E-2</v>
      </c>
    </row>
    <row r="3315" spans="2:4" x14ac:dyDescent="0.2">
      <c r="B3315" t="s">
        <v>3351</v>
      </c>
      <c r="C3315" s="51">
        <v>2.5134348779144222E-2</v>
      </c>
      <c r="D3315" s="51">
        <v>1.7099286295543418E-2</v>
      </c>
    </row>
    <row r="3316" spans="2:4" x14ac:dyDescent="0.2">
      <c r="B3316" t="s">
        <v>3352</v>
      </c>
      <c r="C3316" s="51">
        <v>4.8023968427213043E-2</v>
      </c>
      <c r="D3316" s="51">
        <v>3.618228193826057E-2</v>
      </c>
    </row>
    <row r="3317" spans="2:4" x14ac:dyDescent="0.2">
      <c r="B3317" t="s">
        <v>3353</v>
      </c>
      <c r="C3317" s="51">
        <v>2.3819096015509633E-2</v>
      </c>
      <c r="D3317" s="51">
        <v>2.5356074269261585E-2</v>
      </c>
    </row>
    <row r="3318" spans="2:4" x14ac:dyDescent="0.2">
      <c r="B3318" t="s">
        <v>3354</v>
      </c>
      <c r="C3318" s="51">
        <v>2.6106164991989179E-2</v>
      </c>
      <c r="D3318" s="51">
        <v>5.2346720126359991E-2</v>
      </c>
    </row>
    <row r="3319" spans="2:4" x14ac:dyDescent="0.2">
      <c r="B3319" t="s">
        <v>3355</v>
      </c>
      <c r="C3319" s="51">
        <v>1.3523521228265853E-2</v>
      </c>
      <c r="D3319" s="51">
        <v>1.675913723863098E-2</v>
      </c>
    </row>
    <row r="3320" spans="2:4" x14ac:dyDescent="0.2">
      <c r="B3320" t="s">
        <v>3356</v>
      </c>
      <c r="C3320" s="51">
        <v>-1.1561746555687034E-2</v>
      </c>
      <c r="D3320" s="51">
        <v>5.3471054588017791E-2</v>
      </c>
    </row>
    <row r="3321" spans="2:4" x14ac:dyDescent="0.2">
      <c r="B3321" t="s">
        <v>3357</v>
      </c>
      <c r="C3321" s="51">
        <v>4.7335073944442564E-3</v>
      </c>
      <c r="D3321" s="51">
        <v>5.8277768213184603E-2</v>
      </c>
    </row>
    <row r="3322" spans="2:4" x14ac:dyDescent="0.2">
      <c r="B3322" t="s">
        <v>3358</v>
      </c>
      <c r="C3322" s="51">
        <v>-9.5651017094046196E-3</v>
      </c>
      <c r="D3322" s="51">
        <v>5.1082116055711405E-2</v>
      </c>
    </row>
    <row r="3323" spans="2:4" x14ac:dyDescent="0.2">
      <c r="B3323" t="s">
        <v>3359</v>
      </c>
      <c r="C3323" s="51">
        <v>2.5440795222768414E-2</v>
      </c>
      <c r="D3323" s="51">
        <v>1.0204971278772942E-3</v>
      </c>
    </row>
    <row r="3324" spans="2:4" x14ac:dyDescent="0.2">
      <c r="B3324" t="s">
        <v>3360</v>
      </c>
      <c r="C3324" s="51">
        <v>2.2703434817758876E-2</v>
      </c>
      <c r="D3324" s="51">
        <v>6.5720234839794042E-2</v>
      </c>
    </row>
    <row r="3325" spans="2:4" x14ac:dyDescent="0.2">
      <c r="B3325" t="s">
        <v>3361</v>
      </c>
      <c r="C3325" s="51">
        <v>-1.1323959577694125E-2</v>
      </c>
      <c r="D3325" s="51">
        <v>3.5609567655959726E-2</v>
      </c>
    </row>
    <row r="3326" spans="2:4" x14ac:dyDescent="0.2">
      <c r="B3326" t="s">
        <v>3362</v>
      </c>
      <c r="C3326" s="51">
        <v>-6.1211061583887044E-3</v>
      </c>
      <c r="D3326" s="51">
        <v>2.3863822197796425E-2</v>
      </c>
    </row>
    <row r="3327" spans="2:4" x14ac:dyDescent="0.2">
      <c r="B3327" t="s">
        <v>3363</v>
      </c>
      <c r="C3327" s="51">
        <v>2.9717063247472197E-2</v>
      </c>
      <c r="D3327" s="51">
        <v>2.7424201294572018E-2</v>
      </c>
    </row>
    <row r="3328" spans="2:4" x14ac:dyDescent="0.2">
      <c r="B3328" t="s">
        <v>3364</v>
      </c>
      <c r="C3328" s="51">
        <v>-1.709405134840903E-2</v>
      </c>
      <c r="D3328" s="51">
        <v>1.81785834341796E-2</v>
      </c>
    </row>
    <row r="3329" spans="2:4" x14ac:dyDescent="0.2">
      <c r="B3329" t="s">
        <v>3365</v>
      </c>
      <c r="C3329" s="51">
        <v>2.2359468763906491E-2</v>
      </c>
      <c r="D3329" s="51">
        <v>4.3918100699366039E-2</v>
      </c>
    </row>
    <row r="3330" spans="2:4" x14ac:dyDescent="0.2">
      <c r="B3330" t="s">
        <v>3366</v>
      </c>
      <c r="C3330" s="51">
        <v>7.704135351943575E-3</v>
      </c>
      <c r="D3330" s="51">
        <v>2.684491111675175E-2</v>
      </c>
    </row>
    <row r="3331" spans="2:4" x14ac:dyDescent="0.2">
      <c r="B3331" t="s">
        <v>3367</v>
      </c>
      <c r="C3331" s="51">
        <v>7.711350284710752E-3</v>
      </c>
      <c r="D3331" s="51">
        <v>3.7013089527809934E-2</v>
      </c>
    </row>
    <row r="3332" spans="2:4" x14ac:dyDescent="0.2">
      <c r="B3332" t="s">
        <v>3368</v>
      </c>
      <c r="C3332" s="51">
        <v>1.2453442475225975E-2</v>
      </c>
      <c r="D3332" s="51">
        <v>2.244094992998498E-2</v>
      </c>
    </row>
    <row r="3333" spans="2:4" x14ac:dyDescent="0.2">
      <c r="B3333" t="s">
        <v>3369</v>
      </c>
      <c r="C3333" s="51">
        <v>-4.0313802485126171E-2</v>
      </c>
      <c r="D3333" s="51">
        <v>2.3694729904572592E-2</v>
      </c>
    </row>
    <row r="3334" spans="2:4" x14ac:dyDescent="0.2">
      <c r="B3334" t="s">
        <v>3370</v>
      </c>
      <c r="C3334" s="51">
        <v>1.1993656149765733E-2</v>
      </c>
      <c r="D3334" s="51">
        <v>3.7633055092676476E-2</v>
      </c>
    </row>
    <row r="3335" spans="2:4" x14ac:dyDescent="0.2">
      <c r="B3335" t="s">
        <v>3371</v>
      </c>
      <c r="C3335" s="51">
        <v>1.081124335159849E-2</v>
      </c>
      <c r="D3335" s="51">
        <v>4.8788663252934399E-2</v>
      </c>
    </row>
    <row r="3336" spans="2:4" x14ac:dyDescent="0.2">
      <c r="B3336" t="s">
        <v>3372</v>
      </c>
      <c r="C3336" s="51">
        <v>4.1978054441692558E-2</v>
      </c>
      <c r="D3336" s="51">
        <v>4.4445405381100596E-2</v>
      </c>
    </row>
    <row r="3337" spans="2:4" x14ac:dyDescent="0.2">
      <c r="B3337" t="s">
        <v>3373</v>
      </c>
      <c r="C3337" s="51">
        <v>-4.0539258815517135E-4</v>
      </c>
      <c r="D3337" s="51">
        <v>5.7861118740112835E-2</v>
      </c>
    </row>
    <row r="3338" spans="2:4" x14ac:dyDescent="0.2">
      <c r="B3338" t="s">
        <v>3374</v>
      </c>
      <c r="C3338" s="51">
        <v>9.1970530866002584E-3</v>
      </c>
      <c r="D3338" s="51">
        <v>4.134863338492125E-2</v>
      </c>
    </row>
    <row r="3339" spans="2:4" x14ac:dyDescent="0.2">
      <c r="B3339" t="s">
        <v>3375</v>
      </c>
      <c r="C3339" s="51">
        <v>1.1867548359985425E-2</v>
      </c>
      <c r="D3339" s="51">
        <v>2.0814331592565186E-2</v>
      </c>
    </row>
    <row r="3340" spans="2:4" x14ac:dyDescent="0.2">
      <c r="B3340" t="s">
        <v>3376</v>
      </c>
      <c r="C3340" s="51">
        <v>-2.0240545598145653E-3</v>
      </c>
      <c r="D3340" s="51">
        <v>1.6940367484555789E-2</v>
      </c>
    </row>
    <row r="3341" spans="2:4" x14ac:dyDescent="0.2">
      <c r="B3341" t="s">
        <v>3377</v>
      </c>
      <c r="C3341" s="51">
        <v>1.275704866418983E-2</v>
      </c>
      <c r="D3341" s="51">
        <v>1.7491749547611905E-2</v>
      </c>
    </row>
    <row r="3342" spans="2:4" x14ac:dyDescent="0.2">
      <c r="B3342" t="s">
        <v>3378</v>
      </c>
      <c r="C3342" s="51">
        <v>1.7592328709440677E-2</v>
      </c>
      <c r="D3342" s="51">
        <v>3.7030477977458176E-2</v>
      </c>
    </row>
    <row r="3343" spans="2:4" x14ac:dyDescent="0.2">
      <c r="B3343" t="s">
        <v>3379</v>
      </c>
      <c r="C3343" s="51">
        <v>5.4610759134011829E-3</v>
      </c>
      <c r="D3343" s="51">
        <v>3.2267070206354873E-2</v>
      </c>
    </row>
    <row r="3344" spans="2:4" x14ac:dyDescent="0.2">
      <c r="B3344" t="s">
        <v>3380</v>
      </c>
      <c r="C3344" s="51">
        <v>4.4758606654045373E-2</v>
      </c>
      <c r="D3344" s="51">
        <v>4.158804211285453E-2</v>
      </c>
    </row>
    <row r="3345" spans="2:4" x14ac:dyDescent="0.2">
      <c r="B3345" t="s">
        <v>3381</v>
      </c>
      <c r="C3345" s="51">
        <v>1.8053699880080678E-2</v>
      </c>
      <c r="D3345" s="51">
        <v>6.6248273369438643E-2</v>
      </c>
    </row>
    <row r="3346" spans="2:4" x14ac:dyDescent="0.2">
      <c r="B3346" t="s">
        <v>3382</v>
      </c>
      <c r="C3346" s="51">
        <v>-2.2298844786537583E-2</v>
      </c>
      <c r="D3346" s="51">
        <v>6.6848444057746412E-2</v>
      </c>
    </row>
    <row r="3347" spans="2:4" x14ac:dyDescent="0.2">
      <c r="B3347" t="s">
        <v>3383</v>
      </c>
      <c r="C3347" s="51">
        <v>3.3287631846833865E-2</v>
      </c>
      <c r="D3347" s="51">
        <v>1.2414632384383222E-2</v>
      </c>
    </row>
    <row r="3348" spans="2:4" x14ac:dyDescent="0.2">
      <c r="B3348" t="s">
        <v>3384</v>
      </c>
      <c r="C3348" s="51">
        <v>4.6771645210628701E-3</v>
      </c>
      <c r="D3348" s="51">
        <v>1.6463755603702789E-2</v>
      </c>
    </row>
    <row r="3349" spans="2:4" x14ac:dyDescent="0.2">
      <c r="B3349" t="s">
        <v>3385</v>
      </c>
      <c r="C3349" s="51">
        <v>9.2364956276975354E-3</v>
      </c>
      <c r="D3349" s="51">
        <v>8.9871447618344355E-2</v>
      </c>
    </row>
    <row r="3350" spans="2:4" x14ac:dyDescent="0.2">
      <c r="B3350" t="s">
        <v>3386</v>
      </c>
      <c r="C3350" s="51">
        <v>4.4523328417150988E-2</v>
      </c>
      <c r="D3350" s="51">
        <v>3.5942134528936492E-2</v>
      </c>
    </row>
    <row r="3351" spans="2:4" x14ac:dyDescent="0.2">
      <c r="B3351" t="s">
        <v>3387</v>
      </c>
      <c r="C3351" s="51">
        <v>2.6587236294226081E-2</v>
      </c>
      <c r="D3351" s="51">
        <v>4.6128271814591303E-2</v>
      </c>
    </row>
    <row r="3352" spans="2:4" x14ac:dyDescent="0.2">
      <c r="B3352" t="s">
        <v>3388</v>
      </c>
      <c r="C3352" s="51">
        <v>-3.6495377387182979E-3</v>
      </c>
      <c r="D3352" s="51">
        <v>3.4541116408234603E-2</v>
      </c>
    </row>
    <row r="3353" spans="2:4" x14ac:dyDescent="0.2">
      <c r="B3353" t="s">
        <v>3389</v>
      </c>
      <c r="C3353" s="51">
        <v>2.5787774050479086E-2</v>
      </c>
      <c r="D3353" s="51">
        <v>7.7101001658917326E-2</v>
      </c>
    </row>
    <row r="3354" spans="2:4" x14ac:dyDescent="0.2">
      <c r="B3354" t="s">
        <v>3390</v>
      </c>
      <c r="C3354" s="51">
        <v>4.0790012978657718E-2</v>
      </c>
      <c r="D3354" s="51">
        <v>2.5713528589893973E-2</v>
      </c>
    </row>
    <row r="3355" spans="2:4" x14ac:dyDescent="0.2">
      <c r="B3355" t="s">
        <v>3391</v>
      </c>
      <c r="C3355" s="51">
        <v>2.3695909698720399E-3</v>
      </c>
      <c r="D3355" s="51">
        <v>4.8088045060568282E-2</v>
      </c>
    </row>
    <row r="3356" spans="2:4" x14ac:dyDescent="0.2">
      <c r="B3356" t="s">
        <v>3392</v>
      </c>
      <c r="C3356" s="51">
        <v>2.0703052034435003E-2</v>
      </c>
      <c r="D3356" s="51">
        <v>5.2003098013039636E-2</v>
      </c>
    </row>
    <row r="3357" spans="2:4" x14ac:dyDescent="0.2">
      <c r="B3357" t="s">
        <v>3393</v>
      </c>
      <c r="C3357" s="51">
        <v>4.4330128476380265E-2</v>
      </c>
      <c r="D3357" s="51">
        <v>4.5871529218801853E-2</v>
      </c>
    </row>
    <row r="3358" spans="2:4" x14ac:dyDescent="0.2">
      <c r="B3358" t="s">
        <v>3394</v>
      </c>
      <c r="C3358" s="51">
        <v>-4.2842769662782519E-4</v>
      </c>
      <c r="D3358" s="51">
        <v>5.0791915840097845E-2</v>
      </c>
    </row>
    <row r="3359" spans="2:4" x14ac:dyDescent="0.2">
      <c r="B3359" t="s">
        <v>3395</v>
      </c>
      <c r="C3359" s="51">
        <v>-5.328168877684095E-3</v>
      </c>
      <c r="D3359" s="51">
        <v>5.0159575791175665E-2</v>
      </c>
    </row>
    <row r="3360" spans="2:4" x14ac:dyDescent="0.2">
      <c r="B3360" t="s">
        <v>3396</v>
      </c>
      <c r="C3360" s="51">
        <v>2.8863729279739764E-2</v>
      </c>
      <c r="D3360" s="51">
        <v>4.944674079051202E-2</v>
      </c>
    </row>
    <row r="3361" spans="2:4" x14ac:dyDescent="0.2">
      <c r="B3361" t="s">
        <v>3397</v>
      </c>
      <c r="C3361" s="51">
        <v>2.7243957217555084E-2</v>
      </c>
      <c r="D3361" s="51">
        <v>-1.069408074018334E-3</v>
      </c>
    </row>
    <row r="3362" spans="2:4" x14ac:dyDescent="0.2">
      <c r="B3362" t="s">
        <v>3398</v>
      </c>
      <c r="C3362" s="51">
        <v>-9.8012966724857365E-3</v>
      </c>
      <c r="D3362" s="51">
        <v>1.2425516743797164E-2</v>
      </c>
    </row>
    <row r="3363" spans="2:4" x14ac:dyDescent="0.2">
      <c r="B3363" t="s">
        <v>3399</v>
      </c>
      <c r="C3363" s="51">
        <v>5.6826654686335798E-5</v>
      </c>
      <c r="D3363" s="51">
        <v>1.5964058586954724E-2</v>
      </c>
    </row>
    <row r="3364" spans="2:4" x14ac:dyDescent="0.2">
      <c r="B3364" t="s">
        <v>3400</v>
      </c>
      <c r="C3364" s="51">
        <v>-2.652822951373679E-2</v>
      </c>
      <c r="D3364" s="51">
        <v>3.1498759132810528E-2</v>
      </c>
    </row>
    <row r="3365" spans="2:4" x14ac:dyDescent="0.2">
      <c r="B3365" t="s">
        <v>3401</v>
      </c>
      <c r="C3365" s="51">
        <v>5.7659554577678095E-3</v>
      </c>
      <c r="D3365" s="51">
        <v>1.2319236237106634E-2</v>
      </c>
    </row>
    <row r="3366" spans="2:4" x14ac:dyDescent="0.2">
      <c r="B3366" t="s">
        <v>3402</v>
      </c>
      <c r="C3366" s="51">
        <v>8.8094505088433424E-4</v>
      </c>
      <c r="D3366" s="51">
        <v>4.9086599232658554E-2</v>
      </c>
    </row>
    <row r="3367" spans="2:4" x14ac:dyDescent="0.2">
      <c r="B3367" t="s">
        <v>3403</v>
      </c>
      <c r="C3367" s="51">
        <v>6.7446192880975062E-3</v>
      </c>
      <c r="D3367" s="51">
        <v>1.7276456504734378E-2</v>
      </c>
    </row>
    <row r="3368" spans="2:4" x14ac:dyDescent="0.2">
      <c r="B3368" t="s">
        <v>3404</v>
      </c>
      <c r="C3368" s="51">
        <v>-5.5943503783902303E-3</v>
      </c>
      <c r="D3368" s="51">
        <v>2.8610367759086729E-2</v>
      </c>
    </row>
    <row r="3369" spans="2:4" x14ac:dyDescent="0.2">
      <c r="B3369" t="s">
        <v>3405</v>
      </c>
      <c r="C3369" s="51">
        <v>1.1437432298046196E-2</v>
      </c>
      <c r="D3369" s="51">
        <v>7.8204443638093354E-2</v>
      </c>
    </row>
    <row r="3370" spans="2:4" x14ac:dyDescent="0.2">
      <c r="B3370" t="s">
        <v>3406</v>
      </c>
      <c r="C3370" s="51">
        <v>-1.847105812113746E-3</v>
      </c>
      <c r="D3370" s="51">
        <v>1.4880244541212031E-2</v>
      </c>
    </row>
    <row r="3371" spans="2:4" x14ac:dyDescent="0.2">
      <c r="B3371" t="s">
        <v>3407</v>
      </c>
      <c r="C3371" s="51">
        <v>-9.1329484421349624E-5</v>
      </c>
      <c r="D3371" s="51">
        <v>2.4275980526331564E-2</v>
      </c>
    </row>
    <row r="3372" spans="2:4" x14ac:dyDescent="0.2">
      <c r="B3372" t="s">
        <v>3408</v>
      </c>
      <c r="C3372" s="51">
        <v>-7.0073515974127861E-3</v>
      </c>
      <c r="D3372" s="51">
        <v>5.7841265183234084E-2</v>
      </c>
    </row>
    <row r="3373" spans="2:4" x14ac:dyDescent="0.2">
      <c r="B3373" t="s">
        <v>3409</v>
      </c>
      <c r="C3373" s="51">
        <v>2.9826446161596666E-2</v>
      </c>
      <c r="D3373" s="51">
        <v>6.4269431532655671E-2</v>
      </c>
    </row>
    <row r="3374" spans="2:4" x14ac:dyDescent="0.2">
      <c r="B3374" t="s">
        <v>3410</v>
      </c>
      <c r="C3374" s="51">
        <v>4.0452539406197877E-2</v>
      </c>
      <c r="D3374" s="51">
        <v>6.3994905846945227E-3</v>
      </c>
    </row>
    <row r="3375" spans="2:4" x14ac:dyDescent="0.2">
      <c r="B3375" t="s">
        <v>3411</v>
      </c>
      <c r="C3375" s="51">
        <v>6.1850763508658563E-2</v>
      </c>
      <c r="D3375" s="51">
        <v>5.4859666432902798E-2</v>
      </c>
    </row>
    <row r="3376" spans="2:4" x14ac:dyDescent="0.2">
      <c r="B3376" t="s">
        <v>3412</v>
      </c>
      <c r="C3376" s="51">
        <v>4.6463257154642369E-2</v>
      </c>
      <c r="D3376" s="51">
        <v>3.9751916126336072E-2</v>
      </c>
    </row>
    <row r="3377" spans="2:4" x14ac:dyDescent="0.2">
      <c r="B3377" t="s">
        <v>3413</v>
      </c>
      <c r="C3377" s="51">
        <v>3.4320214757871538E-2</v>
      </c>
      <c r="D3377" s="51">
        <v>4.8594346976920479E-2</v>
      </c>
    </row>
    <row r="3378" spans="2:4" x14ac:dyDescent="0.2">
      <c r="B3378" t="s">
        <v>3414</v>
      </c>
      <c r="C3378" s="51">
        <v>1.4632028180079856E-2</v>
      </c>
      <c r="D3378" s="51">
        <v>2.0832600725894126E-2</v>
      </c>
    </row>
    <row r="3379" spans="2:4" x14ac:dyDescent="0.2">
      <c r="B3379" t="s">
        <v>3415</v>
      </c>
      <c r="C3379" s="51">
        <v>2.89142028422456E-2</v>
      </c>
      <c r="D3379" s="51">
        <v>4.583769657836162E-2</v>
      </c>
    </row>
    <row r="3380" spans="2:4" x14ac:dyDescent="0.2">
      <c r="B3380" t="s">
        <v>3416</v>
      </c>
      <c r="C3380" s="51">
        <v>3.9473093864219252E-2</v>
      </c>
      <c r="D3380" s="51">
        <v>2.4187632468142411E-2</v>
      </c>
    </row>
    <row r="3381" spans="2:4" x14ac:dyDescent="0.2">
      <c r="B3381" t="s">
        <v>3417</v>
      </c>
      <c r="C3381" s="51">
        <v>-1.5999042512274866E-2</v>
      </c>
      <c r="D3381" s="51">
        <v>2.7197151415921487E-2</v>
      </c>
    </row>
    <row r="3382" spans="2:4" x14ac:dyDescent="0.2">
      <c r="B3382" t="s">
        <v>3418</v>
      </c>
      <c r="C3382" s="51">
        <v>1.5853626225416077E-2</v>
      </c>
      <c r="D3382" s="51">
        <v>3.9098915633353999E-2</v>
      </c>
    </row>
    <row r="3383" spans="2:4" x14ac:dyDescent="0.2">
      <c r="B3383" t="s">
        <v>3419</v>
      </c>
      <c r="C3383" s="51">
        <v>6.8092848523023698E-4</v>
      </c>
      <c r="D3383" s="51">
        <v>2.9930051470116164E-2</v>
      </c>
    </row>
    <row r="3384" spans="2:4" x14ac:dyDescent="0.2">
      <c r="B3384" t="s">
        <v>3420</v>
      </c>
      <c r="C3384" s="51">
        <v>3.4056110640504345E-2</v>
      </c>
      <c r="D3384" s="51">
        <v>6.5300683236031068E-2</v>
      </c>
    </row>
    <row r="3385" spans="2:4" x14ac:dyDescent="0.2">
      <c r="B3385" t="s">
        <v>3421</v>
      </c>
      <c r="C3385" s="51">
        <v>1.8264791197418619E-2</v>
      </c>
      <c r="D3385" s="51">
        <v>1.842134837887845E-2</v>
      </c>
    </row>
    <row r="3386" spans="2:4" x14ac:dyDescent="0.2">
      <c r="B3386" t="s">
        <v>3422</v>
      </c>
      <c r="C3386" s="51">
        <v>1.2024436154062224E-2</v>
      </c>
      <c r="D3386" s="51">
        <v>3.2764782036024939E-2</v>
      </c>
    </row>
    <row r="3387" spans="2:4" x14ac:dyDescent="0.2">
      <c r="B3387" t="s">
        <v>3423</v>
      </c>
      <c r="C3387" s="51">
        <v>-9.7404695400953728E-4</v>
      </c>
      <c r="D3387" s="51">
        <v>5.2541269435727171E-2</v>
      </c>
    </row>
    <row r="3388" spans="2:4" x14ac:dyDescent="0.2">
      <c r="B3388" t="s">
        <v>3424</v>
      </c>
      <c r="C3388" s="51">
        <v>7.7951039526347587E-3</v>
      </c>
      <c r="D3388" s="51">
        <v>1.4362107432778763E-2</v>
      </c>
    </row>
    <row r="3389" spans="2:4" x14ac:dyDescent="0.2">
      <c r="B3389" t="s">
        <v>3425</v>
      </c>
      <c r="C3389" s="51">
        <v>-1.8346733202639617E-2</v>
      </c>
      <c r="D3389" s="51">
        <v>3.1983957201148522E-2</v>
      </c>
    </row>
    <row r="3390" spans="2:4" x14ac:dyDescent="0.2">
      <c r="B3390" t="s">
        <v>3426</v>
      </c>
      <c r="C3390" s="51">
        <v>1.5521848541353609E-2</v>
      </c>
      <c r="D3390" s="51">
        <v>3.6738743462763589E-2</v>
      </c>
    </row>
    <row r="3391" spans="2:4" x14ac:dyDescent="0.2">
      <c r="B3391" t="s">
        <v>3427</v>
      </c>
      <c r="C3391" s="51">
        <v>7.9681827939281913E-4</v>
      </c>
      <c r="D3391" s="51">
        <v>4.310610743844976E-2</v>
      </c>
    </row>
    <row r="3392" spans="2:4" x14ac:dyDescent="0.2">
      <c r="B3392" t="s">
        <v>3428</v>
      </c>
      <c r="C3392" s="51">
        <v>4.4573310782009608E-2</v>
      </c>
      <c r="D3392" s="51">
        <v>-1.0993270126076829E-3</v>
      </c>
    </row>
    <row r="3393" spans="2:4" x14ac:dyDescent="0.2">
      <c r="B3393" t="s">
        <v>3429</v>
      </c>
      <c r="C3393" s="51">
        <v>-3.0172255153506931E-2</v>
      </c>
      <c r="D3393" s="51">
        <v>7.0670979366776826E-2</v>
      </c>
    </row>
    <row r="3394" spans="2:4" x14ac:dyDescent="0.2">
      <c r="B3394" t="s">
        <v>3430</v>
      </c>
      <c r="C3394" s="51">
        <v>1.3656048382747699E-2</v>
      </c>
      <c r="D3394" s="51">
        <v>5.1779457123481989E-2</v>
      </c>
    </row>
    <row r="3395" spans="2:4" x14ac:dyDescent="0.2">
      <c r="B3395" t="s">
        <v>3431</v>
      </c>
      <c r="C3395" s="51">
        <v>-1.5335621396423306E-2</v>
      </c>
      <c r="D3395" s="51">
        <v>5.6652370556436168E-2</v>
      </c>
    </row>
    <row r="3396" spans="2:4" x14ac:dyDescent="0.2">
      <c r="B3396" t="s">
        <v>3432</v>
      </c>
      <c r="C3396" s="51">
        <v>1.2391229089234212E-2</v>
      </c>
      <c r="D3396" s="51">
        <v>6.0332388971498813E-2</v>
      </c>
    </row>
    <row r="3397" spans="2:4" x14ac:dyDescent="0.2">
      <c r="B3397" t="s">
        <v>3433</v>
      </c>
      <c r="C3397" s="51">
        <v>-4.7982648576318315E-2</v>
      </c>
      <c r="D3397" s="51">
        <v>4.0152446353989367E-2</v>
      </c>
    </row>
    <row r="3398" spans="2:4" x14ac:dyDescent="0.2">
      <c r="B3398" t="s">
        <v>3434</v>
      </c>
      <c r="C3398" s="51">
        <v>1.7432009177119914E-2</v>
      </c>
      <c r="D3398" s="51">
        <v>1.301334475827633E-2</v>
      </c>
    </row>
    <row r="3399" spans="2:4" x14ac:dyDescent="0.2">
      <c r="B3399" t="s">
        <v>3435</v>
      </c>
      <c r="C3399" s="51">
        <v>9.2265473240017038E-3</v>
      </c>
      <c r="D3399" s="51">
        <v>2.2629544262003344E-2</v>
      </c>
    </row>
    <row r="3400" spans="2:4" x14ac:dyDescent="0.2">
      <c r="B3400" t="s">
        <v>3436</v>
      </c>
      <c r="C3400" s="51">
        <v>-2.1609833085750096E-2</v>
      </c>
      <c r="D3400" s="51">
        <v>4.2084292685435142E-2</v>
      </c>
    </row>
    <row r="3401" spans="2:4" x14ac:dyDescent="0.2">
      <c r="B3401" t="s">
        <v>3437</v>
      </c>
      <c r="C3401" s="51">
        <v>3.0643988124285267E-2</v>
      </c>
      <c r="D3401" s="51">
        <v>5.9496008778238199E-2</v>
      </c>
    </row>
    <row r="3402" spans="2:4" x14ac:dyDescent="0.2">
      <c r="B3402" t="s">
        <v>3438</v>
      </c>
      <c r="C3402" s="51">
        <v>1.2622167579763277E-2</v>
      </c>
      <c r="D3402" s="51">
        <v>-3.7405336377502318E-4</v>
      </c>
    </row>
    <row r="3403" spans="2:4" x14ac:dyDescent="0.2">
      <c r="B3403" t="s">
        <v>3439</v>
      </c>
      <c r="C3403" s="51">
        <v>4.2180403455256005E-2</v>
      </c>
      <c r="D3403" s="51">
        <v>2.4834195992931067E-2</v>
      </c>
    </row>
    <row r="3404" spans="2:4" x14ac:dyDescent="0.2">
      <c r="B3404" t="s">
        <v>3440</v>
      </c>
      <c r="C3404" s="51">
        <v>4.6816566741674351E-2</v>
      </c>
      <c r="D3404" s="51">
        <v>4.9262143083534604E-2</v>
      </c>
    </row>
    <row r="3405" spans="2:4" x14ac:dyDescent="0.2">
      <c r="B3405" t="s">
        <v>3441</v>
      </c>
      <c r="C3405" s="51">
        <v>-3.5566180122669159E-3</v>
      </c>
      <c r="D3405" s="51">
        <v>2.1780634402695735E-2</v>
      </c>
    </row>
    <row r="3406" spans="2:4" x14ac:dyDescent="0.2">
      <c r="B3406" t="s">
        <v>3442</v>
      </c>
      <c r="C3406" s="51">
        <v>5.3367972404085766E-3</v>
      </c>
      <c r="D3406" s="51">
        <v>3.1879031029785079E-2</v>
      </c>
    </row>
    <row r="3407" spans="2:4" x14ac:dyDescent="0.2">
      <c r="B3407" t="s">
        <v>3443</v>
      </c>
      <c r="C3407" s="51">
        <v>-1.7634866084878291E-2</v>
      </c>
      <c r="D3407" s="51">
        <v>3.3136361101912613E-2</v>
      </c>
    </row>
    <row r="3408" spans="2:4" x14ac:dyDescent="0.2">
      <c r="B3408" t="s">
        <v>3444</v>
      </c>
      <c r="C3408" s="51">
        <v>3.4045313543101793E-2</v>
      </c>
      <c r="D3408" s="51">
        <v>3.4371357722258494E-2</v>
      </c>
    </row>
    <row r="3409" spans="2:4" x14ac:dyDescent="0.2">
      <c r="B3409" t="s">
        <v>3445</v>
      </c>
      <c r="C3409" s="51">
        <v>1.2102733732540297E-3</v>
      </c>
      <c r="D3409" s="51">
        <v>4.5697227387094343E-2</v>
      </c>
    </row>
    <row r="3410" spans="2:4" x14ac:dyDescent="0.2">
      <c r="B3410" t="s">
        <v>3446</v>
      </c>
      <c r="C3410" s="51">
        <v>-1.529370395956574E-2</v>
      </c>
      <c r="D3410" s="51">
        <v>6.0273933401729277E-2</v>
      </c>
    </row>
    <row r="3411" spans="2:4" x14ac:dyDescent="0.2">
      <c r="B3411" t="s">
        <v>3447</v>
      </c>
      <c r="C3411" s="51">
        <v>-1.901018742770795E-2</v>
      </c>
      <c r="D3411" s="51">
        <v>5.6424095629504248E-2</v>
      </c>
    </row>
    <row r="3412" spans="2:4" x14ac:dyDescent="0.2">
      <c r="B3412" t="s">
        <v>3448</v>
      </c>
      <c r="C3412" s="51">
        <v>2.7816871672471252E-2</v>
      </c>
      <c r="D3412" s="51">
        <v>4.8629181684779199E-2</v>
      </c>
    </row>
    <row r="3413" spans="2:4" x14ac:dyDescent="0.2">
      <c r="B3413" t="s">
        <v>3449</v>
      </c>
      <c r="C3413" s="51">
        <v>-5.95574118538089E-3</v>
      </c>
      <c r="D3413" s="51">
        <v>2.2325332550901827E-2</v>
      </c>
    </row>
    <row r="3414" spans="2:4" x14ac:dyDescent="0.2">
      <c r="B3414" t="s">
        <v>3450</v>
      </c>
      <c r="C3414" s="51">
        <v>2.4779612855692759E-2</v>
      </c>
      <c r="D3414" s="51">
        <v>2.8602480089471475E-2</v>
      </c>
    </row>
    <row r="3415" spans="2:4" x14ac:dyDescent="0.2">
      <c r="B3415" t="s">
        <v>3451</v>
      </c>
      <c r="C3415" s="51">
        <v>6.3230153531084379E-3</v>
      </c>
      <c r="D3415" s="51">
        <v>3.8627694020139602E-2</v>
      </c>
    </row>
    <row r="3416" spans="2:4" x14ac:dyDescent="0.2">
      <c r="B3416" t="s">
        <v>3452</v>
      </c>
      <c r="C3416" s="51">
        <v>2.8629649186348756E-2</v>
      </c>
      <c r="D3416" s="51">
        <v>1.6405749290731134E-2</v>
      </c>
    </row>
    <row r="3417" spans="2:4" x14ac:dyDescent="0.2">
      <c r="B3417" t="s">
        <v>3453</v>
      </c>
      <c r="C3417" s="51">
        <v>2.9817034227073526E-2</v>
      </c>
      <c r="D3417" s="51">
        <v>2.6143492686907549E-2</v>
      </c>
    </row>
    <row r="3418" spans="2:4" x14ac:dyDescent="0.2">
      <c r="B3418" t="s">
        <v>3454</v>
      </c>
      <c r="C3418" s="51">
        <v>-1.7906902897151127E-2</v>
      </c>
      <c r="D3418" s="51">
        <v>3.3631754006843449E-2</v>
      </c>
    </row>
    <row r="3419" spans="2:4" x14ac:dyDescent="0.2">
      <c r="B3419" t="s">
        <v>3455</v>
      </c>
      <c r="C3419" s="51">
        <v>-1.2733272886794577E-2</v>
      </c>
      <c r="D3419" s="51">
        <v>1.0277100911508949E-2</v>
      </c>
    </row>
    <row r="3420" spans="2:4" x14ac:dyDescent="0.2">
      <c r="B3420" t="s">
        <v>3456</v>
      </c>
      <c r="C3420" s="51">
        <v>9.8178869211096639E-3</v>
      </c>
      <c r="D3420" s="51">
        <v>2.8687088941287089E-2</v>
      </c>
    </row>
    <row r="3421" spans="2:4" x14ac:dyDescent="0.2">
      <c r="B3421" t="s">
        <v>3457</v>
      </c>
      <c r="C3421" s="51">
        <v>7.7006942322575996E-4</v>
      </c>
      <c r="D3421" s="51">
        <v>4.7028544454320892E-2</v>
      </c>
    </row>
    <row r="3422" spans="2:4" x14ac:dyDescent="0.2">
      <c r="B3422" t="s">
        <v>3458</v>
      </c>
      <c r="C3422" s="51">
        <v>1.9250181506127124E-2</v>
      </c>
      <c r="D3422" s="51">
        <v>4.1427239452201309E-2</v>
      </c>
    </row>
    <row r="3423" spans="2:4" x14ac:dyDescent="0.2">
      <c r="B3423" t="s">
        <v>3459</v>
      </c>
      <c r="C3423" s="51">
        <v>3.0307603535453372E-2</v>
      </c>
      <c r="D3423" s="51">
        <v>3.6312501894621763E-2</v>
      </c>
    </row>
    <row r="3424" spans="2:4" x14ac:dyDescent="0.2">
      <c r="B3424" t="s">
        <v>3460</v>
      </c>
      <c r="C3424" s="51">
        <v>1.3658843042065001E-2</v>
      </c>
      <c r="D3424" s="51">
        <v>8.3786102877981383E-2</v>
      </c>
    </row>
    <row r="3425" spans="2:4" x14ac:dyDescent="0.2">
      <c r="B3425" t="s">
        <v>3461</v>
      </c>
      <c r="C3425" s="51">
        <v>-1.2453737957880623E-2</v>
      </c>
      <c r="D3425" s="51">
        <v>8.302748635197324E-3</v>
      </c>
    </row>
    <row r="3426" spans="2:4" x14ac:dyDescent="0.2">
      <c r="B3426" t="s">
        <v>3462</v>
      </c>
      <c r="C3426" s="51">
        <v>-1.1419217826339067E-2</v>
      </c>
      <c r="D3426" s="51">
        <v>5.605482577097097E-2</v>
      </c>
    </row>
    <row r="3427" spans="2:4" x14ac:dyDescent="0.2">
      <c r="B3427" t="s">
        <v>3463</v>
      </c>
      <c r="C3427" s="51">
        <v>3.001378531917908E-2</v>
      </c>
      <c r="D3427" s="51">
        <v>3.1949793507142318E-2</v>
      </c>
    </row>
    <row r="3428" spans="2:4" x14ac:dyDescent="0.2">
      <c r="B3428" t="s">
        <v>3464</v>
      </c>
      <c r="C3428" s="51">
        <v>-2.1706425515771802E-2</v>
      </c>
      <c r="D3428" s="51">
        <v>3.0848925118803491E-2</v>
      </c>
    </row>
    <row r="3429" spans="2:4" x14ac:dyDescent="0.2">
      <c r="B3429" t="s">
        <v>3465</v>
      </c>
      <c r="C3429" s="51">
        <v>-5.487061614356907E-3</v>
      </c>
      <c r="D3429" s="51">
        <v>7.4255466928136282E-2</v>
      </c>
    </row>
    <row r="3430" spans="2:4" x14ac:dyDescent="0.2">
      <c r="B3430" t="s">
        <v>3466</v>
      </c>
      <c r="C3430" s="51">
        <v>-1.6240086262755596E-2</v>
      </c>
      <c r="D3430" s="51">
        <v>2.5610529999845165E-2</v>
      </c>
    </row>
    <row r="3431" spans="2:4" x14ac:dyDescent="0.2">
      <c r="B3431" t="s">
        <v>3467</v>
      </c>
      <c r="C3431" s="51">
        <v>-1.4287692261497323E-2</v>
      </c>
      <c r="D3431" s="51">
        <v>5.1343398671502796E-2</v>
      </c>
    </row>
    <row r="3432" spans="2:4" x14ac:dyDescent="0.2">
      <c r="B3432" t="s">
        <v>3468</v>
      </c>
      <c r="C3432" s="51">
        <v>-6.1598683663071276E-3</v>
      </c>
      <c r="D3432" s="51">
        <v>5.958054850416987E-2</v>
      </c>
    </row>
    <row r="3433" spans="2:4" x14ac:dyDescent="0.2">
      <c r="B3433" t="s">
        <v>3469</v>
      </c>
      <c r="C3433" s="51">
        <v>1.726960672651667E-2</v>
      </c>
      <c r="D3433" s="51">
        <v>3.1146423188643416E-2</v>
      </c>
    </row>
    <row r="3434" spans="2:4" x14ac:dyDescent="0.2">
      <c r="B3434" t="s">
        <v>3470</v>
      </c>
      <c r="C3434" s="51">
        <v>1.8373384342332922E-2</v>
      </c>
      <c r="D3434" s="51">
        <v>7.9241941112021624E-2</v>
      </c>
    </row>
    <row r="3435" spans="2:4" x14ac:dyDescent="0.2">
      <c r="B3435" t="s">
        <v>3471</v>
      </c>
      <c r="C3435" s="51">
        <v>2.8023602186135456E-2</v>
      </c>
      <c r="D3435" s="51">
        <v>2.1002983532046798E-2</v>
      </c>
    </row>
    <row r="3436" spans="2:4" x14ac:dyDescent="0.2">
      <c r="B3436" t="s">
        <v>3472</v>
      </c>
      <c r="C3436" s="51">
        <v>1.0690925052820125E-2</v>
      </c>
      <c r="D3436" s="51">
        <v>5.9929230227282748E-2</v>
      </c>
    </row>
    <row r="3437" spans="2:4" x14ac:dyDescent="0.2">
      <c r="B3437" t="s">
        <v>3473</v>
      </c>
      <c r="C3437" s="51">
        <v>-8.1600920125293307E-3</v>
      </c>
      <c r="D3437" s="51">
        <v>6.2896255461565326E-2</v>
      </c>
    </row>
    <row r="3438" spans="2:4" x14ac:dyDescent="0.2">
      <c r="B3438" t="s">
        <v>3474</v>
      </c>
      <c r="C3438" s="51">
        <v>-4.0844758565446206E-2</v>
      </c>
      <c r="D3438" s="51">
        <v>5.474856023962861E-2</v>
      </c>
    </row>
    <row r="3439" spans="2:4" x14ac:dyDescent="0.2">
      <c r="B3439" t="s">
        <v>3475</v>
      </c>
      <c r="C3439" s="51">
        <v>2.3478472751748213E-2</v>
      </c>
      <c r="D3439" s="51">
        <v>5.3247789432248796E-2</v>
      </c>
    </row>
    <row r="3440" spans="2:4" x14ac:dyDescent="0.2">
      <c r="B3440" t="s">
        <v>3476</v>
      </c>
      <c r="C3440" s="51">
        <v>3.4348589885348904E-2</v>
      </c>
      <c r="D3440" s="51">
        <v>1.2010009436120784E-2</v>
      </c>
    </row>
    <row r="3441" spans="2:4" x14ac:dyDescent="0.2">
      <c r="B3441" t="s">
        <v>3477</v>
      </c>
      <c r="C3441" s="51">
        <v>-6.8841804832994926E-3</v>
      </c>
      <c r="D3441" s="51">
        <v>2.3942596057574879E-2</v>
      </c>
    </row>
    <row r="3442" spans="2:4" x14ac:dyDescent="0.2">
      <c r="B3442" t="s">
        <v>3478</v>
      </c>
      <c r="C3442" s="51">
        <v>4.8950325625416857E-3</v>
      </c>
      <c r="D3442" s="51">
        <v>2.3269916577490821E-2</v>
      </c>
    </row>
    <row r="3443" spans="2:4" x14ac:dyDescent="0.2">
      <c r="B3443" t="s">
        <v>3479</v>
      </c>
      <c r="C3443" s="51">
        <v>1.1513853203377973E-2</v>
      </c>
      <c r="D3443" s="51">
        <v>2.9132408875714513E-2</v>
      </c>
    </row>
    <row r="3444" spans="2:4" x14ac:dyDescent="0.2">
      <c r="B3444" t="s">
        <v>3480</v>
      </c>
      <c r="C3444" s="51">
        <v>4.7781366694071795E-3</v>
      </c>
      <c r="D3444" s="51">
        <v>-1.1967467701154824E-2</v>
      </c>
    </row>
    <row r="3445" spans="2:4" x14ac:dyDescent="0.2">
      <c r="B3445" t="s">
        <v>3481</v>
      </c>
      <c r="C3445" s="51">
        <v>1.2060724045063451E-2</v>
      </c>
      <c r="D3445" s="51">
        <v>6.4661891938432942E-2</v>
      </c>
    </row>
    <row r="3446" spans="2:4" x14ac:dyDescent="0.2">
      <c r="B3446" t="s">
        <v>3482</v>
      </c>
      <c r="C3446" s="51">
        <v>2.6635986732195326E-2</v>
      </c>
      <c r="D3446" s="51">
        <v>5.0425334611911246E-2</v>
      </c>
    </row>
    <row r="3447" spans="2:4" x14ac:dyDescent="0.2">
      <c r="B3447" t="s">
        <v>3483</v>
      </c>
      <c r="C3447" s="51">
        <v>3.2059970315796708E-2</v>
      </c>
      <c r="D3447" s="51">
        <v>6.5185257202700145E-2</v>
      </c>
    </row>
    <row r="3448" spans="2:4" x14ac:dyDescent="0.2">
      <c r="B3448" t="s">
        <v>3484</v>
      </c>
      <c r="C3448" s="51">
        <v>4.4087993227586988E-3</v>
      </c>
      <c r="D3448" s="51">
        <v>5.2793356290401425E-2</v>
      </c>
    </row>
    <row r="3449" spans="2:4" x14ac:dyDescent="0.2">
      <c r="B3449" t="s">
        <v>3485</v>
      </c>
      <c r="C3449" s="51">
        <v>-3.1196008489547164E-2</v>
      </c>
      <c r="D3449" s="51">
        <v>8.311144497848158E-2</v>
      </c>
    </row>
    <row r="3450" spans="2:4" x14ac:dyDescent="0.2">
      <c r="B3450" t="s">
        <v>3486</v>
      </c>
      <c r="C3450" s="51">
        <v>3.3914496360589923E-3</v>
      </c>
      <c r="D3450" s="51">
        <v>4.4659704906324725E-2</v>
      </c>
    </row>
    <row r="3451" spans="2:4" x14ac:dyDescent="0.2">
      <c r="B3451" t="s">
        <v>3487</v>
      </c>
      <c r="C3451" s="51">
        <v>-1.1773441185171625E-2</v>
      </c>
      <c r="D3451" s="51">
        <v>6.9929226038668968E-2</v>
      </c>
    </row>
    <row r="3452" spans="2:4" x14ac:dyDescent="0.2">
      <c r="B3452" t="s">
        <v>3488</v>
      </c>
      <c r="C3452" s="51">
        <v>-7.0474734426159338E-3</v>
      </c>
      <c r="D3452" s="51">
        <v>1.5470343416557085E-2</v>
      </c>
    </row>
    <row r="3453" spans="2:4" x14ac:dyDescent="0.2">
      <c r="B3453" t="s">
        <v>3489</v>
      </c>
      <c r="C3453" s="51">
        <v>1.2529545658749848E-2</v>
      </c>
      <c r="D3453" s="51">
        <v>4.4986436886512444E-2</v>
      </c>
    </row>
    <row r="3454" spans="2:4" x14ac:dyDescent="0.2">
      <c r="B3454" t="s">
        <v>3490</v>
      </c>
      <c r="C3454" s="51">
        <v>9.8226974420767034E-4</v>
      </c>
      <c r="D3454" s="51">
        <v>2.878078107564544E-2</v>
      </c>
    </row>
    <row r="3455" spans="2:4" x14ac:dyDescent="0.2">
      <c r="B3455" t="s">
        <v>3491</v>
      </c>
      <c r="C3455" s="51">
        <v>4.7799853880819539E-2</v>
      </c>
      <c r="D3455" s="51">
        <v>2.5150943441928971E-2</v>
      </c>
    </row>
    <row r="3456" spans="2:4" x14ac:dyDescent="0.2">
      <c r="B3456" t="s">
        <v>3492</v>
      </c>
      <c r="C3456" s="51">
        <v>-7.4062159885856359E-3</v>
      </c>
      <c r="D3456" s="51">
        <v>6.5085080926041622E-2</v>
      </c>
    </row>
    <row r="3457" spans="2:4" x14ac:dyDescent="0.2">
      <c r="B3457" t="s">
        <v>3493</v>
      </c>
      <c r="C3457" s="51">
        <v>3.5038354539493367E-2</v>
      </c>
      <c r="D3457" s="51">
        <v>2.0772642936905041E-2</v>
      </c>
    </row>
    <row r="3458" spans="2:4" x14ac:dyDescent="0.2">
      <c r="B3458" t="s">
        <v>3494</v>
      </c>
      <c r="C3458" s="51">
        <v>-5.3323380756814236E-3</v>
      </c>
      <c r="D3458" s="51">
        <v>4.8631977109401703E-2</v>
      </c>
    </row>
    <row r="3459" spans="2:4" x14ac:dyDescent="0.2">
      <c r="B3459" t="s">
        <v>3495</v>
      </c>
      <c r="C3459" s="51">
        <v>-7.4732933005734244E-3</v>
      </c>
      <c r="D3459" s="51">
        <v>7.9459797735272536E-2</v>
      </c>
    </row>
    <row r="3460" spans="2:4" x14ac:dyDescent="0.2">
      <c r="B3460" t="s">
        <v>3496</v>
      </c>
      <c r="C3460" s="51">
        <v>4.1717539267091909E-2</v>
      </c>
      <c r="D3460" s="51">
        <v>2.1926526222643548E-2</v>
      </c>
    </row>
    <row r="3461" spans="2:4" x14ac:dyDescent="0.2">
      <c r="B3461" t="s">
        <v>3497</v>
      </c>
      <c r="C3461" s="51">
        <v>2.2654843910675418E-2</v>
      </c>
      <c r="D3461" s="51">
        <v>3.5708107622534888E-2</v>
      </c>
    </row>
    <row r="3462" spans="2:4" x14ac:dyDescent="0.2">
      <c r="B3462" t="s">
        <v>3498</v>
      </c>
      <c r="C3462" s="51">
        <v>1.4955746275661912E-2</v>
      </c>
      <c r="D3462" s="51">
        <v>3.3577680767439513E-2</v>
      </c>
    </row>
    <row r="3463" spans="2:4" x14ac:dyDescent="0.2">
      <c r="B3463" t="s">
        <v>3499</v>
      </c>
      <c r="C3463" s="51">
        <v>1.6915441502330333E-2</v>
      </c>
      <c r="D3463" s="51">
        <v>3.7125785764501151E-2</v>
      </c>
    </row>
    <row r="3464" spans="2:4" x14ac:dyDescent="0.2">
      <c r="B3464" t="s">
        <v>3500</v>
      </c>
      <c r="C3464" s="51">
        <v>8.1728449966430531E-3</v>
      </c>
      <c r="D3464" s="51">
        <v>6.3572034325701979E-2</v>
      </c>
    </row>
    <row r="3465" spans="2:4" x14ac:dyDescent="0.2">
      <c r="B3465" t="s">
        <v>3501</v>
      </c>
      <c r="C3465" s="51">
        <v>-2.8130432374729938E-4</v>
      </c>
      <c r="D3465" s="51">
        <v>5.871683640115373E-2</v>
      </c>
    </row>
    <row r="3466" spans="2:4" x14ac:dyDescent="0.2">
      <c r="B3466" t="s">
        <v>3502</v>
      </c>
      <c r="C3466" s="51">
        <v>3.7222559970887678E-2</v>
      </c>
      <c r="D3466" s="51">
        <v>5.7976486684363955E-2</v>
      </c>
    </row>
    <row r="3467" spans="2:4" x14ac:dyDescent="0.2">
      <c r="B3467" t="s">
        <v>3503</v>
      </c>
      <c r="C3467" s="51">
        <v>1.1033087027753659E-2</v>
      </c>
      <c r="D3467" s="51">
        <v>5.9175747487450608E-4</v>
      </c>
    </row>
    <row r="3468" spans="2:4" x14ac:dyDescent="0.2">
      <c r="B3468" t="s">
        <v>3504</v>
      </c>
      <c r="C3468" s="51">
        <v>4.7096255682734678E-2</v>
      </c>
      <c r="D3468" s="51">
        <v>6.5771359788186767E-2</v>
      </c>
    </row>
    <row r="3469" spans="2:4" x14ac:dyDescent="0.2">
      <c r="B3469" t="s">
        <v>3505</v>
      </c>
      <c r="C3469" s="51">
        <v>9.0337464165768377E-4</v>
      </c>
      <c r="D3469" s="51">
        <v>-2.6847883930920455E-3</v>
      </c>
    </row>
    <row r="3470" spans="2:4" x14ac:dyDescent="0.2">
      <c r="B3470" t="s">
        <v>3506</v>
      </c>
      <c r="C3470" s="51">
        <v>4.4024583354752435E-2</v>
      </c>
      <c r="D3470" s="51">
        <v>4.9898151150863559E-2</v>
      </c>
    </row>
    <row r="3471" spans="2:4" x14ac:dyDescent="0.2">
      <c r="B3471" t="s">
        <v>3507</v>
      </c>
      <c r="C3471" s="51">
        <v>-2.416879912106086E-2</v>
      </c>
      <c r="D3471" s="51">
        <v>5.8335085804683093E-2</v>
      </c>
    </row>
    <row r="3472" spans="2:4" x14ac:dyDescent="0.2">
      <c r="B3472" t="s">
        <v>3508</v>
      </c>
      <c r="C3472" s="51">
        <v>4.6815727791020466E-2</v>
      </c>
      <c r="D3472" s="51">
        <v>5.2738655862553364E-2</v>
      </c>
    </row>
    <row r="3473" spans="2:4" x14ac:dyDescent="0.2">
      <c r="B3473" t="s">
        <v>3509</v>
      </c>
      <c r="C3473" s="51">
        <v>4.793366705878304E-4</v>
      </c>
      <c r="D3473" s="51">
        <v>3.0201687346507571E-2</v>
      </c>
    </row>
    <row r="3474" spans="2:4" x14ac:dyDescent="0.2">
      <c r="B3474" t="s">
        <v>3510</v>
      </c>
      <c r="C3474" s="51">
        <v>3.6977489308473714E-2</v>
      </c>
      <c r="D3474" s="51">
        <v>2.810910280149094E-2</v>
      </c>
    </row>
    <row r="3475" spans="2:4" x14ac:dyDescent="0.2">
      <c r="B3475" t="s">
        <v>3511</v>
      </c>
      <c r="C3475" s="51">
        <v>2.1763656516869092E-2</v>
      </c>
      <c r="D3475" s="51">
        <v>4.947816566882686E-2</v>
      </c>
    </row>
    <row r="3476" spans="2:4" x14ac:dyDescent="0.2">
      <c r="B3476" t="s">
        <v>3512</v>
      </c>
      <c r="C3476" s="51">
        <v>-1.0193920867549668E-2</v>
      </c>
      <c r="D3476" s="51">
        <v>-2.3374707639520556E-3</v>
      </c>
    </row>
    <row r="3477" spans="2:4" x14ac:dyDescent="0.2">
      <c r="B3477" t="s">
        <v>3513</v>
      </c>
      <c r="C3477" s="51">
        <v>2.834908371514195E-2</v>
      </c>
      <c r="D3477" s="51">
        <v>6.4057383769685283E-2</v>
      </c>
    </row>
    <row r="3478" spans="2:4" x14ac:dyDescent="0.2">
      <c r="B3478" t="s">
        <v>3514</v>
      </c>
      <c r="C3478" s="51">
        <v>-1.1829221915660581E-2</v>
      </c>
      <c r="D3478" s="51">
        <v>7.2596371130233234E-2</v>
      </c>
    </row>
    <row r="3479" spans="2:4" x14ac:dyDescent="0.2">
      <c r="B3479" t="s">
        <v>3515</v>
      </c>
      <c r="C3479" s="51">
        <v>-2.498697571411088E-3</v>
      </c>
      <c r="D3479" s="51">
        <v>1.6132806278930382E-2</v>
      </c>
    </row>
    <row r="3480" spans="2:4" x14ac:dyDescent="0.2">
      <c r="B3480" t="s">
        <v>3516</v>
      </c>
      <c r="C3480" s="51">
        <v>1.854856486277108E-2</v>
      </c>
      <c r="D3480" s="51">
        <v>8.5574877439440269E-3</v>
      </c>
    </row>
    <row r="3481" spans="2:4" x14ac:dyDescent="0.2">
      <c r="B3481" t="s">
        <v>3517</v>
      </c>
      <c r="C3481" s="51">
        <v>1.742918431322682E-2</v>
      </c>
      <c r="D3481" s="51">
        <v>4.3394433497866924E-2</v>
      </c>
    </row>
    <row r="3482" spans="2:4" x14ac:dyDescent="0.2">
      <c r="B3482" t="s">
        <v>3518</v>
      </c>
      <c r="C3482" s="51">
        <v>-3.1093981989298667E-3</v>
      </c>
      <c r="D3482" s="51">
        <v>5.8772124965275271E-3</v>
      </c>
    </row>
    <row r="3483" spans="2:4" x14ac:dyDescent="0.2">
      <c r="B3483" t="s">
        <v>3519</v>
      </c>
      <c r="C3483" s="51">
        <v>7.4761653122576884E-3</v>
      </c>
      <c r="D3483" s="51">
        <v>3.3078025651882795E-2</v>
      </c>
    </row>
    <row r="3484" spans="2:4" x14ac:dyDescent="0.2">
      <c r="B3484" t="s">
        <v>3520</v>
      </c>
      <c r="C3484" s="51">
        <v>2.5999014751700307E-2</v>
      </c>
      <c r="D3484" s="51">
        <v>7.7162764343152529E-2</v>
      </c>
    </row>
    <row r="3485" spans="2:4" x14ac:dyDescent="0.2">
      <c r="B3485" t="s">
        <v>3521</v>
      </c>
      <c r="C3485" s="51">
        <v>1.9859108822810112E-2</v>
      </c>
      <c r="D3485" s="51">
        <v>7.2219305079392324E-2</v>
      </c>
    </row>
    <row r="3486" spans="2:4" x14ac:dyDescent="0.2">
      <c r="B3486" t="s">
        <v>3522</v>
      </c>
      <c r="C3486" s="51">
        <v>-5.9603941130267849E-3</v>
      </c>
      <c r="D3486" s="51">
        <v>1.8674632409025071E-2</v>
      </c>
    </row>
    <row r="3487" spans="2:4" x14ac:dyDescent="0.2">
      <c r="B3487" t="s">
        <v>3523</v>
      </c>
      <c r="C3487" s="51">
        <v>1.5050747065085406E-2</v>
      </c>
      <c r="D3487" s="51">
        <v>2.8358813537560357E-2</v>
      </c>
    </row>
    <row r="3488" spans="2:4" x14ac:dyDescent="0.2">
      <c r="B3488" t="s">
        <v>3524</v>
      </c>
      <c r="C3488" s="51">
        <v>1.0129033174074615E-2</v>
      </c>
      <c r="D3488" s="51">
        <v>5.3581094705827406E-2</v>
      </c>
    </row>
    <row r="3489" spans="2:4" x14ac:dyDescent="0.2">
      <c r="B3489" t="s">
        <v>3525</v>
      </c>
      <c r="C3489" s="51">
        <v>3.9412686594591941E-2</v>
      </c>
      <c r="D3489" s="51">
        <v>3.1331630005687082E-2</v>
      </c>
    </row>
    <row r="3490" spans="2:4" x14ac:dyDescent="0.2">
      <c r="B3490" t="s">
        <v>3526</v>
      </c>
      <c r="C3490" s="51">
        <v>-2.2989042116944351E-2</v>
      </c>
      <c r="D3490" s="51">
        <v>4.1186727513170249E-2</v>
      </c>
    </row>
    <row r="3491" spans="2:4" x14ac:dyDescent="0.2">
      <c r="B3491" t="s">
        <v>3527</v>
      </c>
      <c r="C3491" s="51">
        <v>2.6723639640620099E-2</v>
      </c>
      <c r="D3491" s="51">
        <v>1.6554136134375036E-2</v>
      </c>
    </row>
    <row r="3492" spans="2:4" x14ac:dyDescent="0.2">
      <c r="B3492" t="s">
        <v>3528</v>
      </c>
      <c r="C3492" s="51">
        <v>-3.9066367179404045E-2</v>
      </c>
      <c r="D3492" s="51">
        <v>2.1468176683752633E-2</v>
      </c>
    </row>
    <row r="3493" spans="2:4" x14ac:dyDescent="0.2">
      <c r="B3493" t="s">
        <v>3529</v>
      </c>
      <c r="C3493" s="51">
        <v>9.1143814321261226E-3</v>
      </c>
      <c r="D3493" s="51">
        <v>5.9245687033301603E-2</v>
      </c>
    </row>
    <row r="3494" spans="2:4" x14ac:dyDescent="0.2">
      <c r="B3494" t="s">
        <v>3530</v>
      </c>
      <c r="C3494" s="51">
        <v>-6.6347885755203197E-3</v>
      </c>
      <c r="D3494" s="51">
        <v>4.8264215373812543E-2</v>
      </c>
    </row>
    <row r="3495" spans="2:4" x14ac:dyDescent="0.2">
      <c r="B3495" t="s">
        <v>3531</v>
      </c>
      <c r="C3495" s="51">
        <v>-7.8901711576864261E-3</v>
      </c>
      <c r="D3495" s="51">
        <v>7.8116629600408133E-2</v>
      </c>
    </row>
    <row r="3496" spans="2:4" x14ac:dyDescent="0.2">
      <c r="B3496" t="s">
        <v>3532</v>
      </c>
      <c r="C3496" s="51">
        <v>1.5991606880795463E-2</v>
      </c>
      <c r="D3496" s="51">
        <v>3.7957467779207416E-2</v>
      </c>
    </row>
    <row r="3497" spans="2:4" x14ac:dyDescent="0.2">
      <c r="B3497" t="s">
        <v>3533</v>
      </c>
      <c r="C3497" s="51">
        <v>1.9715558047094923E-2</v>
      </c>
      <c r="D3497" s="51">
        <v>5.0456363375702216E-2</v>
      </c>
    </row>
    <row r="3498" spans="2:4" x14ac:dyDescent="0.2">
      <c r="B3498" t="s">
        <v>3534</v>
      </c>
      <c r="C3498" s="51">
        <v>-1.4579528033966139E-2</v>
      </c>
      <c r="D3498" s="51">
        <v>1.9301366656295414E-2</v>
      </c>
    </row>
    <row r="3499" spans="2:4" x14ac:dyDescent="0.2">
      <c r="B3499" t="s">
        <v>3535</v>
      </c>
      <c r="C3499" s="51">
        <v>1.414399740431538E-2</v>
      </c>
      <c r="D3499" s="51">
        <v>5.1808685809486915E-2</v>
      </c>
    </row>
    <row r="3500" spans="2:4" x14ac:dyDescent="0.2">
      <c r="B3500" t="s">
        <v>3536</v>
      </c>
      <c r="C3500" s="51">
        <v>2.2773796159041338E-2</v>
      </c>
      <c r="D3500" s="51">
        <v>7.7662801770412362E-2</v>
      </c>
    </row>
    <row r="3501" spans="2:4" x14ac:dyDescent="0.2">
      <c r="B3501" t="s">
        <v>3537</v>
      </c>
      <c r="C3501" s="51">
        <v>8.4579933877490798E-3</v>
      </c>
      <c r="D3501" s="51">
        <v>5.3498537654437545E-2</v>
      </c>
    </row>
    <row r="3502" spans="2:4" x14ac:dyDescent="0.2">
      <c r="B3502" t="s">
        <v>3538</v>
      </c>
      <c r="C3502" s="51">
        <v>7.4299653987737382E-3</v>
      </c>
      <c r="D3502" s="51">
        <v>1.5464440387946719E-2</v>
      </c>
    </row>
    <row r="3503" spans="2:4" x14ac:dyDescent="0.2">
      <c r="B3503" t="s">
        <v>3539</v>
      </c>
      <c r="C3503" s="51">
        <v>7.1467710644723716E-3</v>
      </c>
      <c r="D3503" s="51">
        <v>4.4998927937986564E-2</v>
      </c>
    </row>
    <row r="3504" spans="2:4" x14ac:dyDescent="0.2">
      <c r="B3504" t="s">
        <v>3540</v>
      </c>
      <c r="C3504" s="51">
        <v>1.983522503068668E-3</v>
      </c>
      <c r="D3504" s="51">
        <v>1.6952881622385216E-2</v>
      </c>
    </row>
    <row r="3505" spans="2:4" x14ac:dyDescent="0.2">
      <c r="B3505" t="s">
        <v>3541</v>
      </c>
      <c r="C3505" s="51">
        <v>-2.4011959577534912E-3</v>
      </c>
      <c r="D3505" s="51">
        <v>2.0636112057738638E-2</v>
      </c>
    </row>
    <row r="3506" spans="2:4" x14ac:dyDescent="0.2">
      <c r="B3506" t="s">
        <v>3542</v>
      </c>
      <c r="C3506" s="51">
        <v>-5.7815070228344149E-3</v>
      </c>
      <c r="D3506" s="51">
        <v>6.3448692904937085E-2</v>
      </c>
    </row>
    <row r="3507" spans="2:4" x14ac:dyDescent="0.2">
      <c r="B3507" t="s">
        <v>3543</v>
      </c>
      <c r="C3507" s="51">
        <v>7.2177359818134355E-3</v>
      </c>
      <c r="D3507" s="51">
        <v>4.9761607705267719E-2</v>
      </c>
    </row>
    <row r="3508" spans="2:4" x14ac:dyDescent="0.2">
      <c r="B3508" t="s">
        <v>3544</v>
      </c>
      <c r="C3508" s="51">
        <v>-1.2108447594477942E-2</v>
      </c>
      <c r="D3508" s="51">
        <v>4.1696470800858594E-2</v>
      </c>
    </row>
    <row r="3509" spans="2:4" x14ac:dyDescent="0.2">
      <c r="B3509" t="s">
        <v>3545</v>
      </c>
      <c r="C3509" s="51">
        <v>1.4387201240109946E-2</v>
      </c>
      <c r="D3509" s="51">
        <v>4.1131197063108638E-2</v>
      </c>
    </row>
    <row r="3510" spans="2:4" x14ac:dyDescent="0.2">
      <c r="B3510" t="s">
        <v>3546</v>
      </c>
      <c r="C3510" s="51">
        <v>1.4866080020375178E-2</v>
      </c>
      <c r="D3510" s="51">
        <v>4.6064861795836118E-2</v>
      </c>
    </row>
    <row r="3511" spans="2:4" x14ac:dyDescent="0.2">
      <c r="B3511" t="s">
        <v>3547</v>
      </c>
      <c r="C3511" s="51">
        <v>-6.4975379490557188E-3</v>
      </c>
      <c r="D3511" s="51">
        <v>3.9802482684834696E-2</v>
      </c>
    </row>
    <row r="3512" spans="2:4" x14ac:dyDescent="0.2">
      <c r="B3512" t="s">
        <v>3548</v>
      </c>
      <c r="C3512" s="51">
        <v>-1.2820470669772604E-2</v>
      </c>
      <c r="D3512" s="51">
        <v>5.3386636001327252E-2</v>
      </c>
    </row>
    <row r="3513" spans="2:4" x14ac:dyDescent="0.2">
      <c r="B3513" t="s">
        <v>3549</v>
      </c>
      <c r="C3513" s="51">
        <v>5.2453790499160491E-2</v>
      </c>
      <c r="D3513" s="51">
        <v>-5.8978069366174765E-3</v>
      </c>
    </row>
    <row r="3514" spans="2:4" x14ac:dyDescent="0.2">
      <c r="B3514" t="s">
        <v>3550</v>
      </c>
      <c r="C3514" s="51">
        <v>1.5663836047790276E-2</v>
      </c>
      <c r="D3514" s="51">
        <v>4.2590821879491668E-2</v>
      </c>
    </row>
    <row r="3515" spans="2:4" x14ac:dyDescent="0.2">
      <c r="B3515" t="s">
        <v>3551</v>
      </c>
      <c r="C3515" s="51">
        <v>-2.6507770627642202E-2</v>
      </c>
      <c r="D3515" s="51">
        <v>6.2285350862826161E-2</v>
      </c>
    </row>
    <row r="3516" spans="2:4" x14ac:dyDescent="0.2">
      <c r="B3516" t="s">
        <v>3552</v>
      </c>
      <c r="C3516" s="51">
        <v>5.0642470494068762E-3</v>
      </c>
      <c r="D3516" s="51">
        <v>3.8181967871525918E-2</v>
      </c>
    </row>
    <row r="3517" spans="2:4" x14ac:dyDescent="0.2">
      <c r="B3517" t="s">
        <v>3553</v>
      </c>
      <c r="C3517" s="51">
        <v>1.0545365626735477E-2</v>
      </c>
      <c r="D3517" s="51">
        <v>8.320666583168812E-2</v>
      </c>
    </row>
    <row r="3518" spans="2:4" x14ac:dyDescent="0.2">
      <c r="B3518" t="s">
        <v>3554</v>
      </c>
      <c r="C3518" s="51">
        <v>2.6325586808447966E-2</v>
      </c>
      <c r="D3518" s="51">
        <v>4.3943765031677615E-2</v>
      </c>
    </row>
    <row r="3519" spans="2:4" x14ac:dyDescent="0.2">
      <c r="B3519" t="s">
        <v>3555</v>
      </c>
      <c r="C3519" s="51">
        <v>6.1534069329841068E-3</v>
      </c>
      <c r="D3519" s="51">
        <v>4.7447548290382377E-2</v>
      </c>
    </row>
    <row r="3520" spans="2:4" x14ac:dyDescent="0.2">
      <c r="B3520" t="s">
        <v>3556</v>
      </c>
      <c r="C3520" s="51">
        <v>1.4562529257452755E-2</v>
      </c>
      <c r="D3520" s="51">
        <v>4.5562097221049647E-4</v>
      </c>
    </row>
    <row r="3521" spans="2:4" x14ac:dyDescent="0.2">
      <c r="B3521" t="s">
        <v>3557</v>
      </c>
      <c r="C3521" s="51">
        <v>2.5005148388162812E-2</v>
      </c>
      <c r="D3521" s="51">
        <v>7.8096587826980424E-2</v>
      </c>
    </row>
    <row r="3522" spans="2:4" x14ac:dyDescent="0.2">
      <c r="B3522" t="s">
        <v>3558</v>
      </c>
      <c r="C3522" s="51">
        <v>-2.1657157109431641E-4</v>
      </c>
      <c r="D3522" s="51">
        <v>2.7083528111899478E-2</v>
      </c>
    </row>
    <row r="3523" spans="2:4" x14ac:dyDescent="0.2">
      <c r="B3523" t="s">
        <v>3559</v>
      </c>
      <c r="C3523" s="51">
        <v>5.1471778745216263E-3</v>
      </c>
      <c r="D3523" s="51">
        <v>5.4592018904756623E-2</v>
      </c>
    </row>
    <row r="3524" spans="2:4" x14ac:dyDescent="0.2">
      <c r="B3524" t="s">
        <v>3560</v>
      </c>
      <c r="C3524" s="51">
        <v>-3.0500986392385396E-2</v>
      </c>
      <c r="D3524" s="51">
        <v>3.7627319707300599E-2</v>
      </c>
    </row>
    <row r="3525" spans="2:4" x14ac:dyDescent="0.2">
      <c r="B3525" t="s">
        <v>3561</v>
      </c>
      <c r="C3525" s="51">
        <v>-2.4176771872747305E-2</v>
      </c>
      <c r="D3525" s="51">
        <v>3.3060503585845273E-2</v>
      </c>
    </row>
    <row r="3526" spans="2:4" x14ac:dyDescent="0.2">
      <c r="B3526" t="s">
        <v>3562</v>
      </c>
      <c r="C3526" s="51">
        <v>2.770596470150806E-2</v>
      </c>
      <c r="D3526" s="51">
        <v>4.0964438543498467E-2</v>
      </c>
    </row>
    <row r="3527" spans="2:4" x14ac:dyDescent="0.2">
      <c r="B3527" t="s">
        <v>3563</v>
      </c>
      <c r="C3527" s="51">
        <v>-1.2215995762103979E-2</v>
      </c>
      <c r="D3527" s="51">
        <v>4.5914425432707434E-2</v>
      </c>
    </row>
    <row r="3528" spans="2:4" x14ac:dyDescent="0.2">
      <c r="B3528" t="s">
        <v>3564</v>
      </c>
      <c r="C3528" s="51">
        <v>2.1866193384101354E-2</v>
      </c>
      <c r="D3528" s="51">
        <v>5.9522089058365826E-2</v>
      </c>
    </row>
    <row r="3529" spans="2:4" x14ac:dyDescent="0.2">
      <c r="B3529" t="s">
        <v>3565</v>
      </c>
      <c r="C3529" s="51">
        <v>-1.196976470126853E-3</v>
      </c>
      <c r="D3529" s="51">
        <v>2.0278991323551349E-2</v>
      </c>
    </row>
    <row r="3530" spans="2:4" x14ac:dyDescent="0.2">
      <c r="B3530" t="s">
        <v>3566</v>
      </c>
      <c r="C3530" s="51">
        <v>-1.9796479023511837E-2</v>
      </c>
      <c r="D3530" s="51">
        <v>8.7319829982527242E-2</v>
      </c>
    </row>
    <row r="3531" spans="2:4" x14ac:dyDescent="0.2">
      <c r="B3531" t="s">
        <v>3567</v>
      </c>
      <c r="C3531" s="51">
        <v>4.9872524025999353E-3</v>
      </c>
      <c r="D3531" s="51">
        <v>7.8039520403859031E-2</v>
      </c>
    </row>
    <row r="3532" spans="2:4" x14ac:dyDescent="0.2">
      <c r="B3532" t="s">
        <v>3568</v>
      </c>
      <c r="C3532" s="51">
        <v>2.7310862932657158E-2</v>
      </c>
      <c r="D3532" s="51">
        <v>6.350515449275948E-2</v>
      </c>
    </row>
    <row r="3533" spans="2:4" x14ac:dyDescent="0.2">
      <c r="B3533" t="s">
        <v>3569</v>
      </c>
      <c r="C3533" s="51">
        <v>2.8083405818007466E-2</v>
      </c>
      <c r="D3533" s="51">
        <v>4.5960445294455192E-2</v>
      </c>
    </row>
    <row r="3534" spans="2:4" x14ac:dyDescent="0.2">
      <c r="B3534" t="s">
        <v>3570</v>
      </c>
      <c r="C3534" s="51">
        <v>2.6611610260874691E-2</v>
      </c>
      <c r="D3534" s="51">
        <v>3.5643367335632024E-2</v>
      </c>
    </row>
    <row r="3535" spans="2:4" x14ac:dyDescent="0.2">
      <c r="B3535" t="s">
        <v>3571</v>
      </c>
      <c r="C3535" s="51">
        <v>6.0375944592969334E-2</v>
      </c>
      <c r="D3535" s="51">
        <v>6.4417982148312153E-2</v>
      </c>
    </row>
    <row r="3536" spans="2:4" x14ac:dyDescent="0.2">
      <c r="B3536" t="s">
        <v>3572</v>
      </c>
      <c r="C3536" s="51">
        <v>-2.2955145366030112E-2</v>
      </c>
      <c r="D3536" s="51">
        <v>2.6405648598756777E-2</v>
      </c>
    </row>
    <row r="3537" spans="2:4" x14ac:dyDescent="0.2">
      <c r="B3537" t="s">
        <v>3573</v>
      </c>
      <c r="C3537" s="51">
        <v>3.2670107770816394E-2</v>
      </c>
      <c r="D3537" s="51">
        <v>3.1159376094169161E-2</v>
      </c>
    </row>
    <row r="3538" spans="2:4" x14ac:dyDescent="0.2">
      <c r="B3538" t="s">
        <v>3574</v>
      </c>
      <c r="C3538" s="51">
        <v>3.6234947797573615E-2</v>
      </c>
      <c r="D3538" s="51">
        <v>3.3437549016516799E-2</v>
      </c>
    </row>
    <row r="3539" spans="2:4" x14ac:dyDescent="0.2">
      <c r="B3539" t="s">
        <v>3575</v>
      </c>
      <c r="C3539" s="51">
        <v>3.6750536819402605E-3</v>
      </c>
      <c r="D3539" s="51">
        <v>2.5352333844505023E-2</v>
      </c>
    </row>
    <row r="3540" spans="2:4" x14ac:dyDescent="0.2">
      <c r="B3540" t="s">
        <v>3576</v>
      </c>
      <c r="C3540" s="51">
        <v>3.6274399449138642E-2</v>
      </c>
      <c r="D3540" s="51">
        <v>4.2240775953294257E-2</v>
      </c>
    </row>
    <row r="3541" spans="2:4" x14ac:dyDescent="0.2">
      <c r="B3541" t="s">
        <v>3577</v>
      </c>
      <c r="C3541" s="51">
        <v>6.7668141994704171E-3</v>
      </c>
      <c r="D3541" s="51">
        <v>3.1658002982146022E-2</v>
      </c>
    </row>
    <row r="3542" spans="2:4" x14ac:dyDescent="0.2">
      <c r="B3542" t="s">
        <v>3578</v>
      </c>
      <c r="C3542" s="51">
        <v>-1.9348822493604645E-2</v>
      </c>
      <c r="D3542" s="51">
        <v>5.383489569189491E-2</v>
      </c>
    </row>
    <row r="3543" spans="2:4" x14ac:dyDescent="0.2">
      <c r="B3543" t="s">
        <v>3579</v>
      </c>
      <c r="C3543" s="51">
        <v>6.8263221824786426E-3</v>
      </c>
      <c r="D3543" s="51">
        <v>3.1388427825831886E-2</v>
      </c>
    </row>
    <row r="3544" spans="2:4" x14ac:dyDescent="0.2">
      <c r="B3544" t="s">
        <v>3580</v>
      </c>
      <c r="C3544" s="51">
        <v>4.1401965074978116E-3</v>
      </c>
      <c r="D3544" s="51">
        <v>4.9326055896724175E-2</v>
      </c>
    </row>
    <row r="3545" spans="2:4" x14ac:dyDescent="0.2">
      <c r="B3545" t="s">
        <v>3581</v>
      </c>
      <c r="C3545" s="51">
        <v>8.1598422982725755E-3</v>
      </c>
      <c r="D3545" s="51">
        <v>5.627583983351387E-2</v>
      </c>
    </row>
    <row r="3546" spans="2:4" x14ac:dyDescent="0.2">
      <c r="B3546" t="s">
        <v>3582</v>
      </c>
      <c r="C3546" s="51">
        <v>-1.1322372554771762E-2</v>
      </c>
      <c r="D3546" s="51">
        <v>6.8617259446309004E-2</v>
      </c>
    </row>
    <row r="3547" spans="2:4" x14ac:dyDescent="0.2">
      <c r="B3547" t="s">
        <v>3583</v>
      </c>
      <c r="C3547" s="51">
        <v>-9.9371663258764221E-3</v>
      </c>
      <c r="D3547" s="51">
        <v>4.2761305490188153E-2</v>
      </c>
    </row>
    <row r="3548" spans="2:4" x14ac:dyDescent="0.2">
      <c r="B3548" t="s">
        <v>3584</v>
      </c>
      <c r="C3548" s="51">
        <v>2.5397416030715408E-2</v>
      </c>
      <c r="D3548" s="51">
        <v>7.3564866972123957E-2</v>
      </c>
    </row>
    <row r="3549" spans="2:4" x14ac:dyDescent="0.2">
      <c r="B3549" t="s">
        <v>3585</v>
      </c>
      <c r="C3549" s="51">
        <v>1.8976481249550422E-2</v>
      </c>
      <c r="D3549" s="51">
        <v>2.4142330154677795E-2</v>
      </c>
    </row>
    <row r="3550" spans="2:4" x14ac:dyDescent="0.2">
      <c r="B3550" t="s">
        <v>3586</v>
      </c>
      <c r="C3550" s="51">
        <v>9.479867683563353E-3</v>
      </c>
      <c r="D3550" s="51">
        <v>3.4917063998867084E-2</v>
      </c>
    </row>
    <row r="3551" spans="2:4" x14ac:dyDescent="0.2">
      <c r="B3551" t="s">
        <v>3587</v>
      </c>
      <c r="C3551" s="51">
        <v>2.0396565628127146E-2</v>
      </c>
      <c r="D3551" s="51">
        <v>5.368551445701749E-2</v>
      </c>
    </row>
    <row r="3552" spans="2:4" x14ac:dyDescent="0.2">
      <c r="B3552" t="s">
        <v>3588</v>
      </c>
      <c r="C3552" s="51">
        <v>-2.6407390405893856E-3</v>
      </c>
      <c r="D3552" s="51">
        <v>3.9187931815370391E-2</v>
      </c>
    </row>
    <row r="3553" spans="2:4" x14ac:dyDescent="0.2">
      <c r="B3553" t="s">
        <v>3589</v>
      </c>
      <c r="C3553" s="51">
        <v>4.1235946973383612E-2</v>
      </c>
      <c r="D3553" s="51">
        <v>2.4552160775897086E-3</v>
      </c>
    </row>
    <row r="3554" spans="2:4" x14ac:dyDescent="0.2">
      <c r="B3554" t="s">
        <v>3590</v>
      </c>
      <c r="C3554" s="51">
        <v>1.4199708754353809E-2</v>
      </c>
      <c r="D3554" s="51">
        <v>5.7776918206903241E-2</v>
      </c>
    </row>
    <row r="3555" spans="2:4" x14ac:dyDescent="0.2">
      <c r="B3555" t="s">
        <v>3591</v>
      </c>
      <c r="C3555" s="51">
        <v>1.772843737198998E-2</v>
      </c>
      <c r="D3555" s="51">
        <v>2.3415901496096861E-2</v>
      </c>
    </row>
    <row r="3556" spans="2:4" x14ac:dyDescent="0.2">
      <c r="B3556" t="s">
        <v>3592</v>
      </c>
      <c r="C3556" s="51">
        <v>9.4132206855323218E-3</v>
      </c>
      <c r="D3556" s="51">
        <v>2.3061887698496611E-2</v>
      </c>
    </row>
    <row r="3557" spans="2:4" x14ac:dyDescent="0.2">
      <c r="B3557" t="s">
        <v>3593</v>
      </c>
      <c r="C3557" s="51">
        <v>5.9386650378297379E-2</v>
      </c>
      <c r="D3557" s="51">
        <v>3.5155418767729082E-3</v>
      </c>
    </row>
    <row r="3558" spans="2:4" x14ac:dyDescent="0.2">
      <c r="B3558" t="s">
        <v>3594</v>
      </c>
      <c r="C3558" s="51">
        <v>-3.1170929755995717E-3</v>
      </c>
      <c r="D3558" s="51">
        <v>3.0696618787126047E-2</v>
      </c>
    </row>
    <row r="3559" spans="2:4" x14ac:dyDescent="0.2">
      <c r="B3559" t="s">
        <v>3595</v>
      </c>
      <c r="C3559" s="51">
        <v>-2.0598729287016112E-3</v>
      </c>
      <c r="D3559" s="51">
        <v>5.6768016821887167E-2</v>
      </c>
    </row>
    <row r="3560" spans="2:4" x14ac:dyDescent="0.2">
      <c r="B3560" t="s">
        <v>3596</v>
      </c>
      <c r="C3560" s="51">
        <v>1.0174230354127243E-2</v>
      </c>
      <c r="D3560" s="51">
        <v>6.4454466633479465E-2</v>
      </c>
    </row>
    <row r="3561" spans="2:4" x14ac:dyDescent="0.2">
      <c r="B3561" t="s">
        <v>3597</v>
      </c>
      <c r="C3561" s="51">
        <v>3.560298041458549E-2</v>
      </c>
      <c r="D3561" s="51">
        <v>6.0409005105880771E-2</v>
      </c>
    </row>
    <row r="3562" spans="2:4" x14ac:dyDescent="0.2">
      <c r="B3562" t="s">
        <v>3598</v>
      </c>
      <c r="C3562" s="51">
        <v>-4.7293400700736208E-3</v>
      </c>
      <c r="D3562" s="51">
        <v>3.0244652859064775E-2</v>
      </c>
    </row>
    <row r="3563" spans="2:4" x14ac:dyDescent="0.2">
      <c r="B3563" t="s">
        <v>3599</v>
      </c>
      <c r="C3563" s="51">
        <v>3.5311671890978077E-3</v>
      </c>
      <c r="D3563" s="51">
        <v>4.4569566491498368E-2</v>
      </c>
    </row>
    <row r="3564" spans="2:4" x14ac:dyDescent="0.2">
      <c r="B3564" t="s">
        <v>3600</v>
      </c>
      <c r="C3564" s="51">
        <v>-6.9272437495481332E-3</v>
      </c>
      <c r="D3564" s="51">
        <v>2.7538932380912758E-2</v>
      </c>
    </row>
    <row r="3565" spans="2:4" x14ac:dyDescent="0.2">
      <c r="B3565" t="s">
        <v>3601</v>
      </c>
      <c r="C3565" s="51">
        <v>4.2018028234400331E-2</v>
      </c>
      <c r="D3565" s="51">
        <v>5.470362218580567E-2</v>
      </c>
    </row>
    <row r="3566" spans="2:4" x14ac:dyDescent="0.2">
      <c r="B3566" t="s">
        <v>3602</v>
      </c>
      <c r="C3566" s="51">
        <v>-1.99737282194766E-3</v>
      </c>
      <c r="D3566" s="51">
        <v>4.7908166486101508E-2</v>
      </c>
    </row>
    <row r="3567" spans="2:4" x14ac:dyDescent="0.2">
      <c r="B3567" t="s">
        <v>3603</v>
      </c>
      <c r="C3567" s="51">
        <v>-3.6769594012289894E-2</v>
      </c>
      <c r="D3567" s="51">
        <v>5.2180556181370408E-2</v>
      </c>
    </row>
    <row r="3568" spans="2:4" x14ac:dyDescent="0.2">
      <c r="B3568" t="s">
        <v>3604</v>
      </c>
      <c r="C3568" s="51">
        <v>7.9295169284583182E-3</v>
      </c>
      <c r="D3568" s="51">
        <v>2.4904605125285487E-2</v>
      </c>
    </row>
    <row r="3569" spans="2:4" x14ac:dyDescent="0.2">
      <c r="B3569" t="s">
        <v>3605</v>
      </c>
      <c r="C3569" s="51">
        <v>1.2044947118142017E-4</v>
      </c>
      <c r="D3569" s="51">
        <v>5.2807660963653053E-2</v>
      </c>
    </row>
    <row r="3570" spans="2:4" x14ac:dyDescent="0.2">
      <c r="B3570" t="s">
        <v>3606</v>
      </c>
      <c r="C3570" s="51">
        <v>2.8478079040610303E-2</v>
      </c>
      <c r="D3570" s="51">
        <v>5.1169901149447097E-2</v>
      </c>
    </row>
    <row r="3571" spans="2:4" x14ac:dyDescent="0.2">
      <c r="B3571" t="s">
        <v>3607</v>
      </c>
      <c r="C3571" s="51">
        <v>3.4308214955180764E-2</v>
      </c>
      <c r="D3571" s="51">
        <v>5.886828318972543E-2</v>
      </c>
    </row>
    <row r="3572" spans="2:4" x14ac:dyDescent="0.2">
      <c r="B3572" t="s">
        <v>3608</v>
      </c>
      <c r="C3572" s="51">
        <v>1.7284435903396251E-2</v>
      </c>
      <c r="D3572" s="51">
        <v>5.42552440053366E-2</v>
      </c>
    </row>
    <row r="3573" spans="2:4" x14ac:dyDescent="0.2">
      <c r="B3573" t="s">
        <v>3609</v>
      </c>
      <c r="C3573" s="51">
        <v>2.5965660702860147E-2</v>
      </c>
      <c r="D3573" s="51">
        <v>7.5966263468010414E-2</v>
      </c>
    </row>
    <row r="3574" spans="2:4" x14ac:dyDescent="0.2">
      <c r="B3574" t="s">
        <v>3610</v>
      </c>
      <c r="C3574" s="51">
        <v>-4.1701333216406546E-3</v>
      </c>
      <c r="D3574" s="51">
        <v>1.0806523730592189E-2</v>
      </c>
    </row>
    <row r="3575" spans="2:4" x14ac:dyDescent="0.2">
      <c r="B3575" t="s">
        <v>3611</v>
      </c>
      <c r="C3575" s="51">
        <v>1.1869843614214179E-2</v>
      </c>
      <c r="D3575" s="51">
        <v>1.2090622212608544E-2</v>
      </c>
    </row>
    <row r="3576" spans="2:4" x14ac:dyDescent="0.2">
      <c r="B3576" t="s">
        <v>3612</v>
      </c>
      <c r="C3576" s="51">
        <v>-6.8034955477910396E-3</v>
      </c>
      <c r="D3576" s="51">
        <v>1.4312119272615532E-2</v>
      </c>
    </row>
    <row r="3577" spans="2:4" x14ac:dyDescent="0.2">
      <c r="B3577" t="s">
        <v>3613</v>
      </c>
      <c r="C3577" s="51">
        <v>2.0430952849047418E-2</v>
      </c>
      <c r="D3577" s="51">
        <v>2.1305850975833519E-2</v>
      </c>
    </row>
    <row r="3578" spans="2:4" x14ac:dyDescent="0.2">
      <c r="B3578" t="s">
        <v>3614</v>
      </c>
      <c r="C3578" s="51">
        <v>1.530582130211413E-2</v>
      </c>
      <c r="D3578" s="51">
        <v>2.829477160304146E-2</v>
      </c>
    </row>
    <row r="3579" spans="2:4" x14ac:dyDescent="0.2">
      <c r="B3579" t="s">
        <v>3615</v>
      </c>
      <c r="C3579" s="51">
        <v>7.0205509880897311E-3</v>
      </c>
      <c r="D3579" s="51">
        <v>4.9594266204225898E-2</v>
      </c>
    </row>
    <row r="3580" spans="2:4" x14ac:dyDescent="0.2">
      <c r="B3580" t="s">
        <v>3616</v>
      </c>
      <c r="C3580" s="51">
        <v>1.3716986718733584E-2</v>
      </c>
      <c r="D3580" s="51">
        <v>3.6882325792718038E-2</v>
      </c>
    </row>
    <row r="3581" spans="2:4" x14ac:dyDescent="0.2">
      <c r="B3581" t="s">
        <v>3617</v>
      </c>
      <c r="C3581" s="51">
        <v>2.9859560280543145E-2</v>
      </c>
      <c r="D3581" s="51">
        <v>2.9060031721341074E-2</v>
      </c>
    </row>
    <row r="3582" spans="2:4" x14ac:dyDescent="0.2">
      <c r="B3582" t="s">
        <v>3618</v>
      </c>
      <c r="C3582" s="51">
        <v>3.8785143549598094E-3</v>
      </c>
      <c r="D3582" s="51">
        <v>-1.9498450997417482E-2</v>
      </c>
    </row>
    <row r="3583" spans="2:4" x14ac:dyDescent="0.2">
      <c r="B3583" t="s">
        <v>3619</v>
      </c>
      <c r="C3583" s="51">
        <v>-2.9765042622386523E-3</v>
      </c>
      <c r="D3583" s="51">
        <v>5.7103380233479259E-2</v>
      </c>
    </row>
    <row r="3584" spans="2:4" x14ac:dyDescent="0.2">
      <c r="B3584" t="s">
        <v>3620</v>
      </c>
      <c r="C3584" s="51">
        <v>1.9910964687372648E-2</v>
      </c>
      <c r="D3584" s="51">
        <v>5.8210658085099523E-2</v>
      </c>
    </row>
    <row r="3585" spans="2:4" x14ac:dyDescent="0.2">
      <c r="B3585" t="s">
        <v>3621</v>
      </c>
      <c r="C3585" s="51">
        <v>-3.5938669543216679E-2</v>
      </c>
      <c r="D3585" s="51">
        <v>2.3009674135240361E-2</v>
      </c>
    </row>
    <row r="3586" spans="2:4" x14ac:dyDescent="0.2">
      <c r="B3586" t="s">
        <v>3622</v>
      </c>
      <c r="C3586" s="51">
        <v>3.817865237822677E-2</v>
      </c>
      <c r="D3586" s="51">
        <v>4.9569429462896178E-2</v>
      </c>
    </row>
    <row r="3587" spans="2:4" x14ac:dyDescent="0.2">
      <c r="B3587" t="s">
        <v>3623</v>
      </c>
      <c r="C3587" s="51">
        <v>1.2156838158537662E-2</v>
      </c>
      <c r="D3587" s="51">
        <v>4.8433731171230128E-2</v>
      </c>
    </row>
    <row r="3588" spans="2:4" x14ac:dyDescent="0.2">
      <c r="B3588" t="s">
        <v>3624</v>
      </c>
      <c r="C3588" s="51">
        <v>-9.6184610138381563E-3</v>
      </c>
      <c r="D3588" s="51">
        <v>2.0512722503233924E-2</v>
      </c>
    </row>
    <row r="3589" spans="2:4" x14ac:dyDescent="0.2">
      <c r="B3589" t="s">
        <v>3625</v>
      </c>
      <c r="C3589" s="51">
        <v>3.4901667617245214E-3</v>
      </c>
      <c r="D3589" s="51">
        <v>4.8359796939330839E-2</v>
      </c>
    </row>
    <row r="3590" spans="2:4" x14ac:dyDescent="0.2">
      <c r="B3590" t="s">
        <v>3626</v>
      </c>
      <c r="C3590" s="51">
        <v>-3.5240495460914165E-3</v>
      </c>
      <c r="D3590" s="51">
        <v>3.9706123426803318E-2</v>
      </c>
    </row>
    <row r="3591" spans="2:4" x14ac:dyDescent="0.2">
      <c r="B3591" t="s">
        <v>3627</v>
      </c>
      <c r="C3591" s="51">
        <v>-8.9122967161412488E-3</v>
      </c>
      <c r="D3591" s="51">
        <v>4.3071741028260516E-2</v>
      </c>
    </row>
    <row r="3592" spans="2:4" x14ac:dyDescent="0.2">
      <c r="B3592" t="s">
        <v>3628</v>
      </c>
      <c r="C3592" s="51">
        <v>-9.6274793030929878E-3</v>
      </c>
      <c r="D3592" s="51">
        <v>1.6712602628697896E-2</v>
      </c>
    </row>
    <row r="3593" spans="2:4" x14ac:dyDescent="0.2">
      <c r="B3593" t="s">
        <v>3629</v>
      </c>
      <c r="C3593" s="51">
        <v>3.1214726120547251E-2</v>
      </c>
      <c r="D3593" s="51">
        <v>5.5847659448510417E-2</v>
      </c>
    </row>
    <row r="3594" spans="2:4" x14ac:dyDescent="0.2">
      <c r="B3594" t="s">
        <v>3630</v>
      </c>
      <c r="C3594" s="51">
        <v>-1.1189905502781211E-2</v>
      </c>
      <c r="D3594" s="51">
        <v>4.2861869140307818E-2</v>
      </c>
    </row>
    <row r="3595" spans="2:4" x14ac:dyDescent="0.2">
      <c r="B3595" t="s">
        <v>3631</v>
      </c>
      <c r="C3595" s="51">
        <v>4.4204187377462616E-2</v>
      </c>
      <c r="D3595" s="51">
        <v>7.2212279521516112E-3</v>
      </c>
    </row>
    <row r="3596" spans="2:4" x14ac:dyDescent="0.2">
      <c r="B3596" t="s">
        <v>3632</v>
      </c>
      <c r="C3596" s="51">
        <v>-1.077816799653993E-2</v>
      </c>
      <c r="D3596" s="51">
        <v>4.0520580028959523E-2</v>
      </c>
    </row>
    <row r="3597" spans="2:4" x14ac:dyDescent="0.2">
      <c r="B3597" t="s">
        <v>3633</v>
      </c>
      <c r="C3597" s="51">
        <v>2.2520946544898928E-2</v>
      </c>
      <c r="D3597" s="51">
        <v>6.7870802649280179E-2</v>
      </c>
    </row>
    <row r="3598" spans="2:4" x14ac:dyDescent="0.2">
      <c r="B3598" t="s">
        <v>3634</v>
      </c>
      <c r="C3598" s="51">
        <v>-2.0904747447239087E-2</v>
      </c>
      <c r="D3598" s="51">
        <v>3.5653299782699585E-2</v>
      </c>
    </row>
    <row r="3599" spans="2:4" x14ac:dyDescent="0.2">
      <c r="B3599" t="s">
        <v>3635</v>
      </c>
      <c r="C3599" s="51">
        <v>3.6374823883776566E-2</v>
      </c>
      <c r="D3599" s="51">
        <v>6.7344303321921151E-2</v>
      </c>
    </row>
    <row r="3600" spans="2:4" x14ac:dyDescent="0.2">
      <c r="B3600" t="s">
        <v>3636</v>
      </c>
      <c r="C3600" s="51">
        <v>-1.0442892633506772E-2</v>
      </c>
      <c r="D3600" s="51">
        <v>2.8617793149155073E-2</v>
      </c>
    </row>
    <row r="3601" spans="2:4" x14ac:dyDescent="0.2">
      <c r="B3601" t="s">
        <v>3637</v>
      </c>
      <c r="C3601" s="51">
        <v>-1.0798084238580906E-2</v>
      </c>
      <c r="D3601" s="51">
        <v>1.7353028487809237E-2</v>
      </c>
    </row>
    <row r="3602" spans="2:4" x14ac:dyDescent="0.2">
      <c r="B3602" t="s">
        <v>3638</v>
      </c>
      <c r="C3602" s="51">
        <v>-1.669353728634352E-2</v>
      </c>
      <c r="D3602" s="51">
        <v>3.4117540860397838E-2</v>
      </c>
    </row>
    <row r="3603" spans="2:4" x14ac:dyDescent="0.2">
      <c r="B3603" t="s">
        <v>3639</v>
      </c>
      <c r="C3603" s="51">
        <v>2.5270843581757249E-3</v>
      </c>
      <c r="D3603" s="51">
        <v>3.9110735645000401E-2</v>
      </c>
    </row>
    <row r="3604" spans="2:4" x14ac:dyDescent="0.2">
      <c r="B3604" t="s">
        <v>3640</v>
      </c>
      <c r="C3604" s="51">
        <v>6.5189707145169818E-3</v>
      </c>
      <c r="D3604" s="51">
        <v>4.8937480611673245E-2</v>
      </c>
    </row>
    <row r="3605" spans="2:4" x14ac:dyDescent="0.2">
      <c r="B3605" t="s">
        <v>3641</v>
      </c>
      <c r="C3605" s="51">
        <v>1.9266202983070906E-2</v>
      </c>
      <c r="D3605" s="51">
        <v>3.0598639071148813E-2</v>
      </c>
    </row>
    <row r="3606" spans="2:4" x14ac:dyDescent="0.2">
      <c r="B3606" t="s">
        <v>3642</v>
      </c>
      <c r="C3606" s="51">
        <v>2.2639816646245974E-2</v>
      </c>
      <c r="D3606" s="51">
        <v>6.1446350917581286E-2</v>
      </c>
    </row>
    <row r="3607" spans="2:4" x14ac:dyDescent="0.2">
      <c r="B3607" t="s">
        <v>3643</v>
      </c>
      <c r="C3607" s="51">
        <v>1.6202651285564421E-2</v>
      </c>
      <c r="D3607" s="51">
        <v>2.864299449138568E-2</v>
      </c>
    </row>
    <row r="3608" spans="2:4" x14ac:dyDescent="0.2">
      <c r="B3608" t="s">
        <v>3644</v>
      </c>
      <c r="C3608" s="51">
        <v>3.5708718633333256E-3</v>
      </c>
      <c r="D3608" s="51">
        <v>6.747583474496123E-2</v>
      </c>
    </row>
    <row r="3609" spans="2:4" x14ac:dyDescent="0.2">
      <c r="B3609" t="s">
        <v>3645</v>
      </c>
      <c r="C3609" s="51">
        <v>1.1663569539189787E-2</v>
      </c>
      <c r="D3609" s="51">
        <v>1.1722856333723605E-2</v>
      </c>
    </row>
    <row r="3610" spans="2:4" x14ac:dyDescent="0.2">
      <c r="B3610" t="s">
        <v>3646</v>
      </c>
      <c r="C3610" s="51">
        <v>2.9359563888509042E-2</v>
      </c>
      <c r="D3610" s="51">
        <v>1.3870603833038248E-2</v>
      </c>
    </row>
    <row r="3611" spans="2:4" x14ac:dyDescent="0.2">
      <c r="B3611" t="s">
        <v>3647</v>
      </c>
      <c r="C3611" s="51">
        <v>1.1126409493527636E-2</v>
      </c>
      <c r="D3611" s="51">
        <v>5.3090549659875239E-2</v>
      </c>
    </row>
    <row r="3612" spans="2:4" x14ac:dyDescent="0.2">
      <c r="B3612" t="s">
        <v>3648</v>
      </c>
      <c r="C3612" s="51">
        <v>-4.0776910924793294E-3</v>
      </c>
      <c r="D3612" s="51">
        <v>6.4205224278971434E-2</v>
      </c>
    </row>
    <row r="3613" spans="2:4" x14ac:dyDescent="0.2">
      <c r="B3613" t="s">
        <v>3649</v>
      </c>
      <c r="C3613" s="51">
        <v>2.3351880022477976E-2</v>
      </c>
      <c r="D3613" s="51">
        <v>5.0154459757644723E-2</v>
      </c>
    </row>
    <row r="3614" spans="2:4" x14ac:dyDescent="0.2">
      <c r="B3614" t="s">
        <v>3650</v>
      </c>
      <c r="C3614" s="51">
        <v>1.6561803278036663E-3</v>
      </c>
      <c r="D3614" s="51">
        <v>3.3625795499974867E-2</v>
      </c>
    </row>
    <row r="3615" spans="2:4" x14ac:dyDescent="0.2">
      <c r="B3615" t="s">
        <v>3651</v>
      </c>
      <c r="C3615" s="51">
        <v>4.093444470086539E-3</v>
      </c>
      <c r="D3615" s="51">
        <v>2.7971730421996025E-2</v>
      </c>
    </row>
    <row r="3616" spans="2:4" x14ac:dyDescent="0.2">
      <c r="B3616" t="s">
        <v>3652</v>
      </c>
      <c r="C3616" s="51">
        <v>2.8835566329786691E-2</v>
      </c>
      <c r="D3616" s="51">
        <v>5.2411461263758188E-2</v>
      </c>
    </row>
    <row r="3617" spans="2:4" x14ac:dyDescent="0.2">
      <c r="B3617" t="s">
        <v>3653</v>
      </c>
      <c r="C3617" s="51">
        <v>3.7722823209881455E-2</v>
      </c>
      <c r="D3617" s="51">
        <v>5.8568415723225437E-2</v>
      </c>
    </row>
    <row r="3618" spans="2:4" x14ac:dyDescent="0.2">
      <c r="B3618" t="s">
        <v>3654</v>
      </c>
      <c r="C3618" s="51">
        <v>1.2012493675372811E-2</v>
      </c>
      <c r="D3618" s="51">
        <v>5.2978751048358336E-2</v>
      </c>
    </row>
    <row r="3619" spans="2:4" x14ac:dyDescent="0.2">
      <c r="B3619" t="s">
        <v>3655</v>
      </c>
      <c r="C3619" s="51">
        <v>3.0060156258054603E-3</v>
      </c>
      <c r="D3619" s="51">
        <v>3.1391596341628809E-2</v>
      </c>
    </row>
    <row r="3620" spans="2:4" x14ac:dyDescent="0.2">
      <c r="B3620" t="s">
        <v>3656</v>
      </c>
      <c r="C3620" s="51">
        <v>3.2074410296587058E-2</v>
      </c>
      <c r="D3620" s="51">
        <v>1.9551644417267439E-2</v>
      </c>
    </row>
    <row r="3621" spans="2:4" x14ac:dyDescent="0.2">
      <c r="B3621" t="s">
        <v>3657</v>
      </c>
      <c r="C3621" s="51">
        <v>3.4961152882785333E-2</v>
      </c>
      <c r="D3621" s="51">
        <v>4.9890572354268525E-2</v>
      </c>
    </row>
    <row r="3622" spans="2:4" x14ac:dyDescent="0.2">
      <c r="B3622" t="s">
        <v>3658</v>
      </c>
      <c r="C3622" s="51">
        <v>-1.1161412582681706E-2</v>
      </c>
      <c r="D3622" s="51">
        <v>1.6740668563450963E-2</v>
      </c>
    </row>
    <row r="3623" spans="2:4" x14ac:dyDescent="0.2">
      <c r="B3623" t="s">
        <v>3659</v>
      </c>
      <c r="C3623" s="51">
        <v>-4.3998530817484768E-2</v>
      </c>
      <c r="D3623" s="51">
        <v>5.1080254221459641E-2</v>
      </c>
    </row>
    <row r="3624" spans="2:4" x14ac:dyDescent="0.2">
      <c r="B3624" t="s">
        <v>3660</v>
      </c>
      <c r="C3624" s="51">
        <v>-1.7959244718754319E-3</v>
      </c>
      <c r="D3624" s="51">
        <v>2.8092058268444429E-2</v>
      </c>
    </row>
    <row r="3625" spans="2:4" x14ac:dyDescent="0.2">
      <c r="B3625" t="s">
        <v>3661</v>
      </c>
      <c r="C3625" s="51">
        <v>-3.2281540922240361E-3</v>
      </c>
      <c r="D3625" s="51">
        <v>4.0711667161761958E-2</v>
      </c>
    </row>
    <row r="3626" spans="2:4" x14ac:dyDescent="0.2">
      <c r="B3626" t="s">
        <v>3662</v>
      </c>
      <c r="C3626" s="51">
        <v>1.0617251552580732E-2</v>
      </c>
      <c r="D3626" s="51">
        <v>1.5216171845472377E-2</v>
      </c>
    </row>
    <row r="3627" spans="2:4" x14ac:dyDescent="0.2">
      <c r="B3627" t="s">
        <v>3663</v>
      </c>
      <c r="C3627" s="51">
        <v>-2.6409827281721737E-3</v>
      </c>
      <c r="D3627" s="51">
        <v>1.9743133301372354E-2</v>
      </c>
    </row>
    <row r="3628" spans="2:4" x14ac:dyDescent="0.2">
      <c r="B3628" t="s">
        <v>3664</v>
      </c>
      <c r="C3628" s="51">
        <v>4.0758867683097586E-3</v>
      </c>
      <c r="D3628" s="51">
        <v>5.5882590711902214E-2</v>
      </c>
    </row>
    <row r="3629" spans="2:4" x14ac:dyDescent="0.2">
      <c r="B3629" t="s">
        <v>3665</v>
      </c>
      <c r="C3629" s="51">
        <v>3.5569062960324055E-2</v>
      </c>
      <c r="D3629" s="51">
        <v>4.9727049125642089E-2</v>
      </c>
    </row>
    <row r="3630" spans="2:4" x14ac:dyDescent="0.2">
      <c r="B3630" t="s">
        <v>3666</v>
      </c>
      <c r="C3630" s="51">
        <v>-2.5543029281379075E-2</v>
      </c>
      <c r="D3630" s="51">
        <v>4.0959342771053196E-2</v>
      </c>
    </row>
    <row r="3631" spans="2:4" x14ac:dyDescent="0.2">
      <c r="B3631" t="s">
        <v>3667</v>
      </c>
      <c r="C3631" s="51">
        <v>1.3037152420207259E-2</v>
      </c>
      <c r="D3631" s="51">
        <v>3.4899500269505758E-2</v>
      </c>
    </row>
    <row r="3632" spans="2:4" x14ac:dyDescent="0.2">
      <c r="B3632" t="s">
        <v>3668</v>
      </c>
      <c r="C3632" s="51">
        <v>2.4364947494615461E-2</v>
      </c>
      <c r="D3632" s="51">
        <v>7.4585889789788529E-2</v>
      </c>
    </row>
    <row r="3633" spans="2:4" x14ac:dyDescent="0.2">
      <c r="B3633" t="s">
        <v>3669</v>
      </c>
      <c r="C3633" s="51">
        <v>1.5382600037675949E-2</v>
      </c>
      <c r="D3633" s="51">
        <v>4.3924405547608278E-2</v>
      </c>
    </row>
    <row r="3634" spans="2:4" x14ac:dyDescent="0.2">
      <c r="B3634" t="s">
        <v>3670</v>
      </c>
      <c r="C3634" s="51">
        <v>-1.324767156278361E-3</v>
      </c>
      <c r="D3634" s="51">
        <v>2.3994279070356919E-2</v>
      </c>
    </row>
    <row r="3635" spans="2:4" x14ac:dyDescent="0.2">
      <c r="B3635" t="s">
        <v>3671</v>
      </c>
      <c r="C3635" s="51">
        <v>1.8333519710670453E-2</v>
      </c>
      <c r="D3635" s="51">
        <v>2.6449894654288209E-2</v>
      </c>
    </row>
    <row r="3636" spans="2:4" x14ac:dyDescent="0.2">
      <c r="B3636" t="s">
        <v>3672</v>
      </c>
      <c r="C3636" s="51">
        <v>2.0191670648162005E-2</v>
      </c>
      <c r="D3636" s="51">
        <v>5.1817713253806838E-2</v>
      </c>
    </row>
    <row r="3637" spans="2:4" x14ac:dyDescent="0.2">
      <c r="B3637" t="s">
        <v>3673</v>
      </c>
      <c r="C3637" s="51">
        <v>1.7211793248691428E-2</v>
      </c>
      <c r="D3637" s="51">
        <v>2.9415198407689379E-2</v>
      </c>
    </row>
    <row r="3638" spans="2:4" x14ac:dyDescent="0.2">
      <c r="B3638" t="s">
        <v>3674</v>
      </c>
      <c r="C3638" s="51">
        <v>2.681156842909118E-3</v>
      </c>
      <c r="D3638" s="51">
        <v>3.8770786008301458E-2</v>
      </c>
    </row>
    <row r="3639" spans="2:4" x14ac:dyDescent="0.2">
      <c r="B3639" t="s">
        <v>3675</v>
      </c>
      <c r="C3639" s="51">
        <v>2.8656239723034098E-2</v>
      </c>
      <c r="D3639" s="51">
        <v>3.6837631190018733E-2</v>
      </c>
    </row>
    <row r="3640" spans="2:4" x14ac:dyDescent="0.2">
      <c r="B3640" t="s">
        <v>3676</v>
      </c>
      <c r="C3640" s="51">
        <v>-7.1576836849014201E-3</v>
      </c>
      <c r="D3640" s="51">
        <v>3.5598908299726097E-2</v>
      </c>
    </row>
    <row r="3641" spans="2:4" x14ac:dyDescent="0.2">
      <c r="B3641" t="s">
        <v>3677</v>
      </c>
      <c r="C3641" s="51">
        <v>-8.0610895362209778E-5</v>
      </c>
      <c r="D3641" s="51">
        <v>2.1758974503920194E-2</v>
      </c>
    </row>
    <row r="3642" spans="2:4" x14ac:dyDescent="0.2">
      <c r="B3642" t="s">
        <v>3678</v>
      </c>
      <c r="C3642" s="51">
        <v>2.0271722902847164E-2</v>
      </c>
      <c r="D3642" s="51">
        <v>2.9986973450236182E-2</v>
      </c>
    </row>
    <row r="3643" spans="2:4" x14ac:dyDescent="0.2">
      <c r="B3643" t="s">
        <v>3679</v>
      </c>
      <c r="C3643" s="51">
        <v>3.0026042042828001E-2</v>
      </c>
      <c r="D3643" s="51">
        <v>2.1066351576422997E-2</v>
      </c>
    </row>
    <row r="3644" spans="2:4" x14ac:dyDescent="0.2">
      <c r="B3644" t="s">
        <v>3680</v>
      </c>
      <c r="C3644" s="51">
        <v>2.5766617164221989E-2</v>
      </c>
      <c r="D3644" s="51">
        <v>4.5227540591432816E-2</v>
      </c>
    </row>
    <row r="3645" spans="2:4" x14ac:dyDescent="0.2">
      <c r="B3645" t="s">
        <v>3681</v>
      </c>
      <c r="C3645" s="51">
        <v>-1.2478764081903853E-2</v>
      </c>
      <c r="D3645" s="51">
        <v>5.4230798581264922E-2</v>
      </c>
    </row>
    <row r="3646" spans="2:4" x14ac:dyDescent="0.2">
      <c r="B3646" t="s">
        <v>3682</v>
      </c>
      <c r="C3646" s="51">
        <v>-2.3377508112104088E-2</v>
      </c>
      <c r="D3646" s="51">
        <v>3.5830744427613831E-2</v>
      </c>
    </row>
    <row r="3647" spans="2:4" x14ac:dyDescent="0.2">
      <c r="B3647" t="s">
        <v>3683</v>
      </c>
      <c r="C3647" s="51">
        <v>1.4631789989459696E-2</v>
      </c>
      <c r="D3647" s="51">
        <v>4.886554422450775E-2</v>
      </c>
    </row>
    <row r="3648" spans="2:4" x14ac:dyDescent="0.2">
      <c r="B3648" t="s">
        <v>3684</v>
      </c>
      <c r="C3648" s="51">
        <v>3.454973837029577E-2</v>
      </c>
      <c r="D3648" s="51">
        <v>7.7976494833566001E-2</v>
      </c>
    </row>
    <row r="3649" spans="2:4" x14ac:dyDescent="0.2">
      <c r="B3649" t="s">
        <v>3685</v>
      </c>
      <c r="C3649" s="51">
        <v>1.5654486061651637E-2</v>
      </c>
      <c r="D3649" s="51">
        <v>5.1997015921839085E-2</v>
      </c>
    </row>
    <row r="3650" spans="2:4" x14ac:dyDescent="0.2">
      <c r="B3650" t="s">
        <v>3686</v>
      </c>
      <c r="C3650" s="51">
        <v>-3.3715927503433496E-2</v>
      </c>
      <c r="D3650" s="51">
        <v>5.3549174158958768E-2</v>
      </c>
    </row>
    <row r="3651" spans="2:4" x14ac:dyDescent="0.2">
      <c r="B3651" t="s">
        <v>3687</v>
      </c>
      <c r="C3651" s="51">
        <v>8.42840018762178E-3</v>
      </c>
      <c r="D3651" s="51">
        <v>1.1664367712008485E-2</v>
      </c>
    </row>
    <row r="3652" spans="2:4" x14ac:dyDescent="0.2">
      <c r="B3652" t="s">
        <v>3688</v>
      </c>
      <c r="C3652" s="51">
        <v>-7.5199262591631403E-3</v>
      </c>
      <c r="D3652" s="51">
        <v>5.9406152459635486E-2</v>
      </c>
    </row>
    <row r="3653" spans="2:4" x14ac:dyDescent="0.2">
      <c r="B3653" t="s">
        <v>3689</v>
      </c>
      <c r="C3653" s="51">
        <v>1.7151648500295762E-2</v>
      </c>
      <c r="D3653" s="51">
        <v>4.6806369731791489E-2</v>
      </c>
    </row>
    <row r="3654" spans="2:4" x14ac:dyDescent="0.2">
      <c r="B3654" t="s">
        <v>3690</v>
      </c>
      <c r="C3654" s="51">
        <v>-6.6405718019741256E-3</v>
      </c>
      <c r="D3654" s="51">
        <v>2.928838614411363E-2</v>
      </c>
    </row>
    <row r="3655" spans="2:4" x14ac:dyDescent="0.2">
      <c r="B3655" t="s">
        <v>3691</v>
      </c>
      <c r="C3655" s="51">
        <v>1.3625273190509116E-2</v>
      </c>
      <c r="D3655" s="51">
        <v>1.8942877064764344E-3</v>
      </c>
    </row>
    <row r="3656" spans="2:4" x14ac:dyDescent="0.2">
      <c r="B3656" t="s">
        <v>3692</v>
      </c>
      <c r="C3656" s="51">
        <v>1.2549237954698367E-2</v>
      </c>
      <c r="D3656" s="51">
        <v>2.1795362265316316E-2</v>
      </c>
    </row>
    <row r="3657" spans="2:4" x14ac:dyDescent="0.2">
      <c r="B3657" t="s">
        <v>3693</v>
      </c>
      <c r="C3657" s="51">
        <v>-1.0631198320898054E-2</v>
      </c>
      <c r="D3657" s="51">
        <v>4.3749017359235184E-2</v>
      </c>
    </row>
    <row r="3658" spans="2:4" x14ac:dyDescent="0.2">
      <c r="B3658" t="s">
        <v>3694</v>
      </c>
      <c r="C3658" s="51">
        <v>1.1753840879838686E-2</v>
      </c>
      <c r="D3658" s="51">
        <v>5.2041705013284999E-2</v>
      </c>
    </row>
    <row r="3659" spans="2:4" x14ac:dyDescent="0.2">
      <c r="B3659" t="s">
        <v>3695</v>
      </c>
      <c r="C3659" s="51">
        <v>2.4663922816767402E-2</v>
      </c>
      <c r="D3659" s="51">
        <v>5.2779980164716078E-2</v>
      </c>
    </row>
    <row r="3660" spans="2:4" x14ac:dyDescent="0.2">
      <c r="B3660" t="s">
        <v>3696</v>
      </c>
      <c r="C3660" s="51">
        <v>-4.7847999358821766E-3</v>
      </c>
      <c r="D3660" s="51">
        <v>1.2696634231564162E-2</v>
      </c>
    </row>
    <row r="3661" spans="2:4" x14ac:dyDescent="0.2">
      <c r="B3661" t="s">
        <v>3697</v>
      </c>
      <c r="C3661" s="51">
        <v>2.3735645003841711E-2</v>
      </c>
      <c r="D3661" s="51">
        <v>5.516087729537808E-2</v>
      </c>
    </row>
    <row r="3662" spans="2:4" x14ac:dyDescent="0.2">
      <c r="B3662" t="s">
        <v>3698</v>
      </c>
      <c r="C3662" s="51">
        <v>3.7999012079763417E-2</v>
      </c>
      <c r="D3662" s="51">
        <v>6.257698009505451E-3</v>
      </c>
    </row>
    <row r="3663" spans="2:4" x14ac:dyDescent="0.2">
      <c r="B3663" t="s">
        <v>3699</v>
      </c>
      <c r="C3663" s="51">
        <v>-2.3194125449461138E-2</v>
      </c>
      <c r="D3663" s="51">
        <v>4.3875175016487113E-2</v>
      </c>
    </row>
    <row r="3664" spans="2:4" x14ac:dyDescent="0.2">
      <c r="B3664" t="s">
        <v>3700</v>
      </c>
      <c r="C3664" s="51">
        <v>-2.5164061450395389E-2</v>
      </c>
      <c r="D3664" s="51">
        <v>1.2771225227297626E-2</v>
      </c>
    </row>
    <row r="3665" spans="2:4" x14ac:dyDescent="0.2">
      <c r="B3665" t="s">
        <v>3701</v>
      </c>
      <c r="C3665" s="51">
        <v>1.5033543811418509E-2</v>
      </c>
      <c r="D3665" s="51">
        <v>1.9599892978207835E-2</v>
      </c>
    </row>
    <row r="3666" spans="2:4" x14ac:dyDescent="0.2">
      <c r="B3666" t="s">
        <v>3702</v>
      </c>
      <c r="C3666" s="51">
        <v>-3.0465900651943684E-2</v>
      </c>
      <c r="D3666" s="51">
        <v>5.6350877396016685E-2</v>
      </c>
    </row>
    <row r="3667" spans="2:4" x14ac:dyDescent="0.2">
      <c r="B3667" t="s">
        <v>3703</v>
      </c>
      <c r="C3667" s="51">
        <v>-4.1072188418648167E-2</v>
      </c>
      <c r="D3667" s="51">
        <v>2.0231699467541029E-2</v>
      </c>
    </row>
    <row r="3668" spans="2:4" x14ac:dyDescent="0.2">
      <c r="B3668" t="s">
        <v>3704</v>
      </c>
      <c r="C3668" s="51">
        <v>1.25728704543678E-2</v>
      </c>
      <c r="D3668" s="51">
        <v>5.9739035530797527E-2</v>
      </c>
    </row>
    <row r="3669" spans="2:4" x14ac:dyDescent="0.2">
      <c r="B3669" t="s">
        <v>3705</v>
      </c>
      <c r="C3669" s="51">
        <v>3.6814996025825657E-2</v>
      </c>
      <c r="D3669" s="51">
        <v>5.5841387908646005E-2</v>
      </c>
    </row>
    <row r="3670" spans="2:4" x14ac:dyDescent="0.2">
      <c r="B3670" t="s">
        <v>3706</v>
      </c>
      <c r="C3670" s="51">
        <v>6.7242838879500366E-3</v>
      </c>
      <c r="D3670" s="51">
        <v>2.6286506664432004E-2</v>
      </c>
    </row>
    <row r="3671" spans="2:4" x14ac:dyDescent="0.2">
      <c r="B3671" t="s">
        <v>3707</v>
      </c>
      <c r="C3671" s="51">
        <v>-9.8277697062616413E-3</v>
      </c>
      <c r="D3671" s="51">
        <v>8.9164463257793321E-3</v>
      </c>
    </row>
    <row r="3672" spans="2:4" x14ac:dyDescent="0.2">
      <c r="B3672" t="s">
        <v>3708</v>
      </c>
      <c r="C3672" s="51">
        <v>2.3719121078018296E-2</v>
      </c>
      <c r="D3672" s="51">
        <v>5.5780907969826862E-2</v>
      </c>
    </row>
    <row r="3673" spans="2:4" x14ac:dyDescent="0.2">
      <c r="B3673" t="s">
        <v>3709</v>
      </c>
      <c r="C3673" s="51">
        <v>6.6617650100261822E-3</v>
      </c>
      <c r="D3673" s="51">
        <v>1.5012848402526206E-2</v>
      </c>
    </row>
    <row r="3674" spans="2:4" x14ac:dyDescent="0.2">
      <c r="B3674" t="s">
        <v>3710</v>
      </c>
      <c r="C3674" s="51">
        <v>2.1429835655919868E-2</v>
      </c>
      <c r="D3674" s="51">
        <v>5.5861806598270537E-2</v>
      </c>
    </row>
    <row r="3675" spans="2:4" x14ac:dyDescent="0.2">
      <c r="B3675" t="s">
        <v>3711</v>
      </c>
      <c r="C3675" s="51">
        <v>-1.3144667065241951E-2</v>
      </c>
      <c r="D3675" s="51">
        <v>1.3737512112329712E-2</v>
      </c>
    </row>
    <row r="3676" spans="2:4" x14ac:dyDescent="0.2">
      <c r="B3676" t="s">
        <v>3712</v>
      </c>
      <c r="C3676" s="51">
        <v>2.2293313854836121E-2</v>
      </c>
      <c r="D3676" s="51">
        <v>1.1944285178394725E-2</v>
      </c>
    </row>
    <row r="3677" spans="2:4" x14ac:dyDescent="0.2">
      <c r="B3677" t="s">
        <v>3713</v>
      </c>
      <c r="C3677" s="51">
        <v>-1.3253273477441768E-2</v>
      </c>
      <c r="D3677" s="51">
        <v>6.0284464437798495E-2</v>
      </c>
    </row>
    <row r="3678" spans="2:4" x14ac:dyDescent="0.2">
      <c r="B3678" t="s">
        <v>3714</v>
      </c>
      <c r="C3678" s="51">
        <v>2.2439758744135258E-2</v>
      </c>
      <c r="D3678" s="51">
        <v>4.6816667003595949E-2</v>
      </c>
    </row>
    <row r="3679" spans="2:4" x14ac:dyDescent="0.2">
      <c r="B3679" t="s">
        <v>3715</v>
      </c>
      <c r="C3679" s="51">
        <v>-1.3819780103836275E-2</v>
      </c>
      <c r="D3679" s="51">
        <v>4.5391456632040902E-2</v>
      </c>
    </row>
    <row r="3680" spans="2:4" x14ac:dyDescent="0.2">
      <c r="B3680" t="s">
        <v>3716</v>
      </c>
      <c r="C3680" s="51">
        <v>-2.5984163423703778E-2</v>
      </c>
      <c r="D3680" s="51">
        <v>4.0565790465783375E-2</v>
      </c>
    </row>
    <row r="3681" spans="2:4" x14ac:dyDescent="0.2">
      <c r="B3681" t="s">
        <v>3717</v>
      </c>
      <c r="C3681" s="51">
        <v>2.7136274998143348E-2</v>
      </c>
      <c r="D3681" s="51">
        <v>2.4276942812249902E-2</v>
      </c>
    </row>
    <row r="3682" spans="2:4" x14ac:dyDescent="0.2">
      <c r="B3682" t="s">
        <v>3718</v>
      </c>
      <c r="C3682" s="51">
        <v>-1.4727269169195671E-2</v>
      </c>
      <c r="D3682" s="51">
        <v>4.7779056770175354E-2</v>
      </c>
    </row>
    <row r="3683" spans="2:4" x14ac:dyDescent="0.2">
      <c r="B3683" t="s">
        <v>3719</v>
      </c>
      <c r="C3683" s="51">
        <v>2.13557661564618E-2</v>
      </c>
      <c r="D3683" s="51">
        <v>7.5053725021308831E-2</v>
      </c>
    </row>
    <row r="3684" spans="2:4" x14ac:dyDescent="0.2">
      <c r="B3684" t="s">
        <v>3720</v>
      </c>
      <c r="C3684" s="51">
        <v>2.1793969207887905E-2</v>
      </c>
      <c r="D3684" s="51">
        <v>5.2229264871505587E-2</v>
      </c>
    </row>
    <row r="3685" spans="2:4" x14ac:dyDescent="0.2">
      <c r="B3685" t="s">
        <v>3721</v>
      </c>
      <c r="C3685" s="51">
        <v>3.110024734419705E-3</v>
      </c>
      <c r="D3685" s="51">
        <v>7.6140245196037348E-2</v>
      </c>
    </row>
    <row r="3686" spans="2:4" x14ac:dyDescent="0.2">
      <c r="B3686" t="s">
        <v>3722</v>
      </c>
      <c r="C3686" s="51">
        <v>-1.3487821787096007E-3</v>
      </c>
      <c r="D3686" s="51">
        <v>8.8080649387775503E-2</v>
      </c>
    </row>
    <row r="3687" spans="2:4" x14ac:dyDescent="0.2">
      <c r="B3687" t="s">
        <v>3723</v>
      </c>
      <c r="C3687" s="51">
        <v>2.9718792423040444E-2</v>
      </c>
      <c r="D3687" s="51">
        <v>4.1235218283575188E-2</v>
      </c>
    </row>
    <row r="3688" spans="2:4" x14ac:dyDescent="0.2">
      <c r="B3688" t="s">
        <v>3724</v>
      </c>
      <c r="C3688" s="51">
        <v>1.2208013663038043E-2</v>
      </c>
      <c r="D3688" s="51">
        <v>5.0224951463685087E-2</v>
      </c>
    </row>
    <row r="3689" spans="2:4" x14ac:dyDescent="0.2">
      <c r="B3689" t="s">
        <v>3725</v>
      </c>
      <c r="C3689" s="51">
        <v>4.996055821450485E-3</v>
      </c>
      <c r="D3689" s="51">
        <v>2.5191663529580122E-2</v>
      </c>
    </row>
    <row r="3690" spans="2:4" x14ac:dyDescent="0.2">
      <c r="B3690" t="s">
        <v>3726</v>
      </c>
      <c r="C3690" s="51">
        <v>-5.6475474189287122E-3</v>
      </c>
      <c r="D3690" s="51">
        <v>4.3326672212754568E-2</v>
      </c>
    </row>
    <row r="3691" spans="2:4" x14ac:dyDescent="0.2">
      <c r="B3691" t="s">
        <v>3727</v>
      </c>
      <c r="C3691" s="51">
        <v>9.9357694571537494E-3</v>
      </c>
      <c r="D3691" s="51">
        <v>2.482586519196248E-2</v>
      </c>
    </row>
    <row r="3692" spans="2:4" x14ac:dyDescent="0.2">
      <c r="B3692" t="s">
        <v>3728</v>
      </c>
      <c r="C3692" s="51">
        <v>-1.5605956313123585E-2</v>
      </c>
      <c r="D3692" s="51">
        <v>9.561107559530338E-3</v>
      </c>
    </row>
    <row r="3693" spans="2:4" x14ac:dyDescent="0.2">
      <c r="B3693" t="s">
        <v>3729</v>
      </c>
      <c r="C3693" s="51">
        <v>1.5351307758096844E-2</v>
      </c>
      <c r="D3693" s="51">
        <v>1.2199790429178146E-2</v>
      </c>
    </row>
    <row r="3694" spans="2:4" x14ac:dyDescent="0.2">
      <c r="B3694" t="s">
        <v>3730</v>
      </c>
      <c r="C3694" s="51">
        <v>-6.4910177283900809E-3</v>
      </c>
      <c r="D3694" s="51">
        <v>5.0503947733846123E-2</v>
      </c>
    </row>
    <row r="3695" spans="2:4" x14ac:dyDescent="0.2">
      <c r="B3695" t="s">
        <v>3731</v>
      </c>
      <c r="C3695" s="51">
        <v>3.5900032436514406E-2</v>
      </c>
      <c r="D3695" s="51">
        <v>3.7999106373039444E-2</v>
      </c>
    </row>
    <row r="3696" spans="2:4" x14ac:dyDescent="0.2">
      <c r="B3696" t="s">
        <v>3732</v>
      </c>
      <c r="C3696" s="51">
        <v>-2.7927017508018251E-2</v>
      </c>
      <c r="D3696" s="51">
        <v>1.8625894638602165E-2</v>
      </c>
    </row>
    <row r="3697" spans="2:4" x14ac:dyDescent="0.2">
      <c r="B3697" t="s">
        <v>3733</v>
      </c>
      <c r="C3697" s="51">
        <v>-1.3326896691072869E-2</v>
      </c>
      <c r="D3697" s="51">
        <v>7.5323677041827908E-2</v>
      </c>
    </row>
    <row r="3698" spans="2:4" x14ac:dyDescent="0.2">
      <c r="B3698" t="s">
        <v>3734</v>
      </c>
      <c r="C3698" s="51">
        <v>-9.1808779587597405E-3</v>
      </c>
      <c r="D3698" s="51">
        <v>6.5049296198260151E-2</v>
      </c>
    </row>
    <row r="3699" spans="2:4" x14ac:dyDescent="0.2">
      <c r="B3699" t="s">
        <v>3735</v>
      </c>
      <c r="C3699" s="51">
        <v>-2.0773961311289731E-2</v>
      </c>
      <c r="D3699" s="51">
        <v>2.2730779724175591E-2</v>
      </c>
    </row>
    <row r="3700" spans="2:4" x14ac:dyDescent="0.2">
      <c r="B3700" t="s">
        <v>3736</v>
      </c>
      <c r="C3700" s="51">
        <v>-7.3615376193635843E-3</v>
      </c>
      <c r="D3700" s="51">
        <v>3.1881859368259179E-2</v>
      </c>
    </row>
    <row r="3701" spans="2:4" x14ac:dyDescent="0.2">
      <c r="B3701" t="s">
        <v>3737</v>
      </c>
      <c r="C3701" s="51">
        <v>2.7341750287397867E-2</v>
      </c>
      <c r="D3701" s="51">
        <v>4.7357240833704767E-2</v>
      </c>
    </row>
    <row r="3702" spans="2:4" x14ac:dyDescent="0.2">
      <c r="B3702" t="s">
        <v>3738</v>
      </c>
      <c r="C3702" s="51">
        <v>-5.3615978413508805E-4</v>
      </c>
      <c r="D3702" s="51">
        <v>1.2405097238538363E-2</v>
      </c>
    </row>
    <row r="3703" spans="2:4" x14ac:dyDescent="0.2">
      <c r="B3703" t="s">
        <v>3739</v>
      </c>
      <c r="C3703" s="51">
        <v>3.1343055210298745E-2</v>
      </c>
      <c r="D3703" s="51">
        <v>2.0217555596264113E-2</v>
      </c>
    </row>
    <row r="3704" spans="2:4" x14ac:dyDescent="0.2">
      <c r="B3704" t="s">
        <v>3740</v>
      </c>
      <c r="C3704" s="51">
        <v>4.6202919884707178E-2</v>
      </c>
      <c r="D3704" s="51">
        <v>4.2547176369564836E-2</v>
      </c>
    </row>
    <row r="3705" spans="2:4" x14ac:dyDescent="0.2">
      <c r="B3705" t="s">
        <v>3741</v>
      </c>
      <c r="C3705" s="51">
        <v>4.1770671001486334E-2</v>
      </c>
      <c r="D3705" s="51">
        <v>7.811222736094714E-2</v>
      </c>
    </row>
    <row r="3706" spans="2:4" x14ac:dyDescent="0.2">
      <c r="B3706" t="s">
        <v>3742</v>
      </c>
      <c r="C3706" s="51">
        <v>7.0277288074199768E-3</v>
      </c>
      <c r="D3706" s="51">
        <v>6.3690271594552886E-3</v>
      </c>
    </row>
    <row r="3707" spans="2:4" x14ac:dyDescent="0.2">
      <c r="B3707" t="s">
        <v>3743</v>
      </c>
      <c r="C3707" s="51">
        <v>3.9608030144751394E-2</v>
      </c>
      <c r="D3707" s="51">
        <v>4.8359531434932886E-2</v>
      </c>
    </row>
    <row r="3708" spans="2:4" x14ac:dyDescent="0.2">
      <c r="B3708" t="s">
        <v>3744</v>
      </c>
      <c r="C3708" s="51">
        <v>9.0145238383662792E-3</v>
      </c>
      <c r="D3708" s="51">
        <v>1.6738876990208564E-2</v>
      </c>
    </row>
    <row r="3709" spans="2:4" x14ac:dyDescent="0.2">
      <c r="B3709" t="s">
        <v>3745</v>
      </c>
      <c r="C3709" s="51">
        <v>-2.8368219186520514E-2</v>
      </c>
      <c r="D3709" s="51">
        <v>6.5483844459494539E-2</v>
      </c>
    </row>
    <row r="3710" spans="2:4" x14ac:dyDescent="0.2">
      <c r="B3710" t="s">
        <v>3746</v>
      </c>
      <c r="C3710" s="51">
        <v>-7.9242131032598671E-3</v>
      </c>
      <c r="D3710" s="51">
        <v>1.5352296723496139E-2</v>
      </c>
    </row>
    <row r="3711" spans="2:4" x14ac:dyDescent="0.2">
      <c r="B3711" t="s">
        <v>3747</v>
      </c>
      <c r="C3711" s="51">
        <v>1.6008812243588702E-4</v>
      </c>
      <c r="D3711" s="51">
        <v>4.2676053487016724E-2</v>
      </c>
    </row>
    <row r="3712" spans="2:4" x14ac:dyDescent="0.2">
      <c r="B3712" t="s">
        <v>3748</v>
      </c>
      <c r="C3712" s="51">
        <v>2.479553857279352E-2</v>
      </c>
      <c r="D3712" s="51">
        <v>2.0840943293287534E-2</v>
      </c>
    </row>
    <row r="3713" spans="2:4" x14ac:dyDescent="0.2">
      <c r="B3713" t="s">
        <v>3749</v>
      </c>
      <c r="C3713" s="51">
        <v>-2.0178450047760293E-3</v>
      </c>
      <c r="D3713" s="51">
        <v>5.6847707643403182E-2</v>
      </c>
    </row>
    <row r="3714" spans="2:4" x14ac:dyDescent="0.2">
      <c r="B3714" t="s">
        <v>3750</v>
      </c>
      <c r="C3714" s="51">
        <v>-1.0974101320412969E-2</v>
      </c>
      <c r="D3714" s="51">
        <v>3.7715299971825399E-2</v>
      </c>
    </row>
    <row r="3715" spans="2:4" x14ac:dyDescent="0.2">
      <c r="B3715" t="s">
        <v>3751</v>
      </c>
      <c r="C3715" s="51">
        <v>5.5132494959593707E-2</v>
      </c>
      <c r="D3715" s="51">
        <v>4.782886918404454E-2</v>
      </c>
    </row>
    <row r="3716" spans="2:4" x14ac:dyDescent="0.2">
      <c r="B3716" t="s">
        <v>3752</v>
      </c>
      <c r="C3716" s="51">
        <v>9.5165514521328726E-3</v>
      </c>
      <c r="D3716" s="51">
        <v>3.6750337944469552E-2</v>
      </c>
    </row>
    <row r="3717" spans="2:4" x14ac:dyDescent="0.2">
      <c r="B3717" t="s">
        <v>3753</v>
      </c>
      <c r="C3717" s="51">
        <v>-9.8817470784403495E-3</v>
      </c>
      <c r="D3717" s="51">
        <v>5.6784252423221153E-2</v>
      </c>
    </row>
    <row r="3718" spans="2:4" x14ac:dyDescent="0.2">
      <c r="B3718" t="s">
        <v>3754</v>
      </c>
      <c r="C3718" s="51">
        <v>7.3936062441415356E-3</v>
      </c>
      <c r="D3718" s="51">
        <v>4.0243943805212561E-2</v>
      </c>
    </row>
    <row r="3719" spans="2:4" x14ac:dyDescent="0.2">
      <c r="B3719" t="s">
        <v>3755</v>
      </c>
      <c r="C3719" s="51">
        <v>-9.0408114574508352E-3</v>
      </c>
      <c r="D3719" s="51">
        <v>4.6705465086363869E-2</v>
      </c>
    </row>
    <row r="3720" spans="2:4" x14ac:dyDescent="0.2">
      <c r="B3720" t="s">
        <v>3756</v>
      </c>
      <c r="C3720" s="51">
        <v>-1.0822482134416037E-2</v>
      </c>
      <c r="D3720" s="51">
        <v>3.6562751618182024E-2</v>
      </c>
    </row>
    <row r="3721" spans="2:4" x14ac:dyDescent="0.2">
      <c r="B3721" t="s">
        <v>3757</v>
      </c>
      <c r="C3721" s="51">
        <v>2.65481123057969E-2</v>
      </c>
      <c r="D3721" s="51">
        <v>3.4576006371581404E-2</v>
      </c>
    </row>
    <row r="3722" spans="2:4" x14ac:dyDescent="0.2">
      <c r="B3722" t="s">
        <v>3758</v>
      </c>
      <c r="C3722" s="51">
        <v>-4.3380453656260025E-2</v>
      </c>
      <c r="D3722" s="51">
        <v>3.831955940252095E-2</v>
      </c>
    </row>
    <row r="3723" spans="2:4" x14ac:dyDescent="0.2">
      <c r="B3723" t="s">
        <v>3759</v>
      </c>
      <c r="C3723" s="51">
        <v>5.2324039694417408E-2</v>
      </c>
      <c r="D3723" s="51">
        <v>2.7152439293225375E-2</v>
      </c>
    </row>
    <row r="3724" spans="2:4" x14ac:dyDescent="0.2">
      <c r="B3724" t="s">
        <v>3760</v>
      </c>
      <c r="C3724" s="51">
        <v>1.7077203119082469E-3</v>
      </c>
      <c r="D3724" s="51">
        <v>2.6083244168929653E-2</v>
      </c>
    </row>
    <row r="3725" spans="2:4" x14ac:dyDescent="0.2">
      <c r="B3725" t="s">
        <v>3761</v>
      </c>
      <c r="C3725" s="51">
        <v>7.2353661563230066E-4</v>
      </c>
      <c r="D3725" s="51">
        <v>5.6970547841702204E-2</v>
      </c>
    </row>
    <row r="3726" spans="2:4" x14ac:dyDescent="0.2">
      <c r="B3726" t="s">
        <v>3762</v>
      </c>
      <c r="C3726" s="51">
        <v>8.6365080718457631E-3</v>
      </c>
      <c r="D3726" s="51">
        <v>3.054246081524712E-2</v>
      </c>
    </row>
    <row r="3727" spans="2:4" x14ac:dyDescent="0.2">
      <c r="B3727" t="s">
        <v>3763</v>
      </c>
      <c r="C3727" s="51">
        <v>1.8009284262741811E-3</v>
      </c>
      <c r="D3727" s="51">
        <v>1.8114502445654632E-2</v>
      </c>
    </row>
    <row r="3728" spans="2:4" x14ac:dyDescent="0.2">
      <c r="B3728" t="s">
        <v>3764</v>
      </c>
      <c r="C3728" s="51">
        <v>2.3163610668883693E-2</v>
      </c>
      <c r="D3728" s="51">
        <v>1.1056355771539659E-2</v>
      </c>
    </row>
    <row r="3729" spans="2:4" x14ac:dyDescent="0.2">
      <c r="B3729" t="s">
        <v>3765</v>
      </c>
      <c r="C3729" s="51">
        <v>1.3046110660175671E-2</v>
      </c>
      <c r="D3729" s="51">
        <v>3.0157132626149566E-2</v>
      </c>
    </row>
    <row r="3730" spans="2:4" x14ac:dyDescent="0.2">
      <c r="B3730" t="s">
        <v>3766</v>
      </c>
      <c r="C3730" s="51">
        <v>6.0388207855328908E-3</v>
      </c>
      <c r="D3730" s="51">
        <v>6.7930783819409396E-2</v>
      </c>
    </row>
    <row r="3731" spans="2:4" x14ac:dyDescent="0.2">
      <c r="B3731" t="s">
        <v>3767</v>
      </c>
      <c r="C3731" s="51">
        <v>1.1683606117744686E-2</v>
      </c>
      <c r="D3731" s="51">
        <v>1.9080580748415871E-2</v>
      </c>
    </row>
    <row r="3732" spans="2:4" x14ac:dyDescent="0.2">
      <c r="B3732" t="s">
        <v>3768</v>
      </c>
      <c r="C3732" s="51">
        <v>3.7941531677722316E-2</v>
      </c>
      <c r="D3732" s="51">
        <v>4.3555310184493726E-2</v>
      </c>
    </row>
    <row r="3733" spans="2:4" x14ac:dyDescent="0.2">
      <c r="B3733" t="s">
        <v>3769</v>
      </c>
      <c r="C3733" s="51">
        <v>-1.116516609861558E-2</v>
      </c>
      <c r="D3733" s="51">
        <v>6.2024741188830834E-2</v>
      </c>
    </row>
    <row r="3734" spans="2:4" x14ac:dyDescent="0.2">
      <c r="B3734" t="s">
        <v>3770</v>
      </c>
      <c r="C3734" s="51">
        <v>-2.5396123742627688E-2</v>
      </c>
      <c r="D3734" s="51">
        <v>4.7564891132633728E-2</v>
      </c>
    </row>
    <row r="3735" spans="2:4" x14ac:dyDescent="0.2">
      <c r="B3735" t="s">
        <v>3771</v>
      </c>
      <c r="C3735" s="51">
        <v>-2.0078736324144059E-3</v>
      </c>
      <c r="D3735" s="51">
        <v>1.8948722341771342E-2</v>
      </c>
    </row>
    <row r="3736" spans="2:4" x14ac:dyDescent="0.2">
      <c r="B3736" t="s">
        <v>3772</v>
      </c>
      <c r="C3736" s="51">
        <v>1.6108909622257288E-2</v>
      </c>
      <c r="D3736" s="51">
        <v>1.3318763338814668E-3</v>
      </c>
    </row>
    <row r="3737" spans="2:4" x14ac:dyDescent="0.2">
      <c r="B3737" t="s">
        <v>3773</v>
      </c>
      <c r="C3737" s="51">
        <v>1.1737370731174493E-2</v>
      </c>
      <c r="D3737" s="51">
        <v>4.8736131333637155E-2</v>
      </c>
    </row>
    <row r="3738" spans="2:4" x14ac:dyDescent="0.2">
      <c r="B3738" t="s">
        <v>3774</v>
      </c>
      <c r="C3738" s="51">
        <v>2.2918420461255248E-2</v>
      </c>
      <c r="D3738" s="51">
        <v>1.3851281187174127E-2</v>
      </c>
    </row>
    <row r="3739" spans="2:4" x14ac:dyDescent="0.2">
      <c r="B3739" t="s">
        <v>3775</v>
      </c>
      <c r="C3739" s="51">
        <v>3.087150497717224E-2</v>
      </c>
      <c r="D3739" s="51">
        <v>3.6080603736399652E-2</v>
      </c>
    </row>
    <row r="3740" spans="2:4" x14ac:dyDescent="0.2">
      <c r="B3740" t="s">
        <v>3776</v>
      </c>
      <c r="C3740" s="51">
        <v>1.1480020775837072E-2</v>
      </c>
      <c r="D3740" s="51">
        <v>3.8264044620990111E-2</v>
      </c>
    </row>
    <row r="3741" spans="2:4" x14ac:dyDescent="0.2">
      <c r="B3741" t="s">
        <v>3777</v>
      </c>
      <c r="C3741" s="51">
        <v>-9.5921892072715533E-3</v>
      </c>
      <c r="D3741" s="51">
        <v>5.1273334301324115E-2</v>
      </c>
    </row>
    <row r="3742" spans="2:4" x14ac:dyDescent="0.2">
      <c r="B3742" t="s">
        <v>3778</v>
      </c>
      <c r="C3742" s="51">
        <v>-2.3651672577331855E-2</v>
      </c>
      <c r="D3742" s="51">
        <v>3.9776537010005351E-2</v>
      </c>
    </row>
    <row r="3743" spans="2:4" x14ac:dyDescent="0.2">
      <c r="B3743" t="s">
        <v>3779</v>
      </c>
      <c r="C3743" s="51">
        <v>-5.6730829387184618E-3</v>
      </c>
      <c r="D3743" s="51">
        <v>6.4561954982677916E-2</v>
      </c>
    </row>
    <row r="3744" spans="2:4" x14ac:dyDescent="0.2">
      <c r="B3744" t="s">
        <v>3780</v>
      </c>
      <c r="C3744" s="51">
        <v>3.8179727563317344E-3</v>
      </c>
      <c r="D3744" s="51">
        <v>2.9831240181271493E-2</v>
      </c>
    </row>
    <row r="3745" spans="2:4" x14ac:dyDescent="0.2">
      <c r="B3745" t="s">
        <v>3781</v>
      </c>
      <c r="C3745" s="51">
        <v>4.7694932112510011E-2</v>
      </c>
      <c r="D3745" s="51">
        <v>6.9188049586033473E-2</v>
      </c>
    </row>
    <row r="3746" spans="2:4" x14ac:dyDescent="0.2">
      <c r="B3746" t="s">
        <v>3782</v>
      </c>
      <c r="C3746" s="51">
        <v>-1.4062564463514331E-3</v>
      </c>
      <c r="D3746" s="51">
        <v>2.5313426446297652E-2</v>
      </c>
    </row>
    <row r="3747" spans="2:4" x14ac:dyDescent="0.2">
      <c r="B3747" t="s">
        <v>3783</v>
      </c>
      <c r="C3747" s="51">
        <v>1.3223501534973934E-2</v>
      </c>
      <c r="D3747" s="51">
        <v>5.0077110830837483E-2</v>
      </c>
    </row>
    <row r="3748" spans="2:4" x14ac:dyDescent="0.2">
      <c r="B3748" t="s">
        <v>3784</v>
      </c>
      <c r="C3748" s="51">
        <v>2.7645125677165996E-2</v>
      </c>
      <c r="D3748" s="51">
        <v>1.0695529498084579E-2</v>
      </c>
    </row>
    <row r="3749" spans="2:4" x14ac:dyDescent="0.2">
      <c r="B3749" t="s">
        <v>3785</v>
      </c>
      <c r="C3749" s="51">
        <v>1.2091297405201862E-2</v>
      </c>
      <c r="D3749" s="51">
        <v>6.6845410124691404E-2</v>
      </c>
    </row>
    <row r="3750" spans="2:4" x14ac:dyDescent="0.2">
      <c r="B3750" t="s">
        <v>3786</v>
      </c>
      <c r="C3750" s="51">
        <v>-1.8902355085125121E-3</v>
      </c>
      <c r="D3750" s="51">
        <v>8.3070814314361585E-3</v>
      </c>
    </row>
    <row r="3751" spans="2:4" x14ac:dyDescent="0.2">
      <c r="B3751" t="s">
        <v>3787</v>
      </c>
      <c r="C3751" s="51">
        <v>1.8767454689342992E-2</v>
      </c>
      <c r="D3751" s="51">
        <v>2.494994304221388E-2</v>
      </c>
    </row>
    <row r="3752" spans="2:4" x14ac:dyDescent="0.2">
      <c r="B3752" t="s">
        <v>3788</v>
      </c>
      <c r="C3752" s="51">
        <v>3.1965835835941869E-2</v>
      </c>
      <c r="D3752" s="51">
        <v>5.9742444566481194E-2</v>
      </c>
    </row>
    <row r="3753" spans="2:4" x14ac:dyDescent="0.2">
      <c r="B3753" t="s">
        <v>3789</v>
      </c>
      <c r="C3753" s="51">
        <v>-8.7510211190116437E-3</v>
      </c>
      <c r="D3753" s="51">
        <v>4.1191269338583358E-2</v>
      </c>
    </row>
    <row r="3754" spans="2:4" x14ac:dyDescent="0.2">
      <c r="B3754" t="s">
        <v>3790</v>
      </c>
      <c r="C3754" s="51">
        <v>-8.0167707065718907E-4</v>
      </c>
      <c r="D3754" s="51">
        <v>4.963615920735228E-2</v>
      </c>
    </row>
    <row r="3755" spans="2:4" x14ac:dyDescent="0.2">
      <c r="B3755" t="s">
        <v>3791</v>
      </c>
      <c r="C3755" s="51">
        <v>1.6385827018533299E-2</v>
      </c>
      <c r="D3755" s="51">
        <v>3.9989103489453684E-2</v>
      </c>
    </row>
    <row r="3756" spans="2:4" x14ac:dyDescent="0.2">
      <c r="B3756" t="s">
        <v>3792</v>
      </c>
      <c r="C3756" s="51">
        <v>1.5760211627122309E-2</v>
      </c>
      <c r="D3756" s="51">
        <v>5.2091138125403502E-2</v>
      </c>
    </row>
    <row r="3757" spans="2:4" x14ac:dyDescent="0.2">
      <c r="B3757" t="s">
        <v>3793</v>
      </c>
      <c r="C3757" s="51">
        <v>3.2334440927481471E-3</v>
      </c>
      <c r="D3757" s="51">
        <v>2.9211941203134417E-2</v>
      </c>
    </row>
    <row r="3758" spans="2:4" x14ac:dyDescent="0.2">
      <c r="B3758" t="s">
        <v>3794</v>
      </c>
      <c r="C3758" s="51">
        <v>-7.5295668369878502E-3</v>
      </c>
      <c r="D3758" s="51">
        <v>4.723070306311887E-2</v>
      </c>
    </row>
    <row r="3759" spans="2:4" x14ac:dyDescent="0.2">
      <c r="B3759" t="s">
        <v>3795</v>
      </c>
      <c r="C3759" s="51">
        <v>-6.9435718734754733E-3</v>
      </c>
      <c r="D3759" s="51">
        <v>5.0410452881594028E-2</v>
      </c>
    </row>
    <row r="3760" spans="2:4" x14ac:dyDescent="0.2">
      <c r="B3760" t="s">
        <v>3796</v>
      </c>
      <c r="C3760" s="51">
        <v>2.5826812814815315E-3</v>
      </c>
      <c r="D3760" s="51">
        <v>2.0857421324856049E-2</v>
      </c>
    </row>
    <row r="3761" spans="2:4" x14ac:dyDescent="0.2">
      <c r="B3761" t="s">
        <v>3797</v>
      </c>
      <c r="C3761" s="51">
        <v>1.8341547724725574E-3</v>
      </c>
      <c r="D3761" s="51">
        <v>7.7618910572391994E-3</v>
      </c>
    </row>
    <row r="3762" spans="2:4" x14ac:dyDescent="0.2">
      <c r="B3762" t="s">
        <v>3798</v>
      </c>
      <c r="C3762" s="51">
        <v>7.7793216168847998E-3</v>
      </c>
      <c r="D3762" s="51">
        <v>4.0433468460377799E-2</v>
      </c>
    </row>
    <row r="3763" spans="2:4" x14ac:dyDescent="0.2">
      <c r="B3763" t="s">
        <v>3799</v>
      </c>
      <c r="C3763" s="51">
        <v>-1.3891718757436328E-2</v>
      </c>
      <c r="D3763" s="51">
        <v>4.0498597809596672E-2</v>
      </c>
    </row>
    <row r="3764" spans="2:4" x14ac:dyDescent="0.2">
      <c r="B3764" t="s">
        <v>3800</v>
      </c>
      <c r="C3764" s="51">
        <v>9.0413486394820344E-3</v>
      </c>
      <c r="D3764" s="51">
        <v>1.1401329299197564E-2</v>
      </c>
    </row>
    <row r="3765" spans="2:4" x14ac:dyDescent="0.2">
      <c r="B3765" t="s">
        <v>3801</v>
      </c>
      <c r="C3765" s="51">
        <v>-2.9092765667693091E-3</v>
      </c>
      <c r="D3765" s="51">
        <v>5.7807874208456511E-2</v>
      </c>
    </row>
    <row r="3766" spans="2:4" x14ac:dyDescent="0.2">
      <c r="B3766" t="s">
        <v>3802</v>
      </c>
      <c r="C3766" s="51">
        <v>2.50356960171597E-2</v>
      </c>
      <c r="D3766" s="51">
        <v>3.4240121270823383E-2</v>
      </c>
    </row>
    <row r="3767" spans="2:4" x14ac:dyDescent="0.2">
      <c r="B3767" t="s">
        <v>3803</v>
      </c>
      <c r="C3767" s="51">
        <v>1.0321254322673275E-2</v>
      </c>
      <c r="D3767" s="51">
        <v>6.9395129042902418E-3</v>
      </c>
    </row>
    <row r="3768" spans="2:4" x14ac:dyDescent="0.2">
      <c r="B3768" t="s">
        <v>3804</v>
      </c>
      <c r="C3768" s="51">
        <v>5.0441906433158438E-3</v>
      </c>
      <c r="D3768" s="51">
        <v>2.868843164874374E-3</v>
      </c>
    </row>
    <row r="3769" spans="2:4" x14ac:dyDescent="0.2">
      <c r="B3769" t="s">
        <v>3805</v>
      </c>
      <c r="C3769" s="51">
        <v>6.541828713225889E-2</v>
      </c>
      <c r="D3769" s="51">
        <v>5.1257195828116539E-2</v>
      </c>
    </row>
    <row r="3770" spans="2:4" x14ac:dyDescent="0.2">
      <c r="B3770" t="s">
        <v>3806</v>
      </c>
      <c r="C3770" s="51">
        <v>1.1130425082709011E-2</v>
      </c>
      <c r="D3770" s="51">
        <v>1.8533187834105652E-2</v>
      </c>
    </row>
    <row r="3771" spans="2:4" x14ac:dyDescent="0.2">
      <c r="B3771" t="s">
        <v>3807</v>
      </c>
      <c r="C3771" s="51">
        <v>3.7629810451827332E-2</v>
      </c>
      <c r="D3771" s="51">
        <v>3.8816990077544827E-2</v>
      </c>
    </row>
    <row r="3772" spans="2:4" x14ac:dyDescent="0.2">
      <c r="B3772" t="s">
        <v>3808</v>
      </c>
      <c r="C3772" s="51">
        <v>-1.9524193715940281E-2</v>
      </c>
      <c r="D3772" s="51">
        <v>1.2897644902594419E-2</v>
      </c>
    </row>
    <row r="3773" spans="2:4" x14ac:dyDescent="0.2">
      <c r="B3773" t="s">
        <v>3809</v>
      </c>
      <c r="C3773" s="51">
        <v>1.5079936245766361E-3</v>
      </c>
      <c r="D3773" s="51">
        <v>4.1796243944160351E-2</v>
      </c>
    </row>
    <row r="3774" spans="2:4" x14ac:dyDescent="0.2">
      <c r="B3774" t="s">
        <v>3810</v>
      </c>
      <c r="C3774" s="51">
        <v>1.3711178789907718E-2</v>
      </c>
      <c r="D3774" s="51">
        <v>7.500752441464649E-3</v>
      </c>
    </row>
    <row r="3775" spans="2:4" x14ac:dyDescent="0.2">
      <c r="B3775" t="s">
        <v>3811</v>
      </c>
      <c r="C3775" s="51">
        <v>3.656955524058475E-2</v>
      </c>
      <c r="D3775" s="51">
        <v>5.6838105030520267E-2</v>
      </c>
    </row>
    <row r="3776" spans="2:4" x14ac:dyDescent="0.2">
      <c r="B3776" t="s">
        <v>3812</v>
      </c>
      <c r="C3776" s="51">
        <v>1.9871584098555689E-2</v>
      </c>
      <c r="D3776" s="51">
        <v>3.7980901125688547E-2</v>
      </c>
    </row>
    <row r="3777" spans="2:4" x14ac:dyDescent="0.2">
      <c r="B3777" t="s">
        <v>3813</v>
      </c>
      <c r="C3777" s="51">
        <v>1.8709166082117236E-2</v>
      </c>
      <c r="D3777" s="51">
        <v>7.8750406911994864E-2</v>
      </c>
    </row>
    <row r="3778" spans="2:4" x14ac:dyDescent="0.2">
      <c r="B3778" t="s">
        <v>3814</v>
      </c>
      <c r="C3778" s="51">
        <v>-8.7820992715756888E-3</v>
      </c>
      <c r="D3778" s="51">
        <v>2.6593892105737649E-2</v>
      </c>
    </row>
    <row r="3779" spans="2:4" x14ac:dyDescent="0.2">
      <c r="B3779" t="s">
        <v>3815</v>
      </c>
      <c r="C3779" s="51">
        <v>-4.3666294936182386E-3</v>
      </c>
      <c r="D3779" s="51">
        <v>2.9017211691467301E-2</v>
      </c>
    </row>
    <row r="3780" spans="2:4" x14ac:dyDescent="0.2">
      <c r="B3780" t="s">
        <v>3816</v>
      </c>
      <c r="C3780" s="51">
        <v>2.1519406054195944E-2</v>
      </c>
      <c r="D3780" s="51">
        <v>2.0873232402726722E-2</v>
      </c>
    </row>
    <row r="3781" spans="2:4" x14ac:dyDescent="0.2">
      <c r="B3781" t="s">
        <v>3817</v>
      </c>
      <c r="C3781" s="51">
        <v>1.8787784773391599E-2</v>
      </c>
      <c r="D3781" s="51">
        <v>4.5848597812664871E-2</v>
      </c>
    </row>
    <row r="3782" spans="2:4" x14ac:dyDescent="0.2">
      <c r="B3782" t="s">
        <v>3818</v>
      </c>
      <c r="C3782" s="51">
        <v>3.9437815224149164E-3</v>
      </c>
      <c r="D3782" s="51">
        <v>2.3999112896073704E-2</v>
      </c>
    </row>
    <row r="3783" spans="2:4" x14ac:dyDescent="0.2">
      <c r="B3783" t="s">
        <v>3819</v>
      </c>
      <c r="C3783" s="51">
        <v>4.5664102748748919E-3</v>
      </c>
      <c r="D3783" s="51">
        <v>2.6913903364361804E-2</v>
      </c>
    </row>
    <row r="3784" spans="2:4" x14ac:dyDescent="0.2">
      <c r="B3784" t="s">
        <v>3820</v>
      </c>
      <c r="C3784" s="51">
        <v>2.2034769764479462E-2</v>
      </c>
      <c r="D3784" s="51">
        <v>3.5359489069245631E-2</v>
      </c>
    </row>
    <row r="3785" spans="2:4" x14ac:dyDescent="0.2">
      <c r="B3785" t="s">
        <v>3821</v>
      </c>
      <c r="C3785" s="51">
        <v>4.1094484659145267E-2</v>
      </c>
      <c r="D3785" s="51">
        <v>2.0793782247580321E-2</v>
      </c>
    </row>
    <row r="3786" spans="2:4" x14ac:dyDescent="0.2">
      <c r="B3786" t="s">
        <v>3822</v>
      </c>
      <c r="C3786" s="51">
        <v>-6.0325301600989509E-3</v>
      </c>
      <c r="D3786" s="51">
        <v>2.5574545572456114E-3</v>
      </c>
    </row>
    <row r="3787" spans="2:4" x14ac:dyDescent="0.2">
      <c r="B3787" t="s">
        <v>3823</v>
      </c>
      <c r="C3787" s="51">
        <v>2.3150750893491785E-2</v>
      </c>
      <c r="D3787" s="51">
        <v>3.5064166737311754E-2</v>
      </c>
    </row>
    <row r="3788" spans="2:4" x14ac:dyDescent="0.2">
      <c r="B3788" t="s">
        <v>3824</v>
      </c>
      <c r="C3788" s="51">
        <v>-2.7491631570661347E-2</v>
      </c>
      <c r="D3788" s="51">
        <v>1.8266786017687206E-2</v>
      </c>
    </row>
    <row r="3789" spans="2:4" x14ac:dyDescent="0.2">
      <c r="B3789" t="s">
        <v>3825</v>
      </c>
      <c r="C3789" s="51">
        <v>2.363305023593041E-2</v>
      </c>
      <c r="D3789" s="51">
        <v>5.628638086869215E-2</v>
      </c>
    </row>
    <row r="3790" spans="2:4" x14ac:dyDescent="0.2">
      <c r="B3790" t="s">
        <v>3826</v>
      </c>
      <c r="C3790" s="51">
        <v>3.7634363704489568E-2</v>
      </c>
      <c r="D3790" s="51">
        <v>4.2746146444602291E-2</v>
      </c>
    </row>
    <row r="3791" spans="2:4" x14ac:dyDescent="0.2">
      <c r="B3791" t="s">
        <v>3827</v>
      </c>
      <c r="C3791" s="51">
        <v>1.2713358859683464E-2</v>
      </c>
      <c r="D3791" s="51">
        <v>5.7199097064261586E-2</v>
      </c>
    </row>
    <row r="3792" spans="2:4" x14ac:dyDescent="0.2">
      <c r="B3792" t="s">
        <v>3828</v>
      </c>
      <c r="C3792" s="51">
        <v>-3.2733122337210298E-2</v>
      </c>
      <c r="D3792" s="51">
        <v>4.5974934323146956E-2</v>
      </c>
    </row>
    <row r="3793" spans="2:4" x14ac:dyDescent="0.2">
      <c r="B3793" t="s">
        <v>3829</v>
      </c>
      <c r="C3793" s="51">
        <v>9.0982401255049316E-3</v>
      </c>
      <c r="D3793" s="51">
        <v>6.3698638288667481E-2</v>
      </c>
    </row>
    <row r="3794" spans="2:4" x14ac:dyDescent="0.2">
      <c r="B3794" t="s">
        <v>3830</v>
      </c>
      <c r="C3794" s="51">
        <v>4.0307874244697332E-2</v>
      </c>
      <c r="D3794" s="51">
        <v>3.1177387978879527E-2</v>
      </c>
    </row>
    <row r="3795" spans="2:4" x14ac:dyDescent="0.2">
      <c r="B3795" t="s">
        <v>3831</v>
      </c>
      <c r="C3795" s="51">
        <v>1.8161270235958725E-2</v>
      </c>
      <c r="D3795" s="51">
        <v>3.9911841247968864E-2</v>
      </c>
    </row>
    <row r="3796" spans="2:4" x14ac:dyDescent="0.2">
      <c r="B3796" t="s">
        <v>3832</v>
      </c>
      <c r="C3796" s="51">
        <v>-1.0992129791991198E-3</v>
      </c>
      <c r="D3796" s="51">
        <v>7.7792134658200965E-2</v>
      </c>
    </row>
    <row r="3797" spans="2:4" x14ac:dyDescent="0.2">
      <c r="B3797" t="s">
        <v>3833</v>
      </c>
      <c r="C3797" s="51">
        <v>1.3801016039300227E-2</v>
      </c>
      <c r="D3797" s="51">
        <v>2.0349623057367178E-2</v>
      </c>
    </row>
    <row r="3798" spans="2:4" x14ac:dyDescent="0.2">
      <c r="B3798" t="s">
        <v>3834</v>
      </c>
      <c r="C3798" s="51">
        <v>4.8531854739156027E-2</v>
      </c>
      <c r="D3798" s="51">
        <v>2.516446182463878E-2</v>
      </c>
    </row>
    <row r="3799" spans="2:4" x14ac:dyDescent="0.2">
      <c r="B3799" t="s">
        <v>3835</v>
      </c>
      <c r="C3799" s="51">
        <v>-5.3842036638051937E-3</v>
      </c>
      <c r="D3799" s="51">
        <v>2.8469786936433733E-2</v>
      </c>
    </row>
    <row r="3800" spans="2:4" x14ac:dyDescent="0.2">
      <c r="B3800" t="s">
        <v>3836</v>
      </c>
      <c r="C3800" s="51">
        <v>-2.5128486825160383E-3</v>
      </c>
      <c r="D3800" s="51">
        <v>4.1562680847299249E-2</v>
      </c>
    </row>
    <row r="3801" spans="2:4" x14ac:dyDescent="0.2">
      <c r="B3801" t="s">
        <v>3837</v>
      </c>
      <c r="C3801" s="51">
        <v>-1.0530968787178843E-2</v>
      </c>
      <c r="D3801" s="51">
        <v>3.8228404721956682E-2</v>
      </c>
    </row>
    <row r="3802" spans="2:4" x14ac:dyDescent="0.2">
      <c r="B3802" t="s">
        <v>3838</v>
      </c>
      <c r="C3802" s="51">
        <v>2.3272617016325346E-2</v>
      </c>
      <c r="D3802" s="51">
        <v>4.1664307638144188E-2</v>
      </c>
    </row>
    <row r="3803" spans="2:4" x14ac:dyDescent="0.2">
      <c r="B3803" t="s">
        <v>3839</v>
      </c>
      <c r="C3803" s="51">
        <v>-2.0916697287990477E-2</v>
      </c>
      <c r="D3803" s="51">
        <v>2.2174386138796957E-2</v>
      </c>
    </row>
    <row r="3804" spans="2:4" x14ac:dyDescent="0.2">
      <c r="B3804" t="s">
        <v>3840</v>
      </c>
      <c r="C3804" s="51">
        <v>-9.2425810804521533E-3</v>
      </c>
      <c r="D3804" s="51">
        <v>3.9099702315442277E-2</v>
      </c>
    </row>
    <row r="3805" spans="2:4" x14ac:dyDescent="0.2">
      <c r="B3805" t="s">
        <v>3841</v>
      </c>
      <c r="C3805" s="51">
        <v>-8.2402657666333281E-3</v>
      </c>
      <c r="D3805" s="51">
        <v>4.4658287723090169E-2</v>
      </c>
    </row>
    <row r="3806" spans="2:4" x14ac:dyDescent="0.2">
      <c r="B3806" t="s">
        <v>3842</v>
      </c>
      <c r="C3806" s="51">
        <v>2.9819572495541078E-3</v>
      </c>
      <c r="D3806" s="51">
        <v>5.3028251257364864E-2</v>
      </c>
    </row>
    <row r="3807" spans="2:4" x14ac:dyDescent="0.2">
      <c r="B3807" t="s">
        <v>3843</v>
      </c>
      <c r="C3807" s="51">
        <v>9.1919636246769361E-4</v>
      </c>
      <c r="D3807" s="51">
        <v>7.1749038353519645E-2</v>
      </c>
    </row>
    <row r="3808" spans="2:4" x14ac:dyDescent="0.2">
      <c r="B3808" t="s">
        <v>3844</v>
      </c>
      <c r="C3808" s="51">
        <v>6.8996618450473226E-3</v>
      </c>
      <c r="D3808" s="51">
        <v>3.0725835017695196E-2</v>
      </c>
    </row>
    <row r="3809" spans="2:4" x14ac:dyDescent="0.2">
      <c r="B3809" t="s">
        <v>3845</v>
      </c>
      <c r="C3809" s="51">
        <v>6.6456702225326531E-3</v>
      </c>
      <c r="D3809" s="51">
        <v>3.6728937758869137E-2</v>
      </c>
    </row>
    <row r="3810" spans="2:4" x14ac:dyDescent="0.2">
      <c r="B3810" t="s">
        <v>3846</v>
      </c>
      <c r="C3810" s="51">
        <v>1.1534223152028974E-2</v>
      </c>
      <c r="D3810" s="51">
        <v>6.5186381104979221E-2</v>
      </c>
    </row>
    <row r="3811" spans="2:4" x14ac:dyDescent="0.2">
      <c r="B3811" t="s">
        <v>3847</v>
      </c>
      <c r="C3811" s="51">
        <v>1.6878586717152849E-2</v>
      </c>
      <c r="D3811" s="51">
        <v>8.6883482820619265E-2</v>
      </c>
    </row>
    <row r="3812" spans="2:4" x14ac:dyDescent="0.2">
      <c r="B3812" t="s">
        <v>3848</v>
      </c>
      <c r="C3812" s="51">
        <v>-2.5454193993954571E-2</v>
      </c>
      <c r="D3812" s="51">
        <v>6.5431653335884757E-2</v>
      </c>
    </row>
    <row r="3813" spans="2:4" x14ac:dyDescent="0.2">
      <c r="B3813" t="s">
        <v>3849</v>
      </c>
      <c r="C3813" s="51">
        <v>-1.0767885178588552E-3</v>
      </c>
      <c r="D3813" s="51">
        <v>5.3289328273893599E-4</v>
      </c>
    </row>
    <row r="3814" spans="2:4" x14ac:dyDescent="0.2">
      <c r="B3814" t="s">
        <v>3850</v>
      </c>
      <c r="C3814" s="51">
        <v>2.2658353475986208E-2</v>
      </c>
      <c r="D3814" s="51">
        <v>4.9477358029232782E-2</v>
      </c>
    </row>
    <row r="3815" spans="2:4" x14ac:dyDescent="0.2">
      <c r="B3815" t="s">
        <v>3851</v>
      </c>
      <c r="C3815" s="51">
        <v>1.0281202878786207E-3</v>
      </c>
      <c r="D3815" s="51">
        <v>3.8635003162112484E-2</v>
      </c>
    </row>
    <row r="3816" spans="2:4" x14ac:dyDescent="0.2">
      <c r="B3816" t="s">
        <v>3852</v>
      </c>
      <c r="C3816" s="51">
        <v>1.9930677783426366E-2</v>
      </c>
      <c r="D3816" s="51">
        <v>3.2579009879836182E-2</v>
      </c>
    </row>
    <row r="3817" spans="2:4" x14ac:dyDescent="0.2">
      <c r="B3817" t="s">
        <v>3853</v>
      </c>
      <c r="C3817" s="51">
        <v>1.1847750179916933E-2</v>
      </c>
      <c r="D3817" s="51">
        <v>4.9397705065283161E-2</v>
      </c>
    </row>
    <row r="3818" spans="2:4" x14ac:dyDescent="0.2">
      <c r="B3818" t="s">
        <v>3854</v>
      </c>
      <c r="C3818" s="51">
        <v>-8.0680337679868725E-3</v>
      </c>
      <c r="D3818" s="51">
        <v>8.0975559954857279E-5</v>
      </c>
    </row>
    <row r="3819" spans="2:4" x14ac:dyDescent="0.2">
      <c r="B3819" t="s">
        <v>3855</v>
      </c>
      <c r="C3819" s="51">
        <v>2.0361408354061236E-2</v>
      </c>
      <c r="D3819" s="51">
        <v>1.5347160394052223E-2</v>
      </c>
    </row>
    <row r="3820" spans="2:4" x14ac:dyDescent="0.2">
      <c r="B3820" t="s">
        <v>3856</v>
      </c>
      <c r="C3820" s="51">
        <v>8.8127570026192703E-3</v>
      </c>
      <c r="D3820" s="51">
        <v>8.9893133802446575E-3</v>
      </c>
    </row>
    <row r="3821" spans="2:4" x14ac:dyDescent="0.2">
      <c r="B3821" t="s">
        <v>3857</v>
      </c>
      <c r="C3821" s="51">
        <v>3.051616779634115E-2</v>
      </c>
      <c r="D3821" s="51">
        <v>5.4309404595589708E-2</v>
      </c>
    </row>
    <row r="3822" spans="2:4" x14ac:dyDescent="0.2">
      <c r="B3822" t="s">
        <v>3858</v>
      </c>
      <c r="C3822" s="51">
        <v>-9.6423110983337845E-3</v>
      </c>
      <c r="D3822" s="51">
        <v>1.6357182902460944E-2</v>
      </c>
    </row>
    <row r="3823" spans="2:4" x14ac:dyDescent="0.2">
      <c r="B3823" t="s">
        <v>3859</v>
      </c>
      <c r="C3823" s="51">
        <v>6.5110101698425751E-3</v>
      </c>
      <c r="D3823" s="51">
        <v>1.4896463450946116E-2</v>
      </c>
    </row>
    <row r="3824" spans="2:4" x14ac:dyDescent="0.2">
      <c r="B3824" t="s">
        <v>3860</v>
      </c>
      <c r="C3824" s="51">
        <v>5.858378103948984E-3</v>
      </c>
      <c r="D3824" s="51">
        <v>2.9083727069771397E-2</v>
      </c>
    </row>
    <row r="3825" spans="2:4" x14ac:dyDescent="0.2">
      <c r="B3825" t="s">
        <v>3861</v>
      </c>
      <c r="C3825" s="51">
        <v>2.2740236438578108E-2</v>
      </c>
      <c r="D3825" s="51">
        <v>5.5217144284497449E-2</v>
      </c>
    </row>
    <row r="3826" spans="2:4" x14ac:dyDescent="0.2">
      <c r="B3826" t="s">
        <v>3862</v>
      </c>
      <c r="C3826" s="51">
        <v>4.3658347744123513E-2</v>
      </c>
      <c r="D3826" s="51">
        <v>4.8585387856675294E-2</v>
      </c>
    </row>
    <row r="3827" spans="2:4" x14ac:dyDescent="0.2">
      <c r="B3827" t="s">
        <v>3863</v>
      </c>
      <c r="C3827" s="51">
        <v>-8.0040895539994269E-3</v>
      </c>
      <c r="D3827" s="51">
        <v>2.9396908567645069E-2</v>
      </c>
    </row>
    <row r="3828" spans="2:4" x14ac:dyDescent="0.2">
      <c r="B3828" t="s">
        <v>3864</v>
      </c>
      <c r="C3828" s="51">
        <v>-2.1775991737987971E-2</v>
      </c>
      <c r="D3828" s="51">
        <v>1.596824998488661E-2</v>
      </c>
    </row>
    <row r="3829" spans="2:4" x14ac:dyDescent="0.2">
      <c r="B3829" t="s">
        <v>3865</v>
      </c>
      <c r="C3829" s="51">
        <v>2.9488682158669149E-2</v>
      </c>
      <c r="D3829" s="51">
        <v>4.8425605006264652E-2</v>
      </c>
    </row>
    <row r="3830" spans="2:4" x14ac:dyDescent="0.2">
      <c r="B3830" t="s">
        <v>3866</v>
      </c>
      <c r="C3830" s="51">
        <v>6.5891655516606973E-3</v>
      </c>
      <c r="D3830" s="51">
        <v>2.7765463141844172E-2</v>
      </c>
    </row>
    <row r="3831" spans="2:4" x14ac:dyDescent="0.2">
      <c r="B3831" t="s">
        <v>3867</v>
      </c>
      <c r="C3831" s="51">
        <v>1.0026787257480886E-2</v>
      </c>
      <c r="D3831" s="51">
        <v>4.6888564022810483E-2</v>
      </c>
    </row>
    <row r="3832" spans="2:4" x14ac:dyDescent="0.2">
      <c r="B3832" t="s">
        <v>3868</v>
      </c>
      <c r="C3832" s="51">
        <v>4.5050297719571579E-2</v>
      </c>
      <c r="D3832" s="51">
        <v>6.425892107142786E-2</v>
      </c>
    </row>
    <row r="3833" spans="2:4" x14ac:dyDescent="0.2">
      <c r="B3833" t="s">
        <v>3869</v>
      </c>
      <c r="C3833" s="51">
        <v>3.9425852840508563E-2</v>
      </c>
      <c r="D3833" s="51">
        <v>1.1108997198350699E-2</v>
      </c>
    </row>
    <row r="3834" spans="2:4" x14ac:dyDescent="0.2">
      <c r="B3834" t="s">
        <v>3870</v>
      </c>
      <c r="C3834" s="51">
        <v>-6.6222730991316592E-4</v>
      </c>
      <c r="D3834" s="51">
        <v>4.6283928151041799E-2</v>
      </c>
    </row>
    <row r="3835" spans="2:4" x14ac:dyDescent="0.2">
      <c r="B3835" t="s">
        <v>3871</v>
      </c>
      <c r="C3835" s="51">
        <v>1.9621024178006177E-2</v>
      </c>
      <c r="D3835" s="51">
        <v>5.8138622950612534E-2</v>
      </c>
    </row>
    <row r="3836" spans="2:4" x14ac:dyDescent="0.2">
      <c r="B3836" t="s">
        <v>3872</v>
      </c>
      <c r="C3836" s="51">
        <v>2.3397925146514335E-2</v>
      </c>
      <c r="D3836" s="51">
        <v>3.7383612786286553E-2</v>
      </c>
    </row>
    <row r="3837" spans="2:4" x14ac:dyDescent="0.2">
      <c r="B3837" t="s">
        <v>3873</v>
      </c>
      <c r="C3837" s="51">
        <v>2.4807318572823409E-2</v>
      </c>
      <c r="D3837" s="51">
        <v>6.9570971040361529E-2</v>
      </c>
    </row>
    <row r="3838" spans="2:4" x14ac:dyDescent="0.2">
      <c r="B3838" t="s">
        <v>3874</v>
      </c>
      <c r="C3838" s="51">
        <v>3.0567216360602126E-2</v>
      </c>
      <c r="D3838" s="51">
        <v>3.7439679319013659E-2</v>
      </c>
    </row>
    <row r="3839" spans="2:4" x14ac:dyDescent="0.2">
      <c r="B3839" t="s">
        <v>3875</v>
      </c>
      <c r="C3839" s="51">
        <v>-2.6059027664772413E-3</v>
      </c>
      <c r="D3839" s="51">
        <v>2.818025421323965E-2</v>
      </c>
    </row>
    <row r="3840" spans="2:4" x14ac:dyDescent="0.2">
      <c r="B3840" t="s">
        <v>3876</v>
      </c>
      <c r="C3840" s="51">
        <v>-2.2105261566524335E-2</v>
      </c>
      <c r="D3840" s="51">
        <v>4.5703017556684371E-2</v>
      </c>
    </row>
    <row r="3841" spans="2:4" x14ac:dyDescent="0.2">
      <c r="B3841" t="s">
        <v>3877</v>
      </c>
      <c r="C3841" s="51">
        <v>4.2148547073917117E-2</v>
      </c>
      <c r="D3841" s="51">
        <v>3.5778228166247185E-2</v>
      </c>
    </row>
    <row r="3842" spans="2:4" x14ac:dyDescent="0.2">
      <c r="B3842" t="s">
        <v>3878</v>
      </c>
      <c r="C3842" s="51">
        <v>4.5686095213229319E-2</v>
      </c>
      <c r="D3842" s="51">
        <v>2.4983192963979654E-2</v>
      </c>
    </row>
    <row r="3843" spans="2:4" x14ac:dyDescent="0.2">
      <c r="B3843" t="s">
        <v>3879</v>
      </c>
      <c r="C3843" s="51">
        <v>4.6137993646450624E-4</v>
      </c>
      <c r="D3843" s="51">
        <v>6.7449360080230239E-2</v>
      </c>
    </row>
    <row r="3844" spans="2:4" x14ac:dyDescent="0.2">
      <c r="B3844" t="s">
        <v>3880</v>
      </c>
      <c r="C3844" s="51">
        <v>7.5666259370253623E-3</v>
      </c>
      <c r="D3844" s="51">
        <v>3.444988587567456E-2</v>
      </c>
    </row>
    <row r="3845" spans="2:4" x14ac:dyDescent="0.2">
      <c r="B3845" t="s">
        <v>3881</v>
      </c>
      <c r="C3845" s="51">
        <v>1.9369364916629973E-2</v>
      </c>
      <c r="D3845" s="51">
        <v>4.9520644217155796E-2</v>
      </c>
    </row>
    <row r="3846" spans="2:4" x14ac:dyDescent="0.2">
      <c r="B3846" t="s">
        <v>3882</v>
      </c>
      <c r="C3846" s="51">
        <v>4.3868131733897295E-2</v>
      </c>
      <c r="D3846" s="51">
        <v>7.5360664462676696E-2</v>
      </c>
    </row>
    <row r="3847" spans="2:4" x14ac:dyDescent="0.2">
      <c r="B3847" t="s">
        <v>3883</v>
      </c>
      <c r="C3847" s="51">
        <v>-6.4983128412013733E-3</v>
      </c>
      <c r="D3847" s="51">
        <v>3.6277518766542012E-2</v>
      </c>
    </row>
    <row r="3848" spans="2:4" x14ac:dyDescent="0.2">
      <c r="B3848" t="s">
        <v>3884</v>
      </c>
      <c r="C3848" s="51">
        <v>4.2164415841858219E-2</v>
      </c>
      <c r="D3848" s="51">
        <v>4.9157340794149677E-2</v>
      </c>
    </row>
    <row r="3849" spans="2:4" x14ac:dyDescent="0.2">
      <c r="B3849" t="s">
        <v>3885</v>
      </c>
      <c r="C3849" s="51">
        <v>-2.092250901614608E-3</v>
      </c>
      <c r="D3849" s="51">
        <v>6.4366572815871853E-2</v>
      </c>
    </row>
    <row r="3850" spans="2:4" x14ac:dyDescent="0.2">
      <c r="B3850" t="s">
        <v>3886</v>
      </c>
      <c r="C3850" s="51">
        <v>3.61332720273864E-2</v>
      </c>
      <c r="D3850" s="51">
        <v>3.2828210052125557E-2</v>
      </c>
    </row>
    <row r="3851" spans="2:4" x14ac:dyDescent="0.2">
      <c r="B3851" t="s">
        <v>3887</v>
      </c>
      <c r="C3851" s="51">
        <v>1.1471068470555531E-2</v>
      </c>
      <c r="D3851" s="51">
        <v>3.6388336718934475E-2</v>
      </c>
    </row>
    <row r="3852" spans="2:4" x14ac:dyDescent="0.2">
      <c r="B3852" t="s">
        <v>3888</v>
      </c>
      <c r="C3852" s="51">
        <v>1.1410152699281598E-2</v>
      </c>
      <c r="D3852" s="51">
        <v>8.0534260402658181E-2</v>
      </c>
    </row>
    <row r="3853" spans="2:4" x14ac:dyDescent="0.2">
      <c r="B3853" t="s">
        <v>3889</v>
      </c>
      <c r="C3853" s="51">
        <v>3.2366630201518948E-2</v>
      </c>
      <c r="D3853" s="51">
        <v>7.6552280243216239E-2</v>
      </c>
    </row>
    <row r="3854" spans="2:4" x14ac:dyDescent="0.2">
      <c r="B3854" t="s">
        <v>3890</v>
      </c>
      <c r="C3854" s="51">
        <v>-4.1161594471604539E-3</v>
      </c>
      <c r="D3854" s="51">
        <v>1.0991254529488171E-2</v>
      </c>
    </row>
    <row r="3855" spans="2:4" x14ac:dyDescent="0.2">
      <c r="B3855" t="s">
        <v>3891</v>
      </c>
      <c r="C3855" s="51">
        <v>2.3182638096913906E-2</v>
      </c>
      <c r="D3855" s="51">
        <v>7.2572947038285818E-2</v>
      </c>
    </row>
    <row r="3856" spans="2:4" x14ac:dyDescent="0.2">
      <c r="B3856" t="s">
        <v>3892</v>
      </c>
      <c r="C3856" s="51">
        <v>3.7907025493255884E-2</v>
      </c>
      <c r="D3856" s="51">
        <v>5.9775203251248514E-2</v>
      </c>
    </row>
    <row r="3857" spans="2:4" x14ac:dyDescent="0.2">
      <c r="B3857" t="s">
        <v>3893</v>
      </c>
      <c r="C3857" s="51">
        <v>1.3543393175846328E-2</v>
      </c>
      <c r="D3857" s="51">
        <v>6.9971403409811145E-2</v>
      </c>
    </row>
    <row r="3858" spans="2:4" x14ac:dyDescent="0.2">
      <c r="B3858" t="s">
        <v>3894</v>
      </c>
      <c r="C3858" s="51">
        <v>3.0892510479689272E-2</v>
      </c>
      <c r="D3858" s="51">
        <v>5.0865731051654775E-3</v>
      </c>
    </row>
    <row r="3859" spans="2:4" x14ac:dyDescent="0.2">
      <c r="B3859" t="s">
        <v>3895</v>
      </c>
      <c r="C3859" s="51">
        <v>1.7085496270077719E-2</v>
      </c>
      <c r="D3859" s="51">
        <v>5.380250104649046E-2</v>
      </c>
    </row>
    <row r="3860" spans="2:4" x14ac:dyDescent="0.2">
      <c r="B3860" t="s">
        <v>3896</v>
      </c>
      <c r="C3860" s="51">
        <v>-3.2556394638271834E-2</v>
      </c>
      <c r="D3860" s="51">
        <v>2.8745560365988777E-2</v>
      </c>
    </row>
    <row r="3861" spans="2:4" x14ac:dyDescent="0.2">
      <c r="B3861" t="s">
        <v>3897</v>
      </c>
      <c r="C3861" s="51">
        <v>-2.6037973801013008E-3</v>
      </c>
      <c r="D3861" s="51">
        <v>3.390318801015111E-2</v>
      </c>
    </row>
    <row r="3862" spans="2:4" x14ac:dyDescent="0.2">
      <c r="B3862" t="s">
        <v>3898</v>
      </c>
      <c r="C3862" s="51">
        <v>2.3150769634566783E-2</v>
      </c>
      <c r="D3862" s="51">
        <v>3.551047114290927E-2</v>
      </c>
    </row>
    <row r="3863" spans="2:4" x14ac:dyDescent="0.2">
      <c r="B3863" t="s">
        <v>3899</v>
      </c>
      <c r="C3863" s="51">
        <v>6.9511715158061434E-3</v>
      </c>
      <c r="D3863" s="51">
        <v>5.0314965643022166E-2</v>
      </c>
    </row>
    <row r="3864" spans="2:4" x14ac:dyDescent="0.2">
      <c r="B3864" t="s">
        <v>3900</v>
      </c>
      <c r="C3864" s="51">
        <v>1.2343624765754659E-4</v>
      </c>
      <c r="D3864" s="51">
        <v>2.695079000452192E-2</v>
      </c>
    </row>
    <row r="3865" spans="2:4" x14ac:dyDescent="0.2">
      <c r="B3865" t="s">
        <v>3901</v>
      </c>
      <c r="C3865" s="51">
        <v>1.808657167845841E-2</v>
      </c>
      <c r="D3865" s="51">
        <v>7.2412100011872649E-2</v>
      </c>
    </row>
    <row r="3866" spans="2:4" x14ac:dyDescent="0.2">
      <c r="B3866" t="s">
        <v>3902</v>
      </c>
      <c r="C3866" s="51">
        <v>-7.95023922468867E-3</v>
      </c>
      <c r="D3866" s="51">
        <v>5.4875958258588819E-2</v>
      </c>
    </row>
    <row r="3867" spans="2:4" x14ac:dyDescent="0.2">
      <c r="B3867" t="s">
        <v>3903</v>
      </c>
      <c r="C3867" s="51">
        <v>1.4250628236718618E-2</v>
      </c>
      <c r="D3867" s="51">
        <v>7.5544673138460625E-2</v>
      </c>
    </row>
    <row r="3868" spans="2:4" x14ac:dyDescent="0.2">
      <c r="B3868" t="s">
        <v>3904</v>
      </c>
      <c r="C3868" s="51">
        <v>1.4340536957081169E-2</v>
      </c>
      <c r="D3868" s="51">
        <v>2.1226115485173405E-2</v>
      </c>
    </row>
    <row r="3869" spans="2:4" x14ac:dyDescent="0.2">
      <c r="B3869" t="s">
        <v>3905</v>
      </c>
      <c r="C3869" s="51">
        <v>2.4681530659154433E-2</v>
      </c>
      <c r="D3869" s="51">
        <v>3.1812760628936433E-2</v>
      </c>
    </row>
    <row r="3870" spans="2:4" x14ac:dyDescent="0.2">
      <c r="B3870" t="s">
        <v>3906</v>
      </c>
      <c r="C3870" s="51">
        <v>1.0697969108414416E-2</v>
      </c>
      <c r="D3870" s="51">
        <v>3.220761423932552E-2</v>
      </c>
    </row>
    <row r="3871" spans="2:4" x14ac:dyDescent="0.2">
      <c r="B3871" t="s">
        <v>3907</v>
      </c>
      <c r="C3871" s="51">
        <v>6.5152529586214071E-3</v>
      </c>
      <c r="D3871" s="51">
        <v>2.509277215727871E-2</v>
      </c>
    </row>
    <row r="3872" spans="2:4" x14ac:dyDescent="0.2">
      <c r="B3872" t="s">
        <v>3908</v>
      </c>
      <c r="C3872" s="51">
        <v>1.2716576146348867E-2</v>
      </c>
      <c r="D3872" s="51">
        <v>5.6718171874177464E-2</v>
      </c>
    </row>
    <row r="3873" spans="2:4" x14ac:dyDescent="0.2">
      <c r="B3873" t="s">
        <v>3909</v>
      </c>
      <c r="C3873" s="51">
        <v>3.415758316254483E-2</v>
      </c>
      <c r="D3873" s="51">
        <v>4.5506744495653187E-2</v>
      </c>
    </row>
    <row r="3874" spans="2:4" x14ac:dyDescent="0.2">
      <c r="B3874" t="s">
        <v>3910</v>
      </c>
      <c r="C3874" s="51">
        <v>1.5508971102882501E-2</v>
      </c>
      <c r="D3874" s="51">
        <v>4.2638552063773386E-2</v>
      </c>
    </row>
    <row r="3875" spans="2:4" x14ac:dyDescent="0.2">
      <c r="B3875" t="s">
        <v>3911</v>
      </c>
      <c r="C3875" s="51">
        <v>4.3280888570237175E-3</v>
      </c>
      <c r="D3875" s="51">
        <v>3.0622694883793801E-2</v>
      </c>
    </row>
    <row r="3876" spans="2:4" x14ac:dyDescent="0.2">
      <c r="B3876" t="s">
        <v>3912</v>
      </c>
      <c r="C3876" s="51">
        <v>-1.8941824865184073E-2</v>
      </c>
      <c r="D3876" s="51">
        <v>5.5251043480899181E-2</v>
      </c>
    </row>
    <row r="3877" spans="2:4" x14ac:dyDescent="0.2">
      <c r="B3877" t="s">
        <v>3913</v>
      </c>
      <c r="C3877" s="51">
        <v>2.1571646745965196E-2</v>
      </c>
      <c r="D3877" s="51">
        <v>5.4678957400141934E-2</v>
      </c>
    </row>
    <row r="3878" spans="2:4" x14ac:dyDescent="0.2">
      <c r="B3878" t="s">
        <v>3914</v>
      </c>
      <c r="C3878" s="51">
        <v>1.2160087973702905E-2</v>
      </c>
      <c r="D3878" s="51">
        <v>4.0748261912245669E-2</v>
      </c>
    </row>
    <row r="3879" spans="2:4" x14ac:dyDescent="0.2">
      <c r="B3879" t="s">
        <v>3915</v>
      </c>
      <c r="C3879" s="51">
        <v>-2.6670836207161291E-2</v>
      </c>
      <c r="D3879" s="51">
        <v>9.1482443876703991E-3</v>
      </c>
    </row>
    <row r="3880" spans="2:4" x14ac:dyDescent="0.2">
      <c r="B3880" t="s">
        <v>3916</v>
      </c>
      <c r="C3880" s="51">
        <v>-2.8718846550395194E-2</v>
      </c>
      <c r="D3880" s="51">
        <v>1.5390990230337871E-2</v>
      </c>
    </row>
    <row r="3881" spans="2:4" x14ac:dyDescent="0.2">
      <c r="B3881" t="s">
        <v>3917</v>
      </c>
      <c r="C3881" s="51">
        <v>9.5101052093253501E-3</v>
      </c>
      <c r="D3881" s="51">
        <v>1.8146143203287186E-2</v>
      </c>
    </row>
    <row r="3882" spans="2:4" x14ac:dyDescent="0.2">
      <c r="B3882" t="s">
        <v>3918</v>
      </c>
      <c r="C3882" s="51">
        <v>1.6669577769958636E-2</v>
      </c>
      <c r="D3882" s="51">
        <v>5.2496603935961665E-2</v>
      </c>
    </row>
    <row r="3883" spans="2:4" x14ac:dyDescent="0.2">
      <c r="B3883" t="s">
        <v>3919</v>
      </c>
      <c r="C3883" s="51">
        <v>2.2081286966792431E-3</v>
      </c>
      <c r="D3883" s="51">
        <v>1.338810227571572E-2</v>
      </c>
    </row>
    <row r="3884" spans="2:4" x14ac:dyDescent="0.2">
      <c r="B3884" t="s">
        <v>3920</v>
      </c>
      <c r="C3884" s="51">
        <v>-1.3230140696239656E-2</v>
      </c>
      <c r="D3884" s="51">
        <v>3.7043717988990331E-2</v>
      </c>
    </row>
    <row r="3885" spans="2:4" x14ac:dyDescent="0.2">
      <c r="B3885" t="s">
        <v>3921</v>
      </c>
      <c r="C3885" s="51">
        <v>1.0654564315984064E-2</v>
      </c>
      <c r="D3885" s="51">
        <v>4.9671417695860198E-2</v>
      </c>
    </row>
    <row r="3886" spans="2:4" x14ac:dyDescent="0.2">
      <c r="B3886" t="s">
        <v>3922</v>
      </c>
      <c r="C3886" s="51">
        <v>2.703619400001718E-2</v>
      </c>
      <c r="D3886" s="51">
        <v>1.2485309705115247E-2</v>
      </c>
    </row>
    <row r="3887" spans="2:4" x14ac:dyDescent="0.2">
      <c r="B3887" t="s">
        <v>3923</v>
      </c>
      <c r="C3887" s="51">
        <v>-5.055135720927622E-3</v>
      </c>
      <c r="D3887" s="51">
        <v>4.5599077006797807E-2</v>
      </c>
    </row>
    <row r="3888" spans="2:4" x14ac:dyDescent="0.2">
      <c r="B3888" t="s">
        <v>3924</v>
      </c>
      <c r="C3888" s="51">
        <v>-1.8725798872034939E-3</v>
      </c>
      <c r="D3888" s="51">
        <v>5.0771682559890161E-2</v>
      </c>
    </row>
    <row r="3889" spans="2:4" x14ac:dyDescent="0.2">
      <c r="B3889" t="s">
        <v>3925</v>
      </c>
      <c r="C3889" s="51">
        <v>-1.4428728540195907E-3</v>
      </c>
      <c r="D3889" s="51">
        <v>3.7646748647894301E-2</v>
      </c>
    </row>
    <row r="3890" spans="2:4" x14ac:dyDescent="0.2">
      <c r="B3890" t="s">
        <v>3926</v>
      </c>
      <c r="C3890" s="51">
        <v>-2.996117508120183E-2</v>
      </c>
      <c r="D3890" s="51">
        <v>8.2193340559435751E-2</v>
      </c>
    </row>
    <row r="3891" spans="2:4" x14ac:dyDescent="0.2">
      <c r="B3891" t="s">
        <v>3927</v>
      </c>
      <c r="C3891" s="51">
        <v>-1.450098464382257E-3</v>
      </c>
      <c r="D3891" s="51">
        <v>4.728197941483573E-2</v>
      </c>
    </row>
    <row r="3892" spans="2:4" x14ac:dyDescent="0.2">
      <c r="B3892" t="s">
        <v>3928</v>
      </c>
      <c r="C3892" s="51">
        <v>9.2793281898299711E-4</v>
      </c>
      <c r="D3892" s="51">
        <v>3.4866587443221658E-2</v>
      </c>
    </row>
    <row r="3893" spans="2:4" x14ac:dyDescent="0.2">
      <c r="B3893" t="s">
        <v>3929</v>
      </c>
      <c r="C3893" s="51">
        <v>3.5070133021130816E-2</v>
      </c>
      <c r="D3893" s="51">
        <v>6.4092346382136678E-2</v>
      </c>
    </row>
    <row r="3894" spans="2:4" x14ac:dyDescent="0.2">
      <c r="B3894" t="s">
        <v>3930</v>
      </c>
      <c r="C3894" s="51">
        <v>-7.3898494845818161E-5</v>
      </c>
      <c r="D3894" s="51">
        <v>5.5844544604800331E-2</v>
      </c>
    </row>
    <row r="3895" spans="2:4" x14ac:dyDescent="0.2">
      <c r="B3895" t="s">
        <v>3931</v>
      </c>
      <c r="C3895" s="51">
        <v>3.7458472414984095E-2</v>
      </c>
      <c r="D3895" s="51">
        <v>5.6853743914240099E-2</v>
      </c>
    </row>
    <row r="3896" spans="2:4" x14ac:dyDescent="0.2">
      <c r="B3896" t="s">
        <v>3932</v>
      </c>
      <c r="C3896" s="51">
        <v>1.3372452315585075E-3</v>
      </c>
      <c r="D3896" s="51">
        <v>6.8413745307062068E-2</v>
      </c>
    </row>
    <row r="3897" spans="2:4" x14ac:dyDescent="0.2">
      <c r="B3897" t="s">
        <v>3933</v>
      </c>
      <c r="C3897" s="51">
        <v>1.5639649568822599E-2</v>
      </c>
      <c r="D3897" s="51">
        <v>5.5570359375980143E-2</v>
      </c>
    </row>
    <row r="3898" spans="2:4" x14ac:dyDescent="0.2">
      <c r="B3898" t="s">
        <v>3934</v>
      </c>
      <c r="C3898" s="51">
        <v>-8.122943245946054E-3</v>
      </c>
      <c r="D3898" s="51">
        <v>5.6983026566626821E-2</v>
      </c>
    </row>
    <row r="3899" spans="2:4" x14ac:dyDescent="0.2">
      <c r="B3899" t="s">
        <v>3935</v>
      </c>
      <c r="C3899" s="51">
        <v>9.0218896522848251E-3</v>
      </c>
      <c r="D3899" s="51">
        <v>3.5286223686673536E-2</v>
      </c>
    </row>
    <row r="3900" spans="2:4" x14ac:dyDescent="0.2">
      <c r="B3900" t="s">
        <v>3936</v>
      </c>
      <c r="C3900" s="51">
        <v>1.8692336252796576E-3</v>
      </c>
      <c r="D3900" s="51">
        <v>2.2333951169590686E-2</v>
      </c>
    </row>
    <row r="3901" spans="2:4" x14ac:dyDescent="0.2">
      <c r="B3901" t="s">
        <v>3937</v>
      </c>
      <c r="C3901" s="51">
        <v>-2.5372240880159977E-2</v>
      </c>
      <c r="D3901" s="51">
        <v>6.2072954839544489E-2</v>
      </c>
    </row>
    <row r="3902" spans="2:4" x14ac:dyDescent="0.2">
      <c r="B3902" t="s">
        <v>3938</v>
      </c>
      <c r="C3902" s="51">
        <v>3.892858160917978E-2</v>
      </c>
      <c r="D3902" s="51">
        <v>2.9101023252587295E-2</v>
      </c>
    </row>
    <row r="3903" spans="2:4" x14ac:dyDescent="0.2">
      <c r="B3903" t="s">
        <v>3939</v>
      </c>
      <c r="C3903" s="51">
        <v>2.5784861720785535E-2</v>
      </c>
      <c r="D3903" s="51">
        <v>2.00217279446415E-2</v>
      </c>
    </row>
    <row r="3904" spans="2:4" x14ac:dyDescent="0.2">
      <c r="B3904" t="s">
        <v>3940</v>
      </c>
      <c r="C3904" s="51">
        <v>2.0246470923108818E-2</v>
      </c>
      <c r="D3904" s="51">
        <v>2.6705605107521138E-2</v>
      </c>
    </row>
    <row r="3905" spans="2:4" x14ac:dyDescent="0.2">
      <c r="B3905" t="s">
        <v>3941</v>
      </c>
      <c r="C3905" s="51">
        <v>3.6107550458650751E-2</v>
      </c>
      <c r="D3905" s="51">
        <v>6.6323030774498276E-2</v>
      </c>
    </row>
    <row r="3906" spans="2:4" x14ac:dyDescent="0.2">
      <c r="B3906" t="s">
        <v>3942</v>
      </c>
      <c r="C3906" s="51">
        <v>5.2712000405776699E-4</v>
      </c>
      <c r="D3906" s="51">
        <v>4.9673588759085577E-2</v>
      </c>
    </row>
    <row r="3907" spans="2:4" x14ac:dyDescent="0.2">
      <c r="B3907" t="s">
        <v>3943</v>
      </c>
      <c r="C3907" s="51">
        <v>4.2446045760152406E-3</v>
      </c>
      <c r="D3907" s="51">
        <v>5.9364145834810977E-2</v>
      </c>
    </row>
    <row r="3908" spans="2:4" x14ac:dyDescent="0.2">
      <c r="B3908" t="s">
        <v>3944</v>
      </c>
      <c r="C3908" s="51">
        <v>2.8234664979350434E-2</v>
      </c>
      <c r="D3908" s="51">
        <v>4.8480294944110658E-2</v>
      </c>
    </row>
    <row r="3909" spans="2:4" x14ac:dyDescent="0.2">
      <c r="B3909" t="s">
        <v>3945</v>
      </c>
      <c r="C3909" s="51">
        <v>3.766568005673248E-2</v>
      </c>
      <c r="D3909" s="51">
        <v>3.0251442416717168E-2</v>
      </c>
    </row>
    <row r="3910" spans="2:4" x14ac:dyDescent="0.2">
      <c r="B3910" t="s">
        <v>3946</v>
      </c>
      <c r="C3910" s="51">
        <v>-4.4134326569886563E-3</v>
      </c>
      <c r="D3910" s="51">
        <v>4.1425900758643476E-2</v>
      </c>
    </row>
    <row r="3911" spans="2:4" x14ac:dyDescent="0.2">
      <c r="B3911" t="s">
        <v>3947</v>
      </c>
      <c r="C3911" s="51">
        <v>1.2949892922882048E-2</v>
      </c>
      <c r="D3911" s="51">
        <v>9.6200437482916651E-2</v>
      </c>
    </row>
    <row r="3912" spans="2:4" x14ac:dyDescent="0.2">
      <c r="B3912" t="s">
        <v>3948</v>
      </c>
      <c r="C3912" s="51">
        <v>-2.426436544429833E-2</v>
      </c>
      <c r="D3912" s="51">
        <v>5.67817712588332E-2</v>
      </c>
    </row>
    <row r="3913" spans="2:4" x14ac:dyDescent="0.2">
      <c r="B3913" t="s">
        <v>3949</v>
      </c>
      <c r="C3913" s="51">
        <v>-4.0590215228836074E-3</v>
      </c>
      <c r="D3913" s="51">
        <v>4.6884852482429573E-2</v>
      </c>
    </row>
    <row r="3914" spans="2:4" x14ac:dyDescent="0.2">
      <c r="B3914" t="s">
        <v>3950</v>
      </c>
      <c r="C3914" s="51">
        <v>2.9860212697515265E-2</v>
      </c>
      <c r="D3914" s="51">
        <v>1.9119320866353578E-2</v>
      </c>
    </row>
    <row r="3915" spans="2:4" x14ac:dyDescent="0.2">
      <c r="B3915" t="s">
        <v>3951</v>
      </c>
      <c r="C3915" s="51">
        <v>8.4433056812865549E-3</v>
      </c>
      <c r="D3915" s="51">
        <v>3.6895984966163031E-2</v>
      </c>
    </row>
    <row r="3916" spans="2:4" x14ac:dyDescent="0.2">
      <c r="B3916" t="s">
        <v>3952</v>
      </c>
      <c r="C3916" s="51">
        <v>5.5580258417900034E-3</v>
      </c>
      <c r="D3916" s="51">
        <v>4.128616072712292E-2</v>
      </c>
    </row>
    <row r="3917" spans="2:4" x14ac:dyDescent="0.2">
      <c r="B3917" t="s">
        <v>3953</v>
      </c>
      <c r="C3917" s="51">
        <v>-4.6574930607085063E-4</v>
      </c>
      <c r="D3917" s="51">
        <v>3.8141749324265811E-2</v>
      </c>
    </row>
    <row r="3918" spans="2:4" x14ac:dyDescent="0.2">
      <c r="B3918" t="s">
        <v>3954</v>
      </c>
      <c r="C3918" s="51">
        <v>-3.862155001156295E-2</v>
      </c>
      <c r="D3918" s="51">
        <v>3.2646511299656296E-2</v>
      </c>
    </row>
    <row r="3919" spans="2:4" x14ac:dyDescent="0.2">
      <c r="B3919" t="s">
        <v>3955</v>
      </c>
      <c r="C3919" s="51">
        <v>9.4810679721469837E-3</v>
      </c>
      <c r="D3919" s="51">
        <v>5.5122870982126662E-2</v>
      </c>
    </row>
    <row r="3920" spans="2:4" x14ac:dyDescent="0.2">
      <c r="B3920" t="s">
        <v>3956</v>
      </c>
      <c r="C3920" s="51">
        <v>4.8678990642589369E-2</v>
      </c>
      <c r="D3920" s="51">
        <v>4.9995892460943978E-2</v>
      </c>
    </row>
    <row r="3921" spans="2:4" x14ac:dyDescent="0.2">
      <c r="B3921" t="s">
        <v>3957</v>
      </c>
      <c r="C3921" s="51">
        <v>1.3591084711685575E-2</v>
      </c>
      <c r="D3921" s="51">
        <v>3.015283162310238E-2</v>
      </c>
    </row>
    <row r="3922" spans="2:4" x14ac:dyDescent="0.2">
      <c r="B3922" t="s">
        <v>3958</v>
      </c>
      <c r="C3922" s="51">
        <v>3.6197211026131555E-2</v>
      </c>
      <c r="D3922" s="51">
        <v>-1.0460195029137552E-2</v>
      </c>
    </row>
    <row r="3923" spans="2:4" x14ac:dyDescent="0.2">
      <c r="B3923" t="s">
        <v>3959</v>
      </c>
      <c r="C3923" s="51">
        <v>2.3309906293015367E-2</v>
      </c>
      <c r="D3923" s="51">
        <v>2.4109984012153449E-2</v>
      </c>
    </row>
    <row r="3924" spans="2:4" x14ac:dyDescent="0.2">
      <c r="B3924" t="s">
        <v>3960</v>
      </c>
      <c r="C3924" s="51">
        <v>-3.5366635066551355E-2</v>
      </c>
      <c r="D3924" s="51">
        <v>2.7454585429714073E-2</v>
      </c>
    </row>
    <row r="3925" spans="2:4" x14ac:dyDescent="0.2">
      <c r="B3925" t="s">
        <v>3961</v>
      </c>
      <c r="C3925" s="51">
        <v>1.9196181472864192E-2</v>
      </c>
      <c r="D3925" s="51">
        <v>1.9633203561527868E-2</v>
      </c>
    </row>
    <row r="3926" spans="2:4" x14ac:dyDescent="0.2">
      <c r="B3926" t="s">
        <v>3962</v>
      </c>
      <c r="C3926" s="51">
        <v>2.3453335800848223E-2</v>
      </c>
      <c r="D3926" s="51">
        <v>3.4825461618347341E-2</v>
      </c>
    </row>
    <row r="3927" spans="2:4" x14ac:dyDescent="0.2">
      <c r="B3927" t="s">
        <v>3963</v>
      </c>
      <c r="C3927" s="51">
        <v>5.9889153445222909E-3</v>
      </c>
      <c r="D3927" s="51">
        <v>1.8805344169174676E-2</v>
      </c>
    </row>
    <row r="3928" spans="2:4" x14ac:dyDescent="0.2">
      <c r="B3928" t="s">
        <v>3964</v>
      </c>
      <c r="C3928" s="51">
        <v>-1.469090827637444E-4</v>
      </c>
      <c r="D3928" s="51">
        <v>4.0467299930914989E-2</v>
      </c>
    </row>
    <row r="3929" spans="2:4" x14ac:dyDescent="0.2">
      <c r="B3929" t="s">
        <v>3965</v>
      </c>
      <c r="C3929" s="51">
        <v>1.1741467723937391E-2</v>
      </c>
      <c r="D3929" s="51">
        <v>7.07117387355016E-2</v>
      </c>
    </row>
    <row r="3930" spans="2:4" x14ac:dyDescent="0.2">
      <c r="B3930" t="s">
        <v>3966</v>
      </c>
      <c r="C3930" s="51">
        <v>-1.0532605025733088E-2</v>
      </c>
      <c r="D3930" s="51">
        <v>2.0089672000331706E-2</v>
      </c>
    </row>
    <row r="3931" spans="2:4" x14ac:dyDescent="0.2">
      <c r="B3931" t="s">
        <v>3967</v>
      </c>
      <c r="C3931" s="51">
        <v>-4.0915272782806635E-4</v>
      </c>
      <c r="D3931" s="51">
        <v>8.806400547233556E-3</v>
      </c>
    </row>
    <row r="3932" spans="2:4" x14ac:dyDescent="0.2">
      <c r="B3932" t="s">
        <v>3968</v>
      </c>
      <c r="C3932" s="51">
        <v>1.9578320324369111E-2</v>
      </c>
      <c r="D3932" s="51">
        <v>4.3902424016967527E-2</v>
      </c>
    </row>
    <row r="3933" spans="2:4" x14ac:dyDescent="0.2">
      <c r="B3933" t="s">
        <v>3969</v>
      </c>
      <c r="C3933" s="51">
        <v>-4.9460450903511862E-3</v>
      </c>
      <c r="D3933" s="51">
        <v>5.7323774099328276E-2</v>
      </c>
    </row>
    <row r="3934" spans="2:4" x14ac:dyDescent="0.2">
      <c r="B3934" t="s">
        <v>3970</v>
      </c>
      <c r="C3934" s="51">
        <v>4.6761215574358105E-2</v>
      </c>
      <c r="D3934" s="51">
        <v>1.8361407145789089E-2</v>
      </c>
    </row>
    <row r="3935" spans="2:4" x14ac:dyDescent="0.2">
      <c r="B3935" t="s">
        <v>3971</v>
      </c>
      <c r="C3935" s="51">
        <v>-1.0217243928317861E-4</v>
      </c>
      <c r="D3935" s="51">
        <v>3.1928494016136226E-2</v>
      </c>
    </row>
    <row r="3936" spans="2:4" x14ac:dyDescent="0.2">
      <c r="B3936" t="s">
        <v>3972</v>
      </c>
      <c r="C3936" s="51">
        <v>-3.2976938219567535E-3</v>
      </c>
      <c r="D3936" s="51">
        <v>2.6464378120405172E-2</v>
      </c>
    </row>
    <row r="3937" spans="2:4" x14ac:dyDescent="0.2">
      <c r="B3937" t="s">
        <v>3973</v>
      </c>
      <c r="C3937" s="51">
        <v>-2.8168968284923379E-2</v>
      </c>
      <c r="D3937" s="51">
        <v>4.9385580049721378E-2</v>
      </c>
    </row>
    <row r="3938" spans="2:4" x14ac:dyDescent="0.2">
      <c r="B3938" t="s">
        <v>3974</v>
      </c>
      <c r="C3938" s="51">
        <v>3.2140640990537053E-2</v>
      </c>
      <c r="D3938" s="51">
        <v>6.6981602878063387E-2</v>
      </c>
    </row>
    <row r="3939" spans="2:4" x14ac:dyDescent="0.2">
      <c r="B3939" t="s">
        <v>3975</v>
      </c>
      <c r="C3939" s="51">
        <v>-3.2768774766642507E-3</v>
      </c>
      <c r="D3939" s="51">
        <v>3.7271601695970213E-2</v>
      </c>
    </row>
    <row r="3940" spans="2:4" x14ac:dyDescent="0.2">
      <c r="B3940" t="s">
        <v>3976</v>
      </c>
      <c r="C3940" s="51">
        <v>4.7407322372521717E-2</v>
      </c>
      <c r="D3940" s="51">
        <v>6.868820255408728E-2</v>
      </c>
    </row>
    <row r="3941" spans="2:4" x14ac:dyDescent="0.2">
      <c r="B3941" t="s">
        <v>3977</v>
      </c>
      <c r="C3941" s="51">
        <v>2.3873553341654405E-2</v>
      </c>
      <c r="D3941" s="51">
        <v>2.9405578979565812E-2</v>
      </c>
    </row>
    <row r="3942" spans="2:4" x14ac:dyDescent="0.2">
      <c r="B3942" t="s">
        <v>3978</v>
      </c>
      <c r="C3942" s="51">
        <v>3.2223465411357691E-2</v>
      </c>
      <c r="D3942" s="51">
        <v>3.2681212037633738E-2</v>
      </c>
    </row>
    <row r="3943" spans="2:4" x14ac:dyDescent="0.2">
      <c r="B3943" t="s">
        <v>3979</v>
      </c>
      <c r="C3943" s="51">
        <v>-1.5123872012213295E-2</v>
      </c>
      <c r="D3943" s="51">
        <v>4.8230393404516195E-2</v>
      </c>
    </row>
    <row r="3944" spans="2:4" x14ac:dyDescent="0.2">
      <c r="B3944" t="s">
        <v>3980</v>
      </c>
      <c r="C3944" s="51">
        <v>1.1279105302793864E-2</v>
      </c>
      <c r="D3944" s="51">
        <v>2.4937529535341028E-2</v>
      </c>
    </row>
    <row r="3945" spans="2:4" x14ac:dyDescent="0.2">
      <c r="B3945" t="s">
        <v>3981</v>
      </c>
      <c r="C3945" s="51">
        <v>5.6648559086001004E-3</v>
      </c>
      <c r="D3945" s="51">
        <v>6.7242738301582672E-2</v>
      </c>
    </row>
    <row r="3946" spans="2:4" x14ac:dyDescent="0.2">
      <c r="B3946" t="s">
        <v>3982</v>
      </c>
      <c r="C3946" s="51">
        <v>1.7285152954691445E-2</v>
      </c>
      <c r="D3946" s="51">
        <v>4.1464673485133698E-2</v>
      </c>
    </row>
    <row r="3947" spans="2:4" x14ac:dyDescent="0.2">
      <c r="B3947" t="s">
        <v>3983</v>
      </c>
      <c r="C3947" s="51">
        <v>4.0808829089115185E-2</v>
      </c>
      <c r="D3947" s="51">
        <v>4.6730919164281466E-2</v>
      </c>
    </row>
    <row r="3948" spans="2:4" x14ac:dyDescent="0.2">
      <c r="B3948" t="s">
        <v>3984</v>
      </c>
      <c r="C3948" s="51">
        <v>1.0508416081020381E-2</v>
      </c>
      <c r="D3948" s="51">
        <v>5.5699539895637376E-2</v>
      </c>
    </row>
    <row r="3949" spans="2:4" x14ac:dyDescent="0.2">
      <c r="B3949" t="s">
        <v>3985</v>
      </c>
      <c r="C3949" s="51">
        <v>1.7726560283026518E-2</v>
      </c>
      <c r="D3949" s="51">
        <v>5.1857409266875987E-2</v>
      </c>
    </row>
    <row r="3950" spans="2:4" x14ac:dyDescent="0.2">
      <c r="B3950" t="s">
        <v>3986</v>
      </c>
      <c r="C3950" s="51">
        <v>-3.0316244223401109E-3</v>
      </c>
      <c r="D3950" s="51">
        <v>1.8855154739314907E-2</v>
      </c>
    </row>
    <row r="3951" spans="2:4" x14ac:dyDescent="0.2">
      <c r="B3951" t="s">
        <v>3987</v>
      </c>
      <c r="C3951" s="51">
        <v>3.3158773904025413E-2</v>
      </c>
      <c r="D3951" s="51">
        <v>4.5420345705053586E-2</v>
      </c>
    </row>
    <row r="3952" spans="2:4" x14ac:dyDescent="0.2">
      <c r="B3952" t="s">
        <v>3988</v>
      </c>
      <c r="C3952" s="51">
        <v>1.5936905461873638E-2</v>
      </c>
      <c r="D3952" s="51">
        <v>8.0836737046963009E-2</v>
      </c>
    </row>
    <row r="3953" spans="2:4" x14ac:dyDescent="0.2">
      <c r="B3953" t="s">
        <v>3989</v>
      </c>
      <c r="C3953" s="51">
        <v>2.1306749086057026E-2</v>
      </c>
      <c r="D3953" s="51">
        <v>2.4684726131982311E-2</v>
      </c>
    </row>
    <row r="3954" spans="2:4" x14ac:dyDescent="0.2">
      <c r="B3954" t="s">
        <v>3990</v>
      </c>
      <c r="C3954" s="51">
        <v>-1.374826537260815E-2</v>
      </c>
      <c r="D3954" s="51">
        <v>4.3372079512517807E-2</v>
      </c>
    </row>
    <row r="3955" spans="2:4" x14ac:dyDescent="0.2">
      <c r="B3955" t="s">
        <v>3991</v>
      </c>
      <c r="C3955" s="51">
        <v>4.9775064024501346E-2</v>
      </c>
      <c r="D3955" s="51">
        <v>8.0967702574956085E-2</v>
      </c>
    </row>
    <row r="3956" spans="2:4" x14ac:dyDescent="0.2">
      <c r="B3956" t="s">
        <v>3992</v>
      </c>
      <c r="C3956" s="51">
        <v>8.3804140483947145E-3</v>
      </c>
      <c r="D3956" s="51">
        <v>4.5486091330282447E-2</v>
      </c>
    </row>
    <row r="3957" spans="2:4" x14ac:dyDescent="0.2">
      <c r="B3957" t="s">
        <v>3993</v>
      </c>
      <c r="C3957" s="51">
        <v>3.7122736952057943E-3</v>
      </c>
      <c r="D3957" s="51">
        <v>4.2642756316551837E-2</v>
      </c>
    </row>
    <row r="3958" spans="2:4" x14ac:dyDescent="0.2">
      <c r="B3958" t="s">
        <v>3994</v>
      </c>
      <c r="C3958" s="51">
        <v>4.0875618090286371E-2</v>
      </c>
      <c r="D3958" s="51">
        <v>2.830926991334428E-2</v>
      </c>
    </row>
    <row r="3959" spans="2:4" x14ac:dyDescent="0.2">
      <c r="B3959" t="s">
        <v>3995</v>
      </c>
      <c r="C3959" s="51">
        <v>-1.0493321355179252E-2</v>
      </c>
      <c r="D3959" s="51">
        <v>1.5457398316845637E-2</v>
      </c>
    </row>
    <row r="3960" spans="2:4" x14ac:dyDescent="0.2">
      <c r="B3960" t="s">
        <v>3996</v>
      </c>
      <c r="C3960" s="51">
        <v>3.4361489828006755E-2</v>
      </c>
      <c r="D3960" s="51">
        <v>1.428280589257333E-2</v>
      </c>
    </row>
    <row r="3961" spans="2:4" x14ac:dyDescent="0.2">
      <c r="B3961" t="s">
        <v>3997</v>
      </c>
      <c r="C3961" s="51">
        <v>9.1584760315922449E-3</v>
      </c>
      <c r="D3961" s="51">
        <v>2.4948054391353315E-2</v>
      </c>
    </row>
    <row r="3962" spans="2:4" x14ac:dyDescent="0.2">
      <c r="B3962" t="s">
        <v>3998</v>
      </c>
      <c r="C3962" s="51">
        <v>2.6386201405438667E-2</v>
      </c>
      <c r="D3962" s="51">
        <v>2.6524153219500371E-2</v>
      </c>
    </row>
    <row r="3963" spans="2:4" x14ac:dyDescent="0.2">
      <c r="B3963" t="s">
        <v>3999</v>
      </c>
      <c r="C3963" s="51">
        <v>2.46007427071551E-2</v>
      </c>
      <c r="D3963" s="51">
        <v>3.1231977015930529E-2</v>
      </c>
    </row>
    <row r="3964" spans="2:4" x14ac:dyDescent="0.2">
      <c r="B3964" t="s">
        <v>4000</v>
      </c>
      <c r="C3964" s="51">
        <v>2.6171931822007541E-2</v>
      </c>
      <c r="D3964" s="51">
        <v>3.9642908894525063E-2</v>
      </c>
    </row>
    <row r="3965" spans="2:4" x14ac:dyDescent="0.2">
      <c r="B3965" t="s">
        <v>4001</v>
      </c>
      <c r="C3965" s="51">
        <v>5.3413705073968538E-2</v>
      </c>
      <c r="D3965" s="51">
        <v>5.6912086503211154E-2</v>
      </c>
    </row>
    <row r="3966" spans="2:4" x14ac:dyDescent="0.2">
      <c r="B3966" t="s">
        <v>4002</v>
      </c>
      <c r="C3966" s="51">
        <v>2.6611930870511183E-2</v>
      </c>
      <c r="D3966" s="51">
        <v>5.6697712239325723E-2</v>
      </c>
    </row>
    <row r="3967" spans="2:4" x14ac:dyDescent="0.2">
      <c r="B3967" t="s">
        <v>4003</v>
      </c>
      <c r="C3967" s="51">
        <v>2.5832699095179247E-2</v>
      </c>
      <c r="D3967" s="51">
        <v>1.9766336046599386E-2</v>
      </c>
    </row>
    <row r="3968" spans="2:4" x14ac:dyDescent="0.2">
      <c r="B3968" t="s">
        <v>4004</v>
      </c>
      <c r="C3968" s="51">
        <v>-2.7807545010005874E-2</v>
      </c>
      <c r="D3968" s="51">
        <v>7.5973733787436395E-2</v>
      </c>
    </row>
    <row r="3969" spans="2:4" x14ac:dyDescent="0.2">
      <c r="B3969" t="s">
        <v>4005</v>
      </c>
      <c r="C3969" s="51">
        <v>1.9563138318428507E-2</v>
      </c>
      <c r="D3969" s="51">
        <v>6.489316621526435E-2</v>
      </c>
    </row>
    <row r="3970" spans="2:4" x14ac:dyDescent="0.2">
      <c r="B3970" t="s">
        <v>4006</v>
      </c>
      <c r="C3970" s="51">
        <v>5.526728344730121E-4</v>
      </c>
      <c r="D3970" s="51">
        <v>6.490204232201259E-2</v>
      </c>
    </row>
    <row r="3971" spans="2:4" x14ac:dyDescent="0.2">
      <c r="B3971" t="s">
        <v>4007</v>
      </c>
      <c r="C3971" s="51">
        <v>3.3826334358901096E-2</v>
      </c>
      <c r="D3971" s="51">
        <v>5.9966372438578913E-2</v>
      </c>
    </row>
    <row r="3972" spans="2:4" x14ac:dyDescent="0.2">
      <c r="B3972" t="s">
        <v>4008</v>
      </c>
      <c r="C3972" s="51">
        <v>-1.0598380541237302E-3</v>
      </c>
      <c r="D3972" s="51">
        <v>3.6160175047559119E-2</v>
      </c>
    </row>
    <row r="3973" spans="2:4" x14ac:dyDescent="0.2">
      <c r="B3973" t="s">
        <v>4009</v>
      </c>
      <c r="C3973" s="51">
        <v>-1.936006658826174E-2</v>
      </c>
      <c r="D3973" s="51">
        <v>2.1192307556107983E-2</v>
      </c>
    </row>
    <row r="3974" spans="2:4" x14ac:dyDescent="0.2">
      <c r="B3974" t="s">
        <v>4010</v>
      </c>
      <c r="C3974" s="51">
        <v>-8.4530011204031422E-3</v>
      </c>
      <c r="D3974" s="51">
        <v>1.6822010408814928E-2</v>
      </c>
    </row>
    <row r="3975" spans="2:4" x14ac:dyDescent="0.2">
      <c r="B3975" t="s">
        <v>4011</v>
      </c>
      <c r="C3975" s="51">
        <v>9.5797577737715064E-3</v>
      </c>
      <c r="D3975" s="51">
        <v>2.3568968356426617E-2</v>
      </c>
    </row>
    <row r="3976" spans="2:4" x14ac:dyDescent="0.2">
      <c r="B3976" t="s">
        <v>4012</v>
      </c>
      <c r="C3976" s="51">
        <v>3.7014962676385869E-2</v>
      </c>
      <c r="D3976" s="51">
        <v>3.4946031434716356E-2</v>
      </c>
    </row>
    <row r="3977" spans="2:4" x14ac:dyDescent="0.2">
      <c r="B3977" t="s">
        <v>4013</v>
      </c>
      <c r="C3977" s="51">
        <v>3.7041135238117681E-2</v>
      </c>
      <c r="D3977" s="51">
        <v>3.7278348925859864E-2</v>
      </c>
    </row>
    <row r="3978" spans="2:4" x14ac:dyDescent="0.2">
      <c r="B3978" t="s">
        <v>4014</v>
      </c>
      <c r="C3978" s="51">
        <v>-1.1753871091854417E-2</v>
      </c>
      <c r="D3978" s="51">
        <v>3.234784164020986E-2</v>
      </c>
    </row>
    <row r="3979" spans="2:4" x14ac:dyDescent="0.2">
      <c r="B3979" t="s">
        <v>4015</v>
      </c>
      <c r="C3979" s="51">
        <v>-2.6226319979199379E-3</v>
      </c>
      <c r="D3979" s="51">
        <v>4.4490488214747104E-2</v>
      </c>
    </row>
    <row r="3980" spans="2:4" x14ac:dyDescent="0.2">
      <c r="B3980" t="s">
        <v>4016</v>
      </c>
      <c r="C3980" s="51">
        <v>-8.5557278921985676E-4</v>
      </c>
      <c r="D3980" s="51">
        <v>5.9952982621670883E-2</v>
      </c>
    </row>
    <row r="3981" spans="2:4" x14ac:dyDescent="0.2">
      <c r="B3981" t="s">
        <v>4017</v>
      </c>
      <c r="C3981" s="51">
        <v>9.0943481608540388E-3</v>
      </c>
      <c r="D3981" s="51">
        <v>1.9704672717638264E-2</v>
      </c>
    </row>
    <row r="3982" spans="2:4" x14ac:dyDescent="0.2">
      <c r="B3982" t="s">
        <v>4018</v>
      </c>
      <c r="C3982" s="51">
        <v>2.5488219170373336E-2</v>
      </c>
      <c r="D3982" s="51">
        <v>1.7481298837469527E-2</v>
      </c>
    </row>
    <row r="3983" spans="2:4" x14ac:dyDescent="0.2">
      <c r="B3983" t="s">
        <v>4019</v>
      </c>
      <c r="C3983" s="51">
        <v>2.1306612690790587E-2</v>
      </c>
      <c r="D3983" s="51">
        <v>4.1525094221600396E-2</v>
      </c>
    </row>
    <row r="3984" spans="2:4" x14ac:dyDescent="0.2">
      <c r="B3984" t="s">
        <v>4020</v>
      </c>
      <c r="C3984" s="51">
        <v>-7.7294092843352077E-4</v>
      </c>
      <c r="D3984" s="51">
        <v>3.3710920004853706E-2</v>
      </c>
    </row>
    <row r="3985" spans="2:4" x14ac:dyDescent="0.2">
      <c r="B3985" t="s">
        <v>4021</v>
      </c>
      <c r="C3985" s="51">
        <v>4.4111479134149714E-2</v>
      </c>
      <c r="D3985" s="51">
        <v>2.1996317213402269E-2</v>
      </c>
    </row>
    <row r="3986" spans="2:4" x14ac:dyDescent="0.2">
      <c r="B3986" t="s">
        <v>4022</v>
      </c>
      <c r="C3986" s="51">
        <v>-9.85285867500456E-3</v>
      </c>
      <c r="D3986" s="51">
        <v>5.6143951037385106E-2</v>
      </c>
    </row>
    <row r="3987" spans="2:4" x14ac:dyDescent="0.2">
      <c r="B3987" t="s">
        <v>4023</v>
      </c>
      <c r="C3987" s="51">
        <v>1.867668869385071E-2</v>
      </c>
      <c r="D3987" s="51">
        <v>4.0405256263974329E-2</v>
      </c>
    </row>
    <row r="3988" spans="2:4" x14ac:dyDescent="0.2">
      <c r="B3988" t="s">
        <v>4024</v>
      </c>
      <c r="C3988" s="51">
        <v>3.0868834268397947E-2</v>
      </c>
      <c r="D3988" s="51">
        <v>2.7056749968142665E-2</v>
      </c>
    </row>
    <row r="3989" spans="2:4" x14ac:dyDescent="0.2">
      <c r="B3989" t="s">
        <v>4025</v>
      </c>
      <c r="C3989" s="51">
        <v>-2.7478076594651082E-2</v>
      </c>
      <c r="D3989" s="51">
        <v>3.370821310159651E-2</v>
      </c>
    </row>
    <row r="3990" spans="2:4" x14ac:dyDescent="0.2">
      <c r="B3990" t="s">
        <v>4026</v>
      </c>
      <c r="C3990" s="51">
        <v>-6.3177461768009497E-3</v>
      </c>
      <c r="D3990" s="51">
        <v>5.2981743735803666E-2</v>
      </c>
    </row>
    <row r="3991" spans="2:4" x14ac:dyDescent="0.2">
      <c r="B3991" t="s">
        <v>4027</v>
      </c>
      <c r="C3991" s="51">
        <v>1.2699488538820858E-2</v>
      </c>
      <c r="D3991" s="51">
        <v>5.8028619426443141E-2</v>
      </c>
    </row>
    <row r="3992" spans="2:4" x14ac:dyDescent="0.2">
      <c r="B3992" t="s">
        <v>4028</v>
      </c>
      <c r="C3992" s="51">
        <v>1.8539477100578086E-2</v>
      </c>
      <c r="D3992" s="51">
        <v>4.4023705228711359E-2</v>
      </c>
    </row>
    <row r="3993" spans="2:4" x14ac:dyDescent="0.2">
      <c r="B3993" t="s">
        <v>4029</v>
      </c>
      <c r="C3993" s="51">
        <v>9.4646684380645611E-3</v>
      </c>
      <c r="D3993" s="51">
        <v>2.0856969438161371E-2</v>
      </c>
    </row>
    <row r="3994" spans="2:4" x14ac:dyDescent="0.2">
      <c r="B3994" t="s">
        <v>4030</v>
      </c>
      <c r="C3994" s="51">
        <v>2.7617184423378842E-2</v>
      </c>
      <c r="D3994" s="51">
        <v>6.4889307540660635E-2</v>
      </c>
    </row>
    <row r="3995" spans="2:4" x14ac:dyDescent="0.2">
      <c r="B3995" t="s">
        <v>4031</v>
      </c>
      <c r="C3995" s="51">
        <v>-1.6597767865199148E-2</v>
      </c>
      <c r="D3995" s="51">
        <v>4.9728932938817076E-2</v>
      </c>
    </row>
    <row r="3996" spans="2:4" x14ac:dyDescent="0.2">
      <c r="B3996" t="s">
        <v>4032</v>
      </c>
      <c r="C3996" s="51">
        <v>1.9280991275701698E-2</v>
      </c>
      <c r="D3996" s="51">
        <v>2.622459996880059E-2</v>
      </c>
    </row>
    <row r="3997" spans="2:4" x14ac:dyDescent="0.2">
      <c r="B3997" t="s">
        <v>4033</v>
      </c>
      <c r="C3997" s="51">
        <v>2.9086614259904449E-2</v>
      </c>
      <c r="D3997" s="51">
        <v>7.4409180859416418E-2</v>
      </c>
    </row>
    <row r="3998" spans="2:4" x14ac:dyDescent="0.2">
      <c r="B3998" t="s">
        <v>4034</v>
      </c>
      <c r="C3998" s="51">
        <v>4.7319404665866309E-2</v>
      </c>
      <c r="D3998" s="51">
        <v>5.3969870269647072E-2</v>
      </c>
    </row>
    <row r="3999" spans="2:4" x14ac:dyDescent="0.2">
      <c r="B3999" t="s">
        <v>4035</v>
      </c>
      <c r="C3999" s="51">
        <v>6.5794664882955541E-3</v>
      </c>
      <c r="D3999" s="51">
        <v>3.3477421119308445E-2</v>
      </c>
    </row>
    <row r="4000" spans="2:4" x14ac:dyDescent="0.2">
      <c r="B4000" t="s">
        <v>4036</v>
      </c>
      <c r="C4000" s="51">
        <v>-2.5118669200039044E-3</v>
      </c>
      <c r="D4000" s="51">
        <v>4.7336658747173743E-2</v>
      </c>
    </row>
    <row r="4001" spans="2:4" x14ac:dyDescent="0.2">
      <c r="B4001" t="s">
        <v>4037</v>
      </c>
      <c r="C4001" s="51">
        <v>1.9834477042688765E-2</v>
      </c>
      <c r="D4001" s="51">
        <v>7.2137695431777227E-2</v>
      </c>
    </row>
    <row r="4002" spans="2:4" x14ac:dyDescent="0.2">
      <c r="B4002" t="s">
        <v>4038</v>
      </c>
      <c r="C4002" s="51">
        <v>-9.8567371291811718E-3</v>
      </c>
      <c r="D4002" s="51">
        <v>3.1966906866283021E-2</v>
      </c>
    </row>
    <row r="4003" spans="2:4" x14ac:dyDescent="0.2">
      <c r="B4003" t="s">
        <v>4039</v>
      </c>
      <c r="C4003" s="51">
        <v>-1.4092252829524929E-2</v>
      </c>
      <c r="D4003" s="51">
        <v>3.3201433507123103E-2</v>
      </c>
    </row>
    <row r="4004" spans="2:4" x14ac:dyDescent="0.2">
      <c r="B4004" t="s">
        <v>4040</v>
      </c>
      <c r="C4004" s="51">
        <v>-4.3095251637128122E-2</v>
      </c>
      <c r="D4004" s="51">
        <v>-3.5854535327041144E-2</v>
      </c>
    </row>
  </sheetData>
  <mergeCells count="1">
    <mergeCell ref="F43:G45"/>
  </mergeCells>
  <conditionalFormatting sqref="I35:Q35 G32:Q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004"/>
  <sheetViews>
    <sheetView topLeftCell="B22" zoomScale="117" workbookViewId="0">
      <selection activeCell="G4" sqref="G4:H5"/>
    </sheetView>
  </sheetViews>
  <sheetFormatPr baseColWidth="10" defaultRowHeight="16" x14ac:dyDescent="0.2"/>
  <cols>
    <col min="1" max="1" width="4.33203125" customWidth="1"/>
    <col min="2" max="2" width="6.5" customWidth="1"/>
    <col min="3" max="3" width="11" bestFit="1" customWidth="1"/>
    <col min="4" max="6" width="13.1640625" customWidth="1"/>
    <col min="7" max="7" width="20.33203125" bestFit="1" customWidth="1"/>
    <col min="8" max="8" width="12.5" bestFit="1" customWidth="1"/>
    <col min="9" max="9" width="12.33203125" bestFit="1" customWidth="1"/>
    <col min="10" max="10" width="11.5" bestFit="1" customWidth="1"/>
  </cols>
  <sheetData>
    <row r="2" spans="2:10" x14ac:dyDescent="0.2">
      <c r="B2" s="55"/>
      <c r="C2" s="55" t="s">
        <v>4041</v>
      </c>
      <c r="D2" s="55" t="s">
        <v>4046</v>
      </c>
    </row>
    <row r="3" spans="2:10" x14ac:dyDescent="0.2">
      <c r="B3" s="55"/>
      <c r="C3" s="55" t="s">
        <v>690</v>
      </c>
      <c r="D3" s="55" t="s">
        <v>691</v>
      </c>
      <c r="F3" s="55"/>
      <c r="G3" s="55" t="s">
        <v>690</v>
      </c>
      <c r="H3" s="55" t="s">
        <v>691</v>
      </c>
      <c r="J3" t="s">
        <v>4043</v>
      </c>
    </row>
    <row r="4" spans="2:10" x14ac:dyDescent="0.2">
      <c r="B4" t="s">
        <v>35</v>
      </c>
      <c r="C4" s="51">
        <v>-3.1433968528348389E-3</v>
      </c>
      <c r="D4" s="51">
        <f>C4+3%</f>
        <v>2.6856603147165162E-2</v>
      </c>
      <c r="F4" s="55" t="s">
        <v>27</v>
      </c>
      <c r="G4" s="51">
        <f>AVERAGE(C4:C4004)</f>
        <v>1.0331951125153897E-2</v>
      </c>
      <c r="H4" s="51">
        <f>AVERAGE(D4:D4004)</f>
        <v>4.0331951125153906E-2</v>
      </c>
      <c r="J4" s="58">
        <f>CORREL(C4:C4004,D4:D4004)</f>
        <v>1</v>
      </c>
    </row>
    <row r="5" spans="2:10" x14ac:dyDescent="0.2">
      <c r="B5" t="s">
        <v>36</v>
      </c>
      <c r="C5" s="51">
        <v>3.0665617085216305E-2</v>
      </c>
      <c r="D5" s="51">
        <f t="shared" ref="D5:D68" si="0">C5+3%</f>
        <v>6.0665617085216304E-2</v>
      </c>
      <c r="F5" s="55" t="s">
        <v>692</v>
      </c>
      <c r="G5" s="51">
        <f>STDEV(C4:C4004)</f>
        <v>2.0126677652473321E-2</v>
      </c>
      <c r="H5" s="51">
        <f>STDEV(D4:D4004)</f>
        <v>2.0126677652473206E-2</v>
      </c>
    </row>
    <row r="6" spans="2:10" x14ac:dyDescent="0.2">
      <c r="B6" t="s">
        <v>37</v>
      </c>
      <c r="C6" s="51">
        <v>1.0184997661287085E-2</v>
      </c>
      <c r="D6" s="51">
        <f t="shared" si="0"/>
        <v>4.0184997661287081E-2</v>
      </c>
    </row>
    <row r="7" spans="2:10" x14ac:dyDescent="0.2">
      <c r="B7" t="s">
        <v>38</v>
      </c>
      <c r="C7" s="51">
        <v>2.8453968092314721E-2</v>
      </c>
      <c r="D7" s="51">
        <f t="shared" si="0"/>
        <v>5.845396809231472E-2</v>
      </c>
      <c r="F7" s="60" t="s">
        <v>4048</v>
      </c>
    </row>
    <row r="8" spans="2:10" x14ac:dyDescent="0.2">
      <c r="B8" t="s">
        <v>39</v>
      </c>
      <c r="C8" s="51">
        <v>2.7517367216853703E-2</v>
      </c>
      <c r="D8" s="51">
        <f t="shared" si="0"/>
        <v>5.7517367216853701E-2</v>
      </c>
      <c r="F8" s="55"/>
      <c r="G8" s="55" t="s">
        <v>690</v>
      </c>
      <c r="H8" s="55" t="s">
        <v>691</v>
      </c>
    </row>
    <row r="9" spans="2:10" x14ac:dyDescent="0.2">
      <c r="B9" t="s">
        <v>40</v>
      </c>
      <c r="C9" s="51">
        <v>1.347803261536459E-2</v>
      </c>
      <c r="D9" s="51">
        <f t="shared" si="0"/>
        <v>4.3478032615364592E-2</v>
      </c>
      <c r="F9" s="55" t="s">
        <v>690</v>
      </c>
      <c r="G9" s="52">
        <f>G$5^2</f>
        <v>4.0508315332656898E-4</v>
      </c>
      <c r="H9" s="52">
        <f>COVAR($C$4:$C$4004,D$4:D$4004)</f>
        <v>4.0498190784960593E-4</v>
      </c>
    </row>
    <row r="10" spans="2:10" x14ac:dyDescent="0.2">
      <c r="B10" t="s">
        <v>41</v>
      </c>
      <c r="C10" s="51">
        <v>3.9759419970506835E-3</v>
      </c>
      <c r="D10" s="51">
        <f t="shared" si="0"/>
        <v>3.3975941997050681E-2</v>
      </c>
      <c r="F10" s="55" t="s">
        <v>691</v>
      </c>
      <c r="G10" s="52">
        <f>H9</f>
        <v>4.0498190784960593E-4</v>
      </c>
      <c r="H10" s="52">
        <f>H$5^2</f>
        <v>4.0508315332656437E-4</v>
      </c>
    </row>
    <row r="11" spans="2:10" x14ac:dyDescent="0.2">
      <c r="B11" t="s">
        <v>42</v>
      </c>
      <c r="C11" s="51">
        <v>3.7279677612632588E-2</v>
      </c>
      <c r="D11" s="51">
        <f t="shared" si="0"/>
        <v>6.7279677612632593E-2</v>
      </c>
      <c r="G11" s="52"/>
      <c r="H11" s="52"/>
    </row>
    <row r="12" spans="2:10" x14ac:dyDescent="0.2">
      <c r="B12" t="s">
        <v>43</v>
      </c>
      <c r="C12" s="51">
        <v>7.680116108187366E-4</v>
      </c>
      <c r="D12" s="51">
        <f t="shared" si="0"/>
        <v>3.0768011610818734E-2</v>
      </c>
    </row>
    <row r="13" spans="2:10" x14ac:dyDescent="0.2">
      <c r="B13" t="s">
        <v>44</v>
      </c>
      <c r="C13" s="51">
        <v>-4.0669365325733821E-2</v>
      </c>
      <c r="D13" s="51">
        <f t="shared" si="0"/>
        <v>-1.0669365325733822E-2</v>
      </c>
    </row>
    <row r="14" spans="2:10" x14ac:dyDescent="0.2">
      <c r="B14" t="s">
        <v>45</v>
      </c>
      <c r="C14" s="51">
        <v>-1.2143291271630762E-2</v>
      </c>
      <c r="D14" s="51">
        <f t="shared" si="0"/>
        <v>1.7856708728369239E-2</v>
      </c>
    </row>
    <row r="15" spans="2:10" x14ac:dyDescent="0.2">
      <c r="B15" t="s">
        <v>46</v>
      </c>
      <c r="C15" s="51">
        <v>-5.7600899888555646E-3</v>
      </c>
      <c r="D15" s="51">
        <f t="shared" si="0"/>
        <v>2.4239910011144436E-2</v>
      </c>
    </row>
    <row r="16" spans="2:10" x14ac:dyDescent="0.2">
      <c r="B16" t="s">
        <v>47</v>
      </c>
      <c r="C16" s="51">
        <v>1.2260942102845264E-2</v>
      </c>
      <c r="D16" s="51">
        <f t="shared" si="0"/>
        <v>4.2260942102845263E-2</v>
      </c>
    </row>
    <row r="17" spans="2:17" x14ac:dyDescent="0.2">
      <c r="B17" t="s">
        <v>48</v>
      </c>
      <c r="C17" s="51">
        <v>3.1026737866720659E-2</v>
      </c>
      <c r="D17" s="51">
        <f t="shared" si="0"/>
        <v>6.1026737866720658E-2</v>
      </c>
    </row>
    <row r="18" spans="2:17" x14ac:dyDescent="0.2">
      <c r="B18" t="s">
        <v>49</v>
      </c>
      <c r="C18" s="51">
        <v>-4.7379514617343667E-3</v>
      </c>
      <c r="D18" s="51">
        <f t="shared" si="0"/>
        <v>2.5262048538265632E-2</v>
      </c>
    </row>
    <row r="19" spans="2:17" x14ac:dyDescent="0.2">
      <c r="B19" t="s">
        <v>50</v>
      </c>
      <c r="C19" s="51">
        <v>-1.643613332527484E-2</v>
      </c>
      <c r="D19" s="51">
        <f t="shared" si="0"/>
        <v>1.3563866674725159E-2</v>
      </c>
    </row>
    <row r="20" spans="2:17" x14ac:dyDescent="0.2">
      <c r="B20" t="s">
        <v>51</v>
      </c>
      <c r="C20" s="51">
        <v>-5.9723478860604518E-3</v>
      </c>
      <c r="D20" s="51">
        <f t="shared" si="0"/>
        <v>2.4027652113939549E-2</v>
      </c>
    </row>
    <row r="21" spans="2:17" x14ac:dyDescent="0.2">
      <c r="B21" t="s">
        <v>52</v>
      </c>
      <c r="C21" s="51">
        <v>4.6505822926265795E-2</v>
      </c>
      <c r="D21" s="51">
        <f t="shared" si="0"/>
        <v>7.6505822926265787E-2</v>
      </c>
    </row>
    <row r="22" spans="2:17" x14ac:dyDescent="0.2">
      <c r="B22" t="s">
        <v>53</v>
      </c>
      <c r="C22" s="51">
        <v>-8.128090070980554E-3</v>
      </c>
      <c r="D22" s="51">
        <f t="shared" si="0"/>
        <v>2.1871909929019447E-2</v>
      </c>
    </row>
    <row r="23" spans="2:17" x14ac:dyDescent="0.2">
      <c r="B23" t="s">
        <v>54</v>
      </c>
      <c r="C23" s="51">
        <v>2.0167478871697536E-2</v>
      </c>
      <c r="D23" s="51">
        <f t="shared" si="0"/>
        <v>5.0167478871697535E-2</v>
      </c>
    </row>
    <row r="24" spans="2:17" x14ac:dyDescent="0.2">
      <c r="B24" t="s">
        <v>55</v>
      </c>
      <c r="C24" s="51">
        <v>-1.1391436527979746E-2</v>
      </c>
      <c r="D24" s="51">
        <f t="shared" si="0"/>
        <v>1.8608563472020251E-2</v>
      </c>
    </row>
    <row r="25" spans="2:17" x14ac:dyDescent="0.2">
      <c r="B25" t="s">
        <v>56</v>
      </c>
      <c r="C25" s="51">
        <v>3.8206816212076063E-2</v>
      </c>
      <c r="D25" s="51">
        <f t="shared" si="0"/>
        <v>6.8206816212076055E-2</v>
      </c>
    </row>
    <row r="26" spans="2:17" x14ac:dyDescent="0.2">
      <c r="B26" t="s">
        <v>57</v>
      </c>
      <c r="C26" s="51">
        <v>4.0168946559296807E-2</v>
      </c>
      <c r="D26" s="51">
        <f t="shared" si="0"/>
        <v>7.0168946559296813E-2</v>
      </c>
    </row>
    <row r="27" spans="2:17" x14ac:dyDescent="0.2">
      <c r="B27" t="s">
        <v>58</v>
      </c>
      <c r="C27" s="51">
        <v>1.9295631913627348E-2</v>
      </c>
      <c r="D27" s="51">
        <f t="shared" si="0"/>
        <v>4.9295631913627347E-2</v>
      </c>
      <c r="F27" s="55" t="s">
        <v>690</v>
      </c>
      <c r="G27">
        <v>3</v>
      </c>
      <c r="H27">
        <f>G27-0.5</f>
        <v>2.5</v>
      </c>
      <c r="I27">
        <f t="shared" ref="I27:Q27" si="1">H27-0.5</f>
        <v>2</v>
      </c>
      <c r="J27">
        <f t="shared" si="1"/>
        <v>1.5</v>
      </c>
      <c r="K27">
        <f t="shared" si="1"/>
        <v>1</v>
      </c>
      <c r="L27">
        <f t="shared" si="1"/>
        <v>0.5</v>
      </c>
      <c r="M27">
        <f t="shared" si="1"/>
        <v>0</v>
      </c>
      <c r="N27">
        <f t="shared" si="1"/>
        <v>-0.5</v>
      </c>
      <c r="O27">
        <f t="shared" si="1"/>
        <v>-1</v>
      </c>
      <c r="P27">
        <f t="shared" si="1"/>
        <v>-1.5</v>
      </c>
      <c r="Q27">
        <f t="shared" si="1"/>
        <v>-2</v>
      </c>
    </row>
    <row r="28" spans="2:17" x14ac:dyDescent="0.2">
      <c r="B28" t="s">
        <v>59</v>
      </c>
      <c r="C28" s="51">
        <v>-8.5105407484604295E-4</v>
      </c>
      <c r="D28" s="51">
        <f t="shared" si="0"/>
        <v>2.9148945925153956E-2</v>
      </c>
      <c r="F28" s="55" t="s">
        <v>691</v>
      </c>
      <c r="G28">
        <f>1-G27</f>
        <v>-2</v>
      </c>
      <c r="H28">
        <f t="shared" ref="H28:Q28" si="2">1-H27</f>
        <v>-1.5</v>
      </c>
      <c r="I28">
        <f t="shared" si="2"/>
        <v>-1</v>
      </c>
      <c r="J28">
        <f t="shared" si="2"/>
        <v>-0.5</v>
      </c>
      <c r="K28">
        <f t="shared" si="2"/>
        <v>0</v>
      </c>
      <c r="L28">
        <f t="shared" si="2"/>
        <v>0.5</v>
      </c>
      <c r="M28">
        <f t="shared" si="2"/>
        <v>1</v>
      </c>
      <c r="N28">
        <f t="shared" si="2"/>
        <v>1.5</v>
      </c>
      <c r="O28">
        <f t="shared" si="2"/>
        <v>2</v>
      </c>
      <c r="P28">
        <f t="shared" si="2"/>
        <v>2.5</v>
      </c>
      <c r="Q28">
        <f t="shared" si="2"/>
        <v>3</v>
      </c>
    </row>
    <row r="29" spans="2:17" x14ac:dyDescent="0.2">
      <c r="B29" t="s">
        <v>60</v>
      </c>
      <c r="C29" s="51">
        <v>-6.3363964809489883E-3</v>
      </c>
      <c r="D29" s="51">
        <f t="shared" si="0"/>
        <v>2.3663603519051009E-2</v>
      </c>
      <c r="F29" s="55" t="s">
        <v>21</v>
      </c>
      <c r="G29" s="53">
        <f t="array" ref="G29">SUMPRODUCT(G27:G28,TRANSPOSE($G$4:$H$4))</f>
        <v>-4.9668048874846119E-2</v>
      </c>
      <c r="H29" s="53">
        <f t="array" ref="H29">SUMPRODUCT(H27:H28,TRANSPOSE($G$4:$H$4))</f>
        <v>-3.4668048874846119E-2</v>
      </c>
      <c r="I29" s="53">
        <f t="array" ref="I29">SUMPRODUCT(I27:I28,TRANSPOSE($G$4:$H$4))</f>
        <v>-1.9668048874846113E-2</v>
      </c>
      <c r="J29" s="53">
        <f t="array" ref="J29">SUMPRODUCT(J27:J28,TRANSPOSE($G$4:$H$4))</f>
        <v>-4.668048874846108E-3</v>
      </c>
      <c r="K29" s="53">
        <f t="array" ref="K29">SUMPRODUCT(K27:K28,TRANSPOSE($G$4:$H$4))</f>
        <v>1.0331951125153897E-2</v>
      </c>
      <c r="L29" s="53">
        <f t="array" ref="L29">SUMPRODUCT(L27:L28,TRANSPOSE($G$4:$H$4))</f>
        <v>2.53319511251539E-2</v>
      </c>
      <c r="M29" s="53">
        <f t="array" ref="M29">SUMPRODUCT(M27:M28,TRANSPOSE($G$4:$H$4))</f>
        <v>4.0331951125153906E-2</v>
      </c>
      <c r="N29" s="53">
        <f t="array" ref="N29">SUMPRODUCT(N27:N28,TRANSPOSE($G$4:$H$4))</f>
        <v>5.5331951125153912E-2</v>
      </c>
      <c r="O29" s="53">
        <f t="array" ref="O29">SUMPRODUCT(O27:O28,TRANSPOSE($G$4:$H$4))</f>
        <v>7.0331951125153919E-2</v>
      </c>
      <c r="P29" s="53">
        <f t="array" ref="P29">SUMPRODUCT(P27:P28,TRANSPOSE($G$4:$H$4))</f>
        <v>8.5331951125153932E-2</v>
      </c>
      <c r="Q29" s="53">
        <f t="array" ref="Q29">SUMPRODUCT(Q27:Q28,TRANSPOSE($G$4:$H$4))</f>
        <v>0.10033195112515392</v>
      </c>
    </row>
    <row r="30" spans="2:17" x14ac:dyDescent="0.2">
      <c r="B30" t="s">
        <v>61</v>
      </c>
      <c r="C30" s="51">
        <v>-1.1097674576787125E-2</v>
      </c>
      <c r="D30" s="51">
        <f t="shared" si="0"/>
        <v>1.8902325423212872E-2</v>
      </c>
      <c r="F30" s="55" t="s">
        <v>20</v>
      </c>
      <c r="G30" s="51">
        <f t="array" ref="G30">SQRT(MMULT(MMULT(TRANSPOSE(G27:G28),$G$9:$H$10),G27:G28))</f>
        <v>2.0156837526013521E-2</v>
      </c>
      <c r="H30" s="51">
        <f t="array" ref="H30">SQRT(MMULT(MMULT(TRANSPOSE(H27:H28),$G$9:$H$10),H27:H28))</f>
        <v>2.0145532864726642E-2</v>
      </c>
      <c r="I30" s="51">
        <f t="array" ref="I30">SQRT(MMULT(MMULT(TRANSPOSE(I27:I28),$G$9:$H$10),I27:I28))</f>
        <v>2.0136735962772531E-2</v>
      </c>
      <c r="J30" s="51">
        <f t="array" ref="J30">SQRT(MMULT(MMULT(TRANSPOSE(J27:J28),$G$9:$H$10),J27:J28))</f>
        <v>2.0130450107784782E-2</v>
      </c>
      <c r="K30" s="51">
        <f t="array" ref="K30">SQRT(MMULT(MMULT(TRANSPOSE(K27:K28),$G$9:$H$10),K27:K28))</f>
        <v>2.0126677652473321E-2</v>
      </c>
      <c r="L30" s="51">
        <f t="array" ref="L30">SQRT(MMULT(MMULT(TRANSPOSE(L27:L28),$G$9:$H$10),L27:L28))</f>
        <v>2.0125420010228018E-2</v>
      </c>
      <c r="M30" s="51">
        <f t="array" ref="M30">SQRT(MMULT(MMULT(TRANSPOSE(M27:M28),$G$9:$H$10),M27:M28))</f>
        <v>2.0126677652473206E-2</v>
      </c>
      <c r="N30" s="51">
        <f t="array" ref="N30">SQRT(MMULT(MMULT(TRANSPOSE(N27:N28),$G$9:$H$10),N27:N28))</f>
        <v>2.0130450107784553E-2</v>
      </c>
      <c r="O30" s="51">
        <f t="array" ref="O30">SQRT(MMULT(MMULT(TRANSPOSE(O27:O28),$G$9:$H$10),O27:O28))</f>
        <v>2.0136735962772188E-2</v>
      </c>
      <c r="P30" s="51">
        <f t="array" ref="P30">SQRT(MMULT(MMULT(TRANSPOSE(P27:P28),$G$9:$H$10),P27:P28))</f>
        <v>2.0145532864726191E-2</v>
      </c>
      <c r="Q30" s="51">
        <f t="array" ref="Q30">SQRT(MMULT(MMULT(TRANSPOSE(Q27:Q28),$G$9:$H$10),Q27:Q28))</f>
        <v>2.0156837526012945E-2</v>
      </c>
    </row>
    <row r="31" spans="2:17" x14ac:dyDescent="0.2">
      <c r="B31" t="s">
        <v>62</v>
      </c>
      <c r="C31" s="51">
        <v>1.9662533317728621E-2</v>
      </c>
      <c r="D31" s="51">
        <f t="shared" si="0"/>
        <v>4.9662533317728616E-2</v>
      </c>
      <c r="G31" s="37">
        <f>G29/G30</f>
        <v>-2.464079437597626</v>
      </c>
      <c r="H31" s="37">
        <f t="shared" ref="H31:Q31" si="3">H29/H30</f>
        <v>-1.7208802123843219</v>
      </c>
      <c r="I31" s="37">
        <f t="shared" si="3"/>
        <v>-0.97672477362801513</v>
      </c>
      <c r="J31" s="37">
        <f t="shared" si="3"/>
        <v>-0.23188994035661903</v>
      </c>
      <c r="K31" s="37">
        <f t="shared" si="3"/>
        <v>0.51334608242628788</v>
      </c>
      <c r="L31" s="37">
        <f t="shared" si="3"/>
        <v>1.258704221441334</v>
      </c>
      <c r="M31" s="37">
        <f t="shared" si="3"/>
        <v>2.0039050568387196</v>
      </c>
      <c r="N31" s="37">
        <f t="shared" si="3"/>
        <v>2.7486693456375697</v>
      </c>
      <c r="O31" s="37">
        <f t="shared" si="3"/>
        <v>3.4927185446131981</v>
      </c>
      <c r="P31" s="37">
        <f t="shared" si="3"/>
        <v>4.2357753303495818</v>
      </c>
      <c r="Q31" s="37">
        <f t="shared" si="3"/>
        <v>4.9775641141956326</v>
      </c>
    </row>
    <row r="32" spans="2:17" x14ac:dyDescent="0.2">
      <c r="B32" t="s">
        <v>63</v>
      </c>
      <c r="C32" s="51">
        <v>1.4473525279854575E-2</v>
      </c>
      <c r="D32" s="51">
        <f t="shared" si="0"/>
        <v>4.447352527985457E-2</v>
      </c>
      <c r="I32" s="53"/>
      <c r="J32" s="53"/>
      <c r="K32" s="53"/>
      <c r="L32" s="53"/>
      <c r="M32" s="53"/>
      <c r="N32" s="53"/>
      <c r="O32" s="53"/>
      <c r="P32" s="53"/>
      <c r="Q32" s="53"/>
    </row>
    <row r="33" spans="2:17" x14ac:dyDescent="0.2">
      <c r="B33" t="s">
        <v>64</v>
      </c>
      <c r="C33" s="51">
        <v>-3.4107331879260887E-3</v>
      </c>
      <c r="D33" s="51">
        <f t="shared" si="0"/>
        <v>2.6589266812073908E-2</v>
      </c>
      <c r="G33" s="50"/>
      <c r="I33" s="51"/>
      <c r="J33" s="51"/>
      <c r="K33" s="51"/>
      <c r="L33" s="51"/>
      <c r="M33" s="51"/>
      <c r="N33" s="51"/>
      <c r="O33" s="51"/>
      <c r="P33" s="51"/>
      <c r="Q33" s="51"/>
    </row>
    <row r="34" spans="2:17" x14ac:dyDescent="0.2">
      <c r="B34" t="s">
        <v>65</v>
      </c>
      <c r="C34" s="51">
        <v>2.932073691182617E-2</v>
      </c>
      <c r="D34" s="51">
        <f t="shared" si="0"/>
        <v>5.9320736911826169E-2</v>
      </c>
      <c r="G34" s="50"/>
      <c r="I34" s="37"/>
      <c r="J34" s="37"/>
      <c r="K34" s="37"/>
      <c r="L34" s="37"/>
      <c r="M34" s="37"/>
      <c r="N34" s="37"/>
      <c r="O34" s="37"/>
      <c r="P34" s="37"/>
      <c r="Q34" s="37"/>
    </row>
    <row r="35" spans="2:17" x14ac:dyDescent="0.2">
      <c r="B35" t="s">
        <v>66</v>
      </c>
      <c r="C35" s="51">
        <v>1.9395904137898885E-2</v>
      </c>
      <c r="D35" s="51">
        <f t="shared" si="0"/>
        <v>4.9395904137898884E-2</v>
      </c>
      <c r="G35" s="50"/>
    </row>
    <row r="36" spans="2:17" x14ac:dyDescent="0.2">
      <c r="B36" t="s">
        <v>67</v>
      </c>
      <c r="C36" s="51">
        <v>-9.6051908379541414E-3</v>
      </c>
      <c r="D36" s="51">
        <f t="shared" si="0"/>
        <v>2.0394809162045856E-2</v>
      </c>
      <c r="F36" s="55" t="s">
        <v>690</v>
      </c>
      <c r="G36" s="37">
        <v>0</v>
      </c>
    </row>
    <row r="37" spans="2:17" x14ac:dyDescent="0.2">
      <c r="B37" t="s">
        <v>68</v>
      </c>
      <c r="C37" s="51">
        <v>1.2623948626059825E-2</v>
      </c>
      <c r="D37" s="51">
        <f t="shared" si="0"/>
        <v>4.2623948626059824E-2</v>
      </c>
      <c r="F37" s="55" t="s">
        <v>691</v>
      </c>
      <c r="G37" s="37">
        <f>1-G36</f>
        <v>1</v>
      </c>
    </row>
    <row r="38" spans="2:17" x14ac:dyDescent="0.2">
      <c r="B38" t="s">
        <v>69</v>
      </c>
      <c r="C38" s="51">
        <v>-1.8611273554946094E-2</v>
      </c>
      <c r="D38" s="51">
        <f t="shared" si="0"/>
        <v>1.1388726445053905E-2</v>
      </c>
      <c r="F38" s="57" t="s">
        <v>21</v>
      </c>
      <c r="G38" s="53">
        <f t="array" ref="G38">SUMPRODUCT(G36:G37,TRANSPOSE($G$4:$H$4))</f>
        <v>4.0331951125153906E-2</v>
      </c>
    </row>
    <row r="39" spans="2:17" x14ac:dyDescent="0.2">
      <c r="B39" t="s">
        <v>70</v>
      </c>
      <c r="C39" s="51">
        <v>1.3908018002010306E-2</v>
      </c>
      <c r="D39" s="51">
        <f t="shared" si="0"/>
        <v>4.3908018002010302E-2</v>
      </c>
      <c r="F39" s="57" t="s">
        <v>20</v>
      </c>
      <c r="G39" s="51">
        <f t="array" ref="G39">SQRT(MMULT(MMULT(TRANSPOSE(G36:G37),$G$9:$H$10),G36:G37))</f>
        <v>2.0126677652473206E-2</v>
      </c>
    </row>
    <row r="40" spans="2:17" x14ac:dyDescent="0.2">
      <c r="B40" t="s">
        <v>71</v>
      </c>
      <c r="C40" s="51">
        <v>1.7388515754437287E-3</v>
      </c>
      <c r="D40" s="51">
        <f t="shared" si="0"/>
        <v>3.1738851575443726E-2</v>
      </c>
      <c r="F40" s="55" t="s">
        <v>694</v>
      </c>
      <c r="G40" s="37">
        <f>G38/G39</f>
        <v>2.0039050568387196</v>
      </c>
    </row>
    <row r="41" spans="2:17" x14ac:dyDescent="0.2">
      <c r="B41" t="s">
        <v>72</v>
      </c>
      <c r="C41" s="51">
        <v>1.9907752198385621E-2</v>
      </c>
      <c r="D41" s="51">
        <f t="shared" si="0"/>
        <v>4.990775219838562E-2</v>
      </c>
    </row>
    <row r="42" spans="2:17" x14ac:dyDescent="0.2">
      <c r="B42" t="s">
        <v>73</v>
      </c>
      <c r="C42" s="51">
        <v>-3.2021873951151809E-2</v>
      </c>
      <c r="D42" s="51">
        <f t="shared" si="0"/>
        <v>-2.0218739511518105E-3</v>
      </c>
      <c r="F42" s="117" t="s">
        <v>4047</v>
      </c>
      <c r="G42" s="117"/>
    </row>
    <row r="43" spans="2:17" x14ac:dyDescent="0.2">
      <c r="B43" t="s">
        <v>74</v>
      </c>
      <c r="C43" s="51">
        <v>2.3838174669416321E-2</v>
      </c>
      <c r="D43" s="51">
        <f t="shared" si="0"/>
        <v>5.3838174669416317E-2</v>
      </c>
      <c r="F43" s="117"/>
      <c r="G43" s="117"/>
    </row>
    <row r="44" spans="2:17" x14ac:dyDescent="0.2">
      <c r="B44" t="s">
        <v>75</v>
      </c>
      <c r="C44" s="51">
        <v>2.2691255641307091E-2</v>
      </c>
      <c r="D44" s="51">
        <f t="shared" si="0"/>
        <v>5.269125564130709E-2</v>
      </c>
      <c r="F44" s="117"/>
      <c r="G44" s="117"/>
    </row>
    <row r="45" spans="2:17" x14ac:dyDescent="0.2">
      <c r="B45" t="s">
        <v>76</v>
      </c>
      <c r="C45" s="51">
        <v>-4.1266667848264972E-2</v>
      </c>
      <c r="D45" s="51">
        <f t="shared" si="0"/>
        <v>-1.1266667848264973E-2</v>
      </c>
    </row>
    <row r="46" spans="2:17" x14ac:dyDescent="0.2">
      <c r="B46" t="s">
        <v>77</v>
      </c>
      <c r="C46" s="51">
        <v>7.3084326845734311E-3</v>
      </c>
      <c r="D46" s="51">
        <f t="shared" si="0"/>
        <v>3.7308432684573428E-2</v>
      </c>
    </row>
    <row r="47" spans="2:17" x14ac:dyDescent="0.2">
      <c r="B47" t="s">
        <v>78</v>
      </c>
      <c r="C47" s="51">
        <v>4.478115741372303E-2</v>
      </c>
      <c r="D47" s="51">
        <f t="shared" si="0"/>
        <v>7.4781157413723029E-2</v>
      </c>
    </row>
    <row r="48" spans="2:17" x14ac:dyDescent="0.2">
      <c r="B48" t="s">
        <v>79</v>
      </c>
      <c r="C48" s="51">
        <v>-7.3993117479350789E-3</v>
      </c>
      <c r="D48" s="51">
        <f t="shared" si="0"/>
        <v>2.2600688252064918E-2</v>
      </c>
    </row>
    <row r="49" spans="2:4" x14ac:dyDescent="0.2">
      <c r="B49" t="s">
        <v>80</v>
      </c>
      <c r="C49" s="51">
        <v>-2.7376688799416876E-3</v>
      </c>
      <c r="D49" s="51">
        <f t="shared" si="0"/>
        <v>2.7262331120058311E-2</v>
      </c>
    </row>
    <row r="50" spans="2:4" x14ac:dyDescent="0.2">
      <c r="B50" t="s">
        <v>81</v>
      </c>
      <c r="C50" s="51">
        <v>1.5496281466737427E-2</v>
      </c>
      <c r="D50" s="51">
        <f t="shared" si="0"/>
        <v>4.5496281466737426E-2</v>
      </c>
    </row>
    <row r="51" spans="2:4" x14ac:dyDescent="0.2">
      <c r="B51" t="s">
        <v>82</v>
      </c>
      <c r="C51" s="51">
        <v>4.684709323891996E-2</v>
      </c>
      <c r="D51" s="51">
        <f t="shared" si="0"/>
        <v>7.6847093238919958E-2</v>
      </c>
    </row>
    <row r="52" spans="2:4" x14ac:dyDescent="0.2">
      <c r="B52" t="s">
        <v>83</v>
      </c>
      <c r="C52" s="51">
        <v>9.2555600510148463E-3</v>
      </c>
      <c r="D52" s="51">
        <f t="shared" si="0"/>
        <v>3.9255560051014847E-2</v>
      </c>
    </row>
    <row r="53" spans="2:4" x14ac:dyDescent="0.2">
      <c r="B53" t="s">
        <v>84</v>
      </c>
      <c r="C53" s="51">
        <v>5.4068970444647035E-4</v>
      </c>
      <c r="D53" s="51">
        <f t="shared" si="0"/>
        <v>3.0540689704446469E-2</v>
      </c>
    </row>
    <row r="54" spans="2:4" x14ac:dyDescent="0.2">
      <c r="B54" t="s">
        <v>85</v>
      </c>
      <c r="C54" s="51">
        <v>2.7839217906926478E-2</v>
      </c>
      <c r="D54" s="51">
        <f t="shared" si="0"/>
        <v>5.7839217906926477E-2</v>
      </c>
    </row>
    <row r="55" spans="2:4" x14ac:dyDescent="0.2">
      <c r="B55" t="s">
        <v>86</v>
      </c>
      <c r="C55" s="51">
        <v>2.5286729974299572E-2</v>
      </c>
      <c r="D55" s="51">
        <f t="shared" si="0"/>
        <v>5.5286729974299571E-2</v>
      </c>
    </row>
    <row r="56" spans="2:4" x14ac:dyDescent="0.2">
      <c r="B56" t="s">
        <v>87</v>
      </c>
      <c r="C56" s="51">
        <v>3.4811517358108333E-3</v>
      </c>
      <c r="D56" s="51">
        <f t="shared" si="0"/>
        <v>3.348115173581083E-2</v>
      </c>
    </row>
    <row r="57" spans="2:4" x14ac:dyDescent="0.2">
      <c r="B57" t="s">
        <v>88</v>
      </c>
      <c r="C57" s="51">
        <v>2.9606516635644363E-2</v>
      </c>
      <c r="D57" s="51">
        <f t="shared" si="0"/>
        <v>5.9606516635644362E-2</v>
      </c>
    </row>
    <row r="58" spans="2:4" x14ac:dyDescent="0.2">
      <c r="B58" t="s">
        <v>89</v>
      </c>
      <c r="C58" s="51">
        <v>2.163523086306253E-2</v>
      </c>
      <c r="D58" s="51">
        <f t="shared" si="0"/>
        <v>5.1635230863062528E-2</v>
      </c>
    </row>
    <row r="59" spans="2:4" x14ac:dyDescent="0.2">
      <c r="B59" t="s">
        <v>90</v>
      </c>
      <c r="C59" s="51">
        <v>2.9590566771832756E-2</v>
      </c>
      <c r="D59" s="51">
        <f t="shared" si="0"/>
        <v>5.9590566771832755E-2</v>
      </c>
    </row>
    <row r="60" spans="2:4" x14ac:dyDescent="0.2">
      <c r="B60" t="s">
        <v>91</v>
      </c>
      <c r="C60" s="51">
        <v>-2.1526110194847403E-2</v>
      </c>
      <c r="D60" s="51">
        <f t="shared" si="0"/>
        <v>8.4738898051525957E-3</v>
      </c>
    </row>
    <row r="61" spans="2:4" x14ac:dyDescent="0.2">
      <c r="B61" t="s">
        <v>92</v>
      </c>
      <c r="C61" s="51">
        <v>2.0809871382083508E-2</v>
      </c>
      <c r="D61" s="51">
        <f t="shared" si="0"/>
        <v>5.080987138208351E-2</v>
      </c>
    </row>
    <row r="62" spans="2:4" x14ac:dyDescent="0.2">
      <c r="B62" t="s">
        <v>93</v>
      </c>
      <c r="C62" s="51">
        <v>2.3589087066267028E-2</v>
      </c>
      <c r="D62" s="51">
        <f t="shared" si="0"/>
        <v>5.3589087066267027E-2</v>
      </c>
    </row>
    <row r="63" spans="2:4" x14ac:dyDescent="0.2">
      <c r="B63" t="s">
        <v>94</v>
      </c>
      <c r="C63" s="51">
        <v>6.0868139441327303E-3</v>
      </c>
      <c r="D63" s="51">
        <f t="shared" si="0"/>
        <v>3.6086813944132726E-2</v>
      </c>
    </row>
    <row r="64" spans="2:4" x14ac:dyDescent="0.2">
      <c r="B64" t="s">
        <v>95</v>
      </c>
      <c r="C64" s="51">
        <v>4.126779541673279E-2</v>
      </c>
      <c r="D64" s="51">
        <f t="shared" si="0"/>
        <v>7.1267795416732782E-2</v>
      </c>
    </row>
    <row r="65" spans="2:4" x14ac:dyDescent="0.2">
      <c r="B65" t="s">
        <v>96</v>
      </c>
      <c r="C65" s="51">
        <v>2.0942714829860591E-3</v>
      </c>
      <c r="D65" s="51">
        <f t="shared" si="0"/>
        <v>3.2094271482986061E-2</v>
      </c>
    </row>
    <row r="66" spans="2:4" x14ac:dyDescent="0.2">
      <c r="B66" t="s">
        <v>97</v>
      </c>
      <c r="C66" s="51">
        <v>1.5634074047521217E-3</v>
      </c>
      <c r="D66" s="51">
        <f t="shared" si="0"/>
        <v>3.1563407404752122E-2</v>
      </c>
    </row>
    <row r="67" spans="2:4" x14ac:dyDescent="0.2">
      <c r="B67" t="s">
        <v>98</v>
      </c>
      <c r="C67" s="51">
        <v>3.2633147152384058E-2</v>
      </c>
      <c r="D67" s="51">
        <f t="shared" si="0"/>
        <v>6.263314715238405E-2</v>
      </c>
    </row>
    <row r="68" spans="2:4" x14ac:dyDescent="0.2">
      <c r="B68" t="s">
        <v>99</v>
      </c>
      <c r="C68" s="51">
        <v>2.0348162689714573E-2</v>
      </c>
      <c r="D68" s="51">
        <f t="shared" si="0"/>
        <v>5.0348162689714572E-2</v>
      </c>
    </row>
    <row r="69" spans="2:4" x14ac:dyDescent="0.2">
      <c r="B69" t="s">
        <v>100</v>
      </c>
      <c r="C69" s="51">
        <v>1.0281822700847308E-2</v>
      </c>
      <c r="D69" s="51">
        <f t="shared" ref="D69:D132" si="4">C69+3%</f>
        <v>4.0281822700847306E-2</v>
      </c>
    </row>
    <row r="70" spans="2:4" x14ac:dyDescent="0.2">
      <c r="B70" t="s">
        <v>101</v>
      </c>
      <c r="C70" s="51">
        <v>7.4776115725157764E-3</v>
      </c>
      <c r="D70" s="51">
        <f t="shared" si="4"/>
        <v>3.7477611572515779E-2</v>
      </c>
    </row>
    <row r="71" spans="2:4" x14ac:dyDescent="0.2">
      <c r="B71" t="s">
        <v>102</v>
      </c>
      <c r="C71" s="51">
        <v>8.4868002635813886E-4</v>
      </c>
      <c r="D71" s="51">
        <f t="shared" si="4"/>
        <v>3.0848680026358138E-2</v>
      </c>
    </row>
    <row r="72" spans="2:4" x14ac:dyDescent="0.2">
      <c r="B72" t="s">
        <v>103</v>
      </c>
      <c r="C72" s="51">
        <v>2.1065622236164379E-2</v>
      </c>
      <c r="D72" s="51">
        <f t="shared" si="4"/>
        <v>5.1065622236164378E-2</v>
      </c>
    </row>
    <row r="73" spans="2:4" x14ac:dyDescent="0.2">
      <c r="B73" t="s">
        <v>104</v>
      </c>
      <c r="C73" s="51">
        <v>-2.4755781483246191E-3</v>
      </c>
      <c r="D73" s="51">
        <f t="shared" si="4"/>
        <v>2.752442185167538E-2</v>
      </c>
    </row>
    <row r="74" spans="2:4" x14ac:dyDescent="0.2">
      <c r="B74" t="s">
        <v>105</v>
      </c>
      <c r="C74" s="51">
        <v>7.6738405941582013E-3</v>
      </c>
      <c r="D74" s="51">
        <f t="shared" si="4"/>
        <v>3.7673840594158202E-2</v>
      </c>
    </row>
    <row r="75" spans="2:4" x14ac:dyDescent="0.2">
      <c r="B75" t="s">
        <v>106</v>
      </c>
      <c r="C75" s="51">
        <v>2.7734386224747637E-2</v>
      </c>
      <c r="D75" s="51">
        <f t="shared" si="4"/>
        <v>5.7734386224747636E-2</v>
      </c>
    </row>
    <row r="76" spans="2:4" x14ac:dyDescent="0.2">
      <c r="B76" t="s">
        <v>107</v>
      </c>
      <c r="C76" s="51">
        <v>2.3826081737028347E-2</v>
      </c>
      <c r="D76" s="51">
        <f t="shared" si="4"/>
        <v>5.3826081737028346E-2</v>
      </c>
    </row>
    <row r="77" spans="2:4" x14ac:dyDescent="0.2">
      <c r="B77" t="s">
        <v>108</v>
      </c>
      <c r="C77" s="51">
        <v>-2.5101402415634806E-2</v>
      </c>
      <c r="D77" s="51">
        <f t="shared" si="4"/>
        <v>4.8985975843651927E-3</v>
      </c>
    </row>
    <row r="78" spans="2:4" x14ac:dyDescent="0.2">
      <c r="B78" t="s">
        <v>109</v>
      </c>
      <c r="C78" s="51">
        <v>-1.5037298918027938E-2</v>
      </c>
      <c r="D78" s="51">
        <f t="shared" si="4"/>
        <v>1.4962701081972061E-2</v>
      </c>
    </row>
    <row r="79" spans="2:4" x14ac:dyDescent="0.2">
      <c r="B79" t="s">
        <v>110</v>
      </c>
      <c r="C79" s="51">
        <v>-1.7665754538531864E-2</v>
      </c>
      <c r="D79" s="51">
        <f t="shared" si="4"/>
        <v>1.2334245461468135E-2</v>
      </c>
    </row>
    <row r="80" spans="2:4" x14ac:dyDescent="0.2">
      <c r="B80" t="s">
        <v>111</v>
      </c>
      <c r="C80" s="51">
        <v>4.4487952635815916E-3</v>
      </c>
      <c r="D80" s="51">
        <f t="shared" si="4"/>
        <v>3.4448795263581591E-2</v>
      </c>
    </row>
    <row r="81" spans="2:4" x14ac:dyDescent="0.2">
      <c r="B81" t="s">
        <v>112</v>
      </c>
      <c r="C81" s="51">
        <v>2.8713680052405759E-2</v>
      </c>
      <c r="D81" s="51">
        <f t="shared" si="4"/>
        <v>5.8713680052405758E-2</v>
      </c>
    </row>
    <row r="82" spans="2:4" x14ac:dyDescent="0.2">
      <c r="B82" t="s">
        <v>113</v>
      </c>
      <c r="C82" s="51">
        <v>3.6104178262398026E-3</v>
      </c>
      <c r="D82" s="51">
        <f t="shared" si="4"/>
        <v>3.3610417826239802E-2</v>
      </c>
    </row>
    <row r="83" spans="2:4" x14ac:dyDescent="0.2">
      <c r="B83" t="s">
        <v>114</v>
      </c>
      <c r="C83" s="51">
        <v>1.1482640894154746E-2</v>
      </c>
      <c r="D83" s="51">
        <f t="shared" si="4"/>
        <v>4.1482640894154744E-2</v>
      </c>
    </row>
    <row r="84" spans="2:4" x14ac:dyDescent="0.2">
      <c r="B84" t="s">
        <v>115</v>
      </c>
      <c r="C84" s="51">
        <v>-9.2572484188784294E-3</v>
      </c>
      <c r="D84" s="51">
        <f t="shared" si="4"/>
        <v>2.0742751581121571E-2</v>
      </c>
    </row>
    <row r="85" spans="2:4" x14ac:dyDescent="0.2">
      <c r="B85" t="s">
        <v>116</v>
      </c>
      <c r="C85" s="51">
        <v>1.7608583563525081E-2</v>
      </c>
      <c r="D85" s="51">
        <f t="shared" si="4"/>
        <v>4.7608583563525084E-2</v>
      </c>
    </row>
    <row r="86" spans="2:4" x14ac:dyDescent="0.2">
      <c r="B86" t="s">
        <v>117</v>
      </c>
      <c r="C86" s="51">
        <v>-2.7734631099807245E-3</v>
      </c>
      <c r="D86" s="51">
        <f t="shared" si="4"/>
        <v>2.7226536890019276E-2</v>
      </c>
    </row>
    <row r="87" spans="2:4" x14ac:dyDescent="0.2">
      <c r="B87" t="s">
        <v>118</v>
      </c>
      <c r="C87" s="51">
        <v>-2.6455345261920726E-2</v>
      </c>
      <c r="D87" s="51">
        <f t="shared" si="4"/>
        <v>3.5446547380792726E-3</v>
      </c>
    </row>
    <row r="88" spans="2:4" x14ac:dyDescent="0.2">
      <c r="B88" t="s">
        <v>119</v>
      </c>
      <c r="C88" s="51">
        <v>2.2512372310998632E-2</v>
      </c>
      <c r="D88" s="51">
        <f t="shared" si="4"/>
        <v>5.2512372310998631E-2</v>
      </c>
    </row>
    <row r="89" spans="2:4" x14ac:dyDescent="0.2">
      <c r="B89" t="s">
        <v>120</v>
      </c>
      <c r="C89" s="51">
        <v>-6.2196844044421998E-3</v>
      </c>
      <c r="D89" s="51">
        <f t="shared" si="4"/>
        <v>2.3780315595557801E-2</v>
      </c>
    </row>
    <row r="90" spans="2:4" x14ac:dyDescent="0.2">
      <c r="B90" t="s">
        <v>121</v>
      </c>
      <c r="C90" s="51">
        <v>2.4780155946785551E-2</v>
      </c>
      <c r="D90" s="51">
        <f t="shared" si="4"/>
        <v>5.478015594678555E-2</v>
      </c>
    </row>
    <row r="91" spans="2:4" x14ac:dyDescent="0.2">
      <c r="B91" t="s">
        <v>122</v>
      </c>
      <c r="C91" s="51">
        <v>4.731726241672117E-2</v>
      </c>
      <c r="D91" s="51">
        <f t="shared" si="4"/>
        <v>7.7317262416721169E-2</v>
      </c>
    </row>
    <row r="92" spans="2:4" x14ac:dyDescent="0.2">
      <c r="B92" t="s">
        <v>123</v>
      </c>
      <c r="C92" s="51">
        <v>7.1335145219146232E-5</v>
      </c>
      <c r="D92" s="51">
        <f t="shared" si="4"/>
        <v>3.0071335145219147E-2</v>
      </c>
    </row>
    <row r="93" spans="2:4" x14ac:dyDescent="0.2">
      <c r="B93" t="s">
        <v>124</v>
      </c>
      <c r="C93" s="51">
        <v>-1.5931796051811831E-3</v>
      </c>
      <c r="D93" s="51">
        <f t="shared" si="4"/>
        <v>2.8406820394818816E-2</v>
      </c>
    </row>
    <row r="94" spans="2:4" x14ac:dyDescent="0.2">
      <c r="B94" t="s">
        <v>125</v>
      </c>
      <c r="C94" s="51">
        <v>6.547714849964777E-3</v>
      </c>
      <c r="D94" s="51">
        <f t="shared" si="4"/>
        <v>3.6547714849964774E-2</v>
      </c>
    </row>
    <row r="95" spans="2:4" x14ac:dyDescent="0.2">
      <c r="B95" t="s">
        <v>126</v>
      </c>
      <c r="C95" s="51">
        <v>2.2383099257544715E-2</v>
      </c>
      <c r="D95" s="51">
        <f t="shared" si="4"/>
        <v>5.238309925754471E-2</v>
      </c>
    </row>
    <row r="96" spans="2:4" x14ac:dyDescent="0.2">
      <c r="B96" t="s">
        <v>127</v>
      </c>
      <c r="C96" s="51">
        <v>-1.2426093469382603E-2</v>
      </c>
      <c r="D96" s="51">
        <f t="shared" si="4"/>
        <v>1.7573906530617397E-2</v>
      </c>
    </row>
    <row r="97" spans="2:4" x14ac:dyDescent="0.2">
      <c r="B97" t="s">
        <v>128</v>
      </c>
      <c r="C97" s="51">
        <v>-2.0732301629704859E-2</v>
      </c>
      <c r="D97" s="51">
        <f t="shared" si="4"/>
        <v>9.2676983702951396E-3</v>
      </c>
    </row>
    <row r="98" spans="2:4" x14ac:dyDescent="0.2">
      <c r="B98" t="s">
        <v>129</v>
      </c>
      <c r="C98" s="51">
        <v>-1.2074283011861203E-2</v>
      </c>
      <c r="D98" s="51">
        <f t="shared" si="4"/>
        <v>1.7925716988138794E-2</v>
      </c>
    </row>
    <row r="99" spans="2:4" x14ac:dyDescent="0.2">
      <c r="B99" t="s">
        <v>130</v>
      </c>
      <c r="C99" s="51">
        <v>9.4606735164353278E-3</v>
      </c>
      <c r="D99" s="51">
        <f t="shared" si="4"/>
        <v>3.9460673516435327E-2</v>
      </c>
    </row>
    <row r="100" spans="2:4" x14ac:dyDescent="0.2">
      <c r="B100" t="s">
        <v>131</v>
      </c>
      <c r="C100" s="51">
        <v>1.9285648829081663E-2</v>
      </c>
      <c r="D100" s="51">
        <f t="shared" si="4"/>
        <v>4.9285648829081666E-2</v>
      </c>
    </row>
    <row r="101" spans="2:4" x14ac:dyDescent="0.2">
      <c r="B101" t="s">
        <v>132</v>
      </c>
      <c r="C101" s="51">
        <v>2.5619232220956925E-2</v>
      </c>
      <c r="D101" s="51">
        <f t="shared" si="4"/>
        <v>5.5619232220956924E-2</v>
      </c>
    </row>
    <row r="102" spans="2:4" x14ac:dyDescent="0.2">
      <c r="B102" t="s">
        <v>133</v>
      </c>
      <c r="C102" s="51">
        <v>1.6822126010159599E-2</v>
      </c>
      <c r="D102" s="51">
        <f t="shared" si="4"/>
        <v>4.6822126010159601E-2</v>
      </c>
    </row>
    <row r="103" spans="2:4" x14ac:dyDescent="0.2">
      <c r="B103" t="s">
        <v>134</v>
      </c>
      <c r="C103" s="51">
        <v>-1.0169390308259167E-2</v>
      </c>
      <c r="D103" s="51">
        <f t="shared" si="4"/>
        <v>1.983060969174083E-2</v>
      </c>
    </row>
    <row r="104" spans="2:4" x14ac:dyDescent="0.2">
      <c r="B104" t="s">
        <v>135</v>
      </c>
      <c r="C104" s="51">
        <v>1.4858935505695E-3</v>
      </c>
      <c r="D104" s="51">
        <f t="shared" si="4"/>
        <v>3.1485893550569501E-2</v>
      </c>
    </row>
    <row r="105" spans="2:4" x14ac:dyDescent="0.2">
      <c r="B105" t="s">
        <v>136</v>
      </c>
      <c r="C105" s="51">
        <v>3.3325682783484391E-2</v>
      </c>
      <c r="D105" s="51">
        <f t="shared" si="4"/>
        <v>6.3325682783484383E-2</v>
      </c>
    </row>
    <row r="106" spans="2:4" x14ac:dyDescent="0.2">
      <c r="B106" t="s">
        <v>137</v>
      </c>
      <c r="C106" s="51">
        <v>3.0400610969208795E-3</v>
      </c>
      <c r="D106" s="51">
        <f t="shared" si="4"/>
        <v>3.3040061096920877E-2</v>
      </c>
    </row>
    <row r="107" spans="2:4" x14ac:dyDescent="0.2">
      <c r="B107" t="s">
        <v>138</v>
      </c>
      <c r="C107" s="51">
        <v>-7.0832387043014786E-3</v>
      </c>
      <c r="D107" s="51">
        <f t="shared" si="4"/>
        <v>2.2916761295698522E-2</v>
      </c>
    </row>
    <row r="108" spans="2:4" x14ac:dyDescent="0.2">
      <c r="B108" t="s">
        <v>139</v>
      </c>
      <c r="C108" s="51">
        <v>2.6660903698786591E-2</v>
      </c>
      <c r="D108" s="51">
        <f t="shared" si="4"/>
        <v>5.666090369878659E-2</v>
      </c>
    </row>
    <row r="109" spans="2:4" x14ac:dyDescent="0.2">
      <c r="B109" t="s">
        <v>140</v>
      </c>
      <c r="C109" s="51">
        <v>-9.3795241423794817E-3</v>
      </c>
      <c r="D109" s="51">
        <f t="shared" si="4"/>
        <v>2.0620475857620515E-2</v>
      </c>
    </row>
    <row r="110" spans="2:4" x14ac:dyDescent="0.2">
      <c r="B110" t="s">
        <v>141</v>
      </c>
      <c r="C110" s="51">
        <v>-1.638751404297089E-2</v>
      </c>
      <c r="D110" s="51">
        <f t="shared" si="4"/>
        <v>1.3612485957029109E-2</v>
      </c>
    </row>
    <row r="111" spans="2:4" x14ac:dyDescent="0.2">
      <c r="B111" t="s">
        <v>142</v>
      </c>
      <c r="C111" s="51">
        <v>1.4109166516476819E-3</v>
      </c>
      <c r="D111" s="51">
        <f t="shared" si="4"/>
        <v>3.1410916651647677E-2</v>
      </c>
    </row>
    <row r="112" spans="2:4" x14ac:dyDescent="0.2">
      <c r="B112" t="s">
        <v>143</v>
      </c>
      <c r="C112" s="51">
        <v>1.3011614073254131E-2</v>
      </c>
      <c r="D112" s="51">
        <f t="shared" si="4"/>
        <v>4.3011614073254129E-2</v>
      </c>
    </row>
    <row r="113" spans="2:4" x14ac:dyDescent="0.2">
      <c r="B113" t="s">
        <v>144</v>
      </c>
      <c r="C113" s="51">
        <v>5.8333539823907637E-3</v>
      </c>
      <c r="D113" s="51">
        <f t="shared" si="4"/>
        <v>3.5833353982390764E-2</v>
      </c>
    </row>
    <row r="114" spans="2:4" x14ac:dyDescent="0.2">
      <c r="B114" t="s">
        <v>145</v>
      </c>
      <c r="C114" s="51">
        <v>4.2698856463962293E-4</v>
      </c>
      <c r="D114" s="51">
        <f t="shared" si="4"/>
        <v>3.0426988564639622E-2</v>
      </c>
    </row>
    <row r="115" spans="2:4" x14ac:dyDescent="0.2">
      <c r="B115" t="s">
        <v>146</v>
      </c>
      <c r="C115" s="51">
        <v>1.5232957262468413E-3</v>
      </c>
      <c r="D115" s="51">
        <f t="shared" si="4"/>
        <v>3.152329572624684E-2</v>
      </c>
    </row>
    <row r="116" spans="2:4" x14ac:dyDescent="0.2">
      <c r="B116" t="s">
        <v>147</v>
      </c>
      <c r="C116" s="51">
        <v>4.0449724497739842E-2</v>
      </c>
      <c r="D116" s="51">
        <f t="shared" si="4"/>
        <v>7.0449724497739841E-2</v>
      </c>
    </row>
    <row r="117" spans="2:4" x14ac:dyDescent="0.2">
      <c r="B117" t="s">
        <v>148</v>
      </c>
      <c r="C117" s="51">
        <v>4.2939733076094826E-2</v>
      </c>
      <c r="D117" s="51">
        <f t="shared" si="4"/>
        <v>7.2939733076094831E-2</v>
      </c>
    </row>
    <row r="118" spans="2:4" x14ac:dyDescent="0.2">
      <c r="B118" t="s">
        <v>149</v>
      </c>
      <c r="C118" s="51">
        <v>1.5119499345893019E-2</v>
      </c>
      <c r="D118" s="51">
        <f t="shared" si="4"/>
        <v>4.5119499345893016E-2</v>
      </c>
    </row>
    <row r="119" spans="2:4" x14ac:dyDescent="0.2">
      <c r="B119" t="s">
        <v>150</v>
      </c>
      <c r="C119" s="51">
        <v>2.4787238936261221E-2</v>
      </c>
      <c r="D119" s="51">
        <f t="shared" si="4"/>
        <v>5.4787238936261223E-2</v>
      </c>
    </row>
    <row r="120" spans="2:4" x14ac:dyDescent="0.2">
      <c r="B120" t="s">
        <v>151</v>
      </c>
      <c r="C120" s="51">
        <v>3.6099355518467357E-3</v>
      </c>
      <c r="D120" s="51">
        <f t="shared" si="4"/>
        <v>3.3609935551846735E-2</v>
      </c>
    </row>
    <row r="121" spans="2:4" x14ac:dyDescent="0.2">
      <c r="B121" t="s">
        <v>152</v>
      </c>
      <c r="C121" s="51">
        <v>2.1242689270023811E-2</v>
      </c>
      <c r="D121" s="51">
        <f t="shared" si="4"/>
        <v>5.124268927002381E-2</v>
      </c>
    </row>
    <row r="122" spans="2:4" x14ac:dyDescent="0.2">
      <c r="B122" t="s">
        <v>153</v>
      </c>
      <c r="C122" s="51">
        <v>3.9777797344658146E-2</v>
      </c>
      <c r="D122" s="51">
        <f t="shared" si="4"/>
        <v>6.9777797344658138E-2</v>
      </c>
    </row>
    <row r="123" spans="2:4" x14ac:dyDescent="0.2">
      <c r="B123" t="s">
        <v>154</v>
      </c>
      <c r="C123" s="51">
        <v>3.2426714819316409E-2</v>
      </c>
      <c r="D123" s="51">
        <f t="shared" si="4"/>
        <v>6.2426714819316408E-2</v>
      </c>
    </row>
    <row r="124" spans="2:4" x14ac:dyDescent="0.2">
      <c r="B124" t="s">
        <v>155</v>
      </c>
      <c r="C124" s="51">
        <v>2.9841219841767602E-4</v>
      </c>
      <c r="D124" s="51">
        <f t="shared" si="4"/>
        <v>3.0298412198417675E-2</v>
      </c>
    </row>
    <row r="125" spans="2:4" x14ac:dyDescent="0.2">
      <c r="B125" t="s">
        <v>156</v>
      </c>
      <c r="C125" s="51">
        <v>-2.4285399909605102E-3</v>
      </c>
      <c r="D125" s="51">
        <f t="shared" si="4"/>
        <v>2.757146000903949E-2</v>
      </c>
    </row>
    <row r="126" spans="2:4" x14ac:dyDescent="0.2">
      <c r="B126" t="s">
        <v>157</v>
      </c>
      <c r="C126" s="51">
        <v>1.4356116146854375E-2</v>
      </c>
      <c r="D126" s="51">
        <f t="shared" si="4"/>
        <v>4.4356116146854377E-2</v>
      </c>
    </row>
    <row r="127" spans="2:4" x14ac:dyDescent="0.2">
      <c r="B127" t="s">
        <v>158</v>
      </c>
      <c r="C127" s="51">
        <v>-5.2394603348682282E-3</v>
      </c>
      <c r="D127" s="51">
        <f t="shared" si="4"/>
        <v>2.4760539665131771E-2</v>
      </c>
    </row>
    <row r="128" spans="2:4" x14ac:dyDescent="0.2">
      <c r="B128" t="s">
        <v>159</v>
      </c>
      <c r="C128" s="51">
        <v>2.0420018828993837E-3</v>
      </c>
      <c r="D128" s="51">
        <f t="shared" si="4"/>
        <v>3.2042001882899379E-2</v>
      </c>
    </row>
    <row r="129" spans="2:4" x14ac:dyDescent="0.2">
      <c r="B129" t="s">
        <v>160</v>
      </c>
      <c r="C129" s="51">
        <v>2.2295932580985049E-2</v>
      </c>
      <c r="D129" s="51">
        <f t="shared" si="4"/>
        <v>5.2295932580985048E-2</v>
      </c>
    </row>
    <row r="130" spans="2:4" x14ac:dyDescent="0.2">
      <c r="B130" t="s">
        <v>161</v>
      </c>
      <c r="C130" s="51">
        <v>-4.6361519875810123E-2</v>
      </c>
      <c r="D130" s="51">
        <f t="shared" si="4"/>
        <v>-1.6361519875810124E-2</v>
      </c>
    </row>
    <row r="131" spans="2:4" x14ac:dyDescent="0.2">
      <c r="B131" t="s">
        <v>162</v>
      </c>
      <c r="C131" s="51">
        <v>4.9090808046254299E-2</v>
      </c>
      <c r="D131" s="51">
        <f t="shared" si="4"/>
        <v>7.9090808046254291E-2</v>
      </c>
    </row>
    <row r="132" spans="2:4" x14ac:dyDescent="0.2">
      <c r="B132" t="s">
        <v>163</v>
      </c>
      <c r="C132" s="51">
        <v>4.1389994335130041E-2</v>
      </c>
      <c r="D132" s="51">
        <f t="shared" si="4"/>
        <v>7.1389994335130047E-2</v>
      </c>
    </row>
    <row r="133" spans="2:4" x14ac:dyDescent="0.2">
      <c r="B133" t="s">
        <v>164</v>
      </c>
      <c r="C133" s="51">
        <v>-1.0012971651586577E-2</v>
      </c>
      <c r="D133" s="51">
        <f t="shared" ref="D133:D196" si="5">C133+3%</f>
        <v>1.998702834841342E-2</v>
      </c>
    </row>
    <row r="134" spans="2:4" x14ac:dyDescent="0.2">
      <c r="B134" t="s">
        <v>165</v>
      </c>
      <c r="C134" s="51">
        <v>2.3459630221269921E-2</v>
      </c>
      <c r="D134" s="51">
        <f t="shared" si="5"/>
        <v>5.345963022126992E-2</v>
      </c>
    </row>
    <row r="135" spans="2:4" x14ac:dyDescent="0.2">
      <c r="B135" t="s">
        <v>166</v>
      </c>
      <c r="C135" s="51">
        <v>-2.0443849959226462E-3</v>
      </c>
      <c r="D135" s="51">
        <f t="shared" si="5"/>
        <v>2.7955615004077353E-2</v>
      </c>
    </row>
    <row r="136" spans="2:4" x14ac:dyDescent="0.2">
      <c r="B136" t="s">
        <v>167</v>
      </c>
      <c r="C136" s="51">
        <v>1.8029677787761871E-2</v>
      </c>
      <c r="D136" s="51">
        <f t="shared" si="5"/>
        <v>4.8029677787761869E-2</v>
      </c>
    </row>
    <row r="137" spans="2:4" x14ac:dyDescent="0.2">
      <c r="B137" t="s">
        <v>168</v>
      </c>
      <c r="C137" s="51">
        <v>-6.0642973759751986E-4</v>
      </c>
      <c r="D137" s="51">
        <f t="shared" si="5"/>
        <v>2.9393570262402479E-2</v>
      </c>
    </row>
    <row r="138" spans="2:4" x14ac:dyDescent="0.2">
      <c r="B138" t="s">
        <v>169</v>
      </c>
      <c r="C138" s="51">
        <v>-1.5637912267711523E-3</v>
      </c>
      <c r="D138" s="51">
        <f t="shared" si="5"/>
        <v>2.8436208773228847E-2</v>
      </c>
    </row>
    <row r="139" spans="2:4" x14ac:dyDescent="0.2">
      <c r="B139" t="s">
        <v>170</v>
      </c>
      <c r="C139" s="51">
        <v>1.5062677144599076E-2</v>
      </c>
      <c r="D139" s="51">
        <f t="shared" si="5"/>
        <v>4.5062677144599078E-2</v>
      </c>
    </row>
    <row r="140" spans="2:4" x14ac:dyDescent="0.2">
      <c r="B140" t="s">
        <v>171</v>
      </c>
      <c r="C140" s="51">
        <v>-2.4274866552082879E-2</v>
      </c>
      <c r="D140" s="51">
        <f t="shared" si="5"/>
        <v>5.7251334479171204E-3</v>
      </c>
    </row>
    <row r="141" spans="2:4" x14ac:dyDescent="0.2">
      <c r="B141" t="s">
        <v>172</v>
      </c>
      <c r="C141" s="51">
        <v>-1.5949993877249644E-2</v>
      </c>
      <c r="D141" s="51">
        <f t="shared" si="5"/>
        <v>1.4050006122750355E-2</v>
      </c>
    </row>
    <row r="142" spans="2:4" x14ac:dyDescent="0.2">
      <c r="B142" t="s">
        <v>173</v>
      </c>
      <c r="C142" s="51">
        <v>1.9146129781308693E-2</v>
      </c>
      <c r="D142" s="51">
        <f t="shared" si="5"/>
        <v>4.9146129781308695E-2</v>
      </c>
    </row>
    <row r="143" spans="2:4" x14ac:dyDescent="0.2">
      <c r="B143" t="s">
        <v>174</v>
      </c>
      <c r="C143" s="51">
        <v>9.1485764065185014E-3</v>
      </c>
      <c r="D143" s="51">
        <f t="shared" si="5"/>
        <v>3.9148576406518504E-2</v>
      </c>
    </row>
    <row r="144" spans="2:4" x14ac:dyDescent="0.2">
      <c r="B144" t="s">
        <v>175</v>
      </c>
      <c r="C144" s="51">
        <v>3.1547611613246825E-2</v>
      </c>
      <c r="D144" s="51">
        <f t="shared" si="5"/>
        <v>6.1547611613246823E-2</v>
      </c>
    </row>
    <row r="145" spans="2:4" x14ac:dyDescent="0.2">
      <c r="B145" t="s">
        <v>176</v>
      </c>
      <c r="C145" s="51">
        <v>-1.0323777123482559E-2</v>
      </c>
      <c r="D145" s="51">
        <f t="shared" si="5"/>
        <v>1.9676222876517442E-2</v>
      </c>
    </row>
    <row r="146" spans="2:4" x14ac:dyDescent="0.2">
      <c r="B146" t="s">
        <v>177</v>
      </c>
      <c r="C146" s="51">
        <v>-6.9211436970348719E-4</v>
      </c>
      <c r="D146" s="51">
        <f t="shared" si="5"/>
        <v>2.9307885630296512E-2</v>
      </c>
    </row>
    <row r="147" spans="2:4" x14ac:dyDescent="0.2">
      <c r="B147" t="s">
        <v>178</v>
      </c>
      <c r="C147" s="51">
        <v>-4.6484155264419659E-4</v>
      </c>
      <c r="D147" s="51">
        <f t="shared" si="5"/>
        <v>2.9535158447355804E-2</v>
      </c>
    </row>
    <row r="148" spans="2:4" x14ac:dyDescent="0.2">
      <c r="B148" t="s">
        <v>179</v>
      </c>
      <c r="C148" s="51">
        <v>2.2427810181601053E-2</v>
      </c>
      <c r="D148" s="51">
        <f t="shared" si="5"/>
        <v>5.2427810181601052E-2</v>
      </c>
    </row>
    <row r="149" spans="2:4" x14ac:dyDescent="0.2">
      <c r="B149" t="s">
        <v>180</v>
      </c>
      <c r="C149" s="51">
        <v>-1.7190447563771187E-2</v>
      </c>
      <c r="D149" s="51">
        <f t="shared" si="5"/>
        <v>1.2809552436228812E-2</v>
      </c>
    </row>
    <row r="150" spans="2:4" x14ac:dyDescent="0.2">
      <c r="B150" t="s">
        <v>181</v>
      </c>
      <c r="C150" s="51">
        <v>-1.2030795562901863E-2</v>
      </c>
      <c r="D150" s="51">
        <f t="shared" si="5"/>
        <v>1.7969204437098138E-2</v>
      </c>
    </row>
    <row r="151" spans="2:4" x14ac:dyDescent="0.2">
      <c r="B151" t="s">
        <v>182</v>
      </c>
      <c r="C151" s="51">
        <v>1.8072926123077416E-2</v>
      </c>
      <c r="D151" s="51">
        <f t="shared" si="5"/>
        <v>4.8072926123077411E-2</v>
      </c>
    </row>
    <row r="152" spans="2:4" x14ac:dyDescent="0.2">
      <c r="B152" t="s">
        <v>183</v>
      </c>
      <c r="C152" s="51">
        <v>1.1197012670934972E-2</v>
      </c>
      <c r="D152" s="51">
        <f t="shared" si="5"/>
        <v>4.1197012670934972E-2</v>
      </c>
    </row>
    <row r="153" spans="2:4" x14ac:dyDescent="0.2">
      <c r="B153" t="s">
        <v>184</v>
      </c>
      <c r="C153" s="51">
        <v>1.8448954246773862E-2</v>
      </c>
      <c r="D153" s="51">
        <f t="shared" si="5"/>
        <v>4.8448954246773861E-2</v>
      </c>
    </row>
    <row r="154" spans="2:4" x14ac:dyDescent="0.2">
      <c r="B154" t="s">
        <v>185</v>
      </c>
      <c r="C154" s="51">
        <v>1.4148486388692171E-2</v>
      </c>
      <c r="D154" s="51">
        <f t="shared" si="5"/>
        <v>4.4148486388692169E-2</v>
      </c>
    </row>
    <row r="155" spans="2:4" x14ac:dyDescent="0.2">
      <c r="B155" t="s">
        <v>186</v>
      </c>
      <c r="C155" s="51">
        <v>-2.6048011902775996E-3</v>
      </c>
      <c r="D155" s="51">
        <f t="shared" si="5"/>
        <v>2.7395198809722399E-2</v>
      </c>
    </row>
    <row r="156" spans="2:4" x14ac:dyDescent="0.2">
      <c r="B156" t="s">
        <v>187</v>
      </c>
      <c r="C156" s="51">
        <v>4.7502291680779083E-3</v>
      </c>
      <c r="D156" s="51">
        <f t="shared" si="5"/>
        <v>3.4750229168077906E-2</v>
      </c>
    </row>
    <row r="157" spans="2:4" x14ac:dyDescent="0.2">
      <c r="B157" t="s">
        <v>188</v>
      </c>
      <c r="C157" s="51">
        <v>-1.7465841224000717E-4</v>
      </c>
      <c r="D157" s="51">
        <f t="shared" si="5"/>
        <v>2.9825341587759992E-2</v>
      </c>
    </row>
    <row r="158" spans="2:4" x14ac:dyDescent="0.2">
      <c r="B158" t="s">
        <v>189</v>
      </c>
      <c r="C158" s="51">
        <v>-6.5804445144260464E-3</v>
      </c>
      <c r="D158" s="51">
        <f t="shared" si="5"/>
        <v>2.3419555485573951E-2</v>
      </c>
    </row>
    <row r="159" spans="2:4" x14ac:dyDescent="0.2">
      <c r="B159" t="s">
        <v>190</v>
      </c>
      <c r="C159" s="51">
        <v>4.170710417810107E-2</v>
      </c>
      <c r="D159" s="51">
        <f t="shared" si="5"/>
        <v>7.1707104178101069E-2</v>
      </c>
    </row>
    <row r="160" spans="2:4" x14ac:dyDescent="0.2">
      <c r="B160" t="s">
        <v>191</v>
      </c>
      <c r="C160" s="51">
        <v>2.0171107961627473E-2</v>
      </c>
      <c r="D160" s="51">
        <f t="shared" si="5"/>
        <v>5.0171107961627472E-2</v>
      </c>
    </row>
    <row r="161" spans="2:4" x14ac:dyDescent="0.2">
      <c r="B161" t="s">
        <v>192</v>
      </c>
      <c r="C161" s="51">
        <v>8.4507671508456551E-3</v>
      </c>
      <c r="D161" s="51">
        <f t="shared" si="5"/>
        <v>3.8450767150845652E-2</v>
      </c>
    </row>
    <row r="162" spans="2:4" x14ac:dyDescent="0.2">
      <c r="B162" t="s">
        <v>193</v>
      </c>
      <c r="C162" s="51">
        <v>7.3816513462603801E-3</v>
      </c>
      <c r="D162" s="51">
        <f t="shared" si="5"/>
        <v>3.7381651346260376E-2</v>
      </c>
    </row>
    <row r="163" spans="2:4" x14ac:dyDescent="0.2">
      <c r="B163" t="s">
        <v>194</v>
      </c>
      <c r="C163" s="51">
        <v>1.0485455955731334E-2</v>
      </c>
      <c r="D163" s="51">
        <f t="shared" si="5"/>
        <v>4.0485455955731331E-2</v>
      </c>
    </row>
    <row r="164" spans="2:4" x14ac:dyDescent="0.2">
      <c r="B164" t="s">
        <v>195</v>
      </c>
      <c r="C164" s="51">
        <v>3.9828926751710431E-2</v>
      </c>
      <c r="D164" s="51">
        <f t="shared" si="5"/>
        <v>6.982892675171043E-2</v>
      </c>
    </row>
    <row r="165" spans="2:4" x14ac:dyDescent="0.2">
      <c r="B165" t="s">
        <v>196</v>
      </c>
      <c r="C165" s="51">
        <v>-2.2454673001037442E-2</v>
      </c>
      <c r="D165" s="51">
        <f t="shared" si="5"/>
        <v>7.5453269989625565E-3</v>
      </c>
    </row>
    <row r="166" spans="2:4" x14ac:dyDescent="0.2">
      <c r="B166" t="s">
        <v>197</v>
      </c>
      <c r="C166" s="51">
        <v>-1.8003435328179149E-2</v>
      </c>
      <c r="D166" s="51">
        <f t="shared" si="5"/>
        <v>1.199656467182085E-2</v>
      </c>
    </row>
    <row r="167" spans="2:4" x14ac:dyDescent="0.2">
      <c r="B167" t="s">
        <v>198</v>
      </c>
      <c r="C167" s="51">
        <v>1.966187480115314E-2</v>
      </c>
      <c r="D167" s="51">
        <f t="shared" si="5"/>
        <v>4.9661874801153139E-2</v>
      </c>
    </row>
    <row r="168" spans="2:4" x14ac:dyDescent="0.2">
      <c r="B168" t="s">
        <v>199</v>
      </c>
      <c r="C168" s="51">
        <v>-3.6576138478418369E-2</v>
      </c>
      <c r="D168" s="51">
        <f t="shared" si="5"/>
        <v>-6.5761384784183696E-3</v>
      </c>
    </row>
    <row r="169" spans="2:4" x14ac:dyDescent="0.2">
      <c r="B169" t="s">
        <v>200</v>
      </c>
      <c r="C169" s="51">
        <v>3.4443937984121348E-2</v>
      </c>
      <c r="D169" s="51">
        <f t="shared" si="5"/>
        <v>6.4443937984121347E-2</v>
      </c>
    </row>
    <row r="170" spans="2:4" x14ac:dyDescent="0.2">
      <c r="B170" t="s">
        <v>201</v>
      </c>
      <c r="C170" s="51">
        <v>-1.5901760057225475E-2</v>
      </c>
      <c r="D170" s="51">
        <f t="shared" si="5"/>
        <v>1.4098239942774524E-2</v>
      </c>
    </row>
    <row r="171" spans="2:4" x14ac:dyDescent="0.2">
      <c r="B171" t="s">
        <v>202</v>
      </c>
      <c r="C171" s="51">
        <v>2.7916142195348617E-2</v>
      </c>
      <c r="D171" s="51">
        <f t="shared" si="5"/>
        <v>5.7916142195348616E-2</v>
      </c>
    </row>
    <row r="172" spans="2:4" x14ac:dyDescent="0.2">
      <c r="B172" t="s">
        <v>203</v>
      </c>
      <c r="C172" s="51">
        <v>1.7655267910422351E-3</v>
      </c>
      <c r="D172" s="51">
        <f t="shared" si="5"/>
        <v>3.1765526791042234E-2</v>
      </c>
    </row>
    <row r="173" spans="2:4" x14ac:dyDescent="0.2">
      <c r="B173" t="s">
        <v>204</v>
      </c>
      <c r="C173" s="51">
        <v>1.3423840707862221E-2</v>
      </c>
      <c r="D173" s="51">
        <f t="shared" si="5"/>
        <v>4.3423840707862219E-2</v>
      </c>
    </row>
    <row r="174" spans="2:4" x14ac:dyDescent="0.2">
      <c r="B174" t="s">
        <v>205</v>
      </c>
      <c r="C174" s="51">
        <v>-9.199086967687441E-3</v>
      </c>
      <c r="D174" s="51">
        <f t="shared" si="5"/>
        <v>2.080091303231256E-2</v>
      </c>
    </row>
    <row r="175" spans="2:4" x14ac:dyDescent="0.2">
      <c r="B175" t="s">
        <v>206</v>
      </c>
      <c r="C175" s="51">
        <v>7.5132584404526779E-3</v>
      </c>
      <c r="D175" s="51">
        <f t="shared" si="5"/>
        <v>3.7513258440452675E-2</v>
      </c>
    </row>
    <row r="176" spans="2:4" x14ac:dyDescent="0.2">
      <c r="B176" t="s">
        <v>207</v>
      </c>
      <c r="C176" s="51">
        <v>2.8549669717054686E-2</v>
      </c>
      <c r="D176" s="51">
        <f t="shared" si="5"/>
        <v>5.8549669717054685E-2</v>
      </c>
    </row>
    <row r="177" spans="2:4" x14ac:dyDescent="0.2">
      <c r="B177" t="s">
        <v>208</v>
      </c>
      <c r="C177" s="51">
        <v>-1.0335799598189062E-2</v>
      </c>
      <c r="D177" s="51">
        <f t="shared" si="5"/>
        <v>1.9664200401810938E-2</v>
      </c>
    </row>
    <row r="178" spans="2:4" x14ac:dyDescent="0.2">
      <c r="B178" t="s">
        <v>209</v>
      </c>
      <c r="C178" s="51">
        <v>-2.0026386704784759E-2</v>
      </c>
      <c r="D178" s="51">
        <f t="shared" si="5"/>
        <v>9.9736132952152404E-3</v>
      </c>
    </row>
    <row r="179" spans="2:4" x14ac:dyDescent="0.2">
      <c r="B179" t="s">
        <v>210</v>
      </c>
      <c r="C179" s="51">
        <v>-1.2517574959607475E-2</v>
      </c>
      <c r="D179" s="51">
        <f t="shared" si="5"/>
        <v>1.7482425040392525E-2</v>
      </c>
    </row>
    <row r="180" spans="2:4" x14ac:dyDescent="0.2">
      <c r="B180" t="s">
        <v>211</v>
      </c>
      <c r="C180" s="51">
        <v>-2.2251143702889033E-2</v>
      </c>
      <c r="D180" s="51">
        <f t="shared" si="5"/>
        <v>7.7488562971109662E-3</v>
      </c>
    </row>
    <row r="181" spans="2:4" x14ac:dyDescent="0.2">
      <c r="B181" t="s">
        <v>212</v>
      </c>
      <c r="C181" s="51">
        <v>1.1921795415864075E-3</v>
      </c>
      <c r="D181" s="51">
        <f t="shared" si="5"/>
        <v>3.1192179541586408E-2</v>
      </c>
    </row>
    <row r="182" spans="2:4" x14ac:dyDescent="0.2">
      <c r="B182" t="s">
        <v>213</v>
      </c>
      <c r="C182" s="51">
        <v>-9.4540320021147799E-3</v>
      </c>
      <c r="D182" s="51">
        <f t="shared" si="5"/>
        <v>2.0545967997885217E-2</v>
      </c>
    </row>
    <row r="183" spans="2:4" x14ac:dyDescent="0.2">
      <c r="B183" t="s">
        <v>214</v>
      </c>
      <c r="C183" s="51">
        <v>-1.7590741913523205E-3</v>
      </c>
      <c r="D183" s="51">
        <f t="shared" si="5"/>
        <v>2.8240925808647677E-2</v>
      </c>
    </row>
    <row r="184" spans="2:4" x14ac:dyDescent="0.2">
      <c r="B184" t="s">
        <v>215</v>
      </c>
      <c r="C184" s="51">
        <v>-2.1312955082139019E-2</v>
      </c>
      <c r="D184" s="51">
        <f t="shared" si="5"/>
        <v>8.6870449178609796E-3</v>
      </c>
    </row>
    <row r="185" spans="2:4" x14ac:dyDescent="0.2">
      <c r="B185" t="s">
        <v>216</v>
      </c>
      <c r="C185" s="51">
        <v>3.8881035873463959E-3</v>
      </c>
      <c r="D185" s="51">
        <f t="shared" si="5"/>
        <v>3.3888103587346396E-2</v>
      </c>
    </row>
    <row r="186" spans="2:4" x14ac:dyDescent="0.2">
      <c r="B186" t="s">
        <v>217</v>
      </c>
      <c r="C186" s="51">
        <v>2.0530240419932757E-2</v>
      </c>
      <c r="D186" s="51">
        <f t="shared" si="5"/>
        <v>5.0530240419932759E-2</v>
      </c>
    </row>
    <row r="187" spans="2:4" x14ac:dyDescent="0.2">
      <c r="B187" t="s">
        <v>218</v>
      </c>
      <c r="C187" s="51">
        <v>3.6144980153199779E-2</v>
      </c>
      <c r="D187" s="51">
        <f t="shared" si="5"/>
        <v>6.6144980153199778E-2</v>
      </c>
    </row>
    <row r="188" spans="2:4" x14ac:dyDescent="0.2">
      <c r="B188" t="s">
        <v>219</v>
      </c>
      <c r="C188" s="51">
        <v>-6.6164813339136524E-3</v>
      </c>
      <c r="D188" s="51">
        <f t="shared" si="5"/>
        <v>2.3383518666086345E-2</v>
      </c>
    </row>
    <row r="189" spans="2:4" x14ac:dyDescent="0.2">
      <c r="B189" t="s">
        <v>220</v>
      </c>
      <c r="C189" s="51">
        <v>-6.5815664114935602E-3</v>
      </c>
      <c r="D189" s="51">
        <f t="shared" si="5"/>
        <v>2.341843358850644E-2</v>
      </c>
    </row>
    <row r="190" spans="2:4" x14ac:dyDescent="0.2">
      <c r="B190" t="s">
        <v>221</v>
      </c>
      <c r="C190" s="51">
        <v>1.5238874352338729E-2</v>
      </c>
      <c r="D190" s="51">
        <f t="shared" si="5"/>
        <v>4.5238874352338726E-2</v>
      </c>
    </row>
    <row r="191" spans="2:4" x14ac:dyDescent="0.2">
      <c r="B191" t="s">
        <v>222</v>
      </c>
      <c r="C191" s="51">
        <v>3.0342614355298083E-3</v>
      </c>
      <c r="D191" s="51">
        <f t="shared" si="5"/>
        <v>3.3034261435529809E-2</v>
      </c>
    </row>
    <row r="192" spans="2:4" x14ac:dyDescent="0.2">
      <c r="B192" t="s">
        <v>223</v>
      </c>
      <c r="C192" s="51">
        <v>2.0873435298191148E-2</v>
      </c>
      <c r="D192" s="51">
        <f t="shared" si="5"/>
        <v>5.0873435298191147E-2</v>
      </c>
    </row>
    <row r="193" spans="2:4" x14ac:dyDescent="0.2">
      <c r="B193" t="s">
        <v>224</v>
      </c>
      <c r="C193" s="51">
        <v>1.8527638212847461E-2</v>
      </c>
      <c r="D193" s="51">
        <f t="shared" si="5"/>
        <v>4.852763821284746E-2</v>
      </c>
    </row>
    <row r="194" spans="2:4" x14ac:dyDescent="0.2">
      <c r="B194" t="s">
        <v>225</v>
      </c>
      <c r="C194" s="51">
        <v>1.7135375219880723E-2</v>
      </c>
      <c r="D194" s="51">
        <f t="shared" si="5"/>
        <v>4.7135375219880718E-2</v>
      </c>
    </row>
    <row r="195" spans="2:4" x14ac:dyDescent="0.2">
      <c r="B195" t="s">
        <v>226</v>
      </c>
      <c r="C195" s="51">
        <v>2.994398976878368E-2</v>
      </c>
      <c r="D195" s="51">
        <f t="shared" si="5"/>
        <v>5.9943989768783679E-2</v>
      </c>
    </row>
    <row r="196" spans="2:4" x14ac:dyDescent="0.2">
      <c r="B196" t="s">
        <v>227</v>
      </c>
      <c r="C196" s="51">
        <v>-1.3685509213317975E-2</v>
      </c>
      <c r="D196" s="51">
        <f t="shared" si="5"/>
        <v>1.6314490786682026E-2</v>
      </c>
    </row>
    <row r="197" spans="2:4" x14ac:dyDescent="0.2">
      <c r="B197" t="s">
        <v>228</v>
      </c>
      <c r="C197" s="51">
        <v>1.2351638617308227E-2</v>
      </c>
      <c r="D197" s="51">
        <f t="shared" ref="D197:D260" si="6">C197+3%</f>
        <v>4.2351638617308229E-2</v>
      </c>
    </row>
    <row r="198" spans="2:4" x14ac:dyDescent="0.2">
      <c r="B198" t="s">
        <v>229</v>
      </c>
      <c r="C198" s="51">
        <v>-7.1612533062259502E-4</v>
      </c>
      <c r="D198" s="51">
        <f t="shared" si="6"/>
        <v>2.9283874669377402E-2</v>
      </c>
    </row>
    <row r="199" spans="2:4" x14ac:dyDescent="0.2">
      <c r="B199" t="s">
        <v>230</v>
      </c>
      <c r="C199" s="51">
        <v>2.1127315460777521E-2</v>
      </c>
      <c r="D199" s="51">
        <f t="shared" si="6"/>
        <v>5.112731546077752E-2</v>
      </c>
    </row>
    <row r="200" spans="2:4" x14ac:dyDescent="0.2">
      <c r="B200" t="s">
        <v>231</v>
      </c>
      <c r="C200" s="51">
        <v>2.2963847778593727E-2</v>
      </c>
      <c r="D200" s="51">
        <f t="shared" si="6"/>
        <v>5.2963847778593726E-2</v>
      </c>
    </row>
    <row r="201" spans="2:4" x14ac:dyDescent="0.2">
      <c r="B201" t="s">
        <v>232</v>
      </c>
      <c r="C201" s="51">
        <v>5.9744689547430304E-3</v>
      </c>
      <c r="D201" s="51">
        <f t="shared" si="6"/>
        <v>3.597446895474303E-2</v>
      </c>
    </row>
    <row r="202" spans="2:4" x14ac:dyDescent="0.2">
      <c r="B202" t="s">
        <v>233</v>
      </c>
      <c r="C202" s="51">
        <v>1.2126321924014721E-2</v>
      </c>
      <c r="D202" s="51">
        <f t="shared" si="6"/>
        <v>4.212632192401472E-2</v>
      </c>
    </row>
    <row r="203" spans="2:4" x14ac:dyDescent="0.2">
      <c r="B203" t="s">
        <v>234</v>
      </c>
      <c r="C203" s="51">
        <v>3.5516107399711061E-2</v>
      </c>
      <c r="D203" s="51">
        <f t="shared" si="6"/>
        <v>6.551610739971106E-2</v>
      </c>
    </row>
    <row r="204" spans="2:4" x14ac:dyDescent="0.2">
      <c r="B204" t="s">
        <v>235</v>
      </c>
      <c r="C204" s="51">
        <v>2.1079595323447321E-2</v>
      </c>
      <c r="D204" s="51">
        <f t="shared" si="6"/>
        <v>5.1079595323447316E-2</v>
      </c>
    </row>
    <row r="205" spans="2:4" x14ac:dyDescent="0.2">
      <c r="B205" t="s">
        <v>236</v>
      </c>
      <c r="C205" s="51">
        <v>4.0698569768138626E-2</v>
      </c>
      <c r="D205" s="51">
        <f t="shared" si="6"/>
        <v>7.0698569768138625E-2</v>
      </c>
    </row>
    <row r="206" spans="2:4" x14ac:dyDescent="0.2">
      <c r="B206" t="s">
        <v>237</v>
      </c>
      <c r="C206" s="51">
        <v>8.71949569120542E-3</v>
      </c>
      <c r="D206" s="51">
        <f t="shared" si="6"/>
        <v>3.8719495691205419E-2</v>
      </c>
    </row>
    <row r="207" spans="2:4" x14ac:dyDescent="0.2">
      <c r="B207" t="s">
        <v>238</v>
      </c>
      <c r="C207" s="51">
        <v>3.0421574855020991E-2</v>
      </c>
      <c r="D207" s="51">
        <f t="shared" si="6"/>
        <v>6.042157485502099E-2</v>
      </c>
    </row>
    <row r="208" spans="2:4" x14ac:dyDescent="0.2">
      <c r="B208" t="s">
        <v>239</v>
      </c>
      <c r="C208" s="51">
        <v>-2.8666518978016347E-3</v>
      </c>
      <c r="D208" s="51">
        <f t="shared" si="6"/>
        <v>2.7133348102198362E-2</v>
      </c>
    </row>
    <row r="209" spans="2:4" x14ac:dyDescent="0.2">
      <c r="B209" t="s">
        <v>240</v>
      </c>
      <c r="C209" s="51">
        <v>1.5073115876882513E-2</v>
      </c>
      <c r="D209" s="51">
        <f t="shared" si="6"/>
        <v>4.5073115876882508E-2</v>
      </c>
    </row>
    <row r="210" spans="2:4" x14ac:dyDescent="0.2">
      <c r="B210" t="s">
        <v>241</v>
      </c>
      <c r="C210" s="51">
        <v>-2.0753955593808347E-2</v>
      </c>
      <c r="D210" s="51">
        <f t="shared" si="6"/>
        <v>9.2460444061916516E-3</v>
      </c>
    </row>
    <row r="211" spans="2:4" x14ac:dyDescent="0.2">
      <c r="B211" t="s">
        <v>242</v>
      </c>
      <c r="C211" s="51">
        <v>3.7489454505217026E-2</v>
      </c>
      <c r="D211" s="51">
        <f t="shared" si="6"/>
        <v>6.7489454505217025E-2</v>
      </c>
    </row>
    <row r="212" spans="2:4" x14ac:dyDescent="0.2">
      <c r="B212" t="s">
        <v>243</v>
      </c>
      <c r="C212" s="51">
        <v>1.9358678063880232E-2</v>
      </c>
      <c r="D212" s="51">
        <f t="shared" si="6"/>
        <v>4.9358678063880231E-2</v>
      </c>
    </row>
    <row r="213" spans="2:4" x14ac:dyDescent="0.2">
      <c r="B213" t="s">
        <v>244</v>
      </c>
      <c r="C213" s="51">
        <v>9.5606574608882861E-3</v>
      </c>
      <c r="D213" s="51">
        <f t="shared" si="6"/>
        <v>3.9560657460888285E-2</v>
      </c>
    </row>
    <row r="214" spans="2:4" x14ac:dyDescent="0.2">
      <c r="B214" t="s">
        <v>245</v>
      </c>
      <c r="C214" s="51">
        <v>2.2049518115300433E-2</v>
      </c>
      <c r="D214" s="51">
        <f t="shared" si="6"/>
        <v>5.2049518115300432E-2</v>
      </c>
    </row>
    <row r="215" spans="2:4" x14ac:dyDescent="0.2">
      <c r="B215" t="s">
        <v>246</v>
      </c>
      <c r="C215" s="51">
        <v>1.0210241037123327E-2</v>
      </c>
      <c r="D215" s="51">
        <f t="shared" si="6"/>
        <v>4.0210241037123326E-2</v>
      </c>
    </row>
    <row r="216" spans="2:4" x14ac:dyDescent="0.2">
      <c r="B216" t="s">
        <v>247</v>
      </c>
      <c r="C216" s="51">
        <v>-6.2999191316651278E-4</v>
      </c>
      <c r="D216" s="51">
        <f t="shared" si="6"/>
        <v>2.9370008086833488E-2</v>
      </c>
    </row>
    <row r="217" spans="2:4" x14ac:dyDescent="0.2">
      <c r="B217" t="s">
        <v>248</v>
      </c>
      <c r="C217" s="51">
        <v>7.4804713025525535E-2</v>
      </c>
      <c r="D217" s="51">
        <f t="shared" si="6"/>
        <v>0.10480471302552553</v>
      </c>
    </row>
    <row r="218" spans="2:4" x14ac:dyDescent="0.2">
      <c r="B218" t="s">
        <v>249</v>
      </c>
      <c r="C218" s="51">
        <v>4.9126646668993149E-2</v>
      </c>
      <c r="D218" s="51">
        <f t="shared" si="6"/>
        <v>7.9126646668993147E-2</v>
      </c>
    </row>
    <row r="219" spans="2:4" x14ac:dyDescent="0.2">
      <c r="B219" t="s">
        <v>250</v>
      </c>
      <c r="C219" s="51">
        <v>-1.5124626483592559E-2</v>
      </c>
      <c r="D219" s="51">
        <f t="shared" si="6"/>
        <v>1.487537351640744E-2</v>
      </c>
    </row>
    <row r="220" spans="2:4" x14ac:dyDescent="0.2">
      <c r="B220" t="s">
        <v>251</v>
      </c>
      <c r="C220" s="51">
        <v>-6.3811686512987662E-3</v>
      </c>
      <c r="D220" s="51">
        <f t="shared" si="6"/>
        <v>2.3618831348701234E-2</v>
      </c>
    </row>
    <row r="221" spans="2:4" x14ac:dyDescent="0.2">
      <c r="B221" t="s">
        <v>252</v>
      </c>
      <c r="C221" s="51">
        <v>7.8286201471293448E-4</v>
      </c>
      <c r="D221" s="51">
        <f t="shared" si="6"/>
        <v>3.0782862014712933E-2</v>
      </c>
    </row>
    <row r="222" spans="2:4" x14ac:dyDescent="0.2">
      <c r="B222" t="s">
        <v>253</v>
      </c>
      <c r="C222" s="51">
        <v>1.2166578209745293E-2</v>
      </c>
      <c r="D222" s="51">
        <f t="shared" si="6"/>
        <v>4.2166578209745294E-2</v>
      </c>
    </row>
    <row r="223" spans="2:4" x14ac:dyDescent="0.2">
      <c r="B223" t="s">
        <v>254</v>
      </c>
      <c r="C223" s="51">
        <v>8.2481197391921727E-3</v>
      </c>
      <c r="D223" s="51">
        <f t="shared" si="6"/>
        <v>3.824811973919217E-2</v>
      </c>
    </row>
    <row r="224" spans="2:4" x14ac:dyDescent="0.2">
      <c r="B224" t="s">
        <v>255</v>
      </c>
      <c r="C224" s="51">
        <v>2.6552157173753935E-2</v>
      </c>
      <c r="D224" s="51">
        <f t="shared" si="6"/>
        <v>5.6552157173753934E-2</v>
      </c>
    </row>
    <row r="225" spans="2:4" x14ac:dyDescent="0.2">
      <c r="B225" t="s">
        <v>256</v>
      </c>
      <c r="C225" s="51">
        <v>2.467500552294891E-2</v>
      </c>
      <c r="D225" s="51">
        <f t="shared" si="6"/>
        <v>5.4675005522948905E-2</v>
      </c>
    </row>
    <row r="226" spans="2:4" x14ac:dyDescent="0.2">
      <c r="B226" t="s">
        <v>257</v>
      </c>
      <c r="C226" s="51">
        <v>2.2868790252080121E-2</v>
      </c>
      <c r="D226" s="51">
        <f t="shared" si="6"/>
        <v>5.286879025208012E-2</v>
      </c>
    </row>
    <row r="227" spans="2:4" x14ac:dyDescent="0.2">
      <c r="B227" t="s">
        <v>258</v>
      </c>
      <c r="C227" s="51">
        <v>2.9705954220081141E-2</v>
      </c>
      <c r="D227" s="51">
        <f t="shared" si="6"/>
        <v>5.9705954220081139E-2</v>
      </c>
    </row>
    <row r="228" spans="2:4" x14ac:dyDescent="0.2">
      <c r="B228" t="s">
        <v>259</v>
      </c>
      <c r="C228" s="51">
        <v>2.9735531585653778E-2</v>
      </c>
      <c r="D228" s="51">
        <f t="shared" si="6"/>
        <v>5.9735531585653777E-2</v>
      </c>
    </row>
    <row r="229" spans="2:4" x14ac:dyDescent="0.2">
      <c r="B229" t="s">
        <v>260</v>
      </c>
      <c r="C229" s="51">
        <v>-5.8205728965256189E-3</v>
      </c>
      <c r="D229" s="51">
        <f t="shared" si="6"/>
        <v>2.4179427103474378E-2</v>
      </c>
    </row>
    <row r="230" spans="2:4" x14ac:dyDescent="0.2">
      <c r="B230" t="s">
        <v>261</v>
      </c>
      <c r="C230" s="51">
        <v>1.7890229432681655E-2</v>
      </c>
      <c r="D230" s="51">
        <f t="shared" si="6"/>
        <v>4.7890229432681654E-2</v>
      </c>
    </row>
    <row r="231" spans="2:4" x14ac:dyDescent="0.2">
      <c r="B231" t="s">
        <v>262</v>
      </c>
      <c r="C231" s="51">
        <v>2.9849685189234941E-2</v>
      </c>
      <c r="D231" s="51">
        <f t="shared" si="6"/>
        <v>5.984968518923494E-2</v>
      </c>
    </row>
    <row r="232" spans="2:4" x14ac:dyDescent="0.2">
      <c r="B232" t="s">
        <v>263</v>
      </c>
      <c r="C232" s="51">
        <v>3.9197544737755319E-3</v>
      </c>
      <c r="D232" s="51">
        <f t="shared" si="6"/>
        <v>3.3919754473775529E-2</v>
      </c>
    </row>
    <row r="233" spans="2:4" x14ac:dyDescent="0.2">
      <c r="B233" t="s">
        <v>264</v>
      </c>
      <c r="C233" s="51">
        <v>3.0191089235776389E-2</v>
      </c>
      <c r="D233" s="51">
        <f t="shared" si="6"/>
        <v>6.0191089235776388E-2</v>
      </c>
    </row>
    <row r="234" spans="2:4" x14ac:dyDescent="0.2">
      <c r="B234" t="s">
        <v>265</v>
      </c>
      <c r="C234" s="51">
        <v>-2.6241992538951389E-2</v>
      </c>
      <c r="D234" s="51">
        <f t="shared" si="6"/>
        <v>3.7580074610486097E-3</v>
      </c>
    </row>
    <row r="235" spans="2:4" x14ac:dyDescent="0.2">
      <c r="B235" t="s">
        <v>266</v>
      </c>
      <c r="C235" s="51">
        <v>-2.7522791329524808E-2</v>
      </c>
      <c r="D235" s="51">
        <f t="shared" si="6"/>
        <v>2.4772086704751908E-3</v>
      </c>
    </row>
    <row r="236" spans="2:4" x14ac:dyDescent="0.2">
      <c r="B236" t="s">
        <v>267</v>
      </c>
      <c r="C236" s="51">
        <v>3.9926704499112543E-4</v>
      </c>
      <c r="D236" s="51">
        <f t="shared" si="6"/>
        <v>3.0399267044991123E-2</v>
      </c>
    </row>
    <row r="237" spans="2:4" x14ac:dyDescent="0.2">
      <c r="B237" t="s">
        <v>268</v>
      </c>
      <c r="C237" s="51">
        <v>1.3315921253558068E-3</v>
      </c>
      <c r="D237" s="51">
        <f t="shared" si="6"/>
        <v>3.1331592125355807E-2</v>
      </c>
    </row>
    <row r="238" spans="2:4" x14ac:dyDescent="0.2">
      <c r="B238" t="s">
        <v>269</v>
      </c>
      <c r="C238" s="51">
        <v>3.1359746169510469E-2</v>
      </c>
      <c r="D238" s="51">
        <f t="shared" si="6"/>
        <v>6.1359746169510468E-2</v>
      </c>
    </row>
    <row r="239" spans="2:4" x14ac:dyDescent="0.2">
      <c r="B239" t="s">
        <v>270</v>
      </c>
      <c r="C239" s="51">
        <v>-2.623043316152842E-2</v>
      </c>
      <c r="D239" s="51">
        <f t="shared" si="6"/>
        <v>3.7695668384715789E-3</v>
      </c>
    </row>
    <row r="240" spans="2:4" x14ac:dyDescent="0.2">
      <c r="B240" t="s">
        <v>271</v>
      </c>
      <c r="C240" s="51">
        <v>2.3364012896762654E-2</v>
      </c>
      <c r="D240" s="51">
        <f t="shared" si="6"/>
        <v>5.3364012896762653E-2</v>
      </c>
    </row>
    <row r="241" spans="2:4" x14ac:dyDescent="0.2">
      <c r="B241" t="s">
        <v>272</v>
      </c>
      <c r="C241" s="51">
        <v>2.2366408738140973E-3</v>
      </c>
      <c r="D241" s="51">
        <f t="shared" si="6"/>
        <v>3.2236640873814094E-2</v>
      </c>
    </row>
    <row r="242" spans="2:4" x14ac:dyDescent="0.2">
      <c r="B242" t="s">
        <v>273</v>
      </c>
      <c r="C242" s="51">
        <v>4.2238412877838184E-3</v>
      </c>
      <c r="D242" s="51">
        <f t="shared" si="6"/>
        <v>3.4223841287783816E-2</v>
      </c>
    </row>
    <row r="243" spans="2:4" x14ac:dyDescent="0.2">
      <c r="B243" t="s">
        <v>274</v>
      </c>
      <c r="C243" s="51">
        <v>-3.3949924312301219E-2</v>
      </c>
      <c r="D243" s="51">
        <f t="shared" si="6"/>
        <v>-3.9499243123012201E-3</v>
      </c>
    </row>
    <row r="244" spans="2:4" x14ac:dyDescent="0.2">
      <c r="B244" t="s">
        <v>275</v>
      </c>
      <c r="C244" s="51">
        <v>-6.3703889277624149E-3</v>
      </c>
      <c r="D244" s="51">
        <f t="shared" si="6"/>
        <v>2.3629611072237586E-2</v>
      </c>
    </row>
    <row r="245" spans="2:4" x14ac:dyDescent="0.2">
      <c r="B245" t="s">
        <v>276</v>
      </c>
      <c r="C245" s="51">
        <v>2.1249701765944547E-3</v>
      </c>
      <c r="D245" s="51">
        <f t="shared" si="6"/>
        <v>3.212497017659445E-2</v>
      </c>
    </row>
    <row r="246" spans="2:4" x14ac:dyDescent="0.2">
      <c r="B246" t="s">
        <v>277</v>
      </c>
      <c r="C246" s="51">
        <v>8.5446098839035128E-3</v>
      </c>
      <c r="D246" s="51">
        <f t="shared" si="6"/>
        <v>3.8544609883903513E-2</v>
      </c>
    </row>
    <row r="247" spans="2:4" x14ac:dyDescent="0.2">
      <c r="B247" t="s">
        <v>278</v>
      </c>
      <c r="C247" s="51">
        <v>8.3694515649794764E-3</v>
      </c>
      <c r="D247" s="51">
        <f t="shared" si="6"/>
        <v>3.8369451564979479E-2</v>
      </c>
    </row>
    <row r="248" spans="2:4" x14ac:dyDescent="0.2">
      <c r="B248" t="s">
        <v>279</v>
      </c>
      <c r="C248" s="51">
        <v>1.9538280892592227E-2</v>
      </c>
      <c r="D248" s="51">
        <f t="shared" si="6"/>
        <v>4.9538280892592226E-2</v>
      </c>
    </row>
    <row r="249" spans="2:4" x14ac:dyDescent="0.2">
      <c r="B249" t="s">
        <v>280</v>
      </c>
      <c r="C249" s="51">
        <v>3.9799205174511708E-2</v>
      </c>
      <c r="D249" s="51">
        <f t="shared" si="6"/>
        <v>6.9799205174511714E-2</v>
      </c>
    </row>
    <row r="250" spans="2:4" x14ac:dyDescent="0.2">
      <c r="B250" t="s">
        <v>281</v>
      </c>
      <c r="C250" s="51">
        <v>2.6898491304845021E-2</v>
      </c>
      <c r="D250" s="51">
        <f t="shared" si="6"/>
        <v>5.689849130484502E-2</v>
      </c>
    </row>
    <row r="251" spans="2:4" x14ac:dyDescent="0.2">
      <c r="B251" t="s">
        <v>282</v>
      </c>
      <c r="C251" s="51">
        <v>3.598477212871075E-3</v>
      </c>
      <c r="D251" s="51">
        <f t="shared" si="6"/>
        <v>3.3598477212871077E-2</v>
      </c>
    </row>
    <row r="252" spans="2:4" x14ac:dyDescent="0.2">
      <c r="B252" t="s">
        <v>283</v>
      </c>
      <c r="C252" s="51">
        <v>5.748105137889834E-3</v>
      </c>
      <c r="D252" s="51">
        <f t="shared" si="6"/>
        <v>3.5748105137889834E-2</v>
      </c>
    </row>
    <row r="253" spans="2:4" x14ac:dyDescent="0.2">
      <c r="B253" t="s">
        <v>284</v>
      </c>
      <c r="C253" s="51">
        <v>-1.0442572986257203E-2</v>
      </c>
      <c r="D253" s="51">
        <f t="shared" si="6"/>
        <v>1.9557427013742794E-2</v>
      </c>
    </row>
    <row r="254" spans="2:4" x14ac:dyDescent="0.2">
      <c r="B254" t="s">
        <v>285</v>
      </c>
      <c r="C254" s="51">
        <v>-4.0655453536305956E-3</v>
      </c>
      <c r="D254" s="51">
        <f t="shared" si="6"/>
        <v>2.5934454646369405E-2</v>
      </c>
    </row>
    <row r="255" spans="2:4" x14ac:dyDescent="0.2">
      <c r="B255" t="s">
        <v>286</v>
      </c>
      <c r="C255" s="51">
        <v>-1.0234234209119853E-2</v>
      </c>
      <c r="D255" s="51">
        <f t="shared" si="6"/>
        <v>1.9765765790880144E-2</v>
      </c>
    </row>
    <row r="256" spans="2:4" x14ac:dyDescent="0.2">
      <c r="B256" t="s">
        <v>287</v>
      </c>
      <c r="C256" s="51">
        <v>-5.6209180679201998E-3</v>
      </c>
      <c r="D256" s="51">
        <f t="shared" si="6"/>
        <v>2.4379081932079799E-2</v>
      </c>
    </row>
    <row r="257" spans="2:4" x14ac:dyDescent="0.2">
      <c r="B257" t="s">
        <v>288</v>
      </c>
      <c r="C257" s="51">
        <v>3.5547363428491012E-2</v>
      </c>
      <c r="D257" s="51">
        <f t="shared" si="6"/>
        <v>6.5547363428491018E-2</v>
      </c>
    </row>
    <row r="258" spans="2:4" x14ac:dyDescent="0.2">
      <c r="B258" t="s">
        <v>289</v>
      </c>
      <c r="C258" s="51">
        <v>2.379198644675071E-3</v>
      </c>
      <c r="D258" s="51">
        <f t="shared" si="6"/>
        <v>3.2379198644675068E-2</v>
      </c>
    </row>
    <row r="259" spans="2:4" x14ac:dyDescent="0.2">
      <c r="B259" t="s">
        <v>290</v>
      </c>
      <c r="C259" s="51">
        <v>-3.2030991053954114E-2</v>
      </c>
      <c r="D259" s="51">
        <f t="shared" si="6"/>
        <v>-2.0309910539541148E-3</v>
      </c>
    </row>
    <row r="260" spans="2:4" x14ac:dyDescent="0.2">
      <c r="B260" t="s">
        <v>291</v>
      </c>
      <c r="C260" s="51">
        <v>4.7384116054562707E-3</v>
      </c>
      <c r="D260" s="51">
        <f t="shared" si="6"/>
        <v>3.4738411605456272E-2</v>
      </c>
    </row>
    <row r="261" spans="2:4" x14ac:dyDescent="0.2">
      <c r="B261" t="s">
        <v>292</v>
      </c>
      <c r="C261" s="51">
        <v>-2.1761393483700209E-3</v>
      </c>
      <c r="D261" s="51">
        <f t="shared" ref="D261:D324" si="7">C261+3%</f>
        <v>2.7823860651629978E-2</v>
      </c>
    </row>
    <row r="262" spans="2:4" x14ac:dyDescent="0.2">
      <c r="B262" t="s">
        <v>293</v>
      </c>
      <c r="C262" s="51">
        <v>-6.5867815097499938E-3</v>
      </c>
      <c r="D262" s="51">
        <f t="shared" si="7"/>
        <v>2.3413218490250007E-2</v>
      </c>
    </row>
    <row r="263" spans="2:4" x14ac:dyDescent="0.2">
      <c r="B263" t="s">
        <v>294</v>
      </c>
      <c r="C263" s="51">
        <v>2.3275131912256934E-2</v>
      </c>
      <c r="D263" s="51">
        <f t="shared" si="7"/>
        <v>5.3275131912256933E-2</v>
      </c>
    </row>
    <row r="264" spans="2:4" x14ac:dyDescent="0.2">
      <c r="B264" t="s">
        <v>295</v>
      </c>
      <c r="C264" s="51">
        <v>-2.952921671768996E-2</v>
      </c>
      <c r="D264" s="51">
        <f t="shared" si="7"/>
        <v>4.7078328231003885E-4</v>
      </c>
    </row>
    <row r="265" spans="2:4" x14ac:dyDescent="0.2">
      <c r="B265" t="s">
        <v>296</v>
      </c>
      <c r="C265" s="51">
        <v>2.1415774683175605E-2</v>
      </c>
      <c r="D265" s="51">
        <f t="shared" si="7"/>
        <v>5.1415774683175604E-2</v>
      </c>
    </row>
    <row r="266" spans="2:4" x14ac:dyDescent="0.2">
      <c r="B266" t="s">
        <v>297</v>
      </c>
      <c r="C266" s="51">
        <v>-3.4073893011020963E-2</v>
      </c>
      <c r="D266" s="51">
        <f t="shared" si="7"/>
        <v>-4.073893011020964E-3</v>
      </c>
    </row>
    <row r="267" spans="2:4" x14ac:dyDescent="0.2">
      <c r="B267" t="s">
        <v>298</v>
      </c>
      <c r="C267" s="51">
        <v>1.427848048976358E-2</v>
      </c>
      <c r="D267" s="51">
        <f t="shared" si="7"/>
        <v>4.4278480489763579E-2</v>
      </c>
    </row>
    <row r="268" spans="2:4" x14ac:dyDescent="0.2">
      <c r="B268" t="s">
        <v>299</v>
      </c>
      <c r="C268" s="51">
        <v>2.9154829314021725E-2</v>
      </c>
      <c r="D268" s="51">
        <f t="shared" si="7"/>
        <v>5.9154829314021724E-2</v>
      </c>
    </row>
    <row r="269" spans="2:4" x14ac:dyDescent="0.2">
      <c r="B269" t="s">
        <v>300</v>
      </c>
      <c r="C269" s="51">
        <v>2.3148906647563423E-2</v>
      </c>
      <c r="D269" s="51">
        <f t="shared" si="7"/>
        <v>5.3148906647563422E-2</v>
      </c>
    </row>
    <row r="270" spans="2:4" x14ac:dyDescent="0.2">
      <c r="B270" t="s">
        <v>301</v>
      </c>
      <c r="C270" s="51">
        <v>1.4900274718082748E-2</v>
      </c>
      <c r="D270" s="51">
        <f t="shared" si="7"/>
        <v>4.490027471808275E-2</v>
      </c>
    </row>
    <row r="271" spans="2:4" x14ac:dyDescent="0.2">
      <c r="B271" t="s">
        <v>302</v>
      </c>
      <c r="C271" s="51">
        <v>2.3562187812325849E-3</v>
      </c>
      <c r="D271" s="51">
        <f t="shared" si="7"/>
        <v>3.2356218781232585E-2</v>
      </c>
    </row>
    <row r="272" spans="2:4" x14ac:dyDescent="0.2">
      <c r="B272" t="s">
        <v>303</v>
      </c>
      <c r="C272" s="51">
        <v>1.8016841611568503E-2</v>
      </c>
      <c r="D272" s="51">
        <f t="shared" si="7"/>
        <v>4.8016841611568502E-2</v>
      </c>
    </row>
    <row r="273" spans="2:4" x14ac:dyDescent="0.2">
      <c r="B273" t="s">
        <v>304</v>
      </c>
      <c r="C273" s="51">
        <v>9.0747087550489807E-3</v>
      </c>
      <c r="D273" s="51">
        <f t="shared" si="7"/>
        <v>3.9074708755048981E-2</v>
      </c>
    </row>
    <row r="274" spans="2:4" x14ac:dyDescent="0.2">
      <c r="B274" t="s">
        <v>305</v>
      </c>
      <c r="C274" s="51">
        <v>-8.9343845976103311E-3</v>
      </c>
      <c r="D274" s="51">
        <f t="shared" si="7"/>
        <v>2.1065615402389666E-2</v>
      </c>
    </row>
    <row r="275" spans="2:4" x14ac:dyDescent="0.2">
      <c r="B275" t="s">
        <v>306</v>
      </c>
      <c r="C275" s="51">
        <v>1.4733355262146187E-2</v>
      </c>
      <c r="D275" s="51">
        <f t="shared" si="7"/>
        <v>4.4733355262146182E-2</v>
      </c>
    </row>
    <row r="276" spans="2:4" x14ac:dyDescent="0.2">
      <c r="B276" t="s">
        <v>307</v>
      </c>
      <c r="C276" s="51">
        <v>-2.0316397845669756E-2</v>
      </c>
      <c r="D276" s="51">
        <f t="shared" si="7"/>
        <v>9.6836021543302425E-3</v>
      </c>
    </row>
    <row r="277" spans="2:4" x14ac:dyDescent="0.2">
      <c r="B277" t="s">
        <v>308</v>
      </c>
      <c r="C277" s="51">
        <v>-6.4515374494077821E-4</v>
      </c>
      <c r="D277" s="51">
        <f t="shared" si="7"/>
        <v>2.9354846255059221E-2</v>
      </c>
    </row>
    <row r="278" spans="2:4" x14ac:dyDescent="0.2">
      <c r="B278" t="s">
        <v>309</v>
      </c>
      <c r="C278" s="51">
        <v>5.3471545058493275E-2</v>
      </c>
      <c r="D278" s="51">
        <f t="shared" si="7"/>
        <v>8.3471545058493274E-2</v>
      </c>
    </row>
    <row r="279" spans="2:4" x14ac:dyDescent="0.2">
      <c r="B279" t="s">
        <v>310</v>
      </c>
      <c r="C279" s="51">
        <v>2.1231207464438469E-3</v>
      </c>
      <c r="D279" s="51">
        <f t="shared" si="7"/>
        <v>3.2123120746443842E-2</v>
      </c>
    </row>
    <row r="280" spans="2:4" x14ac:dyDescent="0.2">
      <c r="B280" t="s">
        <v>311</v>
      </c>
      <c r="C280" s="51">
        <v>1.7891218552283039E-2</v>
      </c>
      <c r="D280" s="51">
        <f t="shared" si="7"/>
        <v>4.7891218552283038E-2</v>
      </c>
    </row>
    <row r="281" spans="2:4" x14ac:dyDescent="0.2">
      <c r="B281" t="s">
        <v>312</v>
      </c>
      <c r="C281" s="51">
        <v>-6.1313156108716588E-3</v>
      </c>
      <c r="D281" s="51">
        <f t="shared" si="7"/>
        <v>2.3868684389128342E-2</v>
      </c>
    </row>
    <row r="282" spans="2:4" x14ac:dyDescent="0.2">
      <c r="B282" t="s">
        <v>313</v>
      </c>
      <c r="C282" s="51">
        <v>1.5852881604621651E-2</v>
      </c>
      <c r="D282" s="51">
        <f t="shared" si="7"/>
        <v>4.5852881604621649E-2</v>
      </c>
    </row>
    <row r="283" spans="2:4" x14ac:dyDescent="0.2">
      <c r="B283" t="s">
        <v>314</v>
      </c>
      <c r="C283" s="51">
        <v>4.4187271945529641E-2</v>
      </c>
      <c r="D283" s="51">
        <f t="shared" si="7"/>
        <v>7.418727194552964E-2</v>
      </c>
    </row>
    <row r="284" spans="2:4" x14ac:dyDescent="0.2">
      <c r="B284" t="s">
        <v>315</v>
      </c>
      <c r="C284" s="51">
        <v>-2.297521005357063E-2</v>
      </c>
      <c r="D284" s="51">
        <f t="shared" si="7"/>
        <v>7.0247899464293689E-3</v>
      </c>
    </row>
    <row r="285" spans="2:4" x14ac:dyDescent="0.2">
      <c r="B285" t="s">
        <v>316</v>
      </c>
      <c r="C285" s="51">
        <v>-1.8412718615432734E-2</v>
      </c>
      <c r="D285" s="51">
        <f t="shared" si="7"/>
        <v>1.1587281384567265E-2</v>
      </c>
    </row>
    <row r="286" spans="2:4" x14ac:dyDescent="0.2">
      <c r="B286" t="s">
        <v>317</v>
      </c>
      <c r="C286" s="51">
        <v>4.5229072586833096E-3</v>
      </c>
      <c r="D286" s="51">
        <f t="shared" si="7"/>
        <v>3.4522907258683309E-2</v>
      </c>
    </row>
    <row r="287" spans="2:4" x14ac:dyDescent="0.2">
      <c r="B287" t="s">
        <v>318</v>
      </c>
      <c r="C287" s="51">
        <v>-9.8575599470395545E-3</v>
      </c>
      <c r="D287" s="51">
        <f t="shared" si="7"/>
        <v>2.0142440052960446E-2</v>
      </c>
    </row>
    <row r="288" spans="2:4" x14ac:dyDescent="0.2">
      <c r="B288" t="s">
        <v>319</v>
      </c>
      <c r="C288" s="51">
        <v>2.6864159713611044E-2</v>
      </c>
      <c r="D288" s="51">
        <f t="shared" si="7"/>
        <v>5.6864159713611043E-2</v>
      </c>
    </row>
    <row r="289" spans="2:4" x14ac:dyDescent="0.2">
      <c r="B289" t="s">
        <v>320</v>
      </c>
      <c r="C289" s="51">
        <v>5.9426754438795353E-3</v>
      </c>
      <c r="D289" s="51">
        <f t="shared" si="7"/>
        <v>3.5942675443879538E-2</v>
      </c>
    </row>
    <row r="290" spans="2:4" x14ac:dyDescent="0.2">
      <c r="B290" t="s">
        <v>321</v>
      </c>
      <c r="C290" s="51">
        <v>1.8437181536752709E-2</v>
      </c>
      <c r="D290" s="51">
        <f t="shared" si="7"/>
        <v>4.8437181536752708E-2</v>
      </c>
    </row>
    <row r="291" spans="2:4" x14ac:dyDescent="0.2">
      <c r="B291" t="s">
        <v>322</v>
      </c>
      <c r="C291" s="51">
        <v>5.9090917810279498E-3</v>
      </c>
      <c r="D291" s="51">
        <f t="shared" si="7"/>
        <v>3.5909091781027948E-2</v>
      </c>
    </row>
    <row r="292" spans="2:4" x14ac:dyDescent="0.2">
      <c r="B292" t="s">
        <v>323</v>
      </c>
      <c r="C292" s="51">
        <v>2.1749920759464234E-2</v>
      </c>
      <c r="D292" s="51">
        <f t="shared" si="7"/>
        <v>5.1749920759464232E-2</v>
      </c>
    </row>
    <row r="293" spans="2:4" x14ac:dyDescent="0.2">
      <c r="B293" t="s">
        <v>324</v>
      </c>
      <c r="C293" s="51">
        <v>1.3817850671828008E-2</v>
      </c>
      <c r="D293" s="51">
        <f t="shared" si="7"/>
        <v>4.3817850671828008E-2</v>
      </c>
    </row>
    <row r="294" spans="2:4" x14ac:dyDescent="0.2">
      <c r="B294" t="s">
        <v>325</v>
      </c>
      <c r="C294" s="51">
        <v>-1.209218337136451E-2</v>
      </c>
      <c r="D294" s="51">
        <f t="shared" si="7"/>
        <v>1.7907816628635491E-2</v>
      </c>
    </row>
    <row r="295" spans="2:4" x14ac:dyDescent="0.2">
      <c r="B295" t="s">
        <v>326</v>
      </c>
      <c r="C295" s="51">
        <v>-2.5768587358696367E-2</v>
      </c>
      <c r="D295" s="51">
        <f t="shared" si="7"/>
        <v>4.2314126413036321E-3</v>
      </c>
    </row>
    <row r="296" spans="2:4" x14ac:dyDescent="0.2">
      <c r="B296" t="s">
        <v>327</v>
      </c>
      <c r="C296" s="51">
        <v>2.950551750247242E-2</v>
      </c>
      <c r="D296" s="51">
        <f t="shared" si="7"/>
        <v>5.9505517502472419E-2</v>
      </c>
    </row>
    <row r="297" spans="2:4" x14ac:dyDescent="0.2">
      <c r="B297" t="s">
        <v>328</v>
      </c>
      <c r="C297" s="51">
        <v>3.5334459748457159E-3</v>
      </c>
      <c r="D297" s="51">
        <f t="shared" si="7"/>
        <v>3.3533445974845713E-2</v>
      </c>
    </row>
    <row r="298" spans="2:4" x14ac:dyDescent="0.2">
      <c r="B298" t="s">
        <v>329</v>
      </c>
      <c r="C298" s="51">
        <v>-1.952172019085565E-3</v>
      </c>
      <c r="D298" s="51">
        <f t="shared" si="7"/>
        <v>2.8047827980914434E-2</v>
      </c>
    </row>
    <row r="299" spans="2:4" x14ac:dyDescent="0.2">
      <c r="B299" t="s">
        <v>330</v>
      </c>
      <c r="C299" s="51">
        <v>-2.7706178660953276E-2</v>
      </c>
      <c r="D299" s="51">
        <f t="shared" si="7"/>
        <v>2.2938213390467227E-3</v>
      </c>
    </row>
    <row r="300" spans="2:4" x14ac:dyDescent="0.2">
      <c r="B300" t="s">
        <v>331</v>
      </c>
      <c r="C300" s="51">
        <v>1.5814211898120954E-2</v>
      </c>
      <c r="D300" s="51">
        <f t="shared" si="7"/>
        <v>4.5814211898120953E-2</v>
      </c>
    </row>
    <row r="301" spans="2:4" x14ac:dyDescent="0.2">
      <c r="B301" t="s">
        <v>332</v>
      </c>
      <c r="C301" s="51">
        <v>-1.7940377399912628E-3</v>
      </c>
      <c r="D301" s="51">
        <f t="shared" si="7"/>
        <v>2.8205962260008738E-2</v>
      </c>
    </row>
    <row r="302" spans="2:4" x14ac:dyDescent="0.2">
      <c r="B302" t="s">
        <v>333</v>
      </c>
      <c r="C302" s="51">
        <v>-4.7322154207197105E-3</v>
      </c>
      <c r="D302" s="51">
        <f t="shared" si="7"/>
        <v>2.5267784579280288E-2</v>
      </c>
    </row>
    <row r="303" spans="2:4" x14ac:dyDescent="0.2">
      <c r="B303" t="s">
        <v>334</v>
      </c>
      <c r="C303" s="51">
        <v>2.7781959931205538E-2</v>
      </c>
      <c r="D303" s="51">
        <f t="shared" si="7"/>
        <v>5.7781959931205537E-2</v>
      </c>
    </row>
    <row r="304" spans="2:4" x14ac:dyDescent="0.2">
      <c r="B304" t="s">
        <v>335</v>
      </c>
      <c r="C304" s="51">
        <v>-1.7707075844821934E-3</v>
      </c>
      <c r="D304" s="51">
        <f t="shared" si="7"/>
        <v>2.8229292415517804E-2</v>
      </c>
    </row>
    <row r="305" spans="2:4" x14ac:dyDescent="0.2">
      <c r="B305" t="s">
        <v>336</v>
      </c>
      <c r="C305" s="51">
        <v>2.3101261784733713E-2</v>
      </c>
      <c r="D305" s="51">
        <f t="shared" si="7"/>
        <v>5.3101261784733712E-2</v>
      </c>
    </row>
    <row r="306" spans="2:4" x14ac:dyDescent="0.2">
      <c r="B306" t="s">
        <v>337</v>
      </c>
      <c r="C306" s="51">
        <v>-5.0814642144599593E-3</v>
      </c>
      <c r="D306" s="51">
        <f t="shared" si="7"/>
        <v>2.4918535785540041E-2</v>
      </c>
    </row>
    <row r="307" spans="2:4" x14ac:dyDescent="0.2">
      <c r="B307" t="s">
        <v>338</v>
      </c>
      <c r="C307" s="51">
        <v>1.0095967419406868E-2</v>
      </c>
      <c r="D307" s="51">
        <f t="shared" si="7"/>
        <v>4.0095967419406867E-2</v>
      </c>
    </row>
    <row r="308" spans="2:4" x14ac:dyDescent="0.2">
      <c r="B308" t="s">
        <v>339</v>
      </c>
      <c r="C308" s="51">
        <v>4.0255179329890464E-3</v>
      </c>
      <c r="D308" s="51">
        <f t="shared" si="7"/>
        <v>3.4025517932989045E-2</v>
      </c>
    </row>
    <row r="309" spans="2:4" x14ac:dyDescent="0.2">
      <c r="B309" t="s">
        <v>340</v>
      </c>
      <c r="C309" s="51">
        <v>2.6812997129442351E-2</v>
      </c>
      <c r="D309" s="51">
        <f t="shared" si="7"/>
        <v>5.681299712944235E-2</v>
      </c>
    </row>
    <row r="310" spans="2:4" x14ac:dyDescent="0.2">
      <c r="B310" t="s">
        <v>341</v>
      </c>
      <c r="C310" s="51">
        <v>1.6864481623130242E-2</v>
      </c>
      <c r="D310" s="51">
        <f t="shared" si="7"/>
        <v>4.6864481623130241E-2</v>
      </c>
    </row>
    <row r="311" spans="2:4" x14ac:dyDescent="0.2">
      <c r="B311" t="s">
        <v>342</v>
      </c>
      <c r="C311" s="51">
        <v>-1.3867524179048718E-2</v>
      </c>
      <c r="D311" s="51">
        <f t="shared" si="7"/>
        <v>1.6132475820951279E-2</v>
      </c>
    </row>
    <row r="312" spans="2:4" x14ac:dyDescent="0.2">
      <c r="B312" t="s">
        <v>343</v>
      </c>
      <c r="C312" s="51">
        <v>5.5653707547594924E-2</v>
      </c>
      <c r="D312" s="51">
        <f t="shared" si="7"/>
        <v>8.5653707547594923E-2</v>
      </c>
    </row>
    <row r="313" spans="2:4" x14ac:dyDescent="0.2">
      <c r="B313" t="s">
        <v>344</v>
      </c>
      <c r="C313" s="51">
        <v>-2.1795435708139715E-3</v>
      </c>
      <c r="D313" s="51">
        <f t="shared" si="7"/>
        <v>2.7820456429186027E-2</v>
      </c>
    </row>
    <row r="314" spans="2:4" x14ac:dyDescent="0.2">
      <c r="B314" t="s">
        <v>345</v>
      </c>
      <c r="C314" s="51">
        <v>3.0817907358246931E-2</v>
      </c>
      <c r="D314" s="51">
        <f t="shared" si="7"/>
        <v>6.081790735824693E-2</v>
      </c>
    </row>
    <row r="315" spans="2:4" x14ac:dyDescent="0.2">
      <c r="B315" t="s">
        <v>346</v>
      </c>
      <c r="C315" s="51">
        <v>-1.9926691088630426E-3</v>
      </c>
      <c r="D315" s="51">
        <f t="shared" si="7"/>
        <v>2.8007330891136956E-2</v>
      </c>
    </row>
    <row r="316" spans="2:4" x14ac:dyDescent="0.2">
      <c r="B316" t="s">
        <v>347</v>
      </c>
      <c r="C316" s="51">
        <v>5.0533319869443859E-3</v>
      </c>
      <c r="D316" s="51">
        <f t="shared" si="7"/>
        <v>3.5053331986944387E-2</v>
      </c>
    </row>
    <row r="317" spans="2:4" x14ac:dyDescent="0.2">
      <c r="B317" t="s">
        <v>348</v>
      </c>
      <c r="C317" s="51">
        <v>3.1754542586138843E-2</v>
      </c>
      <c r="D317" s="51">
        <f t="shared" si="7"/>
        <v>6.1754542586138841E-2</v>
      </c>
    </row>
    <row r="318" spans="2:4" x14ac:dyDescent="0.2">
      <c r="B318" t="s">
        <v>349</v>
      </c>
      <c r="C318" s="51">
        <v>2.6207546123113504E-2</v>
      </c>
      <c r="D318" s="51">
        <f t="shared" si="7"/>
        <v>5.6207546123113503E-2</v>
      </c>
    </row>
    <row r="319" spans="2:4" x14ac:dyDescent="0.2">
      <c r="B319" t="s">
        <v>350</v>
      </c>
      <c r="C319" s="51">
        <v>1.1437667356923883E-2</v>
      </c>
      <c r="D319" s="51">
        <f t="shared" si="7"/>
        <v>4.1437667356923884E-2</v>
      </c>
    </row>
    <row r="320" spans="2:4" x14ac:dyDescent="0.2">
      <c r="B320" t="s">
        <v>351</v>
      </c>
      <c r="C320" s="51">
        <v>-2.4416519659981366E-2</v>
      </c>
      <c r="D320" s="51">
        <f t="shared" si="7"/>
        <v>5.5834803400186331E-3</v>
      </c>
    </row>
    <row r="321" spans="2:4" x14ac:dyDescent="0.2">
      <c r="B321" t="s">
        <v>352</v>
      </c>
      <c r="C321" s="51">
        <v>4.6204442879549744E-2</v>
      </c>
      <c r="D321" s="51">
        <f t="shared" si="7"/>
        <v>7.620444287954975E-2</v>
      </c>
    </row>
    <row r="322" spans="2:4" x14ac:dyDescent="0.2">
      <c r="B322" t="s">
        <v>353</v>
      </c>
      <c r="C322" s="51">
        <v>3.6809562526010815E-4</v>
      </c>
      <c r="D322" s="51">
        <f t="shared" si="7"/>
        <v>3.0368095625260105E-2</v>
      </c>
    </row>
    <row r="323" spans="2:4" x14ac:dyDescent="0.2">
      <c r="B323" t="s">
        <v>354</v>
      </c>
      <c r="C323" s="51">
        <v>-1.9880389098522744E-2</v>
      </c>
      <c r="D323" s="51">
        <f t="shared" si="7"/>
        <v>1.0119610901477255E-2</v>
      </c>
    </row>
    <row r="324" spans="2:4" x14ac:dyDescent="0.2">
      <c r="B324" t="s">
        <v>355</v>
      </c>
      <c r="C324" s="51">
        <v>-4.7827691207209429E-2</v>
      </c>
      <c r="D324" s="51">
        <f t="shared" si="7"/>
        <v>-1.782769120720943E-2</v>
      </c>
    </row>
    <row r="325" spans="2:4" x14ac:dyDescent="0.2">
      <c r="B325" t="s">
        <v>356</v>
      </c>
      <c r="C325" s="51">
        <v>4.2855811153205223E-3</v>
      </c>
      <c r="D325" s="51">
        <f t="shared" ref="D325:D388" si="8">C325+3%</f>
        <v>3.4285581115320519E-2</v>
      </c>
    </row>
    <row r="326" spans="2:4" x14ac:dyDescent="0.2">
      <c r="B326" t="s">
        <v>357</v>
      </c>
      <c r="C326" s="51">
        <v>1.0872492554503985E-2</v>
      </c>
      <c r="D326" s="51">
        <f t="shared" si="8"/>
        <v>4.0872492554503981E-2</v>
      </c>
    </row>
    <row r="327" spans="2:4" x14ac:dyDescent="0.2">
      <c r="B327" t="s">
        <v>358</v>
      </c>
      <c r="C327" s="51">
        <v>9.9101379774796036E-3</v>
      </c>
      <c r="D327" s="51">
        <f t="shared" si="8"/>
        <v>3.9910137977479603E-2</v>
      </c>
    </row>
    <row r="328" spans="2:4" x14ac:dyDescent="0.2">
      <c r="B328" t="s">
        <v>359</v>
      </c>
      <c r="C328" s="51">
        <v>1.2918522997522192E-3</v>
      </c>
      <c r="D328" s="51">
        <f t="shared" si="8"/>
        <v>3.1291852299752218E-2</v>
      </c>
    </row>
    <row r="329" spans="2:4" x14ac:dyDescent="0.2">
      <c r="B329" t="s">
        <v>360</v>
      </c>
      <c r="C329" s="51">
        <v>-2.1208689322098719E-2</v>
      </c>
      <c r="D329" s="51">
        <f t="shared" si="8"/>
        <v>8.7913106779012803E-3</v>
      </c>
    </row>
    <row r="330" spans="2:4" x14ac:dyDescent="0.2">
      <c r="B330" t="s">
        <v>361</v>
      </c>
      <c r="C330" s="51">
        <v>-5.8441971404236005E-3</v>
      </c>
      <c r="D330" s="51">
        <f t="shared" si="8"/>
        <v>2.41558028595764E-2</v>
      </c>
    </row>
    <row r="331" spans="2:4" x14ac:dyDescent="0.2">
      <c r="B331" t="s">
        <v>362</v>
      </c>
      <c r="C331" s="51">
        <v>-3.5185922500227403E-2</v>
      </c>
      <c r="D331" s="51">
        <f t="shared" si="8"/>
        <v>-5.1859225002274037E-3</v>
      </c>
    </row>
    <row r="332" spans="2:4" x14ac:dyDescent="0.2">
      <c r="B332" t="s">
        <v>363</v>
      </c>
      <c r="C332" s="51">
        <v>7.4707054320123298E-3</v>
      </c>
      <c r="D332" s="51">
        <f t="shared" si="8"/>
        <v>3.7470705432012329E-2</v>
      </c>
    </row>
    <row r="333" spans="2:4" x14ac:dyDescent="0.2">
      <c r="B333" t="s">
        <v>364</v>
      </c>
      <c r="C333" s="51">
        <v>1.6747244817172529E-2</v>
      </c>
      <c r="D333" s="51">
        <f t="shared" si="8"/>
        <v>4.6747244817172531E-2</v>
      </c>
    </row>
    <row r="334" spans="2:4" x14ac:dyDescent="0.2">
      <c r="B334" t="s">
        <v>365</v>
      </c>
      <c r="C334" s="51">
        <v>2.5154762651391611E-2</v>
      </c>
      <c r="D334" s="51">
        <f t="shared" si="8"/>
        <v>5.515476265139161E-2</v>
      </c>
    </row>
    <row r="335" spans="2:4" x14ac:dyDescent="0.2">
      <c r="B335" t="s">
        <v>366</v>
      </c>
      <c r="C335" s="51">
        <v>3.296830818416455E-3</v>
      </c>
      <c r="D335" s="51">
        <f t="shared" si="8"/>
        <v>3.3296830818416452E-2</v>
      </c>
    </row>
    <row r="336" spans="2:4" x14ac:dyDescent="0.2">
      <c r="B336" t="s">
        <v>367</v>
      </c>
      <c r="C336" s="51">
        <v>-2.6157402471609272E-3</v>
      </c>
      <c r="D336" s="51">
        <f t="shared" si="8"/>
        <v>2.738425975283907E-2</v>
      </c>
    </row>
    <row r="337" spans="2:4" x14ac:dyDescent="0.2">
      <c r="B337" t="s">
        <v>368</v>
      </c>
      <c r="C337" s="51">
        <v>8.8187145506451476E-3</v>
      </c>
      <c r="D337" s="51">
        <f t="shared" si="8"/>
        <v>3.8818714550645145E-2</v>
      </c>
    </row>
    <row r="338" spans="2:4" x14ac:dyDescent="0.2">
      <c r="B338" t="s">
        <v>369</v>
      </c>
      <c r="C338" s="51">
        <v>2.4667884904883884E-2</v>
      </c>
      <c r="D338" s="51">
        <f t="shared" si="8"/>
        <v>5.4667884904883883E-2</v>
      </c>
    </row>
    <row r="339" spans="2:4" x14ac:dyDescent="0.2">
      <c r="B339" t="s">
        <v>370</v>
      </c>
      <c r="C339" s="51">
        <v>2.3578921777292698E-2</v>
      </c>
      <c r="D339" s="51">
        <f t="shared" si="8"/>
        <v>5.3578921777292697E-2</v>
      </c>
    </row>
    <row r="340" spans="2:4" x14ac:dyDescent="0.2">
      <c r="B340" t="s">
        <v>371</v>
      </c>
      <c r="C340" s="51">
        <v>1.8477365272635229E-2</v>
      </c>
      <c r="D340" s="51">
        <f t="shared" si="8"/>
        <v>4.8477365272635228E-2</v>
      </c>
    </row>
    <row r="341" spans="2:4" x14ac:dyDescent="0.2">
      <c r="B341" t="s">
        <v>372</v>
      </c>
      <c r="C341" s="51">
        <v>4.5199434904771938E-3</v>
      </c>
      <c r="D341" s="51">
        <f t="shared" si="8"/>
        <v>3.4519943490477191E-2</v>
      </c>
    </row>
    <row r="342" spans="2:4" x14ac:dyDescent="0.2">
      <c r="B342" t="s">
        <v>373</v>
      </c>
      <c r="C342" s="51">
        <v>-1.1854305823900945E-2</v>
      </c>
      <c r="D342" s="51">
        <f t="shared" si="8"/>
        <v>1.8145694176099056E-2</v>
      </c>
    </row>
    <row r="343" spans="2:4" x14ac:dyDescent="0.2">
      <c r="B343" t="s">
        <v>374</v>
      </c>
      <c r="C343" s="51">
        <v>8.5588689280317425E-3</v>
      </c>
      <c r="D343" s="51">
        <f t="shared" si="8"/>
        <v>3.8558868928031745E-2</v>
      </c>
    </row>
    <row r="344" spans="2:4" x14ac:dyDescent="0.2">
      <c r="B344" t="s">
        <v>375</v>
      </c>
      <c r="C344" s="51">
        <v>4.6040188636021183E-4</v>
      </c>
      <c r="D344" s="51">
        <f t="shared" si="8"/>
        <v>3.0460401886360212E-2</v>
      </c>
    </row>
    <row r="345" spans="2:4" x14ac:dyDescent="0.2">
      <c r="B345" t="s">
        <v>376</v>
      </c>
      <c r="C345" s="51">
        <v>-1.767456499487776E-2</v>
      </c>
      <c r="D345" s="51">
        <f t="shared" si="8"/>
        <v>1.2325435005122239E-2</v>
      </c>
    </row>
    <row r="346" spans="2:4" x14ac:dyDescent="0.2">
      <c r="B346" t="s">
        <v>377</v>
      </c>
      <c r="C346" s="51">
        <v>8.2516644625923521E-3</v>
      </c>
      <c r="D346" s="51">
        <f t="shared" si="8"/>
        <v>3.8251664462592351E-2</v>
      </c>
    </row>
    <row r="347" spans="2:4" x14ac:dyDescent="0.2">
      <c r="B347" t="s">
        <v>378</v>
      </c>
      <c r="C347" s="51">
        <v>1.9785347607170524E-2</v>
      </c>
      <c r="D347" s="51">
        <f t="shared" si="8"/>
        <v>4.9785347607170523E-2</v>
      </c>
    </row>
    <row r="348" spans="2:4" x14ac:dyDescent="0.2">
      <c r="B348" t="s">
        <v>379</v>
      </c>
      <c r="C348" s="51">
        <v>-4.9648318809077316E-3</v>
      </c>
      <c r="D348" s="51">
        <f t="shared" si="8"/>
        <v>2.5035168119092267E-2</v>
      </c>
    </row>
    <row r="349" spans="2:4" x14ac:dyDescent="0.2">
      <c r="B349" t="s">
        <v>380</v>
      </c>
      <c r="C349" s="51">
        <v>5.8740242679221295E-2</v>
      </c>
      <c r="D349" s="51">
        <f t="shared" si="8"/>
        <v>8.8740242679221287E-2</v>
      </c>
    </row>
    <row r="350" spans="2:4" x14ac:dyDescent="0.2">
      <c r="B350" t="s">
        <v>381</v>
      </c>
      <c r="C350" s="51">
        <v>3.1592506925258758E-3</v>
      </c>
      <c r="D350" s="51">
        <f t="shared" si="8"/>
        <v>3.3159250692525871E-2</v>
      </c>
    </row>
    <row r="351" spans="2:4" x14ac:dyDescent="0.2">
      <c r="B351" t="s">
        <v>382</v>
      </c>
      <c r="C351" s="51">
        <v>-2.9175360582823169E-2</v>
      </c>
      <c r="D351" s="51">
        <f t="shared" si="8"/>
        <v>8.2463941717682981E-4</v>
      </c>
    </row>
    <row r="352" spans="2:4" x14ac:dyDescent="0.2">
      <c r="B352" t="s">
        <v>383</v>
      </c>
      <c r="C352" s="51">
        <v>-3.9794288333059886E-3</v>
      </c>
      <c r="D352" s="51">
        <f t="shared" si="8"/>
        <v>2.6020571166694012E-2</v>
      </c>
    </row>
    <row r="353" spans="2:4" x14ac:dyDescent="0.2">
      <c r="B353" t="s">
        <v>384</v>
      </c>
      <c r="C353" s="51">
        <v>5.3634459135370868E-3</v>
      </c>
      <c r="D353" s="51">
        <f t="shared" si="8"/>
        <v>3.5363445913537087E-2</v>
      </c>
    </row>
    <row r="354" spans="2:4" x14ac:dyDescent="0.2">
      <c r="B354" t="s">
        <v>385</v>
      </c>
      <c r="C354" s="51">
        <v>-5.876554190127491E-3</v>
      </c>
      <c r="D354" s="51">
        <f t="shared" si="8"/>
        <v>2.412344580987251E-2</v>
      </c>
    </row>
    <row r="355" spans="2:4" x14ac:dyDescent="0.2">
      <c r="B355" t="s">
        <v>386</v>
      </c>
      <c r="C355" s="51">
        <v>3.6266538038443173E-2</v>
      </c>
      <c r="D355" s="51">
        <f t="shared" si="8"/>
        <v>6.6266538038443179E-2</v>
      </c>
    </row>
    <row r="356" spans="2:4" x14ac:dyDescent="0.2">
      <c r="B356" t="s">
        <v>387</v>
      </c>
      <c r="C356" s="51">
        <v>8.7440203950984643E-3</v>
      </c>
      <c r="D356" s="51">
        <f t="shared" si="8"/>
        <v>3.8744020395098465E-2</v>
      </c>
    </row>
    <row r="357" spans="2:4" x14ac:dyDescent="0.2">
      <c r="B357" t="s">
        <v>388</v>
      </c>
      <c r="C357" s="51">
        <v>2.2991348970951769E-2</v>
      </c>
      <c r="D357" s="51">
        <f t="shared" si="8"/>
        <v>5.2991348970951771E-2</v>
      </c>
    </row>
    <row r="358" spans="2:4" x14ac:dyDescent="0.2">
      <c r="B358" t="s">
        <v>389</v>
      </c>
      <c r="C358" s="51">
        <v>-5.2457387289782838E-3</v>
      </c>
      <c r="D358" s="51">
        <f t="shared" si="8"/>
        <v>2.4754261271021715E-2</v>
      </c>
    </row>
    <row r="359" spans="2:4" x14ac:dyDescent="0.2">
      <c r="B359" t="s">
        <v>390</v>
      </c>
      <c r="C359" s="51">
        <v>6.1570666278759033E-2</v>
      </c>
      <c r="D359" s="51">
        <f t="shared" si="8"/>
        <v>9.1570666278759039E-2</v>
      </c>
    </row>
    <row r="360" spans="2:4" x14ac:dyDescent="0.2">
      <c r="B360" t="s">
        <v>391</v>
      </c>
      <c r="C360" s="51">
        <v>-2.7577998411655383E-3</v>
      </c>
      <c r="D360" s="51">
        <f t="shared" si="8"/>
        <v>2.7242200158834461E-2</v>
      </c>
    </row>
    <row r="361" spans="2:4" x14ac:dyDescent="0.2">
      <c r="B361" t="s">
        <v>392</v>
      </c>
      <c r="C361" s="51">
        <v>3.5445000205736196E-2</v>
      </c>
      <c r="D361" s="51">
        <f t="shared" si="8"/>
        <v>6.5445000205736195E-2</v>
      </c>
    </row>
    <row r="362" spans="2:4" x14ac:dyDescent="0.2">
      <c r="B362" t="s">
        <v>393</v>
      </c>
      <c r="C362" s="51">
        <v>-5.5585439044380298E-2</v>
      </c>
      <c r="D362" s="51">
        <f t="shared" si="8"/>
        <v>-2.55854390443803E-2</v>
      </c>
    </row>
    <row r="363" spans="2:4" x14ac:dyDescent="0.2">
      <c r="B363" t="s">
        <v>394</v>
      </c>
      <c r="C363" s="51">
        <v>-2.3149257045200287E-2</v>
      </c>
      <c r="D363" s="51">
        <f t="shared" si="8"/>
        <v>6.8507429547997115E-3</v>
      </c>
    </row>
    <row r="364" spans="2:4" x14ac:dyDescent="0.2">
      <c r="B364" t="s">
        <v>395</v>
      </c>
      <c r="C364" s="51">
        <v>1.345451798726903E-2</v>
      </c>
      <c r="D364" s="51">
        <f t="shared" si="8"/>
        <v>4.3454517987269028E-2</v>
      </c>
    </row>
    <row r="365" spans="2:4" x14ac:dyDescent="0.2">
      <c r="B365" t="s">
        <v>396</v>
      </c>
      <c r="C365" s="51">
        <v>-1.9863389729275274E-2</v>
      </c>
      <c r="D365" s="51">
        <f t="shared" si="8"/>
        <v>1.0136610270724725E-2</v>
      </c>
    </row>
    <row r="366" spans="2:4" x14ac:dyDescent="0.2">
      <c r="B366" t="s">
        <v>397</v>
      </c>
      <c r="C366" s="51">
        <v>3.1054021687960814E-2</v>
      </c>
      <c r="D366" s="51">
        <f t="shared" si="8"/>
        <v>6.1054021687960813E-2</v>
      </c>
    </row>
    <row r="367" spans="2:4" x14ac:dyDescent="0.2">
      <c r="B367" t="s">
        <v>398</v>
      </c>
      <c r="C367" s="51">
        <v>2.2966160110677911E-2</v>
      </c>
      <c r="D367" s="51">
        <f t="shared" si="8"/>
        <v>5.296616011067791E-2</v>
      </c>
    </row>
    <row r="368" spans="2:4" x14ac:dyDescent="0.2">
      <c r="B368" t="s">
        <v>399</v>
      </c>
      <c r="C368" s="51">
        <v>1.8195285553852511E-2</v>
      </c>
      <c r="D368" s="51">
        <f t="shared" si="8"/>
        <v>4.819528555385251E-2</v>
      </c>
    </row>
    <row r="369" spans="2:4" x14ac:dyDescent="0.2">
      <c r="B369" t="s">
        <v>400</v>
      </c>
      <c r="C369" s="51">
        <v>-1.1520635733035857E-2</v>
      </c>
      <c r="D369" s="51">
        <f t="shared" si="8"/>
        <v>1.8479364266964143E-2</v>
      </c>
    </row>
    <row r="370" spans="2:4" x14ac:dyDescent="0.2">
      <c r="B370" t="s">
        <v>401</v>
      </c>
      <c r="C370" s="51">
        <v>3.6992416256926501E-2</v>
      </c>
      <c r="D370" s="51">
        <f t="shared" si="8"/>
        <v>6.6992416256926507E-2</v>
      </c>
    </row>
    <row r="371" spans="2:4" x14ac:dyDescent="0.2">
      <c r="B371" t="s">
        <v>402</v>
      </c>
      <c r="C371" s="51">
        <v>-2.6369606061092211E-2</v>
      </c>
      <c r="D371" s="51">
        <f t="shared" si="8"/>
        <v>3.6303939389077874E-3</v>
      </c>
    </row>
    <row r="372" spans="2:4" x14ac:dyDescent="0.2">
      <c r="B372" t="s">
        <v>403</v>
      </c>
      <c r="C372" s="51">
        <v>-8.8379603366754867E-3</v>
      </c>
      <c r="D372" s="51">
        <f t="shared" si="8"/>
        <v>2.1162039663324514E-2</v>
      </c>
    </row>
    <row r="373" spans="2:4" x14ac:dyDescent="0.2">
      <c r="B373" t="s">
        <v>404</v>
      </c>
      <c r="C373" s="51">
        <v>1.6412692491116064E-2</v>
      </c>
      <c r="D373" s="51">
        <f t="shared" si="8"/>
        <v>4.6412692491116063E-2</v>
      </c>
    </row>
    <row r="374" spans="2:4" x14ac:dyDescent="0.2">
      <c r="B374" t="s">
        <v>405</v>
      </c>
      <c r="C374" s="51">
        <v>-2.8726965517409733E-2</v>
      </c>
      <c r="D374" s="51">
        <f t="shared" si="8"/>
        <v>1.2730344825902656E-3</v>
      </c>
    </row>
    <row r="375" spans="2:4" x14ac:dyDescent="0.2">
      <c r="B375" t="s">
        <v>406</v>
      </c>
      <c r="C375" s="51">
        <v>2.2533382434396447E-2</v>
      </c>
      <c r="D375" s="51">
        <f t="shared" si="8"/>
        <v>5.2533382434396446E-2</v>
      </c>
    </row>
    <row r="376" spans="2:4" x14ac:dyDescent="0.2">
      <c r="B376" t="s">
        <v>407</v>
      </c>
      <c r="C376" s="51">
        <v>4.8580644030399342E-2</v>
      </c>
      <c r="D376" s="51">
        <f t="shared" si="8"/>
        <v>7.8580644030399341E-2</v>
      </c>
    </row>
    <row r="377" spans="2:4" x14ac:dyDescent="0.2">
      <c r="B377" t="s">
        <v>408</v>
      </c>
      <c r="C377" s="51">
        <v>-6.0589560547434987E-4</v>
      </c>
      <c r="D377" s="51">
        <f t="shared" si="8"/>
        <v>2.9394104394525649E-2</v>
      </c>
    </row>
    <row r="378" spans="2:4" x14ac:dyDescent="0.2">
      <c r="B378" t="s">
        <v>409</v>
      </c>
      <c r="C378" s="51">
        <v>2.3464394833111961E-2</v>
      </c>
      <c r="D378" s="51">
        <f t="shared" si="8"/>
        <v>5.346439483311196E-2</v>
      </c>
    </row>
    <row r="379" spans="2:4" x14ac:dyDescent="0.2">
      <c r="B379" t="s">
        <v>410</v>
      </c>
      <c r="C379" s="51">
        <v>5.6961252155416616E-3</v>
      </c>
      <c r="D379" s="51">
        <f t="shared" si="8"/>
        <v>3.5696125215541663E-2</v>
      </c>
    </row>
    <row r="380" spans="2:4" x14ac:dyDescent="0.2">
      <c r="B380" t="s">
        <v>411</v>
      </c>
      <c r="C380" s="51">
        <v>-2.489331477225569E-2</v>
      </c>
      <c r="D380" s="51">
        <f t="shared" si="8"/>
        <v>5.1066852277443092E-3</v>
      </c>
    </row>
    <row r="381" spans="2:4" x14ac:dyDescent="0.2">
      <c r="B381" t="s">
        <v>412</v>
      </c>
      <c r="C381" s="51">
        <v>9.0398021186579927E-3</v>
      </c>
      <c r="D381" s="51">
        <f t="shared" si="8"/>
        <v>3.9039802118657992E-2</v>
      </c>
    </row>
    <row r="382" spans="2:4" x14ac:dyDescent="0.2">
      <c r="B382" t="s">
        <v>413</v>
      </c>
      <c r="C382" s="51">
        <v>3.0835364957634885E-2</v>
      </c>
      <c r="D382" s="51">
        <f t="shared" si="8"/>
        <v>6.0835364957634884E-2</v>
      </c>
    </row>
    <row r="383" spans="2:4" x14ac:dyDescent="0.2">
      <c r="B383" t="s">
        <v>414</v>
      </c>
      <c r="C383" s="51">
        <v>4.9984555988224098E-3</v>
      </c>
      <c r="D383" s="51">
        <f t="shared" si="8"/>
        <v>3.4998455598822406E-2</v>
      </c>
    </row>
    <row r="384" spans="2:4" x14ac:dyDescent="0.2">
      <c r="B384" t="s">
        <v>415</v>
      </c>
      <c r="C384" s="51">
        <v>3.6658147862459613E-2</v>
      </c>
      <c r="D384" s="51">
        <f t="shared" si="8"/>
        <v>6.6658147862459605E-2</v>
      </c>
    </row>
    <row r="385" spans="2:4" x14ac:dyDescent="0.2">
      <c r="B385" t="s">
        <v>416</v>
      </c>
      <c r="C385" s="51">
        <v>9.5599465942108556E-3</v>
      </c>
      <c r="D385" s="51">
        <f t="shared" si="8"/>
        <v>3.9559946594210853E-2</v>
      </c>
    </row>
    <row r="386" spans="2:4" x14ac:dyDescent="0.2">
      <c r="B386" t="s">
        <v>417</v>
      </c>
      <c r="C386" s="51">
        <v>2.8941685930445923E-2</v>
      </c>
      <c r="D386" s="51">
        <f t="shared" si="8"/>
        <v>5.8941685930445922E-2</v>
      </c>
    </row>
    <row r="387" spans="2:4" x14ac:dyDescent="0.2">
      <c r="B387" t="s">
        <v>418</v>
      </c>
      <c r="C387" s="51">
        <v>6.5862821151109275E-3</v>
      </c>
      <c r="D387" s="51">
        <f t="shared" si="8"/>
        <v>3.6586282115110925E-2</v>
      </c>
    </row>
    <row r="388" spans="2:4" x14ac:dyDescent="0.2">
      <c r="B388" t="s">
        <v>419</v>
      </c>
      <c r="C388" s="51">
        <v>-5.7502616233754324E-3</v>
      </c>
      <c r="D388" s="51">
        <f t="shared" si="8"/>
        <v>2.4249738376624565E-2</v>
      </c>
    </row>
    <row r="389" spans="2:4" x14ac:dyDescent="0.2">
      <c r="B389" t="s">
        <v>420</v>
      </c>
      <c r="C389" s="51">
        <v>9.5357007842682105E-3</v>
      </c>
      <c r="D389" s="51">
        <f t="shared" ref="D389:D452" si="9">C389+3%</f>
        <v>3.9535700784268213E-2</v>
      </c>
    </row>
    <row r="390" spans="2:4" x14ac:dyDescent="0.2">
      <c r="B390" t="s">
        <v>421</v>
      </c>
      <c r="C390" s="51">
        <v>-3.4535479789291265E-2</v>
      </c>
      <c r="D390" s="51">
        <f t="shared" si="9"/>
        <v>-4.5354797892912663E-3</v>
      </c>
    </row>
    <row r="391" spans="2:4" x14ac:dyDescent="0.2">
      <c r="B391" t="s">
        <v>422</v>
      </c>
      <c r="C391" s="51">
        <v>2.5614651795467229E-2</v>
      </c>
      <c r="D391" s="51">
        <f t="shared" si="9"/>
        <v>5.5614651795467228E-2</v>
      </c>
    </row>
    <row r="392" spans="2:4" x14ac:dyDescent="0.2">
      <c r="B392" t="s">
        <v>423</v>
      </c>
      <c r="C392" s="51">
        <v>-2.1586535470067149E-2</v>
      </c>
      <c r="D392" s="51">
        <f t="shared" si="9"/>
        <v>8.41346452993285E-3</v>
      </c>
    </row>
    <row r="393" spans="2:4" x14ac:dyDescent="0.2">
      <c r="B393" t="s">
        <v>424</v>
      </c>
      <c r="C393" s="51">
        <v>1.0094803885653422E-2</v>
      </c>
      <c r="D393" s="51">
        <f t="shared" si="9"/>
        <v>4.0094803885653424E-2</v>
      </c>
    </row>
    <row r="394" spans="2:4" x14ac:dyDescent="0.2">
      <c r="B394" t="s">
        <v>425</v>
      </c>
      <c r="C394" s="51">
        <v>5.9451742185004245E-3</v>
      </c>
      <c r="D394" s="51">
        <f t="shared" si="9"/>
        <v>3.5945174218500422E-2</v>
      </c>
    </row>
    <row r="395" spans="2:4" x14ac:dyDescent="0.2">
      <c r="B395" t="s">
        <v>426</v>
      </c>
      <c r="C395" s="51">
        <v>3.510734577423443E-3</v>
      </c>
      <c r="D395" s="51">
        <f t="shared" si="9"/>
        <v>3.3510734577423443E-2</v>
      </c>
    </row>
    <row r="396" spans="2:4" x14ac:dyDescent="0.2">
      <c r="B396" t="s">
        <v>427</v>
      </c>
      <c r="C396" s="51">
        <v>3.2334760985136358E-2</v>
      </c>
      <c r="D396" s="51">
        <f t="shared" si="9"/>
        <v>6.2334760985136357E-2</v>
      </c>
    </row>
    <row r="397" spans="2:4" x14ac:dyDescent="0.2">
      <c r="B397" t="s">
        <v>428</v>
      </c>
      <c r="C397" s="51">
        <v>1.8888582393819395E-2</v>
      </c>
      <c r="D397" s="51">
        <f t="shared" si="9"/>
        <v>4.8888582393819394E-2</v>
      </c>
    </row>
    <row r="398" spans="2:4" x14ac:dyDescent="0.2">
      <c r="B398" t="s">
        <v>429</v>
      </c>
      <c r="C398" s="51">
        <v>7.5289469763594984E-3</v>
      </c>
      <c r="D398" s="51">
        <f t="shared" si="9"/>
        <v>3.7528946976359501E-2</v>
      </c>
    </row>
    <row r="399" spans="2:4" x14ac:dyDescent="0.2">
      <c r="B399" t="s">
        <v>430</v>
      </c>
      <c r="C399" s="51">
        <v>-6.8542236992116829E-3</v>
      </c>
      <c r="D399" s="51">
        <f t="shared" si="9"/>
        <v>2.3145776300788318E-2</v>
      </c>
    </row>
    <row r="400" spans="2:4" x14ac:dyDescent="0.2">
      <c r="B400" t="s">
        <v>431</v>
      </c>
      <c r="C400" s="51">
        <v>8.7114755894566361E-3</v>
      </c>
      <c r="D400" s="51">
        <f t="shared" si="9"/>
        <v>3.8711475589456631E-2</v>
      </c>
    </row>
    <row r="401" spans="2:4" x14ac:dyDescent="0.2">
      <c r="B401" t="s">
        <v>432</v>
      </c>
      <c r="C401" s="51">
        <v>1.5620576779176172E-2</v>
      </c>
      <c r="D401" s="51">
        <f t="shared" si="9"/>
        <v>4.5620576779176171E-2</v>
      </c>
    </row>
    <row r="402" spans="2:4" x14ac:dyDescent="0.2">
      <c r="B402" t="s">
        <v>433</v>
      </c>
      <c r="C402" s="51">
        <v>-1.0182167948920436E-2</v>
      </c>
      <c r="D402" s="51">
        <f t="shared" si="9"/>
        <v>1.9817832051079565E-2</v>
      </c>
    </row>
    <row r="403" spans="2:4" x14ac:dyDescent="0.2">
      <c r="B403" t="s">
        <v>434</v>
      </c>
      <c r="C403" s="51">
        <v>3.2642877299348713E-2</v>
      </c>
      <c r="D403" s="51">
        <f t="shared" si="9"/>
        <v>6.2642877299348712E-2</v>
      </c>
    </row>
    <row r="404" spans="2:4" x14ac:dyDescent="0.2">
      <c r="B404" t="s">
        <v>435</v>
      </c>
      <c r="C404" s="51">
        <v>4.0803077243307305E-2</v>
      </c>
      <c r="D404" s="51">
        <f t="shared" si="9"/>
        <v>7.0803077243307311E-2</v>
      </c>
    </row>
    <row r="405" spans="2:4" x14ac:dyDescent="0.2">
      <c r="B405" t="s">
        <v>436</v>
      </c>
      <c r="C405" s="51">
        <v>1.6460486641597473E-2</v>
      </c>
      <c r="D405" s="51">
        <f t="shared" si="9"/>
        <v>4.6460486641597472E-2</v>
      </c>
    </row>
    <row r="406" spans="2:4" x14ac:dyDescent="0.2">
      <c r="B406" t="s">
        <v>437</v>
      </c>
      <c r="C406" s="51">
        <v>5.2229554012169457E-2</v>
      </c>
      <c r="D406" s="51">
        <f t="shared" si="9"/>
        <v>8.2229554012169456E-2</v>
      </c>
    </row>
    <row r="407" spans="2:4" x14ac:dyDescent="0.2">
      <c r="B407" t="s">
        <v>438</v>
      </c>
      <c r="C407" s="51">
        <v>3.4662483341727487E-2</v>
      </c>
      <c r="D407" s="51">
        <f t="shared" si="9"/>
        <v>6.4662483341727486E-2</v>
      </c>
    </row>
    <row r="408" spans="2:4" x14ac:dyDescent="0.2">
      <c r="B408" t="s">
        <v>439</v>
      </c>
      <c r="C408" s="51">
        <v>2.0737317064816053E-2</v>
      </c>
      <c r="D408" s="51">
        <f t="shared" si="9"/>
        <v>5.0737317064816052E-2</v>
      </c>
    </row>
    <row r="409" spans="2:4" x14ac:dyDescent="0.2">
      <c r="B409" t="s">
        <v>440</v>
      </c>
      <c r="C409" s="51">
        <v>1.2243177691138226E-2</v>
      </c>
      <c r="D409" s="51">
        <f t="shared" si="9"/>
        <v>4.2243177691138223E-2</v>
      </c>
    </row>
    <row r="410" spans="2:4" x14ac:dyDescent="0.2">
      <c r="B410" t="s">
        <v>441</v>
      </c>
      <c r="C410" s="51">
        <v>1.8304182352864087E-2</v>
      </c>
      <c r="D410" s="51">
        <f t="shared" si="9"/>
        <v>4.8304182352864086E-2</v>
      </c>
    </row>
    <row r="411" spans="2:4" x14ac:dyDescent="0.2">
      <c r="B411" t="s">
        <v>442</v>
      </c>
      <c r="C411" s="51">
        <v>3.3316947792256683E-2</v>
      </c>
      <c r="D411" s="51">
        <f t="shared" si="9"/>
        <v>6.3316947792256689E-2</v>
      </c>
    </row>
    <row r="412" spans="2:4" x14ac:dyDescent="0.2">
      <c r="B412" t="s">
        <v>443</v>
      </c>
      <c r="C412" s="51">
        <v>-1.6733795218351111E-2</v>
      </c>
      <c r="D412" s="51">
        <f t="shared" si="9"/>
        <v>1.3266204781648888E-2</v>
      </c>
    </row>
    <row r="413" spans="2:4" x14ac:dyDescent="0.2">
      <c r="B413" t="s">
        <v>444</v>
      </c>
      <c r="C413" s="51">
        <v>5.0374582890443428E-2</v>
      </c>
      <c r="D413" s="51">
        <f t="shared" si="9"/>
        <v>8.0374582890443427E-2</v>
      </c>
    </row>
    <row r="414" spans="2:4" x14ac:dyDescent="0.2">
      <c r="B414" t="s">
        <v>445</v>
      </c>
      <c r="C414" s="51">
        <v>9.8318372237041381E-3</v>
      </c>
      <c r="D414" s="51">
        <f t="shared" si="9"/>
        <v>3.9831837223704133E-2</v>
      </c>
    </row>
    <row r="415" spans="2:4" x14ac:dyDescent="0.2">
      <c r="B415" t="s">
        <v>446</v>
      </c>
      <c r="C415" s="51">
        <v>1.3902472808399229E-2</v>
      </c>
      <c r="D415" s="51">
        <f t="shared" si="9"/>
        <v>4.3902472808399227E-2</v>
      </c>
    </row>
    <row r="416" spans="2:4" x14ac:dyDescent="0.2">
      <c r="B416" t="s">
        <v>447</v>
      </c>
      <c r="C416" s="51">
        <v>2.7213298568318865E-3</v>
      </c>
      <c r="D416" s="51">
        <f t="shared" si="9"/>
        <v>3.2721329856831884E-2</v>
      </c>
    </row>
    <row r="417" spans="2:4" x14ac:dyDescent="0.2">
      <c r="B417" t="s">
        <v>448</v>
      </c>
      <c r="C417" s="51">
        <v>4.0469082704851347E-2</v>
      </c>
      <c r="D417" s="51">
        <f t="shared" si="9"/>
        <v>7.0469082704851346E-2</v>
      </c>
    </row>
    <row r="418" spans="2:4" x14ac:dyDescent="0.2">
      <c r="B418" t="s">
        <v>449</v>
      </c>
      <c r="C418" s="51">
        <v>-4.642131557325813E-3</v>
      </c>
      <c r="D418" s="51">
        <f t="shared" si="9"/>
        <v>2.5357868442674188E-2</v>
      </c>
    </row>
    <row r="419" spans="2:4" x14ac:dyDescent="0.2">
      <c r="B419" t="s">
        <v>450</v>
      </c>
      <c r="C419" s="51">
        <v>-1.2731849432368499E-3</v>
      </c>
      <c r="D419" s="51">
        <f t="shared" si="9"/>
        <v>2.8726815056763149E-2</v>
      </c>
    </row>
    <row r="420" spans="2:4" x14ac:dyDescent="0.2">
      <c r="B420" t="s">
        <v>451</v>
      </c>
      <c r="C420" s="51">
        <v>6.3803452267999564E-3</v>
      </c>
      <c r="D420" s="51">
        <f t="shared" si="9"/>
        <v>3.6380345226799955E-2</v>
      </c>
    </row>
    <row r="421" spans="2:4" x14ac:dyDescent="0.2">
      <c r="B421" t="s">
        <v>452</v>
      </c>
      <c r="C421" s="51">
        <v>-1.9000415194822561E-2</v>
      </c>
      <c r="D421" s="51">
        <f t="shared" si="9"/>
        <v>1.0999584805177438E-2</v>
      </c>
    </row>
    <row r="422" spans="2:4" x14ac:dyDescent="0.2">
      <c r="B422" t="s">
        <v>453</v>
      </c>
      <c r="C422" s="51">
        <v>3.1909608903385601E-2</v>
      </c>
      <c r="D422" s="51">
        <f t="shared" si="9"/>
        <v>6.19096089033856E-2</v>
      </c>
    </row>
    <row r="423" spans="2:4" x14ac:dyDescent="0.2">
      <c r="B423" t="s">
        <v>454</v>
      </c>
      <c r="C423" s="51">
        <v>2.7874107201484276E-2</v>
      </c>
      <c r="D423" s="51">
        <f t="shared" si="9"/>
        <v>5.7874107201484275E-2</v>
      </c>
    </row>
    <row r="424" spans="2:4" x14ac:dyDescent="0.2">
      <c r="B424" t="s">
        <v>455</v>
      </c>
      <c r="C424" s="51">
        <v>-4.6840921950342014E-4</v>
      </c>
      <c r="D424" s="51">
        <f t="shared" si="9"/>
        <v>2.953159078049658E-2</v>
      </c>
    </row>
    <row r="425" spans="2:4" x14ac:dyDescent="0.2">
      <c r="B425" t="s">
        <v>456</v>
      </c>
      <c r="C425" s="51">
        <v>-1.1108098010042984E-3</v>
      </c>
      <c r="D425" s="51">
        <f t="shared" si="9"/>
        <v>2.88891901989957E-2</v>
      </c>
    </row>
    <row r="426" spans="2:4" x14ac:dyDescent="0.2">
      <c r="B426" t="s">
        <v>457</v>
      </c>
      <c r="C426" s="51">
        <v>6.5373345752989878E-2</v>
      </c>
      <c r="D426" s="51">
        <f t="shared" si="9"/>
        <v>9.5373345752989877E-2</v>
      </c>
    </row>
    <row r="427" spans="2:4" x14ac:dyDescent="0.2">
      <c r="B427" t="s">
        <v>458</v>
      </c>
      <c r="C427" s="51">
        <v>1.3400047281242767E-2</v>
      </c>
      <c r="D427" s="51">
        <f t="shared" si="9"/>
        <v>4.3400047281242762E-2</v>
      </c>
    </row>
    <row r="428" spans="2:4" x14ac:dyDescent="0.2">
      <c r="B428" t="s">
        <v>459</v>
      </c>
      <c r="C428" s="51">
        <v>3.6145234618180672E-2</v>
      </c>
      <c r="D428" s="51">
        <f t="shared" si="9"/>
        <v>6.6145234618180671E-2</v>
      </c>
    </row>
    <row r="429" spans="2:4" x14ac:dyDescent="0.2">
      <c r="B429" t="s">
        <v>460</v>
      </c>
      <c r="C429" s="51">
        <v>1.1924600419211718E-2</v>
      </c>
      <c r="D429" s="51">
        <f t="shared" si="9"/>
        <v>4.1924600419211713E-2</v>
      </c>
    </row>
    <row r="430" spans="2:4" x14ac:dyDescent="0.2">
      <c r="B430" t="s">
        <v>461</v>
      </c>
      <c r="C430" s="51">
        <v>3.5750255525196915E-2</v>
      </c>
      <c r="D430" s="51">
        <f t="shared" si="9"/>
        <v>6.5750255525196921E-2</v>
      </c>
    </row>
    <row r="431" spans="2:4" x14ac:dyDescent="0.2">
      <c r="B431" t="s">
        <v>462</v>
      </c>
      <c r="C431" s="51">
        <v>9.7995771299647719E-3</v>
      </c>
      <c r="D431" s="51">
        <f t="shared" si="9"/>
        <v>3.9799577129964771E-2</v>
      </c>
    </row>
    <row r="432" spans="2:4" x14ac:dyDescent="0.2">
      <c r="B432" t="s">
        <v>463</v>
      </c>
      <c r="C432" s="51">
        <v>1.1275918813395095E-2</v>
      </c>
      <c r="D432" s="51">
        <f t="shared" si="9"/>
        <v>4.1275918813395096E-2</v>
      </c>
    </row>
    <row r="433" spans="2:4" x14ac:dyDescent="0.2">
      <c r="B433" t="s">
        <v>464</v>
      </c>
      <c r="C433" s="51">
        <v>1.3864274895968203E-2</v>
      </c>
      <c r="D433" s="51">
        <f t="shared" si="9"/>
        <v>4.3864274895968204E-2</v>
      </c>
    </row>
    <row r="434" spans="2:4" x14ac:dyDescent="0.2">
      <c r="B434" t="s">
        <v>465</v>
      </c>
      <c r="C434" s="51">
        <v>3.9231990535107349E-2</v>
      </c>
      <c r="D434" s="51">
        <f t="shared" si="9"/>
        <v>6.9231990535107341E-2</v>
      </c>
    </row>
    <row r="435" spans="2:4" x14ac:dyDescent="0.2">
      <c r="B435" t="s">
        <v>466</v>
      </c>
      <c r="C435" s="51">
        <v>3.3176586687742919E-2</v>
      </c>
      <c r="D435" s="51">
        <f t="shared" si="9"/>
        <v>6.3176586687742925E-2</v>
      </c>
    </row>
    <row r="436" spans="2:4" x14ac:dyDescent="0.2">
      <c r="B436" t="s">
        <v>467</v>
      </c>
      <c r="C436" s="51">
        <v>3.9948845986026854E-2</v>
      </c>
      <c r="D436" s="51">
        <f t="shared" si="9"/>
        <v>6.9948845986026853E-2</v>
      </c>
    </row>
    <row r="437" spans="2:4" x14ac:dyDescent="0.2">
      <c r="B437" t="s">
        <v>468</v>
      </c>
      <c r="C437" s="51">
        <v>-1.9005210951380282E-2</v>
      </c>
      <c r="D437" s="51">
        <f t="shared" si="9"/>
        <v>1.0994789048619717E-2</v>
      </c>
    </row>
    <row r="438" spans="2:4" x14ac:dyDescent="0.2">
      <c r="B438" t="s">
        <v>469</v>
      </c>
      <c r="C438" s="51">
        <v>2.6294693489547147E-2</v>
      </c>
      <c r="D438" s="51">
        <f t="shared" si="9"/>
        <v>5.6294693489547146E-2</v>
      </c>
    </row>
    <row r="439" spans="2:4" x14ac:dyDescent="0.2">
      <c r="B439" t="s">
        <v>470</v>
      </c>
      <c r="C439" s="51">
        <v>1.5471338691481661E-2</v>
      </c>
      <c r="D439" s="51">
        <f t="shared" si="9"/>
        <v>4.5471338691481664E-2</v>
      </c>
    </row>
    <row r="440" spans="2:4" x14ac:dyDescent="0.2">
      <c r="B440" t="s">
        <v>471</v>
      </c>
      <c r="C440" s="51">
        <v>4.7782741966045671E-2</v>
      </c>
      <c r="D440" s="51">
        <f t="shared" si="9"/>
        <v>7.7782741966045676E-2</v>
      </c>
    </row>
    <row r="441" spans="2:4" x14ac:dyDescent="0.2">
      <c r="B441" t="s">
        <v>472</v>
      </c>
      <c r="C441" s="51">
        <v>3.0147190852291665E-2</v>
      </c>
      <c r="D441" s="51">
        <f t="shared" si="9"/>
        <v>6.0147190852291664E-2</v>
      </c>
    </row>
    <row r="442" spans="2:4" x14ac:dyDescent="0.2">
      <c r="B442" t="s">
        <v>473</v>
      </c>
      <c r="C442" s="51">
        <v>3.4807049242828389E-2</v>
      </c>
      <c r="D442" s="51">
        <f t="shared" si="9"/>
        <v>6.4807049242828388E-2</v>
      </c>
    </row>
    <row r="443" spans="2:4" x14ac:dyDescent="0.2">
      <c r="B443" t="s">
        <v>474</v>
      </c>
      <c r="C443" s="51">
        <v>4.0080083004411411E-2</v>
      </c>
      <c r="D443" s="51">
        <f t="shared" si="9"/>
        <v>7.0080083004411403E-2</v>
      </c>
    </row>
    <row r="444" spans="2:4" x14ac:dyDescent="0.2">
      <c r="B444" t="s">
        <v>475</v>
      </c>
      <c r="C444" s="51">
        <v>6.7931799020423938E-3</v>
      </c>
      <c r="D444" s="51">
        <f t="shared" si="9"/>
        <v>3.6793179902042394E-2</v>
      </c>
    </row>
    <row r="445" spans="2:4" x14ac:dyDescent="0.2">
      <c r="B445" t="s">
        <v>476</v>
      </c>
      <c r="C445" s="51">
        <v>-1.2075152737101859E-2</v>
      </c>
      <c r="D445" s="51">
        <f t="shared" si="9"/>
        <v>1.7924847262898141E-2</v>
      </c>
    </row>
    <row r="446" spans="2:4" x14ac:dyDescent="0.2">
      <c r="B446" t="s">
        <v>477</v>
      </c>
      <c r="C446" s="51">
        <v>2.8417801950862506E-2</v>
      </c>
      <c r="D446" s="51">
        <f t="shared" si="9"/>
        <v>5.8417801950862505E-2</v>
      </c>
    </row>
    <row r="447" spans="2:4" x14ac:dyDescent="0.2">
      <c r="B447" t="s">
        <v>478</v>
      </c>
      <c r="C447" s="51">
        <v>9.1722276730923976E-3</v>
      </c>
      <c r="D447" s="51">
        <f t="shared" si="9"/>
        <v>3.9172227673092398E-2</v>
      </c>
    </row>
    <row r="448" spans="2:4" x14ac:dyDescent="0.2">
      <c r="B448" t="s">
        <v>479</v>
      </c>
      <c r="C448" s="51">
        <v>-1.6116831034862326E-4</v>
      </c>
      <c r="D448" s="51">
        <f t="shared" si="9"/>
        <v>2.9838831689651374E-2</v>
      </c>
    </row>
    <row r="449" spans="2:4" x14ac:dyDescent="0.2">
      <c r="B449" t="s">
        <v>480</v>
      </c>
      <c r="C449" s="51">
        <v>-2.080248210145072E-2</v>
      </c>
      <c r="D449" s="51">
        <f t="shared" si="9"/>
        <v>9.1975178985492789E-3</v>
      </c>
    </row>
    <row r="450" spans="2:4" x14ac:dyDescent="0.2">
      <c r="B450" t="s">
        <v>481</v>
      </c>
      <c r="C450" s="51">
        <v>3.8458627687170406E-2</v>
      </c>
      <c r="D450" s="51">
        <f t="shared" si="9"/>
        <v>6.8458627687170398E-2</v>
      </c>
    </row>
    <row r="451" spans="2:4" x14ac:dyDescent="0.2">
      <c r="B451" t="s">
        <v>482</v>
      </c>
      <c r="C451" s="51">
        <v>2.492090621699479E-2</v>
      </c>
      <c r="D451" s="51">
        <f t="shared" si="9"/>
        <v>5.4920906216994789E-2</v>
      </c>
    </row>
    <row r="452" spans="2:4" x14ac:dyDescent="0.2">
      <c r="B452" t="s">
        <v>483</v>
      </c>
      <c r="C452" s="51">
        <v>1.1827339548917539E-2</v>
      </c>
      <c r="D452" s="51">
        <f t="shared" si="9"/>
        <v>4.1827339548917541E-2</v>
      </c>
    </row>
    <row r="453" spans="2:4" x14ac:dyDescent="0.2">
      <c r="B453" t="s">
        <v>484</v>
      </c>
      <c r="C453" s="51">
        <v>1.4948595635112711E-2</v>
      </c>
      <c r="D453" s="51">
        <f t="shared" ref="D453:D516" si="10">C453+3%</f>
        <v>4.4948595635112706E-2</v>
      </c>
    </row>
    <row r="454" spans="2:4" x14ac:dyDescent="0.2">
      <c r="B454" t="s">
        <v>485</v>
      </c>
      <c r="C454" s="51">
        <v>3.5071937624269689E-2</v>
      </c>
      <c r="D454" s="51">
        <f t="shared" si="10"/>
        <v>6.5071937624269688E-2</v>
      </c>
    </row>
    <row r="455" spans="2:4" x14ac:dyDescent="0.2">
      <c r="B455" t="s">
        <v>486</v>
      </c>
      <c r="C455" s="51">
        <v>-7.3196693417619443E-3</v>
      </c>
      <c r="D455" s="51">
        <f t="shared" si="10"/>
        <v>2.2680330658238053E-2</v>
      </c>
    </row>
    <row r="456" spans="2:4" x14ac:dyDescent="0.2">
      <c r="B456" t="s">
        <v>487</v>
      </c>
      <c r="C456" s="51">
        <v>1.6192990503445699E-2</v>
      </c>
      <c r="D456" s="51">
        <f t="shared" si="10"/>
        <v>4.6192990503445698E-2</v>
      </c>
    </row>
    <row r="457" spans="2:4" x14ac:dyDescent="0.2">
      <c r="B457" t="s">
        <v>488</v>
      </c>
      <c r="C457" s="51">
        <v>5.6435243441709956E-2</v>
      </c>
      <c r="D457" s="51">
        <f t="shared" si="10"/>
        <v>8.6435243441709955E-2</v>
      </c>
    </row>
    <row r="458" spans="2:4" x14ac:dyDescent="0.2">
      <c r="B458" t="s">
        <v>489</v>
      </c>
      <c r="C458" s="51">
        <v>2.6123587666561414E-2</v>
      </c>
      <c r="D458" s="51">
        <f t="shared" si="10"/>
        <v>5.6123587666561413E-2</v>
      </c>
    </row>
    <row r="459" spans="2:4" x14ac:dyDescent="0.2">
      <c r="B459" t="s">
        <v>490</v>
      </c>
      <c r="C459" s="51">
        <v>-2.0815493462502242E-2</v>
      </c>
      <c r="D459" s="51">
        <f t="shared" si="10"/>
        <v>9.1845065374977566E-3</v>
      </c>
    </row>
    <row r="460" spans="2:4" x14ac:dyDescent="0.2">
      <c r="B460" t="s">
        <v>491</v>
      </c>
      <c r="C460" s="51">
        <v>7.0064012069591501E-3</v>
      </c>
      <c r="D460" s="51">
        <f t="shared" si="10"/>
        <v>3.7006401206959152E-2</v>
      </c>
    </row>
    <row r="461" spans="2:4" x14ac:dyDescent="0.2">
      <c r="B461" t="s">
        <v>492</v>
      </c>
      <c r="C461" s="51">
        <v>2.6084767401681419E-2</v>
      </c>
      <c r="D461" s="51">
        <f t="shared" si="10"/>
        <v>5.6084767401681418E-2</v>
      </c>
    </row>
    <row r="462" spans="2:4" x14ac:dyDescent="0.2">
      <c r="B462" t="s">
        <v>493</v>
      </c>
      <c r="C462" s="51">
        <v>1.0585687728337959E-2</v>
      </c>
      <c r="D462" s="51">
        <f t="shared" si="10"/>
        <v>4.0585687728337955E-2</v>
      </c>
    </row>
    <row r="463" spans="2:4" x14ac:dyDescent="0.2">
      <c r="B463" t="s">
        <v>494</v>
      </c>
      <c r="C463" s="51">
        <v>-2.341553898188594E-2</v>
      </c>
      <c r="D463" s="51">
        <f t="shared" si="10"/>
        <v>6.5844610181140587E-3</v>
      </c>
    </row>
    <row r="464" spans="2:4" x14ac:dyDescent="0.2">
      <c r="B464" t="s">
        <v>495</v>
      </c>
      <c r="C464" s="51">
        <v>2.3656480205390414E-2</v>
      </c>
      <c r="D464" s="51">
        <f t="shared" si="10"/>
        <v>5.3656480205390412E-2</v>
      </c>
    </row>
    <row r="465" spans="2:4" x14ac:dyDescent="0.2">
      <c r="B465" t="s">
        <v>496</v>
      </c>
      <c r="C465" s="51">
        <v>-5.2135430912494049E-3</v>
      </c>
      <c r="D465" s="51">
        <f t="shared" si="10"/>
        <v>2.4786456908750594E-2</v>
      </c>
    </row>
    <row r="466" spans="2:4" x14ac:dyDescent="0.2">
      <c r="B466" t="s">
        <v>497</v>
      </c>
      <c r="C466" s="51">
        <v>-1.9372731195074364E-2</v>
      </c>
      <c r="D466" s="51">
        <f t="shared" si="10"/>
        <v>1.0627268804925635E-2</v>
      </c>
    </row>
    <row r="467" spans="2:4" x14ac:dyDescent="0.2">
      <c r="B467" t="s">
        <v>498</v>
      </c>
      <c r="C467" s="51">
        <v>4.4969653596740017E-2</v>
      </c>
      <c r="D467" s="51">
        <f t="shared" si="10"/>
        <v>7.4969653596740016E-2</v>
      </c>
    </row>
    <row r="468" spans="2:4" x14ac:dyDescent="0.2">
      <c r="B468" t="s">
        <v>499</v>
      </c>
      <c r="C468" s="51">
        <v>2.6513418836822761E-2</v>
      </c>
      <c r="D468" s="51">
        <f t="shared" si="10"/>
        <v>5.651341883682276E-2</v>
      </c>
    </row>
    <row r="469" spans="2:4" x14ac:dyDescent="0.2">
      <c r="B469" t="s">
        <v>500</v>
      </c>
      <c r="C469" s="51">
        <v>4.7329301020711733E-3</v>
      </c>
      <c r="D469" s="51">
        <f t="shared" si="10"/>
        <v>3.4732930102071173E-2</v>
      </c>
    </row>
    <row r="470" spans="2:4" x14ac:dyDescent="0.2">
      <c r="B470" t="s">
        <v>501</v>
      </c>
      <c r="C470" s="51">
        <v>3.7952414042628668E-2</v>
      </c>
      <c r="D470" s="51">
        <f t="shared" si="10"/>
        <v>6.7952414042628667E-2</v>
      </c>
    </row>
    <row r="471" spans="2:4" x14ac:dyDescent="0.2">
      <c r="B471" t="s">
        <v>502</v>
      </c>
      <c r="C471" s="51">
        <v>-2.9736549689075506E-3</v>
      </c>
      <c r="D471" s="51">
        <f t="shared" si="10"/>
        <v>2.7026345031092448E-2</v>
      </c>
    </row>
    <row r="472" spans="2:4" x14ac:dyDescent="0.2">
      <c r="B472" t="s">
        <v>503</v>
      </c>
      <c r="C472" s="51">
        <v>-4.2882630294641365E-3</v>
      </c>
      <c r="D472" s="51">
        <f t="shared" si="10"/>
        <v>2.5711736970535862E-2</v>
      </c>
    </row>
    <row r="473" spans="2:4" x14ac:dyDescent="0.2">
      <c r="B473" t="s">
        <v>504</v>
      </c>
      <c r="C473" s="51">
        <v>-1.6591412212507956E-2</v>
      </c>
      <c r="D473" s="51">
        <f t="shared" si="10"/>
        <v>1.3408587787492043E-2</v>
      </c>
    </row>
    <row r="474" spans="2:4" x14ac:dyDescent="0.2">
      <c r="B474" t="s">
        <v>505</v>
      </c>
      <c r="C474" s="51">
        <v>-3.9709628527282242E-2</v>
      </c>
      <c r="D474" s="51">
        <f t="shared" si="10"/>
        <v>-9.7096285272822436E-3</v>
      </c>
    </row>
    <row r="475" spans="2:4" x14ac:dyDescent="0.2">
      <c r="B475" t="s">
        <v>506</v>
      </c>
      <c r="C475" s="51">
        <v>-1.2092889324425088E-2</v>
      </c>
      <c r="D475" s="51">
        <f t="shared" si="10"/>
        <v>1.7907110675574912E-2</v>
      </c>
    </row>
    <row r="476" spans="2:4" x14ac:dyDescent="0.2">
      <c r="B476" t="s">
        <v>507</v>
      </c>
      <c r="C476" s="51">
        <v>1.5685731774211609E-2</v>
      </c>
      <c r="D476" s="51">
        <f t="shared" si="10"/>
        <v>4.5685731774211605E-2</v>
      </c>
    </row>
    <row r="477" spans="2:4" x14ac:dyDescent="0.2">
      <c r="B477" t="s">
        <v>508</v>
      </c>
      <c r="C477" s="51">
        <v>3.7795216740428871E-2</v>
      </c>
      <c r="D477" s="51">
        <f t="shared" si="10"/>
        <v>6.7795216740428876E-2</v>
      </c>
    </row>
    <row r="478" spans="2:4" x14ac:dyDescent="0.2">
      <c r="B478" t="s">
        <v>509</v>
      </c>
      <c r="C478" s="51">
        <v>4.6723012959737964E-2</v>
      </c>
      <c r="D478" s="51">
        <f t="shared" si="10"/>
        <v>7.6723012959737963E-2</v>
      </c>
    </row>
    <row r="479" spans="2:4" x14ac:dyDescent="0.2">
      <c r="B479" t="s">
        <v>510</v>
      </c>
      <c r="C479" s="51">
        <v>-3.7827361475758312E-2</v>
      </c>
      <c r="D479" s="51">
        <f t="shared" si="10"/>
        <v>-7.8273614757583126E-3</v>
      </c>
    </row>
    <row r="480" spans="2:4" x14ac:dyDescent="0.2">
      <c r="B480" t="s">
        <v>511</v>
      </c>
      <c r="C480" s="51">
        <v>4.6194797000541916E-2</v>
      </c>
      <c r="D480" s="51">
        <f t="shared" si="10"/>
        <v>7.6194797000541908E-2</v>
      </c>
    </row>
    <row r="481" spans="2:4" x14ac:dyDescent="0.2">
      <c r="B481" t="s">
        <v>512</v>
      </c>
      <c r="C481" s="51">
        <v>2.6557849118988244E-2</v>
      </c>
      <c r="D481" s="51">
        <f t="shared" si="10"/>
        <v>5.6557849118988243E-2</v>
      </c>
    </row>
    <row r="482" spans="2:4" x14ac:dyDescent="0.2">
      <c r="B482" t="s">
        <v>513</v>
      </c>
      <c r="C482" s="51">
        <v>4.5161392730415362E-4</v>
      </c>
      <c r="D482" s="51">
        <f t="shared" si="10"/>
        <v>3.0451613927304153E-2</v>
      </c>
    </row>
    <row r="483" spans="2:4" x14ac:dyDescent="0.2">
      <c r="B483" t="s">
        <v>514</v>
      </c>
      <c r="C483" s="51">
        <v>6.4422677563288214E-3</v>
      </c>
      <c r="D483" s="51">
        <f t="shared" si="10"/>
        <v>3.6442267756328819E-2</v>
      </c>
    </row>
    <row r="484" spans="2:4" x14ac:dyDescent="0.2">
      <c r="B484" t="s">
        <v>515</v>
      </c>
      <c r="C484" s="51">
        <v>3.3161860146931954E-2</v>
      </c>
      <c r="D484" s="51">
        <f t="shared" si="10"/>
        <v>6.3161860146931953E-2</v>
      </c>
    </row>
    <row r="485" spans="2:4" x14ac:dyDescent="0.2">
      <c r="B485" t="s">
        <v>516</v>
      </c>
      <c r="C485" s="51">
        <v>7.4018665117910427E-3</v>
      </c>
      <c r="D485" s="51">
        <f t="shared" si="10"/>
        <v>3.7401866511791039E-2</v>
      </c>
    </row>
    <row r="486" spans="2:4" x14ac:dyDescent="0.2">
      <c r="B486" t="s">
        <v>517</v>
      </c>
      <c r="C486" s="51">
        <v>1.5088724996499731E-2</v>
      </c>
      <c r="D486" s="51">
        <f t="shared" si="10"/>
        <v>4.5088724996499727E-2</v>
      </c>
    </row>
    <row r="487" spans="2:4" x14ac:dyDescent="0.2">
      <c r="B487" t="s">
        <v>518</v>
      </c>
      <c r="C487" s="51">
        <v>-1.8979917297488359E-3</v>
      </c>
      <c r="D487" s="51">
        <f t="shared" si="10"/>
        <v>2.8102008270251163E-2</v>
      </c>
    </row>
    <row r="488" spans="2:4" x14ac:dyDescent="0.2">
      <c r="B488" t="s">
        <v>519</v>
      </c>
      <c r="C488" s="51">
        <v>-5.8020685918505396E-3</v>
      </c>
      <c r="D488" s="51">
        <f t="shared" si="10"/>
        <v>2.4197931408149458E-2</v>
      </c>
    </row>
    <row r="489" spans="2:4" x14ac:dyDescent="0.2">
      <c r="B489" t="s">
        <v>520</v>
      </c>
      <c r="C489" s="51">
        <v>4.5175686312283837E-2</v>
      </c>
      <c r="D489" s="51">
        <f t="shared" si="10"/>
        <v>7.5175686312283829E-2</v>
      </c>
    </row>
    <row r="490" spans="2:4" x14ac:dyDescent="0.2">
      <c r="B490" t="s">
        <v>521</v>
      </c>
      <c r="C490" s="51">
        <v>-2.1338352271360127E-2</v>
      </c>
      <c r="D490" s="51">
        <f t="shared" si="10"/>
        <v>8.6616477286398721E-3</v>
      </c>
    </row>
    <row r="491" spans="2:4" x14ac:dyDescent="0.2">
      <c r="B491" t="s">
        <v>522</v>
      </c>
      <c r="C491" s="51">
        <v>1.6548584772176252E-3</v>
      </c>
      <c r="D491" s="51">
        <f t="shared" si="10"/>
        <v>3.1654858477217621E-2</v>
      </c>
    </row>
    <row r="492" spans="2:4" x14ac:dyDescent="0.2">
      <c r="B492" t="s">
        <v>523</v>
      </c>
      <c r="C492" s="51">
        <v>1.4186735130990617E-2</v>
      </c>
      <c r="D492" s="51">
        <f t="shared" si="10"/>
        <v>4.4186735130990612E-2</v>
      </c>
    </row>
    <row r="493" spans="2:4" x14ac:dyDescent="0.2">
      <c r="B493" t="s">
        <v>524</v>
      </c>
      <c r="C493" s="51">
        <v>1.4793705110769372E-2</v>
      </c>
      <c r="D493" s="51">
        <f t="shared" si="10"/>
        <v>4.4793705110769369E-2</v>
      </c>
    </row>
    <row r="494" spans="2:4" x14ac:dyDescent="0.2">
      <c r="B494" t="s">
        <v>525</v>
      </c>
      <c r="C494" s="51">
        <v>7.4739346794976931E-3</v>
      </c>
      <c r="D494" s="51">
        <f t="shared" si="10"/>
        <v>3.7473934679497695E-2</v>
      </c>
    </row>
    <row r="495" spans="2:4" x14ac:dyDescent="0.2">
      <c r="B495" t="s">
        <v>526</v>
      </c>
      <c r="C495" s="51">
        <v>1.8372607491665426E-2</v>
      </c>
      <c r="D495" s="51">
        <f t="shared" si="10"/>
        <v>4.8372607491665429E-2</v>
      </c>
    </row>
    <row r="496" spans="2:4" x14ac:dyDescent="0.2">
      <c r="B496" t="s">
        <v>527</v>
      </c>
      <c r="C496" s="51">
        <v>2.44617751021994E-3</v>
      </c>
      <c r="D496" s="51">
        <f t="shared" si="10"/>
        <v>3.2446177510219942E-2</v>
      </c>
    </row>
    <row r="497" spans="2:4" x14ac:dyDescent="0.2">
      <c r="B497" t="s">
        <v>528</v>
      </c>
      <c r="C497" s="51">
        <v>1.8134580283715392E-2</v>
      </c>
      <c r="D497" s="51">
        <f t="shared" si="10"/>
        <v>4.8134580283715395E-2</v>
      </c>
    </row>
    <row r="498" spans="2:4" x14ac:dyDescent="0.2">
      <c r="B498" t="s">
        <v>529</v>
      </c>
      <c r="C498" s="51">
        <v>2.7310518444096675E-2</v>
      </c>
      <c r="D498" s="51">
        <f t="shared" si="10"/>
        <v>5.7310518444096674E-2</v>
      </c>
    </row>
    <row r="499" spans="2:4" x14ac:dyDescent="0.2">
      <c r="B499" t="s">
        <v>530</v>
      </c>
      <c r="C499" s="51">
        <v>1.8103082427273456E-2</v>
      </c>
      <c r="D499" s="51">
        <f t="shared" si="10"/>
        <v>4.8103082427273458E-2</v>
      </c>
    </row>
    <row r="500" spans="2:4" x14ac:dyDescent="0.2">
      <c r="B500" t="s">
        <v>531</v>
      </c>
      <c r="C500" s="51">
        <v>-2.8195872415245848E-2</v>
      </c>
      <c r="D500" s="51">
        <f t="shared" si="10"/>
        <v>1.8041275847541505E-3</v>
      </c>
    </row>
    <row r="501" spans="2:4" x14ac:dyDescent="0.2">
      <c r="B501" t="s">
        <v>532</v>
      </c>
      <c r="C501" s="51">
        <v>5.8645119784699995E-2</v>
      </c>
      <c r="D501" s="51">
        <f t="shared" si="10"/>
        <v>8.8645119784699994E-2</v>
      </c>
    </row>
    <row r="502" spans="2:4" x14ac:dyDescent="0.2">
      <c r="B502" t="s">
        <v>533</v>
      </c>
      <c r="C502" s="51">
        <v>2.2327177107978709E-2</v>
      </c>
      <c r="D502" s="51">
        <f t="shared" si="10"/>
        <v>5.2327177107978712E-2</v>
      </c>
    </row>
    <row r="503" spans="2:4" x14ac:dyDescent="0.2">
      <c r="B503" t="s">
        <v>534</v>
      </c>
      <c r="C503" s="51">
        <v>2.2445051340084562E-3</v>
      </c>
      <c r="D503" s="51">
        <f t="shared" si="10"/>
        <v>3.2244505134008457E-2</v>
      </c>
    </row>
    <row r="504" spans="2:4" x14ac:dyDescent="0.2">
      <c r="B504" t="s">
        <v>535</v>
      </c>
      <c r="C504" s="51">
        <v>-9.4623610861845082E-3</v>
      </c>
      <c r="D504" s="51">
        <f t="shared" si="10"/>
        <v>2.0537638913815492E-2</v>
      </c>
    </row>
    <row r="505" spans="2:4" x14ac:dyDescent="0.2">
      <c r="B505" t="s">
        <v>536</v>
      </c>
      <c r="C505" s="51">
        <v>4.9436514865080451E-3</v>
      </c>
      <c r="D505" s="51">
        <f t="shared" si="10"/>
        <v>3.4943651486508041E-2</v>
      </c>
    </row>
    <row r="506" spans="2:4" x14ac:dyDescent="0.2">
      <c r="B506" t="s">
        <v>537</v>
      </c>
      <c r="C506" s="51">
        <v>1.7962934044198527E-2</v>
      </c>
      <c r="D506" s="51">
        <f t="shared" si="10"/>
        <v>4.7962934044198526E-2</v>
      </c>
    </row>
    <row r="507" spans="2:4" x14ac:dyDescent="0.2">
      <c r="B507" t="s">
        <v>538</v>
      </c>
      <c r="C507" s="51">
        <v>4.0282875185948364E-2</v>
      </c>
      <c r="D507" s="51">
        <f t="shared" si="10"/>
        <v>7.0282875185948362E-2</v>
      </c>
    </row>
    <row r="508" spans="2:4" x14ac:dyDescent="0.2">
      <c r="B508" t="s">
        <v>539</v>
      </c>
      <c r="C508" s="51">
        <v>3.4421821490019953E-2</v>
      </c>
      <c r="D508" s="51">
        <f t="shared" si="10"/>
        <v>6.4421821490019959E-2</v>
      </c>
    </row>
    <row r="509" spans="2:4" x14ac:dyDescent="0.2">
      <c r="B509" t="s">
        <v>540</v>
      </c>
      <c r="C509" s="51">
        <v>1.5462489808127079E-2</v>
      </c>
      <c r="D509" s="51">
        <f t="shared" si="10"/>
        <v>4.5462489808127074E-2</v>
      </c>
    </row>
    <row r="510" spans="2:4" x14ac:dyDescent="0.2">
      <c r="B510" t="s">
        <v>541</v>
      </c>
      <c r="C510" s="51">
        <v>1.8311395870744401E-2</v>
      </c>
      <c r="D510" s="51">
        <f t="shared" si="10"/>
        <v>4.83113958707444E-2</v>
      </c>
    </row>
    <row r="511" spans="2:4" x14ac:dyDescent="0.2">
      <c r="B511" t="s">
        <v>542</v>
      </c>
      <c r="C511" s="51">
        <v>-2.3908698189096501E-2</v>
      </c>
      <c r="D511" s="51">
        <f t="shared" si="10"/>
        <v>6.0913018109034975E-3</v>
      </c>
    </row>
    <row r="512" spans="2:4" x14ac:dyDescent="0.2">
      <c r="B512" t="s">
        <v>543</v>
      </c>
      <c r="C512" s="51">
        <v>3.1357095584072507E-2</v>
      </c>
      <c r="D512" s="51">
        <f t="shared" si="10"/>
        <v>6.1357095584072506E-2</v>
      </c>
    </row>
    <row r="513" spans="2:4" x14ac:dyDescent="0.2">
      <c r="B513" t="s">
        <v>544</v>
      </c>
      <c r="C513" s="51">
        <v>8.7369585930756628E-3</v>
      </c>
      <c r="D513" s="51">
        <f t="shared" si="10"/>
        <v>3.873695859307566E-2</v>
      </c>
    </row>
    <row r="514" spans="2:4" x14ac:dyDescent="0.2">
      <c r="B514" t="s">
        <v>545</v>
      </c>
      <c r="C514" s="51">
        <v>1.2581708708658559E-2</v>
      </c>
      <c r="D514" s="51">
        <f t="shared" si="10"/>
        <v>4.2581708708658558E-2</v>
      </c>
    </row>
    <row r="515" spans="2:4" x14ac:dyDescent="0.2">
      <c r="B515" t="s">
        <v>546</v>
      </c>
      <c r="C515" s="51">
        <v>-1.1242107090532449E-2</v>
      </c>
      <c r="D515" s="51">
        <f t="shared" si="10"/>
        <v>1.8757892909467548E-2</v>
      </c>
    </row>
    <row r="516" spans="2:4" x14ac:dyDescent="0.2">
      <c r="B516" t="s">
        <v>547</v>
      </c>
      <c r="C516" s="51">
        <v>-1.5112567216896307E-3</v>
      </c>
      <c r="D516" s="51">
        <f t="shared" si="10"/>
        <v>2.8488743278310368E-2</v>
      </c>
    </row>
    <row r="517" spans="2:4" x14ac:dyDescent="0.2">
      <c r="B517" t="s">
        <v>548</v>
      </c>
      <c r="C517" s="51">
        <v>-7.2600451834279964E-3</v>
      </c>
      <c r="D517" s="51">
        <f t="shared" ref="D517:D580" si="11">C517+3%</f>
        <v>2.2739954816572004E-2</v>
      </c>
    </row>
    <row r="518" spans="2:4" x14ac:dyDescent="0.2">
      <c r="B518" t="s">
        <v>549</v>
      </c>
      <c r="C518" s="51">
        <v>3.2003131317722741E-2</v>
      </c>
      <c r="D518" s="51">
        <f t="shared" si="11"/>
        <v>6.200313131772274E-2</v>
      </c>
    </row>
    <row r="519" spans="2:4" x14ac:dyDescent="0.2">
      <c r="B519" t="s">
        <v>550</v>
      </c>
      <c r="C519" s="51">
        <v>6.0362620489458176E-3</v>
      </c>
      <c r="D519" s="51">
        <f t="shared" si="11"/>
        <v>3.6036262048945819E-2</v>
      </c>
    </row>
    <row r="520" spans="2:4" x14ac:dyDescent="0.2">
      <c r="B520" t="s">
        <v>551</v>
      </c>
      <c r="C520" s="51">
        <v>5.2427159441672172E-2</v>
      </c>
      <c r="D520" s="51">
        <f t="shared" si="11"/>
        <v>8.2427159441672171E-2</v>
      </c>
    </row>
    <row r="521" spans="2:4" x14ac:dyDescent="0.2">
      <c r="B521" t="s">
        <v>552</v>
      </c>
      <c r="C521" s="51">
        <v>1.852985558978066E-2</v>
      </c>
      <c r="D521" s="51">
        <f t="shared" si="11"/>
        <v>4.8529855589780659E-2</v>
      </c>
    </row>
    <row r="522" spans="2:4" x14ac:dyDescent="0.2">
      <c r="B522" t="s">
        <v>553</v>
      </c>
      <c r="C522" s="51">
        <v>2.1421360917017955E-2</v>
      </c>
      <c r="D522" s="51">
        <f t="shared" si="11"/>
        <v>5.1421360917017954E-2</v>
      </c>
    </row>
    <row r="523" spans="2:4" x14ac:dyDescent="0.2">
      <c r="B523" t="s">
        <v>554</v>
      </c>
      <c r="C523" s="51">
        <v>-2.2267095957995996E-2</v>
      </c>
      <c r="D523" s="51">
        <f t="shared" si="11"/>
        <v>7.7329040420040032E-3</v>
      </c>
    </row>
    <row r="524" spans="2:4" x14ac:dyDescent="0.2">
      <c r="B524" t="s">
        <v>555</v>
      </c>
      <c r="C524" s="51">
        <v>2.4234958073094198E-2</v>
      </c>
      <c r="D524" s="51">
        <f t="shared" si="11"/>
        <v>5.4234958073094197E-2</v>
      </c>
    </row>
    <row r="525" spans="2:4" x14ac:dyDescent="0.2">
      <c r="B525" t="s">
        <v>556</v>
      </c>
      <c r="C525" s="51">
        <v>2.0263199751961888E-2</v>
      </c>
      <c r="D525" s="51">
        <f t="shared" si="11"/>
        <v>5.026319975196189E-2</v>
      </c>
    </row>
    <row r="526" spans="2:4" x14ac:dyDescent="0.2">
      <c r="B526" t="s">
        <v>557</v>
      </c>
      <c r="C526" s="51">
        <v>1.2416161211932264E-2</v>
      </c>
      <c r="D526" s="51">
        <f t="shared" si="11"/>
        <v>4.2416161211932264E-2</v>
      </c>
    </row>
    <row r="527" spans="2:4" x14ac:dyDescent="0.2">
      <c r="B527" t="s">
        <v>558</v>
      </c>
      <c r="C527" s="51">
        <v>5.5781875244347204E-2</v>
      </c>
      <c r="D527" s="51">
        <f t="shared" si="11"/>
        <v>8.5781875244347203E-2</v>
      </c>
    </row>
    <row r="528" spans="2:4" x14ac:dyDescent="0.2">
      <c r="B528" t="s">
        <v>559</v>
      </c>
      <c r="C528" s="51">
        <v>-8.4426660998922123E-3</v>
      </c>
      <c r="D528" s="51">
        <f t="shared" si="11"/>
        <v>2.1557333900107785E-2</v>
      </c>
    </row>
    <row r="529" spans="2:4" x14ac:dyDescent="0.2">
      <c r="B529" t="s">
        <v>560</v>
      </c>
      <c r="C529" s="51">
        <v>1.7701761770732672E-2</v>
      </c>
      <c r="D529" s="51">
        <f t="shared" si="11"/>
        <v>4.7701761770732667E-2</v>
      </c>
    </row>
    <row r="530" spans="2:4" x14ac:dyDescent="0.2">
      <c r="B530" t="s">
        <v>561</v>
      </c>
      <c r="C530" s="51">
        <v>2.8040027340892046E-2</v>
      </c>
      <c r="D530" s="51">
        <f t="shared" si="11"/>
        <v>5.8040027340892045E-2</v>
      </c>
    </row>
    <row r="531" spans="2:4" x14ac:dyDescent="0.2">
      <c r="B531" t="s">
        <v>562</v>
      </c>
      <c r="C531" s="51">
        <v>-2.1362104899651686E-2</v>
      </c>
      <c r="D531" s="51">
        <f t="shared" si="11"/>
        <v>8.6378951003483126E-3</v>
      </c>
    </row>
    <row r="532" spans="2:4" x14ac:dyDescent="0.2">
      <c r="B532" t="s">
        <v>563</v>
      </c>
      <c r="C532" s="51">
        <v>3.8820813372938542E-3</v>
      </c>
      <c r="D532" s="51">
        <f t="shared" si="11"/>
        <v>3.3882081337293854E-2</v>
      </c>
    </row>
    <row r="533" spans="2:4" x14ac:dyDescent="0.2">
      <c r="B533" t="s">
        <v>564</v>
      </c>
      <c r="C533" s="51">
        <v>1.304414807951664E-2</v>
      </c>
      <c r="D533" s="51">
        <f t="shared" si="11"/>
        <v>4.3044148079516641E-2</v>
      </c>
    </row>
    <row r="534" spans="2:4" x14ac:dyDescent="0.2">
      <c r="B534" t="s">
        <v>565</v>
      </c>
      <c r="C534" s="51">
        <v>2.7771769435298722E-2</v>
      </c>
      <c r="D534" s="51">
        <f t="shared" si="11"/>
        <v>5.7771769435298721E-2</v>
      </c>
    </row>
    <row r="535" spans="2:4" x14ac:dyDescent="0.2">
      <c r="B535" t="s">
        <v>566</v>
      </c>
      <c r="C535" s="51">
        <v>8.9423785498445839E-3</v>
      </c>
      <c r="D535" s="51">
        <f t="shared" si="11"/>
        <v>3.8942378549844586E-2</v>
      </c>
    </row>
    <row r="536" spans="2:4" x14ac:dyDescent="0.2">
      <c r="B536" t="s">
        <v>567</v>
      </c>
      <c r="C536" s="51">
        <v>1.1043095081087766E-2</v>
      </c>
      <c r="D536" s="51">
        <f t="shared" si="11"/>
        <v>4.1043095081087763E-2</v>
      </c>
    </row>
    <row r="537" spans="2:4" x14ac:dyDescent="0.2">
      <c r="B537" t="s">
        <v>568</v>
      </c>
      <c r="C537" s="51">
        <v>-2.8154946335831911E-3</v>
      </c>
      <c r="D537" s="51">
        <f t="shared" si="11"/>
        <v>2.7184505366416808E-2</v>
      </c>
    </row>
    <row r="538" spans="2:4" x14ac:dyDescent="0.2">
      <c r="B538" t="s">
        <v>569</v>
      </c>
      <c r="C538" s="51">
        <v>1.515292748329055E-2</v>
      </c>
      <c r="D538" s="51">
        <f t="shared" si="11"/>
        <v>4.5152927483290549E-2</v>
      </c>
    </row>
    <row r="539" spans="2:4" x14ac:dyDescent="0.2">
      <c r="B539" t="s">
        <v>570</v>
      </c>
      <c r="C539" s="51">
        <v>-3.0204805386901637E-2</v>
      </c>
      <c r="D539" s="51">
        <f t="shared" si="11"/>
        <v>-2.0480538690163808E-4</v>
      </c>
    </row>
    <row r="540" spans="2:4" x14ac:dyDescent="0.2">
      <c r="B540" t="s">
        <v>571</v>
      </c>
      <c r="C540" s="51">
        <v>2.0248827380120456E-2</v>
      </c>
      <c r="D540" s="51">
        <f t="shared" si="11"/>
        <v>5.0248827380120459E-2</v>
      </c>
    </row>
    <row r="541" spans="2:4" x14ac:dyDescent="0.2">
      <c r="B541" t="s">
        <v>572</v>
      </c>
      <c r="C541" s="51">
        <v>-6.0660777967169368E-3</v>
      </c>
      <c r="D541" s="51">
        <f t="shared" si="11"/>
        <v>2.393392220328306E-2</v>
      </c>
    </row>
    <row r="542" spans="2:4" x14ac:dyDescent="0.2">
      <c r="B542" t="s">
        <v>573</v>
      </c>
      <c r="C542" s="51">
        <v>4.644506602717699E-2</v>
      </c>
      <c r="D542" s="51">
        <f t="shared" si="11"/>
        <v>7.6445066027176989E-2</v>
      </c>
    </row>
    <row r="543" spans="2:4" x14ac:dyDescent="0.2">
      <c r="B543" t="s">
        <v>574</v>
      </c>
      <c r="C543" s="51">
        <v>9.9251042804203767E-3</v>
      </c>
      <c r="D543" s="51">
        <f t="shared" si="11"/>
        <v>3.9925104280420377E-2</v>
      </c>
    </row>
    <row r="544" spans="2:4" x14ac:dyDescent="0.2">
      <c r="B544" t="s">
        <v>575</v>
      </c>
      <c r="C544" s="51">
        <v>7.147580405405027E-3</v>
      </c>
      <c r="D544" s="51">
        <f t="shared" si="11"/>
        <v>3.7147580405405028E-2</v>
      </c>
    </row>
    <row r="545" spans="2:4" x14ac:dyDescent="0.2">
      <c r="B545" t="s">
        <v>576</v>
      </c>
      <c r="C545" s="51">
        <v>3.3406454009395486E-2</v>
      </c>
      <c r="D545" s="51">
        <f t="shared" si="11"/>
        <v>6.3406454009395485E-2</v>
      </c>
    </row>
    <row r="546" spans="2:4" x14ac:dyDescent="0.2">
      <c r="B546" t="s">
        <v>577</v>
      </c>
      <c r="C546" s="51">
        <v>3.4355795253472925E-2</v>
      </c>
      <c r="D546" s="51">
        <f t="shared" si="11"/>
        <v>6.4355795253472931E-2</v>
      </c>
    </row>
    <row r="547" spans="2:4" x14ac:dyDescent="0.2">
      <c r="B547" t="s">
        <v>578</v>
      </c>
      <c r="C547" s="51">
        <v>-1.3777063062885288E-2</v>
      </c>
      <c r="D547" s="51">
        <f t="shared" si="11"/>
        <v>1.6222936937114713E-2</v>
      </c>
    </row>
    <row r="548" spans="2:4" x14ac:dyDescent="0.2">
      <c r="B548" t="s">
        <v>579</v>
      </c>
      <c r="C548" s="51">
        <v>2.490290405569158E-2</v>
      </c>
      <c r="D548" s="51">
        <f t="shared" si="11"/>
        <v>5.4902904055691579E-2</v>
      </c>
    </row>
    <row r="549" spans="2:4" x14ac:dyDescent="0.2">
      <c r="B549" t="s">
        <v>580</v>
      </c>
      <c r="C549" s="51">
        <v>-1.885517377693114E-2</v>
      </c>
      <c r="D549" s="51">
        <f t="shared" si="11"/>
        <v>1.1144826223068859E-2</v>
      </c>
    </row>
    <row r="550" spans="2:4" x14ac:dyDescent="0.2">
      <c r="B550" t="s">
        <v>581</v>
      </c>
      <c r="C550" s="51">
        <v>2.4533441695250527E-2</v>
      </c>
      <c r="D550" s="51">
        <f t="shared" si="11"/>
        <v>5.4533441695250526E-2</v>
      </c>
    </row>
    <row r="551" spans="2:4" x14ac:dyDescent="0.2">
      <c r="B551" t="s">
        <v>582</v>
      </c>
      <c r="C551" s="51">
        <v>1.7757399950107736E-2</v>
      </c>
      <c r="D551" s="51">
        <f t="shared" si="11"/>
        <v>4.7757399950107735E-2</v>
      </c>
    </row>
    <row r="552" spans="2:4" x14ac:dyDescent="0.2">
      <c r="B552" t="s">
        <v>583</v>
      </c>
      <c r="C552" s="51">
        <v>8.9773117821722193E-3</v>
      </c>
      <c r="D552" s="51">
        <f t="shared" si="11"/>
        <v>3.8977311782172216E-2</v>
      </c>
    </row>
    <row r="553" spans="2:4" x14ac:dyDescent="0.2">
      <c r="B553" t="s">
        <v>584</v>
      </c>
      <c r="C553" s="51">
        <v>-1.0771343148320017E-2</v>
      </c>
      <c r="D553" s="51">
        <f t="shared" si="11"/>
        <v>1.922865685167998E-2</v>
      </c>
    </row>
    <row r="554" spans="2:4" x14ac:dyDescent="0.2">
      <c r="B554" t="s">
        <v>585</v>
      </c>
      <c r="C554" s="51">
        <v>2.4330253453262382E-2</v>
      </c>
      <c r="D554" s="51">
        <f t="shared" si="11"/>
        <v>5.4330253453262381E-2</v>
      </c>
    </row>
    <row r="555" spans="2:4" x14ac:dyDescent="0.2">
      <c r="B555" t="s">
        <v>586</v>
      </c>
      <c r="C555" s="51">
        <v>3.6069848151443089E-2</v>
      </c>
      <c r="D555" s="51">
        <f t="shared" si="11"/>
        <v>6.6069848151443095E-2</v>
      </c>
    </row>
    <row r="556" spans="2:4" x14ac:dyDescent="0.2">
      <c r="B556" t="s">
        <v>587</v>
      </c>
      <c r="C556" s="51">
        <v>4.6133653946513767E-2</v>
      </c>
      <c r="D556" s="51">
        <f t="shared" si="11"/>
        <v>7.6133653946513766E-2</v>
      </c>
    </row>
    <row r="557" spans="2:4" x14ac:dyDescent="0.2">
      <c r="B557" t="s">
        <v>588</v>
      </c>
      <c r="C557" s="51">
        <v>4.3120889895289808E-3</v>
      </c>
      <c r="D557" s="51">
        <f t="shared" si="11"/>
        <v>3.4312088989528977E-2</v>
      </c>
    </row>
    <row r="558" spans="2:4" x14ac:dyDescent="0.2">
      <c r="B558" t="s">
        <v>589</v>
      </c>
      <c r="C558" s="51">
        <v>-3.8353016736377608E-2</v>
      </c>
      <c r="D558" s="51">
        <f t="shared" si="11"/>
        <v>-8.3530167363776095E-3</v>
      </c>
    </row>
    <row r="559" spans="2:4" x14ac:dyDescent="0.2">
      <c r="B559" t="s">
        <v>590</v>
      </c>
      <c r="C559" s="51">
        <v>2.298946348503627E-2</v>
      </c>
      <c r="D559" s="51">
        <f t="shared" si="11"/>
        <v>5.2989463485036269E-2</v>
      </c>
    </row>
    <row r="560" spans="2:4" x14ac:dyDescent="0.2">
      <c r="B560" t="s">
        <v>591</v>
      </c>
      <c r="C560" s="51">
        <v>2.5998541667239757E-2</v>
      </c>
      <c r="D560" s="51">
        <f t="shared" si="11"/>
        <v>5.5998541667239755E-2</v>
      </c>
    </row>
    <row r="561" spans="2:4" x14ac:dyDescent="0.2">
      <c r="B561" t="s">
        <v>592</v>
      </c>
      <c r="C561" s="51">
        <v>1.3269684379565485E-2</v>
      </c>
      <c r="D561" s="51">
        <f t="shared" si="11"/>
        <v>4.3269684379565486E-2</v>
      </c>
    </row>
    <row r="562" spans="2:4" x14ac:dyDescent="0.2">
      <c r="B562" t="s">
        <v>593</v>
      </c>
      <c r="C562" s="51">
        <v>7.9352126779220628E-3</v>
      </c>
      <c r="D562" s="51">
        <f t="shared" si="11"/>
        <v>3.7935212677922062E-2</v>
      </c>
    </row>
    <row r="563" spans="2:4" x14ac:dyDescent="0.2">
      <c r="B563" t="s">
        <v>594</v>
      </c>
      <c r="C563" s="51">
        <v>-3.1214163023223856E-2</v>
      </c>
      <c r="D563" s="51">
        <f t="shared" si="11"/>
        <v>-1.2141630232238576E-3</v>
      </c>
    </row>
    <row r="564" spans="2:4" x14ac:dyDescent="0.2">
      <c r="B564" t="s">
        <v>595</v>
      </c>
      <c r="C564" s="51">
        <v>9.2748658559151272E-3</v>
      </c>
      <c r="D564" s="51">
        <f t="shared" si="11"/>
        <v>3.9274865855915123E-2</v>
      </c>
    </row>
    <row r="565" spans="2:4" x14ac:dyDescent="0.2">
      <c r="B565" t="s">
        <v>596</v>
      </c>
      <c r="C565" s="51">
        <v>-1.5092518481008588E-2</v>
      </c>
      <c r="D565" s="51">
        <f t="shared" si="11"/>
        <v>1.4907481518991411E-2</v>
      </c>
    </row>
    <row r="566" spans="2:4" x14ac:dyDescent="0.2">
      <c r="B566" t="s">
        <v>597</v>
      </c>
      <c r="C566" s="51">
        <v>3.8448292236854462E-2</v>
      </c>
      <c r="D566" s="51">
        <f t="shared" si="11"/>
        <v>6.8448292236854461E-2</v>
      </c>
    </row>
    <row r="567" spans="2:4" x14ac:dyDescent="0.2">
      <c r="B567" t="s">
        <v>598</v>
      </c>
      <c r="C567" s="51">
        <v>3.9454708289489035E-2</v>
      </c>
      <c r="D567" s="51">
        <f t="shared" si="11"/>
        <v>6.9454708289489034E-2</v>
      </c>
    </row>
    <row r="568" spans="2:4" x14ac:dyDescent="0.2">
      <c r="B568" t="s">
        <v>599</v>
      </c>
      <c r="C568" s="51">
        <v>-4.1910078393622967E-3</v>
      </c>
      <c r="D568" s="51">
        <f t="shared" si="11"/>
        <v>2.58089921606377E-2</v>
      </c>
    </row>
    <row r="569" spans="2:4" x14ac:dyDescent="0.2">
      <c r="B569" t="s">
        <v>600</v>
      </c>
      <c r="C569" s="51">
        <v>2.1185806130022328E-2</v>
      </c>
      <c r="D569" s="51">
        <f t="shared" si="11"/>
        <v>5.1185806130022327E-2</v>
      </c>
    </row>
    <row r="570" spans="2:4" x14ac:dyDescent="0.2">
      <c r="B570" t="s">
        <v>601</v>
      </c>
      <c r="C570" s="51">
        <v>2.0220218094629847E-2</v>
      </c>
      <c r="D570" s="51">
        <f t="shared" si="11"/>
        <v>5.0220218094629843E-2</v>
      </c>
    </row>
    <row r="571" spans="2:4" x14ac:dyDescent="0.2">
      <c r="B571" t="s">
        <v>602</v>
      </c>
      <c r="C571" s="51">
        <v>-1.1806451143563797E-2</v>
      </c>
      <c r="D571" s="51">
        <f t="shared" si="11"/>
        <v>1.8193548856436204E-2</v>
      </c>
    </row>
    <row r="572" spans="2:4" x14ac:dyDescent="0.2">
      <c r="B572" t="s">
        <v>603</v>
      </c>
      <c r="C572" s="51">
        <v>4.535582228148706E-2</v>
      </c>
      <c r="D572" s="51">
        <f t="shared" si="11"/>
        <v>7.5355822281487059E-2</v>
      </c>
    </row>
    <row r="573" spans="2:4" x14ac:dyDescent="0.2">
      <c r="B573" t="s">
        <v>604</v>
      </c>
      <c r="C573" s="51">
        <v>4.968899797960754E-2</v>
      </c>
      <c r="D573" s="51">
        <f t="shared" si="11"/>
        <v>7.9688997979607545E-2</v>
      </c>
    </row>
    <row r="574" spans="2:4" x14ac:dyDescent="0.2">
      <c r="B574" t="s">
        <v>605</v>
      </c>
      <c r="C574" s="51">
        <v>2.8499326305726214E-2</v>
      </c>
      <c r="D574" s="51">
        <f t="shared" si="11"/>
        <v>5.8499326305726213E-2</v>
      </c>
    </row>
    <row r="575" spans="2:4" x14ac:dyDescent="0.2">
      <c r="B575" t="s">
        <v>606</v>
      </c>
      <c r="C575" s="51">
        <v>3.7946617941052016E-2</v>
      </c>
      <c r="D575" s="51">
        <f t="shared" si="11"/>
        <v>6.7946617941052015E-2</v>
      </c>
    </row>
    <row r="576" spans="2:4" x14ac:dyDescent="0.2">
      <c r="B576" t="s">
        <v>607</v>
      </c>
      <c r="C576" s="51">
        <v>-2.1752394346487378E-3</v>
      </c>
      <c r="D576" s="51">
        <f t="shared" si="11"/>
        <v>2.7824760565351263E-2</v>
      </c>
    </row>
    <row r="577" spans="2:4" x14ac:dyDescent="0.2">
      <c r="B577" t="s">
        <v>608</v>
      </c>
      <c r="C577" s="51">
        <v>-1.2059151970692366E-2</v>
      </c>
      <c r="D577" s="51">
        <f t="shared" si="11"/>
        <v>1.7940848029307635E-2</v>
      </c>
    </row>
    <row r="578" spans="2:4" x14ac:dyDescent="0.2">
      <c r="B578" t="s">
        <v>609</v>
      </c>
      <c r="C578" s="51">
        <v>5.871587021468499E-3</v>
      </c>
      <c r="D578" s="51">
        <f t="shared" si="11"/>
        <v>3.5871587021468497E-2</v>
      </c>
    </row>
    <row r="579" spans="2:4" x14ac:dyDescent="0.2">
      <c r="B579" t="s">
        <v>610</v>
      </c>
      <c r="C579" s="51">
        <v>-3.9099299748171355E-2</v>
      </c>
      <c r="D579" s="51">
        <f t="shared" si="11"/>
        <v>-9.0992997481713564E-3</v>
      </c>
    </row>
    <row r="580" spans="2:4" x14ac:dyDescent="0.2">
      <c r="B580" t="s">
        <v>611</v>
      </c>
      <c r="C580" s="51">
        <v>1.8600056854284362E-2</v>
      </c>
      <c r="D580" s="51">
        <f t="shared" si="11"/>
        <v>4.8600056854284361E-2</v>
      </c>
    </row>
    <row r="581" spans="2:4" x14ac:dyDescent="0.2">
      <c r="B581" t="s">
        <v>612</v>
      </c>
      <c r="C581" s="51">
        <v>-5.2805849660862211E-3</v>
      </c>
      <c r="D581" s="51">
        <f t="shared" ref="D581:D644" si="12">C581+3%</f>
        <v>2.4719415033913776E-2</v>
      </c>
    </row>
    <row r="582" spans="2:4" x14ac:dyDescent="0.2">
      <c r="B582" t="s">
        <v>613</v>
      </c>
      <c r="C582" s="51">
        <v>-9.0385199173102556E-3</v>
      </c>
      <c r="D582" s="51">
        <f t="shared" si="12"/>
        <v>2.0961480082689742E-2</v>
      </c>
    </row>
    <row r="583" spans="2:4" x14ac:dyDescent="0.2">
      <c r="B583" t="s">
        <v>614</v>
      </c>
      <c r="C583" s="51">
        <v>9.6469111344830646E-4</v>
      </c>
      <c r="D583" s="51">
        <f t="shared" si="12"/>
        <v>3.0964691113448305E-2</v>
      </c>
    </row>
    <row r="584" spans="2:4" x14ac:dyDescent="0.2">
      <c r="B584" t="s">
        <v>615</v>
      </c>
      <c r="C584" s="51">
        <v>-1.4648198730123163E-2</v>
      </c>
      <c r="D584" s="51">
        <f t="shared" si="12"/>
        <v>1.5351801269876836E-2</v>
      </c>
    </row>
    <row r="585" spans="2:4" x14ac:dyDescent="0.2">
      <c r="B585" t="s">
        <v>616</v>
      </c>
      <c r="C585" s="51">
        <v>3.1083748200946629E-2</v>
      </c>
      <c r="D585" s="51">
        <f t="shared" si="12"/>
        <v>6.1083748200946628E-2</v>
      </c>
    </row>
    <row r="586" spans="2:4" x14ac:dyDescent="0.2">
      <c r="B586" t="s">
        <v>617</v>
      </c>
      <c r="C586" s="51">
        <v>6.120176940355688E-3</v>
      </c>
      <c r="D586" s="51">
        <f t="shared" si="12"/>
        <v>3.6120176940355686E-2</v>
      </c>
    </row>
    <row r="587" spans="2:4" x14ac:dyDescent="0.2">
      <c r="B587" t="s">
        <v>618</v>
      </c>
      <c r="C587" s="51">
        <v>-3.3272934667744319E-3</v>
      </c>
      <c r="D587" s="51">
        <f t="shared" si="12"/>
        <v>2.6672706533225565E-2</v>
      </c>
    </row>
    <row r="588" spans="2:4" x14ac:dyDescent="0.2">
      <c r="B588" t="s">
        <v>619</v>
      </c>
      <c r="C588" s="51">
        <v>-1.6397298762995186E-2</v>
      </c>
      <c r="D588" s="51">
        <f t="shared" si="12"/>
        <v>1.3602701237004813E-2</v>
      </c>
    </row>
    <row r="589" spans="2:4" x14ac:dyDescent="0.2">
      <c r="B589" t="s">
        <v>620</v>
      </c>
      <c r="C589" s="51">
        <v>4.6756828269111025E-3</v>
      </c>
      <c r="D589" s="51">
        <f t="shared" si="12"/>
        <v>3.4675682826911101E-2</v>
      </c>
    </row>
    <row r="590" spans="2:4" x14ac:dyDescent="0.2">
      <c r="B590" t="s">
        <v>621</v>
      </c>
      <c r="C590" s="51">
        <v>-6.8269866113593262E-3</v>
      </c>
      <c r="D590" s="51">
        <f t="shared" si="12"/>
        <v>2.3173013388640674E-2</v>
      </c>
    </row>
    <row r="591" spans="2:4" x14ac:dyDescent="0.2">
      <c r="B591" t="s">
        <v>622</v>
      </c>
      <c r="C591" s="51">
        <v>4.6880553048230737E-2</v>
      </c>
      <c r="D591" s="51">
        <f t="shared" si="12"/>
        <v>7.6880553048230743E-2</v>
      </c>
    </row>
    <row r="592" spans="2:4" x14ac:dyDescent="0.2">
      <c r="B592" t="s">
        <v>623</v>
      </c>
      <c r="C592" s="51">
        <v>4.682218348756725E-3</v>
      </c>
      <c r="D592" s="51">
        <f t="shared" si="12"/>
        <v>3.4682218348756726E-2</v>
      </c>
    </row>
    <row r="593" spans="2:4" x14ac:dyDescent="0.2">
      <c r="B593" t="s">
        <v>624</v>
      </c>
      <c r="C593" s="51">
        <v>2.8091119055084698E-2</v>
      </c>
      <c r="D593" s="51">
        <f t="shared" si="12"/>
        <v>5.8091119055084697E-2</v>
      </c>
    </row>
    <row r="594" spans="2:4" x14ac:dyDescent="0.2">
      <c r="B594" t="s">
        <v>625</v>
      </c>
      <c r="C594" s="51">
        <v>7.7500253220947049E-3</v>
      </c>
      <c r="D594" s="51">
        <f t="shared" si="12"/>
        <v>3.7750025322094705E-2</v>
      </c>
    </row>
    <row r="595" spans="2:4" x14ac:dyDescent="0.2">
      <c r="B595" t="s">
        <v>626</v>
      </c>
      <c r="C595" s="51">
        <v>2.5124492156458036E-2</v>
      </c>
      <c r="D595" s="51">
        <f t="shared" si="12"/>
        <v>5.5124492156458038E-2</v>
      </c>
    </row>
    <row r="596" spans="2:4" x14ac:dyDescent="0.2">
      <c r="B596" t="s">
        <v>627</v>
      </c>
      <c r="C596" s="51">
        <v>4.344075423283858E-2</v>
      </c>
      <c r="D596" s="51">
        <f t="shared" si="12"/>
        <v>7.3440754232838579E-2</v>
      </c>
    </row>
    <row r="597" spans="2:4" x14ac:dyDescent="0.2">
      <c r="B597" t="s">
        <v>628</v>
      </c>
      <c r="C597" s="51">
        <v>1.4800676626086966E-2</v>
      </c>
      <c r="D597" s="51">
        <f t="shared" si="12"/>
        <v>4.4800676626086965E-2</v>
      </c>
    </row>
    <row r="598" spans="2:4" x14ac:dyDescent="0.2">
      <c r="B598" t="s">
        <v>629</v>
      </c>
      <c r="C598" s="51">
        <v>1.8627370663216399E-2</v>
      </c>
      <c r="D598" s="51">
        <f t="shared" si="12"/>
        <v>4.8627370663216402E-2</v>
      </c>
    </row>
    <row r="599" spans="2:4" x14ac:dyDescent="0.2">
      <c r="B599" t="s">
        <v>630</v>
      </c>
      <c r="C599" s="51">
        <v>-5.2285470762418809E-3</v>
      </c>
      <c r="D599" s="51">
        <f t="shared" si="12"/>
        <v>2.4771452923758118E-2</v>
      </c>
    </row>
    <row r="600" spans="2:4" x14ac:dyDescent="0.2">
      <c r="B600" t="s">
        <v>631</v>
      </c>
      <c r="C600" s="51">
        <v>7.0823054930687765E-3</v>
      </c>
      <c r="D600" s="51">
        <f t="shared" si="12"/>
        <v>3.7082305493068776E-2</v>
      </c>
    </row>
    <row r="601" spans="2:4" x14ac:dyDescent="0.2">
      <c r="B601" t="s">
        <v>632</v>
      </c>
      <c r="C601" s="51">
        <v>-1.3126764547834872E-2</v>
      </c>
      <c r="D601" s="51">
        <f t="shared" si="12"/>
        <v>1.6873235452165125E-2</v>
      </c>
    </row>
    <row r="602" spans="2:4" x14ac:dyDescent="0.2">
      <c r="B602" t="s">
        <v>633</v>
      </c>
      <c r="C602" s="51">
        <v>9.1100822811781782E-3</v>
      </c>
      <c r="D602" s="51">
        <f t="shared" si="12"/>
        <v>3.9110082281178175E-2</v>
      </c>
    </row>
    <row r="603" spans="2:4" x14ac:dyDescent="0.2">
      <c r="B603" t="s">
        <v>634</v>
      </c>
      <c r="C603" s="51">
        <v>1.8152214568962117E-2</v>
      </c>
      <c r="D603" s="51">
        <f t="shared" si="12"/>
        <v>4.8152214568962112E-2</v>
      </c>
    </row>
    <row r="604" spans="2:4" x14ac:dyDescent="0.2">
      <c r="B604" t="s">
        <v>635</v>
      </c>
      <c r="C604" s="51">
        <v>1.5925805994036688E-2</v>
      </c>
      <c r="D604" s="51">
        <f t="shared" si="12"/>
        <v>4.5925805994036686E-2</v>
      </c>
    </row>
    <row r="605" spans="2:4" x14ac:dyDescent="0.2">
      <c r="B605" t="s">
        <v>636</v>
      </c>
      <c r="C605" s="51">
        <v>1.9778100884428246E-2</v>
      </c>
      <c r="D605" s="51">
        <f t="shared" si="12"/>
        <v>4.9778100884428245E-2</v>
      </c>
    </row>
    <row r="606" spans="2:4" x14ac:dyDescent="0.2">
      <c r="B606" t="s">
        <v>637</v>
      </c>
      <c r="C606" s="51">
        <v>3.3187314947534532E-2</v>
      </c>
      <c r="D606" s="51">
        <f t="shared" si="12"/>
        <v>6.3187314947534531E-2</v>
      </c>
    </row>
    <row r="607" spans="2:4" x14ac:dyDescent="0.2">
      <c r="B607" t="s">
        <v>638</v>
      </c>
      <c r="C607" s="51">
        <v>4.5810169949785408E-3</v>
      </c>
      <c r="D607" s="51">
        <f t="shared" si="12"/>
        <v>3.4581016994978536E-2</v>
      </c>
    </row>
    <row r="608" spans="2:4" x14ac:dyDescent="0.2">
      <c r="B608" t="s">
        <v>639</v>
      </c>
      <c r="C608" s="51">
        <v>-1.1349793357421379E-2</v>
      </c>
      <c r="D608" s="51">
        <f t="shared" si="12"/>
        <v>1.8650206642578618E-2</v>
      </c>
    </row>
    <row r="609" spans="2:4" x14ac:dyDescent="0.2">
      <c r="B609" t="s">
        <v>640</v>
      </c>
      <c r="C609" s="51">
        <v>3.2144769659609225E-2</v>
      </c>
      <c r="D609" s="51">
        <f t="shared" si="12"/>
        <v>6.2144769659609224E-2</v>
      </c>
    </row>
    <row r="610" spans="2:4" x14ac:dyDescent="0.2">
      <c r="B610" t="s">
        <v>641</v>
      </c>
      <c r="C610" s="51">
        <v>5.5659177500095268E-4</v>
      </c>
      <c r="D610" s="51">
        <f t="shared" si="12"/>
        <v>3.0556591775000953E-2</v>
      </c>
    </row>
    <row r="611" spans="2:4" x14ac:dyDescent="0.2">
      <c r="B611" t="s">
        <v>642</v>
      </c>
      <c r="C611" s="51">
        <v>1.1410142545636111E-2</v>
      </c>
      <c r="D611" s="51">
        <f t="shared" si="12"/>
        <v>4.141014254563611E-2</v>
      </c>
    </row>
    <row r="612" spans="2:4" x14ac:dyDescent="0.2">
      <c r="B612" t="s">
        <v>643</v>
      </c>
      <c r="C612" s="51">
        <v>3.3370108824355826E-3</v>
      </c>
      <c r="D612" s="51">
        <f t="shared" si="12"/>
        <v>3.3337010882435583E-2</v>
      </c>
    </row>
    <row r="613" spans="2:4" x14ac:dyDescent="0.2">
      <c r="B613" t="s">
        <v>644</v>
      </c>
      <c r="C613" s="51">
        <v>-4.1981585479063232E-3</v>
      </c>
      <c r="D613" s="51">
        <f t="shared" si="12"/>
        <v>2.5801841452093674E-2</v>
      </c>
    </row>
    <row r="614" spans="2:4" x14ac:dyDescent="0.2">
      <c r="B614" t="s">
        <v>645</v>
      </c>
      <c r="C614" s="51">
        <v>2.4939420361743382E-2</v>
      </c>
      <c r="D614" s="51">
        <f t="shared" si="12"/>
        <v>5.4939420361743381E-2</v>
      </c>
    </row>
    <row r="615" spans="2:4" x14ac:dyDescent="0.2">
      <c r="B615" t="s">
        <v>646</v>
      </c>
      <c r="C615" s="51">
        <v>3.3361431362462626E-2</v>
      </c>
      <c r="D615" s="51">
        <f t="shared" si="12"/>
        <v>6.3361431362462625E-2</v>
      </c>
    </row>
    <row r="616" spans="2:4" x14ac:dyDescent="0.2">
      <c r="B616" t="s">
        <v>647</v>
      </c>
      <c r="C616" s="51">
        <v>-2.5682552297725536E-3</v>
      </c>
      <c r="D616" s="51">
        <f t="shared" si="12"/>
        <v>2.7431744770227445E-2</v>
      </c>
    </row>
    <row r="617" spans="2:4" x14ac:dyDescent="0.2">
      <c r="B617" t="s">
        <v>648</v>
      </c>
      <c r="C617" s="51">
        <v>-1.2178474594426248E-2</v>
      </c>
      <c r="D617" s="51">
        <f t="shared" si="12"/>
        <v>1.7821525405573753E-2</v>
      </c>
    </row>
    <row r="618" spans="2:4" x14ac:dyDescent="0.2">
      <c r="B618" t="s">
        <v>649</v>
      </c>
      <c r="C618" s="51">
        <v>-3.7334236669682979E-3</v>
      </c>
      <c r="D618" s="51">
        <f t="shared" si="12"/>
        <v>2.6266576333031699E-2</v>
      </c>
    </row>
    <row r="619" spans="2:4" x14ac:dyDescent="0.2">
      <c r="B619" t="s">
        <v>650</v>
      </c>
      <c r="C619" s="51">
        <v>5.129977816876273E-2</v>
      </c>
      <c r="D619" s="51">
        <f t="shared" si="12"/>
        <v>8.1299778168762729E-2</v>
      </c>
    </row>
    <row r="620" spans="2:4" x14ac:dyDescent="0.2">
      <c r="B620" t="s">
        <v>651</v>
      </c>
      <c r="C620" s="51">
        <v>9.5829530599738522E-3</v>
      </c>
      <c r="D620" s="51">
        <f t="shared" si="12"/>
        <v>3.9582953059973849E-2</v>
      </c>
    </row>
    <row r="621" spans="2:4" x14ac:dyDescent="0.2">
      <c r="B621" t="s">
        <v>652</v>
      </c>
      <c r="C621" s="51">
        <v>-8.6569344812264717E-3</v>
      </c>
      <c r="D621" s="51">
        <f t="shared" si="12"/>
        <v>2.1343065518773525E-2</v>
      </c>
    </row>
    <row r="622" spans="2:4" x14ac:dyDescent="0.2">
      <c r="B622" t="s">
        <v>653</v>
      </c>
      <c r="C622" s="51">
        <v>6.6290529304543705E-3</v>
      </c>
      <c r="D622" s="51">
        <f t="shared" si="12"/>
        <v>3.6629052930454369E-2</v>
      </c>
    </row>
    <row r="623" spans="2:4" x14ac:dyDescent="0.2">
      <c r="B623" t="s">
        <v>654</v>
      </c>
      <c r="C623" s="51">
        <v>9.2906358288962522E-3</v>
      </c>
      <c r="D623" s="51">
        <f t="shared" si="12"/>
        <v>3.9290635828896248E-2</v>
      </c>
    </row>
    <row r="624" spans="2:4" x14ac:dyDescent="0.2">
      <c r="B624" t="s">
        <v>655</v>
      </c>
      <c r="C624" s="51">
        <v>2.4501762673663462E-2</v>
      </c>
      <c r="D624" s="51">
        <f t="shared" si="12"/>
        <v>5.4501762673663461E-2</v>
      </c>
    </row>
    <row r="625" spans="2:4" x14ac:dyDescent="0.2">
      <c r="B625" t="s">
        <v>656</v>
      </c>
      <c r="C625" s="51">
        <v>9.1421313261129331E-3</v>
      </c>
      <c r="D625" s="51">
        <f t="shared" si="12"/>
        <v>3.9142131326112932E-2</v>
      </c>
    </row>
    <row r="626" spans="2:4" x14ac:dyDescent="0.2">
      <c r="B626" t="s">
        <v>657</v>
      </c>
      <c r="C626" s="51">
        <v>2.9559158952203374E-2</v>
      </c>
      <c r="D626" s="51">
        <f t="shared" si="12"/>
        <v>5.9559158952203373E-2</v>
      </c>
    </row>
    <row r="627" spans="2:4" x14ac:dyDescent="0.2">
      <c r="B627" t="s">
        <v>658</v>
      </c>
      <c r="C627" s="51">
        <v>6.7001181517274012E-3</v>
      </c>
      <c r="D627" s="51">
        <f t="shared" si="12"/>
        <v>3.6700118151727398E-2</v>
      </c>
    </row>
    <row r="628" spans="2:4" x14ac:dyDescent="0.2">
      <c r="B628" t="s">
        <v>659</v>
      </c>
      <c r="C628" s="51">
        <v>2.4739313315208795E-2</v>
      </c>
      <c r="D628" s="51">
        <f t="shared" si="12"/>
        <v>5.4739313315208794E-2</v>
      </c>
    </row>
    <row r="629" spans="2:4" x14ac:dyDescent="0.2">
      <c r="B629" t="s">
        <v>660</v>
      </c>
      <c r="C629" s="51">
        <v>-2.0499683794531216E-2</v>
      </c>
      <c r="D629" s="51">
        <f t="shared" si="12"/>
        <v>9.5003162054687826E-3</v>
      </c>
    </row>
    <row r="630" spans="2:4" x14ac:dyDescent="0.2">
      <c r="B630" t="s">
        <v>661</v>
      </c>
      <c r="C630" s="51">
        <v>-7.7528654968471045E-3</v>
      </c>
      <c r="D630" s="51">
        <f t="shared" si="12"/>
        <v>2.2247134503152896E-2</v>
      </c>
    </row>
    <row r="631" spans="2:4" x14ac:dyDescent="0.2">
      <c r="B631" t="s">
        <v>662</v>
      </c>
      <c r="C631" s="51">
        <v>-1.8582292612302792E-2</v>
      </c>
      <c r="D631" s="51">
        <f t="shared" si="12"/>
        <v>1.1417707387697207E-2</v>
      </c>
    </row>
    <row r="632" spans="2:4" x14ac:dyDescent="0.2">
      <c r="B632" t="s">
        <v>663</v>
      </c>
      <c r="C632" s="51">
        <v>5.1934975498677885E-3</v>
      </c>
      <c r="D632" s="51">
        <f t="shared" si="12"/>
        <v>3.5193497549867787E-2</v>
      </c>
    </row>
    <row r="633" spans="2:4" x14ac:dyDescent="0.2">
      <c r="B633" t="s">
        <v>664</v>
      </c>
      <c r="C633" s="51">
        <v>1.910554346579791E-2</v>
      </c>
      <c r="D633" s="51">
        <f t="shared" si="12"/>
        <v>4.9105543465797909E-2</v>
      </c>
    </row>
    <row r="634" spans="2:4" x14ac:dyDescent="0.2">
      <c r="B634" t="s">
        <v>665</v>
      </c>
      <c r="C634" s="51">
        <v>4.8057250138478246E-2</v>
      </c>
      <c r="D634" s="51">
        <f t="shared" si="12"/>
        <v>7.8057250138478251E-2</v>
      </c>
    </row>
    <row r="635" spans="2:4" x14ac:dyDescent="0.2">
      <c r="B635" t="s">
        <v>666</v>
      </c>
      <c r="C635" s="51">
        <v>-2.1824265212813651E-2</v>
      </c>
      <c r="D635" s="51">
        <f t="shared" si="12"/>
        <v>8.1757347871863478E-3</v>
      </c>
    </row>
    <row r="636" spans="2:4" x14ac:dyDescent="0.2">
      <c r="B636" t="s">
        <v>667</v>
      </c>
      <c r="C636" s="51">
        <v>-6.362892523642116E-3</v>
      </c>
      <c r="D636" s="51">
        <f t="shared" si="12"/>
        <v>2.3637107476357881E-2</v>
      </c>
    </row>
    <row r="637" spans="2:4" x14ac:dyDescent="0.2">
      <c r="B637" t="s">
        <v>668</v>
      </c>
      <c r="C637" s="51">
        <v>9.354723202494801E-3</v>
      </c>
      <c r="D637" s="51">
        <f t="shared" si="12"/>
        <v>3.93547232024948E-2</v>
      </c>
    </row>
    <row r="638" spans="2:4" x14ac:dyDescent="0.2">
      <c r="B638" t="s">
        <v>669</v>
      </c>
      <c r="C638" s="51">
        <v>-1.1497023721880032E-2</v>
      </c>
      <c r="D638" s="51">
        <f t="shared" si="12"/>
        <v>1.8502976278119969E-2</v>
      </c>
    </row>
    <row r="639" spans="2:4" x14ac:dyDescent="0.2">
      <c r="B639" t="s">
        <v>670</v>
      </c>
      <c r="C639" s="51">
        <v>-6.6796857683827648E-4</v>
      </c>
      <c r="D639" s="51">
        <f t="shared" si="12"/>
        <v>2.9332031423161722E-2</v>
      </c>
    </row>
    <row r="640" spans="2:4" x14ac:dyDescent="0.2">
      <c r="B640" t="s">
        <v>671</v>
      </c>
      <c r="C640" s="51">
        <v>1.6618896705094404E-2</v>
      </c>
      <c r="D640" s="51">
        <f t="shared" si="12"/>
        <v>4.6618896705094406E-2</v>
      </c>
    </row>
    <row r="641" spans="2:4" x14ac:dyDescent="0.2">
      <c r="B641" t="s">
        <v>672</v>
      </c>
      <c r="C641" s="51">
        <v>3.8992260683247751E-2</v>
      </c>
      <c r="D641" s="51">
        <f t="shared" si="12"/>
        <v>6.899226068324775E-2</v>
      </c>
    </row>
    <row r="642" spans="2:4" x14ac:dyDescent="0.2">
      <c r="B642" t="s">
        <v>673</v>
      </c>
      <c r="C642" s="51">
        <v>-2.0960547275433672E-2</v>
      </c>
      <c r="D642" s="51">
        <f t="shared" si="12"/>
        <v>9.039452724566327E-3</v>
      </c>
    </row>
    <row r="643" spans="2:4" x14ac:dyDescent="0.2">
      <c r="B643" t="s">
        <v>674</v>
      </c>
      <c r="C643" s="51">
        <v>1.3935852001888693E-2</v>
      </c>
      <c r="D643" s="51">
        <f t="shared" si="12"/>
        <v>4.3935852001888695E-2</v>
      </c>
    </row>
    <row r="644" spans="2:4" x14ac:dyDescent="0.2">
      <c r="B644" t="s">
        <v>675</v>
      </c>
      <c r="C644" s="51">
        <v>-6.3432923737538633E-3</v>
      </c>
      <c r="D644" s="51">
        <f t="shared" si="12"/>
        <v>2.3656707626246137E-2</v>
      </c>
    </row>
    <row r="645" spans="2:4" x14ac:dyDescent="0.2">
      <c r="B645" t="s">
        <v>676</v>
      </c>
      <c r="C645" s="51">
        <v>2.245221143978445E-3</v>
      </c>
      <c r="D645" s="51">
        <f t="shared" ref="D645:D708" si="13">C645+3%</f>
        <v>3.2245221143978445E-2</v>
      </c>
    </row>
    <row r="646" spans="2:4" x14ac:dyDescent="0.2">
      <c r="B646" t="s">
        <v>677</v>
      </c>
      <c r="C646" s="51">
        <v>1.4061506119623562E-2</v>
      </c>
      <c r="D646" s="51">
        <f t="shared" si="13"/>
        <v>4.4061506119623561E-2</v>
      </c>
    </row>
    <row r="647" spans="2:4" x14ac:dyDescent="0.2">
      <c r="B647" t="s">
        <v>678</v>
      </c>
      <c r="C647" s="51">
        <v>3.0190999975448746E-2</v>
      </c>
      <c r="D647" s="51">
        <f t="shared" si="13"/>
        <v>6.0190999975448745E-2</v>
      </c>
    </row>
    <row r="648" spans="2:4" x14ac:dyDescent="0.2">
      <c r="B648" t="s">
        <v>679</v>
      </c>
      <c r="C648" s="51">
        <v>-5.457360850469193E-2</v>
      </c>
      <c r="D648" s="51">
        <f t="shared" si="13"/>
        <v>-2.4573608504691931E-2</v>
      </c>
    </row>
    <row r="649" spans="2:4" x14ac:dyDescent="0.2">
      <c r="B649" t="s">
        <v>680</v>
      </c>
      <c r="C649" s="51">
        <v>2.5054251303727019E-2</v>
      </c>
      <c r="D649" s="51">
        <f t="shared" si="13"/>
        <v>5.5054251303727014E-2</v>
      </c>
    </row>
    <row r="650" spans="2:4" x14ac:dyDescent="0.2">
      <c r="B650" t="s">
        <v>681</v>
      </c>
      <c r="C650" s="51">
        <v>-2.6823471018346274E-3</v>
      </c>
      <c r="D650" s="51">
        <f t="shared" si="13"/>
        <v>2.7317652898165373E-2</v>
      </c>
    </row>
    <row r="651" spans="2:4" x14ac:dyDescent="0.2">
      <c r="B651" t="s">
        <v>682</v>
      </c>
      <c r="C651" s="51">
        <v>2.122457968081827E-2</v>
      </c>
      <c r="D651" s="51">
        <f t="shared" si="13"/>
        <v>5.1224579680818269E-2</v>
      </c>
    </row>
    <row r="652" spans="2:4" x14ac:dyDescent="0.2">
      <c r="B652" t="s">
        <v>683</v>
      </c>
      <c r="C652" s="51">
        <v>6.0488953115476078E-2</v>
      </c>
      <c r="D652" s="51">
        <f t="shared" si="13"/>
        <v>9.0488953115476084E-2</v>
      </c>
    </row>
    <row r="653" spans="2:4" x14ac:dyDescent="0.2">
      <c r="B653" t="s">
        <v>684</v>
      </c>
      <c r="C653" s="51">
        <v>2.9133089086758254E-2</v>
      </c>
      <c r="D653" s="51">
        <f t="shared" si="13"/>
        <v>5.9133089086758253E-2</v>
      </c>
    </row>
    <row r="654" spans="2:4" x14ac:dyDescent="0.2">
      <c r="B654" t="s">
        <v>685</v>
      </c>
      <c r="C654" s="51">
        <v>8.6910338417593002E-3</v>
      </c>
      <c r="D654" s="51">
        <f t="shared" si="13"/>
        <v>3.8691033841759301E-2</v>
      </c>
    </row>
    <row r="655" spans="2:4" x14ac:dyDescent="0.2">
      <c r="B655" t="s">
        <v>686</v>
      </c>
      <c r="C655" s="51">
        <v>5.0676378355563913E-2</v>
      </c>
      <c r="D655" s="51">
        <f t="shared" si="13"/>
        <v>8.0676378355563905E-2</v>
      </c>
    </row>
    <row r="656" spans="2:4" x14ac:dyDescent="0.2">
      <c r="B656" t="s">
        <v>687</v>
      </c>
      <c r="C656" s="51">
        <v>-2.5208756565114152E-3</v>
      </c>
      <c r="D656" s="51">
        <f t="shared" si="13"/>
        <v>2.7479124343488585E-2</v>
      </c>
    </row>
    <row r="657" spans="2:4" x14ac:dyDescent="0.2">
      <c r="B657" t="s">
        <v>688</v>
      </c>
      <c r="C657" s="51">
        <v>-2.702019980025977E-2</v>
      </c>
      <c r="D657" s="51">
        <f t="shared" si="13"/>
        <v>2.979800199740229E-3</v>
      </c>
    </row>
    <row r="658" spans="2:4" x14ac:dyDescent="0.2">
      <c r="B658" t="s">
        <v>689</v>
      </c>
      <c r="C658" s="51">
        <v>1.1765760340331576E-2</v>
      </c>
      <c r="D658" s="51">
        <f t="shared" si="13"/>
        <v>4.1765760340331574E-2</v>
      </c>
    </row>
    <row r="659" spans="2:4" x14ac:dyDescent="0.2">
      <c r="B659" t="s">
        <v>695</v>
      </c>
      <c r="C659" s="51">
        <v>-2.3861018753235375E-2</v>
      </c>
      <c r="D659" s="51">
        <f t="shared" si="13"/>
        <v>6.1389812467646243E-3</v>
      </c>
    </row>
    <row r="660" spans="2:4" x14ac:dyDescent="0.2">
      <c r="B660" t="s">
        <v>696</v>
      </c>
      <c r="C660" s="51">
        <v>-4.6742562693570334E-2</v>
      </c>
      <c r="D660" s="51">
        <f t="shared" si="13"/>
        <v>-1.6742562693570336E-2</v>
      </c>
    </row>
    <row r="661" spans="2:4" x14ac:dyDescent="0.2">
      <c r="B661" t="s">
        <v>697</v>
      </c>
      <c r="C661" s="51">
        <v>4.4424605900096345E-3</v>
      </c>
      <c r="D661" s="51">
        <f t="shared" si="13"/>
        <v>3.4442460590009633E-2</v>
      </c>
    </row>
    <row r="662" spans="2:4" x14ac:dyDescent="0.2">
      <c r="B662" t="s">
        <v>698</v>
      </c>
      <c r="C662" s="51">
        <v>2.7082187021195345E-2</v>
      </c>
      <c r="D662" s="51">
        <f t="shared" si="13"/>
        <v>5.7082187021195344E-2</v>
      </c>
    </row>
    <row r="663" spans="2:4" x14ac:dyDescent="0.2">
      <c r="B663" t="s">
        <v>699</v>
      </c>
      <c r="C663" s="51">
        <v>2.0423293869624978E-2</v>
      </c>
      <c r="D663" s="51">
        <f t="shared" si="13"/>
        <v>5.0423293869624977E-2</v>
      </c>
    </row>
    <row r="664" spans="2:4" x14ac:dyDescent="0.2">
      <c r="B664" t="s">
        <v>700</v>
      </c>
      <c r="C664" s="51">
        <v>-9.7712895677396685E-3</v>
      </c>
      <c r="D664" s="51">
        <f t="shared" si="13"/>
        <v>2.0228710432260329E-2</v>
      </c>
    </row>
    <row r="665" spans="2:4" x14ac:dyDescent="0.2">
      <c r="B665" t="s">
        <v>701</v>
      </c>
      <c r="C665" s="51">
        <v>1.6181143263291356E-2</v>
      </c>
      <c r="D665" s="51">
        <f t="shared" si="13"/>
        <v>4.6181143263291355E-2</v>
      </c>
    </row>
    <row r="666" spans="2:4" x14ac:dyDescent="0.2">
      <c r="B666" t="s">
        <v>702</v>
      </c>
      <c r="C666" s="51">
        <v>8.2654722114278156E-4</v>
      </c>
      <c r="D666" s="51">
        <f t="shared" si="13"/>
        <v>3.082654722114278E-2</v>
      </c>
    </row>
    <row r="667" spans="2:4" x14ac:dyDescent="0.2">
      <c r="B667" t="s">
        <v>703</v>
      </c>
      <c r="C667" s="51">
        <v>1.6422346609219804E-2</v>
      </c>
      <c r="D667" s="51">
        <f t="shared" si="13"/>
        <v>4.6422346609219803E-2</v>
      </c>
    </row>
    <row r="668" spans="2:4" x14ac:dyDescent="0.2">
      <c r="B668" t="s">
        <v>704</v>
      </c>
      <c r="C668" s="51">
        <v>3.0297661720241696E-2</v>
      </c>
      <c r="D668" s="51">
        <f t="shared" si="13"/>
        <v>6.0297661720241695E-2</v>
      </c>
    </row>
    <row r="669" spans="2:4" x14ac:dyDescent="0.2">
      <c r="B669" t="s">
        <v>705</v>
      </c>
      <c r="C669" s="51">
        <v>2.712559567887832E-3</v>
      </c>
      <c r="D669" s="51">
        <f t="shared" si="13"/>
        <v>3.2712559567887829E-2</v>
      </c>
    </row>
    <row r="670" spans="2:4" x14ac:dyDescent="0.2">
      <c r="B670" t="s">
        <v>706</v>
      </c>
      <c r="C670" s="51">
        <v>1.8367522163493334E-2</v>
      </c>
      <c r="D670" s="51">
        <f t="shared" si="13"/>
        <v>4.8367522163493333E-2</v>
      </c>
    </row>
    <row r="671" spans="2:4" x14ac:dyDescent="0.2">
      <c r="B671" t="s">
        <v>707</v>
      </c>
      <c r="C671" s="51">
        <v>1.5422110799138643E-2</v>
      </c>
      <c r="D671" s="51">
        <f t="shared" si="13"/>
        <v>4.5422110799138646E-2</v>
      </c>
    </row>
    <row r="672" spans="2:4" x14ac:dyDescent="0.2">
      <c r="B672" t="s">
        <v>708</v>
      </c>
      <c r="C672" s="51">
        <v>-2.3101174376975224E-2</v>
      </c>
      <c r="D672" s="51">
        <f t="shared" si="13"/>
        <v>6.8988256230247749E-3</v>
      </c>
    </row>
    <row r="673" spans="2:4" x14ac:dyDescent="0.2">
      <c r="B673" t="s">
        <v>709</v>
      </c>
      <c r="C673" s="51">
        <v>5.8262893228860559E-2</v>
      </c>
      <c r="D673" s="51">
        <f t="shared" si="13"/>
        <v>8.8262893228860551E-2</v>
      </c>
    </row>
    <row r="674" spans="2:4" x14ac:dyDescent="0.2">
      <c r="B674" t="s">
        <v>710</v>
      </c>
      <c r="C674" s="51">
        <v>-9.5276389299135452E-3</v>
      </c>
      <c r="D674" s="51">
        <f t="shared" si="13"/>
        <v>2.0472361070086452E-2</v>
      </c>
    </row>
    <row r="675" spans="2:4" x14ac:dyDescent="0.2">
      <c r="B675" t="s">
        <v>711</v>
      </c>
      <c r="C675" s="51">
        <v>-7.4485031054328712E-3</v>
      </c>
      <c r="D675" s="51">
        <f t="shared" si="13"/>
        <v>2.2551496894567126E-2</v>
      </c>
    </row>
    <row r="676" spans="2:4" x14ac:dyDescent="0.2">
      <c r="B676" t="s">
        <v>712</v>
      </c>
      <c r="C676" s="51">
        <v>4.4746092443132192E-2</v>
      </c>
      <c r="D676" s="51">
        <f t="shared" si="13"/>
        <v>7.4746092443132184E-2</v>
      </c>
    </row>
    <row r="677" spans="2:4" x14ac:dyDescent="0.2">
      <c r="B677" t="s">
        <v>713</v>
      </c>
      <c r="C677" s="51">
        <v>3.3226074638075913E-2</v>
      </c>
      <c r="D677" s="51">
        <f t="shared" si="13"/>
        <v>6.3226074638075919E-2</v>
      </c>
    </row>
    <row r="678" spans="2:4" x14ac:dyDescent="0.2">
      <c r="B678" t="s">
        <v>714</v>
      </c>
      <c r="C678" s="51">
        <v>3.2993106942454713E-2</v>
      </c>
      <c r="D678" s="51">
        <f t="shared" si="13"/>
        <v>6.2993106942454719E-2</v>
      </c>
    </row>
    <row r="679" spans="2:4" x14ac:dyDescent="0.2">
      <c r="B679" t="s">
        <v>715</v>
      </c>
      <c r="C679" s="51">
        <v>-3.5871419025005742E-2</v>
      </c>
      <c r="D679" s="51">
        <f t="shared" si="13"/>
        <v>-5.8714190250057433E-3</v>
      </c>
    </row>
    <row r="680" spans="2:4" x14ac:dyDescent="0.2">
      <c r="B680" t="s">
        <v>716</v>
      </c>
      <c r="C680" s="51">
        <v>2.6095744298526798E-2</v>
      </c>
      <c r="D680" s="51">
        <f t="shared" si="13"/>
        <v>5.6095744298526797E-2</v>
      </c>
    </row>
    <row r="681" spans="2:4" x14ac:dyDescent="0.2">
      <c r="B681" t="s">
        <v>717</v>
      </c>
      <c r="C681" s="51">
        <v>2.1027472912166632E-2</v>
      </c>
      <c r="D681" s="51">
        <f t="shared" si="13"/>
        <v>5.1027472912166631E-2</v>
      </c>
    </row>
    <row r="682" spans="2:4" x14ac:dyDescent="0.2">
      <c r="B682" t="s">
        <v>718</v>
      </c>
      <c r="C682" s="51">
        <v>2.3844051545882775E-2</v>
      </c>
      <c r="D682" s="51">
        <f t="shared" si="13"/>
        <v>5.3844051545882773E-2</v>
      </c>
    </row>
    <row r="683" spans="2:4" x14ac:dyDescent="0.2">
      <c r="B683" t="s">
        <v>719</v>
      </c>
      <c r="C683" s="51">
        <v>2.4186066282010085E-2</v>
      </c>
      <c r="D683" s="51">
        <f t="shared" si="13"/>
        <v>5.4186066282010087E-2</v>
      </c>
    </row>
    <row r="684" spans="2:4" x14ac:dyDescent="0.2">
      <c r="B684" t="s">
        <v>720</v>
      </c>
      <c r="C684" s="51">
        <v>-4.1861120445770752E-3</v>
      </c>
      <c r="D684" s="51">
        <f t="shared" si="13"/>
        <v>2.5813887955422922E-2</v>
      </c>
    </row>
    <row r="685" spans="2:4" x14ac:dyDescent="0.2">
      <c r="B685" t="s">
        <v>721</v>
      </c>
      <c r="C685" s="51">
        <v>4.9084487644944413E-2</v>
      </c>
      <c r="D685" s="51">
        <f t="shared" si="13"/>
        <v>7.9084487644944412E-2</v>
      </c>
    </row>
    <row r="686" spans="2:4" x14ac:dyDescent="0.2">
      <c r="B686" t="s">
        <v>722</v>
      </c>
      <c r="C686" s="51">
        <v>-2.4387611039952337E-4</v>
      </c>
      <c r="D686" s="51">
        <f t="shared" si="13"/>
        <v>2.9756123889600476E-2</v>
      </c>
    </row>
    <row r="687" spans="2:4" x14ac:dyDescent="0.2">
      <c r="B687" t="s">
        <v>723</v>
      </c>
      <c r="C687" s="51">
        <v>3.0137135271281097E-2</v>
      </c>
      <c r="D687" s="51">
        <f t="shared" si="13"/>
        <v>6.0137135271281096E-2</v>
      </c>
    </row>
    <row r="688" spans="2:4" x14ac:dyDescent="0.2">
      <c r="B688" t="s">
        <v>724</v>
      </c>
      <c r="C688" s="51">
        <v>-2.9006881029043276E-3</v>
      </c>
      <c r="D688" s="51">
        <f t="shared" si="13"/>
        <v>2.709931189709567E-2</v>
      </c>
    </row>
    <row r="689" spans="2:4" x14ac:dyDescent="0.2">
      <c r="B689" t="s">
        <v>725</v>
      </c>
      <c r="C689" s="51">
        <v>2.073580882300919E-2</v>
      </c>
      <c r="D689" s="51">
        <f t="shared" si="13"/>
        <v>5.0735808823009189E-2</v>
      </c>
    </row>
    <row r="690" spans="2:4" x14ac:dyDescent="0.2">
      <c r="B690" t="s">
        <v>726</v>
      </c>
      <c r="C690" s="51">
        <v>5.4438533286164442E-3</v>
      </c>
      <c r="D690" s="51">
        <f t="shared" si="13"/>
        <v>3.5443853328616444E-2</v>
      </c>
    </row>
    <row r="691" spans="2:4" x14ac:dyDescent="0.2">
      <c r="B691" t="s">
        <v>727</v>
      </c>
      <c r="C691" s="51">
        <v>2.0021416608610745E-2</v>
      </c>
      <c r="D691" s="51">
        <f t="shared" si="13"/>
        <v>5.0021416608610744E-2</v>
      </c>
    </row>
    <row r="692" spans="2:4" x14ac:dyDescent="0.2">
      <c r="B692" t="s">
        <v>728</v>
      </c>
      <c r="C692" s="51">
        <v>1.7275494407270303E-2</v>
      </c>
      <c r="D692" s="51">
        <f t="shared" si="13"/>
        <v>4.7275494407270302E-2</v>
      </c>
    </row>
    <row r="693" spans="2:4" x14ac:dyDescent="0.2">
      <c r="B693" t="s">
        <v>729</v>
      </c>
      <c r="C693" s="51">
        <v>1.7523639931033196E-2</v>
      </c>
      <c r="D693" s="51">
        <f t="shared" si="13"/>
        <v>4.7523639931033194E-2</v>
      </c>
    </row>
    <row r="694" spans="2:4" x14ac:dyDescent="0.2">
      <c r="B694" t="s">
        <v>730</v>
      </c>
      <c r="C694" s="51">
        <v>1.0229700815850156E-2</v>
      </c>
      <c r="D694" s="51">
        <f t="shared" si="13"/>
        <v>4.0229700815850158E-2</v>
      </c>
    </row>
    <row r="695" spans="2:4" x14ac:dyDescent="0.2">
      <c r="B695" t="s">
        <v>731</v>
      </c>
      <c r="C695" s="51">
        <v>3.2925390361265093E-2</v>
      </c>
      <c r="D695" s="51">
        <f t="shared" si="13"/>
        <v>6.2925390361265099E-2</v>
      </c>
    </row>
    <row r="696" spans="2:4" x14ac:dyDescent="0.2">
      <c r="B696" t="s">
        <v>732</v>
      </c>
      <c r="C696" s="51">
        <v>-1.3964311863913075E-2</v>
      </c>
      <c r="D696" s="51">
        <f t="shared" si="13"/>
        <v>1.6035688136086926E-2</v>
      </c>
    </row>
    <row r="697" spans="2:4" x14ac:dyDescent="0.2">
      <c r="B697" t="s">
        <v>733</v>
      </c>
      <c r="C697" s="51">
        <v>-1.4283333171803882E-3</v>
      </c>
      <c r="D697" s="51">
        <f t="shared" si="13"/>
        <v>2.8571666682819609E-2</v>
      </c>
    </row>
    <row r="698" spans="2:4" x14ac:dyDescent="0.2">
      <c r="B698" t="s">
        <v>734</v>
      </c>
      <c r="C698" s="51">
        <v>2.5372527831602605E-2</v>
      </c>
      <c r="D698" s="51">
        <f t="shared" si="13"/>
        <v>5.5372527831602604E-2</v>
      </c>
    </row>
    <row r="699" spans="2:4" x14ac:dyDescent="0.2">
      <c r="B699" t="s">
        <v>735</v>
      </c>
      <c r="C699" s="51">
        <v>1.8533222252421037E-2</v>
      </c>
      <c r="D699" s="51">
        <f t="shared" si="13"/>
        <v>4.8533222252421036E-2</v>
      </c>
    </row>
    <row r="700" spans="2:4" x14ac:dyDescent="0.2">
      <c r="B700" t="s">
        <v>736</v>
      </c>
      <c r="C700" s="51">
        <v>-2.3023809829734836E-2</v>
      </c>
      <c r="D700" s="51">
        <f t="shared" si="13"/>
        <v>6.9761901702651632E-3</v>
      </c>
    </row>
    <row r="701" spans="2:4" x14ac:dyDescent="0.2">
      <c r="B701" t="s">
        <v>737</v>
      </c>
      <c r="C701" s="51">
        <v>-1.0137183823241502E-2</v>
      </c>
      <c r="D701" s="51">
        <f t="shared" si="13"/>
        <v>1.9862816176758495E-2</v>
      </c>
    </row>
    <row r="702" spans="2:4" x14ac:dyDescent="0.2">
      <c r="B702" t="s">
        <v>738</v>
      </c>
      <c r="C702" s="51">
        <v>8.7029382993089252E-3</v>
      </c>
      <c r="D702" s="51">
        <f t="shared" si="13"/>
        <v>3.8702938299308924E-2</v>
      </c>
    </row>
    <row r="703" spans="2:4" x14ac:dyDescent="0.2">
      <c r="B703" t="s">
        <v>739</v>
      </c>
      <c r="C703" s="51">
        <v>-1.2581721892176293E-2</v>
      </c>
      <c r="D703" s="51">
        <f t="shared" si="13"/>
        <v>1.7418278107823704E-2</v>
      </c>
    </row>
    <row r="704" spans="2:4" x14ac:dyDescent="0.2">
      <c r="B704" t="s">
        <v>740</v>
      </c>
      <c r="C704" s="51">
        <v>5.1313587741679849E-3</v>
      </c>
      <c r="D704" s="51">
        <f t="shared" si="13"/>
        <v>3.5131358774167981E-2</v>
      </c>
    </row>
    <row r="705" spans="2:4" x14ac:dyDescent="0.2">
      <c r="B705" t="s">
        <v>741</v>
      </c>
      <c r="C705" s="51">
        <v>-1.0493141192400685E-2</v>
      </c>
      <c r="D705" s="51">
        <f t="shared" si="13"/>
        <v>1.9506858807599316E-2</v>
      </c>
    </row>
    <row r="706" spans="2:4" x14ac:dyDescent="0.2">
      <c r="B706" t="s">
        <v>742</v>
      </c>
      <c r="C706" s="51">
        <v>1.7881468519799323E-2</v>
      </c>
      <c r="D706" s="51">
        <f t="shared" si="13"/>
        <v>4.7881468519799325E-2</v>
      </c>
    </row>
    <row r="707" spans="2:4" x14ac:dyDescent="0.2">
      <c r="B707" t="s">
        <v>743</v>
      </c>
      <c r="C707" s="51">
        <v>7.5898735067929483E-3</v>
      </c>
      <c r="D707" s="51">
        <f t="shared" si="13"/>
        <v>3.7589873506792951E-2</v>
      </c>
    </row>
    <row r="708" spans="2:4" x14ac:dyDescent="0.2">
      <c r="B708" t="s">
        <v>744</v>
      </c>
      <c r="C708" s="51">
        <v>3.9061144574780292E-2</v>
      </c>
      <c r="D708" s="51">
        <f t="shared" si="13"/>
        <v>6.9061144574780298E-2</v>
      </c>
    </row>
    <row r="709" spans="2:4" x14ac:dyDescent="0.2">
      <c r="B709" t="s">
        <v>745</v>
      </c>
      <c r="C709" s="51">
        <v>-2.8637877190995753E-2</v>
      </c>
      <c r="D709" s="51">
        <f t="shared" ref="D709:D772" si="14">C709+3%</f>
        <v>1.3621228090042459E-3</v>
      </c>
    </row>
    <row r="710" spans="2:4" x14ac:dyDescent="0.2">
      <c r="B710" t="s">
        <v>746</v>
      </c>
      <c r="C710" s="51">
        <v>2.7193997084122269E-2</v>
      </c>
      <c r="D710" s="51">
        <f t="shared" si="14"/>
        <v>5.7193997084122268E-2</v>
      </c>
    </row>
    <row r="711" spans="2:4" x14ac:dyDescent="0.2">
      <c r="B711" t="s">
        <v>747</v>
      </c>
      <c r="C711" s="51">
        <v>8.1478999489917152E-3</v>
      </c>
      <c r="D711" s="51">
        <f t="shared" si="14"/>
        <v>3.8147899948991718E-2</v>
      </c>
    </row>
    <row r="712" spans="2:4" x14ac:dyDescent="0.2">
      <c r="B712" t="s">
        <v>748</v>
      </c>
      <c r="C712" s="51">
        <v>-2.7649733313193734E-3</v>
      </c>
      <c r="D712" s="51">
        <f t="shared" si="14"/>
        <v>2.7235026668680627E-2</v>
      </c>
    </row>
    <row r="713" spans="2:4" x14ac:dyDescent="0.2">
      <c r="B713" t="s">
        <v>749</v>
      </c>
      <c r="C713" s="51">
        <v>4.2424295978228894E-2</v>
      </c>
      <c r="D713" s="51">
        <f t="shared" si="14"/>
        <v>7.2424295978228886E-2</v>
      </c>
    </row>
    <row r="714" spans="2:4" x14ac:dyDescent="0.2">
      <c r="B714" t="s">
        <v>750</v>
      </c>
      <c r="C714" s="51">
        <v>2.6279347606096085E-2</v>
      </c>
      <c r="D714" s="51">
        <f t="shared" si="14"/>
        <v>5.6279347606096083E-2</v>
      </c>
    </row>
    <row r="715" spans="2:4" x14ac:dyDescent="0.2">
      <c r="B715" t="s">
        <v>751</v>
      </c>
      <c r="C715" s="51">
        <v>7.1551943945870307E-3</v>
      </c>
      <c r="D715" s="51">
        <f t="shared" si="14"/>
        <v>3.7155194394587032E-2</v>
      </c>
    </row>
    <row r="716" spans="2:4" x14ac:dyDescent="0.2">
      <c r="B716" t="s">
        <v>752</v>
      </c>
      <c r="C716" s="51">
        <v>1.6125358269314116E-2</v>
      </c>
      <c r="D716" s="51">
        <f t="shared" si="14"/>
        <v>4.6125358269314118E-2</v>
      </c>
    </row>
    <row r="717" spans="2:4" x14ac:dyDescent="0.2">
      <c r="B717" t="s">
        <v>753</v>
      </c>
      <c r="C717" s="51">
        <v>2.4695847495516725E-2</v>
      </c>
      <c r="D717" s="51">
        <f t="shared" si="14"/>
        <v>5.4695847495516724E-2</v>
      </c>
    </row>
    <row r="718" spans="2:4" x14ac:dyDescent="0.2">
      <c r="B718" t="s">
        <v>754</v>
      </c>
      <c r="C718" s="51">
        <v>-2.0122736396356353E-2</v>
      </c>
      <c r="D718" s="51">
        <f t="shared" si="14"/>
        <v>9.8772636036436462E-3</v>
      </c>
    </row>
    <row r="719" spans="2:4" x14ac:dyDescent="0.2">
      <c r="B719" t="s">
        <v>755</v>
      </c>
      <c r="C719" s="51">
        <v>-3.6813783488077317E-4</v>
      </c>
      <c r="D719" s="51">
        <f t="shared" si="14"/>
        <v>2.9631862165119226E-2</v>
      </c>
    </row>
    <row r="720" spans="2:4" x14ac:dyDescent="0.2">
      <c r="B720" t="s">
        <v>756</v>
      </c>
      <c r="C720" s="51">
        <v>-2.0318838789496189E-2</v>
      </c>
      <c r="D720" s="51">
        <f t="shared" si="14"/>
        <v>9.6811612105038095E-3</v>
      </c>
    </row>
    <row r="721" spans="2:4" x14ac:dyDescent="0.2">
      <c r="B721" t="s">
        <v>757</v>
      </c>
      <c r="C721" s="51">
        <v>1.3028588753265468E-2</v>
      </c>
      <c r="D721" s="51">
        <f t="shared" si="14"/>
        <v>4.302858875326547E-2</v>
      </c>
    </row>
    <row r="722" spans="2:4" x14ac:dyDescent="0.2">
      <c r="B722" t="s">
        <v>758</v>
      </c>
      <c r="C722" s="51">
        <v>3.2285787004685054E-2</v>
      </c>
      <c r="D722" s="51">
        <f t="shared" si="14"/>
        <v>6.2285787004685053E-2</v>
      </c>
    </row>
    <row r="723" spans="2:4" x14ac:dyDescent="0.2">
      <c r="B723" t="s">
        <v>759</v>
      </c>
      <c r="C723" s="51">
        <v>1.8915000274398814E-2</v>
      </c>
      <c r="D723" s="51">
        <f t="shared" si="14"/>
        <v>4.8915000274398809E-2</v>
      </c>
    </row>
    <row r="724" spans="2:4" x14ac:dyDescent="0.2">
      <c r="B724" t="s">
        <v>760</v>
      </c>
      <c r="C724" s="51">
        <v>-1.0833103517561555E-2</v>
      </c>
      <c r="D724" s="51">
        <f t="shared" si="14"/>
        <v>1.9166896482438446E-2</v>
      </c>
    </row>
    <row r="725" spans="2:4" x14ac:dyDescent="0.2">
      <c r="B725" t="s">
        <v>761</v>
      </c>
      <c r="C725" s="51">
        <v>-1.5785044717058973E-2</v>
      </c>
      <c r="D725" s="51">
        <f t="shared" si="14"/>
        <v>1.4214955282941026E-2</v>
      </c>
    </row>
    <row r="726" spans="2:4" x14ac:dyDescent="0.2">
      <c r="B726" t="s">
        <v>762</v>
      </c>
      <c r="C726" s="51">
        <v>1.2079788249705547E-2</v>
      </c>
      <c r="D726" s="51">
        <f t="shared" si="14"/>
        <v>4.2079788249705548E-2</v>
      </c>
    </row>
    <row r="727" spans="2:4" x14ac:dyDescent="0.2">
      <c r="B727" t="s">
        <v>763</v>
      </c>
      <c r="C727" s="51">
        <v>1.0929171781795708E-2</v>
      </c>
      <c r="D727" s="51">
        <f t="shared" si="14"/>
        <v>4.0929171781795705E-2</v>
      </c>
    </row>
    <row r="728" spans="2:4" x14ac:dyDescent="0.2">
      <c r="B728" t="s">
        <v>764</v>
      </c>
      <c r="C728" s="51">
        <v>2.5355296221069606E-2</v>
      </c>
      <c r="D728" s="51">
        <f t="shared" si="14"/>
        <v>5.5355296221069605E-2</v>
      </c>
    </row>
    <row r="729" spans="2:4" x14ac:dyDescent="0.2">
      <c r="B729" t="s">
        <v>765</v>
      </c>
      <c r="C729" s="51">
        <v>-1.4212275782976274E-3</v>
      </c>
      <c r="D729" s="51">
        <f t="shared" si="14"/>
        <v>2.857877242170237E-2</v>
      </c>
    </row>
    <row r="730" spans="2:4" x14ac:dyDescent="0.2">
      <c r="B730" t="s">
        <v>766</v>
      </c>
      <c r="C730" s="51">
        <v>6.0158362985814652E-3</v>
      </c>
      <c r="D730" s="51">
        <f t="shared" si="14"/>
        <v>3.6015836298581461E-2</v>
      </c>
    </row>
    <row r="731" spans="2:4" x14ac:dyDescent="0.2">
      <c r="B731" t="s">
        <v>767</v>
      </c>
      <c r="C731" s="51">
        <v>3.5908017955222901E-2</v>
      </c>
      <c r="D731" s="51">
        <f t="shared" si="14"/>
        <v>6.59080179552229E-2</v>
      </c>
    </row>
    <row r="732" spans="2:4" x14ac:dyDescent="0.2">
      <c r="B732" t="s">
        <v>768</v>
      </c>
      <c r="C732" s="51">
        <v>1.4685492972613593E-2</v>
      </c>
      <c r="D732" s="51">
        <f t="shared" si="14"/>
        <v>4.4685492972613594E-2</v>
      </c>
    </row>
    <row r="733" spans="2:4" x14ac:dyDescent="0.2">
      <c r="B733" t="s">
        <v>769</v>
      </c>
      <c r="C733" s="51">
        <v>9.2569852853452896E-3</v>
      </c>
      <c r="D733" s="51">
        <f t="shared" si="14"/>
        <v>3.925698528534529E-2</v>
      </c>
    </row>
    <row r="734" spans="2:4" x14ac:dyDescent="0.2">
      <c r="B734" t="s">
        <v>770</v>
      </c>
      <c r="C734" s="51">
        <v>3.0290384691444509E-2</v>
      </c>
      <c r="D734" s="51">
        <f t="shared" si="14"/>
        <v>6.0290384691444508E-2</v>
      </c>
    </row>
    <row r="735" spans="2:4" x14ac:dyDescent="0.2">
      <c r="B735" t="s">
        <v>771</v>
      </c>
      <c r="C735" s="51">
        <v>-4.0649486145678242E-3</v>
      </c>
      <c r="D735" s="51">
        <f t="shared" si="14"/>
        <v>2.5935051385432173E-2</v>
      </c>
    </row>
    <row r="736" spans="2:4" x14ac:dyDescent="0.2">
      <c r="B736" t="s">
        <v>772</v>
      </c>
      <c r="C736" s="51">
        <v>-7.6633529748882708E-3</v>
      </c>
      <c r="D736" s="51">
        <f t="shared" si="14"/>
        <v>2.2336647025111726E-2</v>
      </c>
    </row>
    <row r="737" spans="2:4" x14ac:dyDescent="0.2">
      <c r="B737" t="s">
        <v>773</v>
      </c>
      <c r="C737" s="51">
        <v>4.0292530186240502E-3</v>
      </c>
      <c r="D737" s="51">
        <f t="shared" si="14"/>
        <v>3.4029253018624049E-2</v>
      </c>
    </row>
    <row r="738" spans="2:4" x14ac:dyDescent="0.2">
      <c r="B738" t="s">
        <v>774</v>
      </c>
      <c r="C738" s="51">
        <v>1.5322679666457045E-2</v>
      </c>
      <c r="D738" s="51">
        <f t="shared" si="14"/>
        <v>4.5322679666457047E-2</v>
      </c>
    </row>
    <row r="739" spans="2:4" x14ac:dyDescent="0.2">
      <c r="B739" t="s">
        <v>775</v>
      </c>
      <c r="C739" s="51">
        <v>2.8734570328926276E-2</v>
      </c>
      <c r="D739" s="51">
        <f t="shared" si="14"/>
        <v>5.8734570328926275E-2</v>
      </c>
    </row>
    <row r="740" spans="2:4" x14ac:dyDescent="0.2">
      <c r="B740" t="s">
        <v>776</v>
      </c>
      <c r="C740" s="51">
        <v>3.0396789616891497E-2</v>
      </c>
      <c r="D740" s="51">
        <f t="shared" si="14"/>
        <v>6.0396789616891496E-2</v>
      </c>
    </row>
    <row r="741" spans="2:4" x14ac:dyDescent="0.2">
      <c r="B741" t="s">
        <v>777</v>
      </c>
      <c r="C741" s="51">
        <v>3.6639406058546244E-2</v>
      </c>
      <c r="D741" s="51">
        <f t="shared" si="14"/>
        <v>6.6639406058546236E-2</v>
      </c>
    </row>
    <row r="742" spans="2:4" x14ac:dyDescent="0.2">
      <c r="B742" t="s">
        <v>778</v>
      </c>
      <c r="C742" s="51">
        <v>6.6921642612712655E-3</v>
      </c>
      <c r="D742" s="51">
        <f t="shared" si="14"/>
        <v>3.6692164261271268E-2</v>
      </c>
    </row>
    <row r="743" spans="2:4" x14ac:dyDescent="0.2">
      <c r="B743" t="s">
        <v>779</v>
      </c>
      <c r="C743" s="51">
        <v>-1.1659425094428065E-2</v>
      </c>
      <c r="D743" s="51">
        <f t="shared" si="14"/>
        <v>1.8340574905571935E-2</v>
      </c>
    </row>
    <row r="744" spans="2:4" x14ac:dyDescent="0.2">
      <c r="B744" t="s">
        <v>780</v>
      </c>
      <c r="C744" s="51">
        <v>2.6406520613517205E-2</v>
      </c>
      <c r="D744" s="51">
        <f t="shared" si="14"/>
        <v>5.6406520613517204E-2</v>
      </c>
    </row>
    <row r="745" spans="2:4" x14ac:dyDescent="0.2">
      <c r="B745" t="s">
        <v>781</v>
      </c>
      <c r="C745" s="51">
        <v>-2.3715548645762315E-2</v>
      </c>
      <c r="D745" s="51">
        <f t="shared" si="14"/>
        <v>6.2844513542376843E-3</v>
      </c>
    </row>
    <row r="746" spans="2:4" x14ac:dyDescent="0.2">
      <c r="B746" t="s">
        <v>782</v>
      </c>
      <c r="C746" s="51">
        <v>-2.095846309110707E-2</v>
      </c>
      <c r="D746" s="51">
        <f t="shared" si="14"/>
        <v>9.041536908892929E-3</v>
      </c>
    </row>
    <row r="747" spans="2:4" x14ac:dyDescent="0.2">
      <c r="B747" t="s">
        <v>783</v>
      </c>
      <c r="C747" s="51">
        <v>-2.2434272684401148E-3</v>
      </c>
      <c r="D747" s="51">
        <f t="shared" si="14"/>
        <v>2.7756572731559882E-2</v>
      </c>
    </row>
    <row r="748" spans="2:4" x14ac:dyDescent="0.2">
      <c r="B748" t="s">
        <v>784</v>
      </c>
      <c r="C748" s="51">
        <v>1.442856924781973E-2</v>
      </c>
      <c r="D748" s="51">
        <f t="shared" si="14"/>
        <v>4.4428569247819731E-2</v>
      </c>
    </row>
    <row r="749" spans="2:4" x14ac:dyDescent="0.2">
      <c r="B749" t="s">
        <v>785</v>
      </c>
      <c r="C749" s="51">
        <v>2.19241081178666E-2</v>
      </c>
      <c r="D749" s="51">
        <f t="shared" si="14"/>
        <v>5.1924108117866602E-2</v>
      </c>
    </row>
    <row r="750" spans="2:4" x14ac:dyDescent="0.2">
      <c r="B750" t="s">
        <v>786</v>
      </c>
      <c r="C750" s="51">
        <v>-3.6219611136692961E-2</v>
      </c>
      <c r="D750" s="51">
        <f t="shared" si="14"/>
        <v>-6.2196111366929624E-3</v>
      </c>
    </row>
    <row r="751" spans="2:4" x14ac:dyDescent="0.2">
      <c r="B751" t="s">
        <v>787</v>
      </c>
      <c r="C751" s="51">
        <v>-2.2224728999983089E-2</v>
      </c>
      <c r="D751" s="51">
        <f t="shared" si="14"/>
        <v>7.7752710000169103E-3</v>
      </c>
    </row>
    <row r="752" spans="2:4" x14ac:dyDescent="0.2">
      <c r="B752" t="s">
        <v>788</v>
      </c>
      <c r="C752" s="51">
        <v>4.6117716444465252E-2</v>
      </c>
      <c r="D752" s="51">
        <f t="shared" si="14"/>
        <v>7.6117716444465244E-2</v>
      </c>
    </row>
    <row r="753" spans="2:4" x14ac:dyDescent="0.2">
      <c r="B753" t="s">
        <v>789</v>
      </c>
      <c r="C753" s="51">
        <v>-4.0589266907104168E-3</v>
      </c>
      <c r="D753" s="51">
        <f t="shared" si="14"/>
        <v>2.5941073309289582E-2</v>
      </c>
    </row>
    <row r="754" spans="2:4" x14ac:dyDescent="0.2">
      <c r="B754" t="s">
        <v>790</v>
      </c>
      <c r="C754" s="51">
        <v>-1.1586404309158639E-2</v>
      </c>
      <c r="D754" s="51">
        <f t="shared" si="14"/>
        <v>1.8413595690841361E-2</v>
      </c>
    </row>
    <row r="755" spans="2:4" x14ac:dyDescent="0.2">
      <c r="B755" t="s">
        <v>791</v>
      </c>
      <c r="C755" s="51">
        <v>3.1907292721931289E-3</v>
      </c>
      <c r="D755" s="51">
        <f t="shared" si="14"/>
        <v>3.3190729272193131E-2</v>
      </c>
    </row>
    <row r="756" spans="2:4" x14ac:dyDescent="0.2">
      <c r="B756" t="s">
        <v>792</v>
      </c>
      <c r="C756" s="51">
        <v>2.6715074086345693E-2</v>
      </c>
      <c r="D756" s="51">
        <f t="shared" si="14"/>
        <v>5.6715074086345692E-2</v>
      </c>
    </row>
    <row r="757" spans="2:4" x14ac:dyDescent="0.2">
      <c r="B757" t="s">
        <v>793</v>
      </c>
      <c r="C757" s="51">
        <v>2.70237366191943E-2</v>
      </c>
      <c r="D757" s="51">
        <f t="shared" si="14"/>
        <v>5.7023736619194298E-2</v>
      </c>
    </row>
    <row r="758" spans="2:4" x14ac:dyDescent="0.2">
      <c r="B758" t="s">
        <v>794</v>
      </c>
      <c r="C758" s="51">
        <v>6.6604307991084541E-3</v>
      </c>
      <c r="D758" s="51">
        <f t="shared" si="14"/>
        <v>3.6660430799108454E-2</v>
      </c>
    </row>
    <row r="759" spans="2:4" x14ac:dyDescent="0.2">
      <c r="B759" t="s">
        <v>795</v>
      </c>
      <c r="C759" s="51">
        <v>-2.3564418773922621E-3</v>
      </c>
      <c r="D759" s="51">
        <f t="shared" si="14"/>
        <v>2.7643558122607735E-2</v>
      </c>
    </row>
    <row r="760" spans="2:4" x14ac:dyDescent="0.2">
      <c r="B760" t="s">
        <v>796</v>
      </c>
      <c r="C760" s="51">
        <v>-3.7644259936741864E-2</v>
      </c>
      <c r="D760" s="51">
        <f t="shared" si="14"/>
        <v>-7.6442599367418651E-3</v>
      </c>
    </row>
    <row r="761" spans="2:4" x14ac:dyDescent="0.2">
      <c r="B761" t="s">
        <v>797</v>
      </c>
      <c r="C761" s="51">
        <v>4.7874485548668369E-2</v>
      </c>
      <c r="D761" s="51">
        <f t="shared" si="14"/>
        <v>7.7874485548668368E-2</v>
      </c>
    </row>
    <row r="762" spans="2:4" x14ac:dyDescent="0.2">
      <c r="B762" t="s">
        <v>798</v>
      </c>
      <c r="C762" s="51">
        <v>-1.085243436546591E-2</v>
      </c>
      <c r="D762" s="51">
        <f t="shared" si="14"/>
        <v>1.914756563453409E-2</v>
      </c>
    </row>
    <row r="763" spans="2:4" x14ac:dyDescent="0.2">
      <c r="B763" t="s">
        <v>799</v>
      </c>
      <c r="C763" s="51">
        <v>3.4391732343654502E-2</v>
      </c>
      <c r="D763" s="51">
        <f t="shared" si="14"/>
        <v>6.4391732343654501E-2</v>
      </c>
    </row>
    <row r="764" spans="2:4" x14ac:dyDescent="0.2">
      <c r="B764" t="s">
        <v>800</v>
      </c>
      <c r="C764" s="51">
        <v>-9.3000187346629955E-3</v>
      </c>
      <c r="D764" s="51">
        <f t="shared" si="14"/>
        <v>2.0699981265337002E-2</v>
      </c>
    </row>
    <row r="765" spans="2:4" x14ac:dyDescent="0.2">
      <c r="B765" t="s">
        <v>801</v>
      </c>
      <c r="C765" s="51">
        <v>1.1488323304412757E-2</v>
      </c>
      <c r="D765" s="51">
        <f t="shared" si="14"/>
        <v>4.1488323304412753E-2</v>
      </c>
    </row>
    <row r="766" spans="2:4" x14ac:dyDescent="0.2">
      <c r="B766" t="s">
        <v>802</v>
      </c>
      <c r="C766" s="51">
        <v>2.2093093802866823E-2</v>
      </c>
      <c r="D766" s="51">
        <f t="shared" si="14"/>
        <v>5.2093093802866822E-2</v>
      </c>
    </row>
    <row r="767" spans="2:4" x14ac:dyDescent="0.2">
      <c r="B767" t="s">
        <v>803</v>
      </c>
      <c r="C767" s="51">
        <v>2.4026177546424964E-2</v>
      </c>
      <c r="D767" s="51">
        <f t="shared" si="14"/>
        <v>5.4026177546424962E-2</v>
      </c>
    </row>
    <row r="768" spans="2:4" x14ac:dyDescent="0.2">
      <c r="B768" t="s">
        <v>804</v>
      </c>
      <c r="C768" s="51">
        <v>-1.5215005013747186E-2</v>
      </c>
      <c r="D768" s="51">
        <f t="shared" si="14"/>
        <v>1.4784994986252813E-2</v>
      </c>
    </row>
    <row r="769" spans="2:4" x14ac:dyDescent="0.2">
      <c r="B769" t="s">
        <v>805</v>
      </c>
      <c r="C769" s="51">
        <v>2.3832803394886734E-2</v>
      </c>
      <c r="D769" s="51">
        <f t="shared" si="14"/>
        <v>5.3832803394886733E-2</v>
      </c>
    </row>
    <row r="770" spans="2:4" x14ac:dyDescent="0.2">
      <c r="B770" t="s">
        <v>806</v>
      </c>
      <c r="C770" s="51">
        <v>1.1993630743142344E-2</v>
      </c>
      <c r="D770" s="51">
        <f t="shared" si="14"/>
        <v>4.1993630743142343E-2</v>
      </c>
    </row>
    <row r="771" spans="2:4" x14ac:dyDescent="0.2">
      <c r="B771" t="s">
        <v>807</v>
      </c>
      <c r="C771" s="51">
        <v>1.770626668028049E-2</v>
      </c>
      <c r="D771" s="51">
        <f t="shared" si="14"/>
        <v>4.7706266680280489E-2</v>
      </c>
    </row>
    <row r="772" spans="2:4" x14ac:dyDescent="0.2">
      <c r="B772" t="s">
        <v>808</v>
      </c>
      <c r="C772" s="51">
        <v>1.9473078470024635E-2</v>
      </c>
      <c r="D772" s="51">
        <f t="shared" si="14"/>
        <v>4.9473078470024634E-2</v>
      </c>
    </row>
    <row r="773" spans="2:4" x14ac:dyDescent="0.2">
      <c r="B773" t="s">
        <v>809</v>
      </c>
      <c r="C773" s="51">
        <v>3.0482012025950765E-2</v>
      </c>
      <c r="D773" s="51">
        <f t="shared" ref="D773:D836" si="15">C773+3%</f>
        <v>6.0482012025950764E-2</v>
      </c>
    </row>
    <row r="774" spans="2:4" x14ac:dyDescent="0.2">
      <c r="B774" t="s">
        <v>810</v>
      </c>
      <c r="C774" s="51">
        <v>3.9815954142234176E-2</v>
      </c>
      <c r="D774" s="51">
        <f t="shared" si="15"/>
        <v>6.9815954142234182E-2</v>
      </c>
    </row>
    <row r="775" spans="2:4" x14ac:dyDescent="0.2">
      <c r="B775" t="s">
        <v>811</v>
      </c>
      <c r="C775" s="51">
        <v>4.6396682367720252E-5</v>
      </c>
      <c r="D775" s="51">
        <f t="shared" si="15"/>
        <v>3.0046396682367721E-2</v>
      </c>
    </row>
    <row r="776" spans="2:4" x14ac:dyDescent="0.2">
      <c r="B776" t="s">
        <v>812</v>
      </c>
      <c r="C776" s="51">
        <v>-1.1793841859372689E-2</v>
      </c>
      <c r="D776" s="51">
        <f t="shared" si="15"/>
        <v>1.8206158140627308E-2</v>
      </c>
    </row>
    <row r="777" spans="2:4" x14ac:dyDescent="0.2">
      <c r="B777" t="s">
        <v>813</v>
      </c>
      <c r="C777" s="51">
        <v>2.3057905905984544E-2</v>
      </c>
      <c r="D777" s="51">
        <f t="shared" si="15"/>
        <v>5.305790590598454E-2</v>
      </c>
    </row>
    <row r="778" spans="2:4" x14ac:dyDescent="0.2">
      <c r="B778" t="s">
        <v>814</v>
      </c>
      <c r="C778" s="51">
        <v>-8.773169575112089E-3</v>
      </c>
      <c r="D778" s="51">
        <f t="shared" si="15"/>
        <v>2.1226830424887912E-2</v>
      </c>
    </row>
    <row r="779" spans="2:4" x14ac:dyDescent="0.2">
      <c r="B779" t="s">
        <v>815</v>
      </c>
      <c r="C779" s="51">
        <v>1.0437282198608962E-2</v>
      </c>
      <c r="D779" s="51">
        <f t="shared" si="15"/>
        <v>4.0437282198608961E-2</v>
      </c>
    </row>
    <row r="780" spans="2:4" x14ac:dyDescent="0.2">
      <c r="B780" t="s">
        <v>816</v>
      </c>
      <c r="C780" s="51">
        <v>2.3318073077275209E-2</v>
      </c>
      <c r="D780" s="51">
        <f t="shared" si="15"/>
        <v>5.3318073077275208E-2</v>
      </c>
    </row>
    <row r="781" spans="2:4" x14ac:dyDescent="0.2">
      <c r="B781" t="s">
        <v>817</v>
      </c>
      <c r="C781" s="51">
        <v>-1.3392432441690768E-2</v>
      </c>
      <c r="D781" s="51">
        <f t="shared" si="15"/>
        <v>1.6607567558309229E-2</v>
      </c>
    </row>
    <row r="782" spans="2:4" x14ac:dyDescent="0.2">
      <c r="B782" t="s">
        <v>818</v>
      </c>
      <c r="C782" s="51">
        <v>3.0803028058528928E-2</v>
      </c>
      <c r="D782" s="51">
        <f t="shared" si="15"/>
        <v>6.0803028058528927E-2</v>
      </c>
    </row>
    <row r="783" spans="2:4" x14ac:dyDescent="0.2">
      <c r="B783" t="s">
        <v>819</v>
      </c>
      <c r="C783" s="51">
        <v>1.7728403944529559E-2</v>
      </c>
      <c r="D783" s="51">
        <f t="shared" si="15"/>
        <v>4.7728403944529554E-2</v>
      </c>
    </row>
    <row r="784" spans="2:4" x14ac:dyDescent="0.2">
      <c r="B784" t="s">
        <v>820</v>
      </c>
      <c r="C784" s="51">
        <v>1.0350966044000721E-2</v>
      </c>
      <c r="D784" s="51">
        <f t="shared" si="15"/>
        <v>4.0350966044000722E-2</v>
      </c>
    </row>
    <row r="785" spans="2:4" x14ac:dyDescent="0.2">
      <c r="B785" t="s">
        <v>821</v>
      </c>
      <c r="C785" s="51">
        <v>7.2381730804563747E-4</v>
      </c>
      <c r="D785" s="51">
        <f t="shared" si="15"/>
        <v>3.0723817308045638E-2</v>
      </c>
    </row>
    <row r="786" spans="2:4" x14ac:dyDescent="0.2">
      <c r="B786" t="s">
        <v>822</v>
      </c>
      <c r="C786" s="51">
        <v>1.1750229639510286E-2</v>
      </c>
      <c r="D786" s="51">
        <f t="shared" si="15"/>
        <v>4.1750229639510285E-2</v>
      </c>
    </row>
    <row r="787" spans="2:4" x14ac:dyDescent="0.2">
      <c r="B787" t="s">
        <v>823</v>
      </c>
      <c r="C787" s="51">
        <v>1.3797606483275122E-2</v>
      </c>
      <c r="D787" s="51">
        <f t="shared" si="15"/>
        <v>4.3797606483275117E-2</v>
      </c>
    </row>
    <row r="788" spans="2:4" x14ac:dyDescent="0.2">
      <c r="B788" t="s">
        <v>824</v>
      </c>
      <c r="C788" s="51">
        <v>2.482953261633853E-2</v>
      </c>
      <c r="D788" s="51">
        <f t="shared" si="15"/>
        <v>5.4829532616338529E-2</v>
      </c>
    </row>
    <row r="789" spans="2:4" x14ac:dyDescent="0.2">
      <c r="B789" t="s">
        <v>825</v>
      </c>
      <c r="C789" s="51">
        <v>3.8168932348816034E-2</v>
      </c>
      <c r="D789" s="51">
        <f t="shared" si="15"/>
        <v>6.8168932348816033E-2</v>
      </c>
    </row>
    <row r="790" spans="2:4" x14ac:dyDescent="0.2">
      <c r="B790" t="s">
        <v>826</v>
      </c>
      <c r="C790" s="51">
        <v>-8.0340010017260731E-4</v>
      </c>
      <c r="D790" s="51">
        <f t="shared" si="15"/>
        <v>2.919659989982739E-2</v>
      </c>
    </row>
    <row r="791" spans="2:4" x14ac:dyDescent="0.2">
      <c r="B791" t="s">
        <v>827</v>
      </c>
      <c r="C791" s="51">
        <v>-3.4195764110072177E-2</v>
      </c>
      <c r="D791" s="51">
        <f t="shared" si="15"/>
        <v>-4.1957641100721782E-3</v>
      </c>
    </row>
    <row r="792" spans="2:4" x14ac:dyDescent="0.2">
      <c r="B792" t="s">
        <v>828</v>
      </c>
      <c r="C792" s="51">
        <v>-6.9169680060609615E-3</v>
      </c>
      <c r="D792" s="51">
        <f t="shared" si="15"/>
        <v>2.3083031993939039E-2</v>
      </c>
    </row>
    <row r="793" spans="2:4" x14ac:dyDescent="0.2">
      <c r="B793" t="s">
        <v>829</v>
      </c>
      <c r="C793" s="51">
        <v>1.5760489277144851E-3</v>
      </c>
      <c r="D793" s="51">
        <f t="shared" si="15"/>
        <v>3.1576048927714484E-2</v>
      </c>
    </row>
    <row r="794" spans="2:4" x14ac:dyDescent="0.2">
      <c r="B794" t="s">
        <v>830</v>
      </c>
      <c r="C794" s="51">
        <v>-9.6787203047866196E-3</v>
      </c>
      <c r="D794" s="51">
        <f t="shared" si="15"/>
        <v>2.0321279695213378E-2</v>
      </c>
    </row>
    <row r="795" spans="2:4" x14ac:dyDescent="0.2">
      <c r="B795" t="s">
        <v>831</v>
      </c>
      <c r="C795" s="51">
        <v>4.5976085358654904E-2</v>
      </c>
      <c r="D795" s="51">
        <f t="shared" si="15"/>
        <v>7.597608535865491E-2</v>
      </c>
    </row>
    <row r="796" spans="2:4" x14ac:dyDescent="0.2">
      <c r="B796" t="s">
        <v>832</v>
      </c>
      <c r="C796" s="51">
        <v>8.8202098833619364E-3</v>
      </c>
      <c r="D796" s="51">
        <f t="shared" si="15"/>
        <v>3.8820209883361934E-2</v>
      </c>
    </row>
    <row r="797" spans="2:4" x14ac:dyDescent="0.2">
      <c r="B797" t="s">
        <v>833</v>
      </c>
      <c r="C797" s="51">
        <v>1.7139817032238661E-2</v>
      </c>
      <c r="D797" s="51">
        <f t="shared" si="15"/>
        <v>4.7139817032238657E-2</v>
      </c>
    </row>
    <row r="798" spans="2:4" x14ac:dyDescent="0.2">
      <c r="B798" t="s">
        <v>834</v>
      </c>
      <c r="C798" s="51">
        <v>1.449349962204793E-2</v>
      </c>
      <c r="D798" s="51">
        <f t="shared" si="15"/>
        <v>4.4493499622047933E-2</v>
      </c>
    </row>
    <row r="799" spans="2:4" x14ac:dyDescent="0.2">
      <c r="B799" t="s">
        <v>835</v>
      </c>
      <c r="C799" s="51">
        <v>7.4653596101945047E-3</v>
      </c>
      <c r="D799" s="51">
        <f t="shared" si="15"/>
        <v>3.7465359610194503E-2</v>
      </c>
    </row>
    <row r="800" spans="2:4" x14ac:dyDescent="0.2">
      <c r="B800" t="s">
        <v>836</v>
      </c>
      <c r="C800" s="51">
        <v>-4.904101656535733E-3</v>
      </c>
      <c r="D800" s="51">
        <f t="shared" si="15"/>
        <v>2.5095898343464266E-2</v>
      </c>
    </row>
    <row r="801" spans="2:4" x14ac:dyDescent="0.2">
      <c r="B801" t="s">
        <v>837</v>
      </c>
      <c r="C801" s="51">
        <v>-2.2153411059358703E-4</v>
      </c>
      <c r="D801" s="51">
        <f t="shared" si="15"/>
        <v>2.9778465889406414E-2</v>
      </c>
    </row>
    <row r="802" spans="2:4" x14ac:dyDescent="0.2">
      <c r="B802" t="s">
        <v>838</v>
      </c>
      <c r="C802" s="51">
        <v>2.0641463186735758E-2</v>
      </c>
      <c r="D802" s="51">
        <f t="shared" si="15"/>
        <v>5.0641463186735756E-2</v>
      </c>
    </row>
    <row r="803" spans="2:4" x14ac:dyDescent="0.2">
      <c r="B803" t="s">
        <v>839</v>
      </c>
      <c r="C803" s="51">
        <v>3.9499933527199813E-2</v>
      </c>
      <c r="D803" s="51">
        <f t="shared" si="15"/>
        <v>6.9499933527199811E-2</v>
      </c>
    </row>
    <row r="804" spans="2:4" x14ac:dyDescent="0.2">
      <c r="B804" t="s">
        <v>840</v>
      </c>
      <c r="C804" s="51">
        <v>-1.4148983433683466E-2</v>
      </c>
      <c r="D804" s="51">
        <f t="shared" si="15"/>
        <v>1.5851016566316531E-2</v>
      </c>
    </row>
    <row r="805" spans="2:4" x14ac:dyDescent="0.2">
      <c r="B805" t="s">
        <v>841</v>
      </c>
      <c r="C805" s="51">
        <v>-3.4761365388135214E-2</v>
      </c>
      <c r="D805" s="51">
        <f t="shared" si="15"/>
        <v>-4.761365388135215E-3</v>
      </c>
    </row>
    <row r="806" spans="2:4" x14ac:dyDescent="0.2">
      <c r="B806" t="s">
        <v>842</v>
      </c>
      <c r="C806" s="51">
        <v>-6.533458546668992E-3</v>
      </c>
      <c r="D806" s="51">
        <f t="shared" si="15"/>
        <v>2.3466541453331005E-2</v>
      </c>
    </row>
    <row r="807" spans="2:4" x14ac:dyDescent="0.2">
      <c r="B807" t="s">
        <v>843</v>
      </c>
      <c r="C807" s="51">
        <v>-1.1235729291445456E-2</v>
      </c>
      <c r="D807" s="51">
        <f t="shared" si="15"/>
        <v>1.8764270708554541E-2</v>
      </c>
    </row>
    <row r="808" spans="2:4" x14ac:dyDescent="0.2">
      <c r="B808" t="s">
        <v>844</v>
      </c>
      <c r="C808" s="51">
        <v>3.4272581520214888E-2</v>
      </c>
      <c r="D808" s="51">
        <f t="shared" si="15"/>
        <v>6.4272581520214894E-2</v>
      </c>
    </row>
    <row r="809" spans="2:4" x14ac:dyDescent="0.2">
      <c r="B809" t="s">
        <v>845</v>
      </c>
      <c r="C809" s="51">
        <v>9.5154279529657462E-3</v>
      </c>
      <c r="D809" s="51">
        <f t="shared" si="15"/>
        <v>3.9515427952965747E-2</v>
      </c>
    </row>
    <row r="810" spans="2:4" x14ac:dyDescent="0.2">
      <c r="B810" t="s">
        <v>846</v>
      </c>
      <c r="C810" s="51">
        <v>3.2391613658687831E-3</v>
      </c>
      <c r="D810" s="51">
        <f t="shared" si="15"/>
        <v>3.3239161365868783E-2</v>
      </c>
    </row>
    <row r="811" spans="2:4" x14ac:dyDescent="0.2">
      <c r="B811" t="s">
        <v>847</v>
      </c>
      <c r="C811" s="51">
        <v>-3.2956554548638529E-2</v>
      </c>
      <c r="D811" s="51">
        <f t="shared" si="15"/>
        <v>-2.9565545486385306E-3</v>
      </c>
    </row>
    <row r="812" spans="2:4" x14ac:dyDescent="0.2">
      <c r="B812" t="s">
        <v>848</v>
      </c>
      <c r="C812" s="51">
        <v>1.7764495218054309E-2</v>
      </c>
      <c r="D812" s="51">
        <f t="shared" si="15"/>
        <v>4.7764495218054308E-2</v>
      </c>
    </row>
    <row r="813" spans="2:4" x14ac:dyDescent="0.2">
      <c r="B813" t="s">
        <v>849</v>
      </c>
      <c r="C813" s="51">
        <v>4.8733216344134599E-2</v>
      </c>
      <c r="D813" s="51">
        <f t="shared" si="15"/>
        <v>7.8733216344134604E-2</v>
      </c>
    </row>
    <row r="814" spans="2:4" x14ac:dyDescent="0.2">
      <c r="B814" t="s">
        <v>850</v>
      </c>
      <c r="C814" s="51">
        <v>-4.2623307566145192E-3</v>
      </c>
      <c r="D814" s="51">
        <f t="shared" si="15"/>
        <v>2.573766924338548E-2</v>
      </c>
    </row>
    <row r="815" spans="2:4" x14ac:dyDescent="0.2">
      <c r="B815" t="s">
        <v>851</v>
      </c>
      <c r="C815" s="51">
        <v>-5.9365593403614952E-3</v>
      </c>
      <c r="D815" s="51">
        <f t="shared" si="15"/>
        <v>2.4063440659638502E-2</v>
      </c>
    </row>
    <row r="816" spans="2:4" x14ac:dyDescent="0.2">
      <c r="B816" t="s">
        <v>852</v>
      </c>
      <c r="C816" s="51">
        <v>-8.6801044947772254E-3</v>
      </c>
      <c r="D816" s="51">
        <f t="shared" si="15"/>
        <v>2.1319895505222772E-2</v>
      </c>
    </row>
    <row r="817" spans="2:4" x14ac:dyDescent="0.2">
      <c r="B817" t="s">
        <v>853</v>
      </c>
      <c r="C817" s="51">
        <v>3.0881999314663934E-2</v>
      </c>
      <c r="D817" s="51">
        <f t="shared" si="15"/>
        <v>6.0881999314663933E-2</v>
      </c>
    </row>
    <row r="818" spans="2:4" x14ac:dyDescent="0.2">
      <c r="B818" t="s">
        <v>854</v>
      </c>
      <c r="C818" s="51">
        <v>1.4054495773433949E-2</v>
      </c>
      <c r="D818" s="51">
        <f t="shared" si="15"/>
        <v>4.4054495773433948E-2</v>
      </c>
    </row>
    <row r="819" spans="2:4" x14ac:dyDescent="0.2">
      <c r="B819" t="s">
        <v>855</v>
      </c>
      <c r="C819" s="51">
        <v>-2.7065987180061521E-3</v>
      </c>
      <c r="D819" s="51">
        <f t="shared" si="15"/>
        <v>2.7293401281993847E-2</v>
      </c>
    </row>
    <row r="820" spans="2:4" x14ac:dyDescent="0.2">
      <c r="B820" t="s">
        <v>856</v>
      </c>
      <c r="C820" s="51">
        <v>4.0014015826148773E-3</v>
      </c>
      <c r="D820" s="51">
        <f t="shared" si="15"/>
        <v>3.4001401582614874E-2</v>
      </c>
    </row>
    <row r="821" spans="2:4" x14ac:dyDescent="0.2">
      <c r="B821" t="s">
        <v>857</v>
      </c>
      <c r="C821" s="51">
        <v>2.4433348363536792E-3</v>
      </c>
      <c r="D821" s="51">
        <f t="shared" si="15"/>
        <v>3.2443334836353678E-2</v>
      </c>
    </row>
    <row r="822" spans="2:4" x14ac:dyDescent="0.2">
      <c r="B822" t="s">
        <v>858</v>
      </c>
      <c r="C822" s="51">
        <v>3.8291750422901887E-2</v>
      </c>
      <c r="D822" s="51">
        <f t="shared" si="15"/>
        <v>6.8291750422901892E-2</v>
      </c>
    </row>
    <row r="823" spans="2:4" x14ac:dyDescent="0.2">
      <c r="B823" t="s">
        <v>859</v>
      </c>
      <c r="C823" s="51">
        <v>-2.4067642737758167E-3</v>
      </c>
      <c r="D823" s="51">
        <f t="shared" si="15"/>
        <v>2.7593235726224182E-2</v>
      </c>
    </row>
    <row r="824" spans="2:4" x14ac:dyDescent="0.2">
      <c r="B824" t="s">
        <v>860</v>
      </c>
      <c r="C824" s="51">
        <v>2.7558722075502404E-2</v>
      </c>
      <c r="D824" s="51">
        <f t="shared" si="15"/>
        <v>5.7558722075502403E-2</v>
      </c>
    </row>
    <row r="825" spans="2:4" x14ac:dyDescent="0.2">
      <c r="B825" t="s">
        <v>861</v>
      </c>
      <c r="C825" s="51">
        <v>-2.9110748534097966E-2</v>
      </c>
      <c r="D825" s="51">
        <f t="shared" si="15"/>
        <v>8.8925146590203286E-4</v>
      </c>
    </row>
    <row r="826" spans="2:4" x14ac:dyDescent="0.2">
      <c r="B826" t="s">
        <v>862</v>
      </c>
      <c r="C826" s="51">
        <v>-4.2231169148516726E-2</v>
      </c>
      <c r="D826" s="51">
        <f t="shared" si="15"/>
        <v>-1.2231169148516727E-2</v>
      </c>
    </row>
    <row r="827" spans="2:4" x14ac:dyDescent="0.2">
      <c r="B827" t="s">
        <v>863</v>
      </c>
      <c r="C827" s="51">
        <v>3.276201592912734E-3</v>
      </c>
      <c r="D827" s="51">
        <f t="shared" si="15"/>
        <v>3.3276201592912731E-2</v>
      </c>
    </row>
    <row r="828" spans="2:4" x14ac:dyDescent="0.2">
      <c r="B828" t="s">
        <v>864</v>
      </c>
      <c r="C828" s="51">
        <v>2.0861073005483351E-2</v>
      </c>
      <c r="D828" s="51">
        <f t="shared" si="15"/>
        <v>5.086107300548335E-2</v>
      </c>
    </row>
    <row r="829" spans="2:4" x14ac:dyDescent="0.2">
      <c r="B829" t="s">
        <v>865</v>
      </c>
      <c r="C829" s="51">
        <v>1.8519549742661619E-2</v>
      </c>
      <c r="D829" s="51">
        <f t="shared" si="15"/>
        <v>4.8519549742661622E-2</v>
      </c>
    </row>
    <row r="830" spans="2:4" x14ac:dyDescent="0.2">
      <c r="B830" t="s">
        <v>866</v>
      </c>
      <c r="C830" s="51">
        <v>2.3997296928318673E-2</v>
      </c>
      <c r="D830" s="51">
        <f t="shared" si="15"/>
        <v>5.3997296928318672E-2</v>
      </c>
    </row>
    <row r="831" spans="2:4" x14ac:dyDescent="0.2">
      <c r="B831" t="s">
        <v>867</v>
      </c>
      <c r="C831" s="51">
        <v>2.7063361094135452E-3</v>
      </c>
      <c r="D831" s="51">
        <f t="shared" si="15"/>
        <v>3.2706336109413543E-2</v>
      </c>
    </row>
    <row r="832" spans="2:4" x14ac:dyDescent="0.2">
      <c r="B832" t="s">
        <v>868</v>
      </c>
      <c r="C832" s="51">
        <v>1.1010448272739384E-2</v>
      </c>
      <c r="D832" s="51">
        <f t="shared" si="15"/>
        <v>4.1010448272739385E-2</v>
      </c>
    </row>
    <row r="833" spans="2:4" x14ac:dyDescent="0.2">
      <c r="B833" t="s">
        <v>869</v>
      </c>
      <c r="C833" s="51">
        <v>-3.918369574691568E-2</v>
      </c>
      <c r="D833" s="51">
        <f t="shared" si="15"/>
        <v>-9.1836957469156807E-3</v>
      </c>
    </row>
    <row r="834" spans="2:4" x14ac:dyDescent="0.2">
      <c r="B834" t="s">
        <v>870</v>
      </c>
      <c r="C834" s="51">
        <v>-1.4813350424522668E-2</v>
      </c>
      <c r="D834" s="51">
        <f t="shared" si="15"/>
        <v>1.5186649575477331E-2</v>
      </c>
    </row>
    <row r="835" spans="2:4" x14ac:dyDescent="0.2">
      <c r="B835" t="s">
        <v>871</v>
      </c>
      <c r="C835" s="51">
        <v>-8.4375669877079749E-4</v>
      </c>
      <c r="D835" s="51">
        <f t="shared" si="15"/>
        <v>2.91562433012292E-2</v>
      </c>
    </row>
    <row r="836" spans="2:4" x14ac:dyDescent="0.2">
      <c r="B836" t="s">
        <v>872</v>
      </c>
      <c r="C836" s="51">
        <v>-1.2293319478844609E-2</v>
      </c>
      <c r="D836" s="51">
        <f t="shared" si="15"/>
        <v>1.7706680521155392E-2</v>
      </c>
    </row>
    <row r="837" spans="2:4" x14ac:dyDescent="0.2">
      <c r="B837" t="s">
        <v>873</v>
      </c>
      <c r="C837" s="51">
        <v>2.8809974881819383E-2</v>
      </c>
      <c r="D837" s="51">
        <f t="shared" ref="D837:D900" si="16">C837+3%</f>
        <v>5.8809974881819382E-2</v>
      </c>
    </row>
    <row r="838" spans="2:4" x14ac:dyDescent="0.2">
      <c r="B838" t="s">
        <v>874</v>
      </c>
      <c r="C838" s="51">
        <v>2.6305788481733802E-2</v>
      </c>
      <c r="D838" s="51">
        <f t="shared" si="16"/>
        <v>5.6305788481733801E-2</v>
      </c>
    </row>
    <row r="839" spans="2:4" x14ac:dyDescent="0.2">
      <c r="B839" t="s">
        <v>875</v>
      </c>
      <c r="C839" s="51">
        <v>-1.6339745590866421E-2</v>
      </c>
      <c r="D839" s="51">
        <f t="shared" si="16"/>
        <v>1.3660254409133578E-2</v>
      </c>
    </row>
    <row r="840" spans="2:4" x14ac:dyDescent="0.2">
      <c r="B840" t="s">
        <v>876</v>
      </c>
      <c r="C840" s="51">
        <v>-3.4859949658367778E-3</v>
      </c>
      <c r="D840" s="51">
        <f t="shared" si="16"/>
        <v>2.6514005034163221E-2</v>
      </c>
    </row>
    <row r="841" spans="2:4" x14ac:dyDescent="0.2">
      <c r="B841" t="s">
        <v>877</v>
      </c>
      <c r="C841" s="51">
        <v>7.3288046151063369E-3</v>
      </c>
      <c r="D841" s="51">
        <f t="shared" si="16"/>
        <v>3.7328804615106334E-2</v>
      </c>
    </row>
    <row r="842" spans="2:4" x14ac:dyDescent="0.2">
      <c r="B842" t="s">
        <v>878</v>
      </c>
      <c r="C842" s="51">
        <v>4.2426306961421776E-3</v>
      </c>
      <c r="D842" s="51">
        <f t="shared" si="16"/>
        <v>3.4242630696142175E-2</v>
      </c>
    </row>
    <row r="843" spans="2:4" x14ac:dyDescent="0.2">
      <c r="B843" t="s">
        <v>879</v>
      </c>
      <c r="C843" s="51">
        <v>-1.5332860214484769E-2</v>
      </c>
      <c r="D843" s="51">
        <f t="shared" si="16"/>
        <v>1.466713978551523E-2</v>
      </c>
    </row>
    <row r="844" spans="2:4" x14ac:dyDescent="0.2">
      <c r="B844" t="s">
        <v>880</v>
      </c>
      <c r="C844" s="51">
        <v>2.9081969841438932E-2</v>
      </c>
      <c r="D844" s="51">
        <f t="shared" si="16"/>
        <v>5.908196984143893E-2</v>
      </c>
    </row>
    <row r="845" spans="2:4" x14ac:dyDescent="0.2">
      <c r="B845" t="s">
        <v>881</v>
      </c>
      <c r="C845" s="51">
        <v>-1.1829034325164349E-3</v>
      </c>
      <c r="D845" s="51">
        <f t="shared" si="16"/>
        <v>2.8817096567483564E-2</v>
      </c>
    </row>
    <row r="846" spans="2:4" x14ac:dyDescent="0.2">
      <c r="B846" t="s">
        <v>882</v>
      </c>
      <c r="C846" s="51">
        <v>5.1905633618213372E-3</v>
      </c>
      <c r="D846" s="51">
        <f t="shared" si="16"/>
        <v>3.5190563361821338E-2</v>
      </c>
    </row>
    <row r="847" spans="2:4" x14ac:dyDescent="0.2">
      <c r="B847" t="s">
        <v>883</v>
      </c>
      <c r="C847" s="51">
        <v>1.6062065249631156E-2</v>
      </c>
      <c r="D847" s="51">
        <f t="shared" si="16"/>
        <v>4.6062065249631155E-2</v>
      </c>
    </row>
    <row r="848" spans="2:4" x14ac:dyDescent="0.2">
      <c r="B848" t="s">
        <v>884</v>
      </c>
      <c r="C848" s="51">
        <v>8.4128331371122068E-3</v>
      </c>
      <c r="D848" s="51">
        <f t="shared" si="16"/>
        <v>3.8412833137112204E-2</v>
      </c>
    </row>
    <row r="849" spans="2:4" x14ac:dyDescent="0.2">
      <c r="B849" t="s">
        <v>885</v>
      </c>
      <c r="C849" s="51">
        <v>2.5515388579871005E-2</v>
      </c>
      <c r="D849" s="51">
        <f t="shared" si="16"/>
        <v>5.5515388579871004E-2</v>
      </c>
    </row>
    <row r="850" spans="2:4" x14ac:dyDescent="0.2">
      <c r="B850" t="s">
        <v>886</v>
      </c>
      <c r="C850" s="51">
        <v>7.0550382260439748E-4</v>
      </c>
      <c r="D850" s="51">
        <f t="shared" si="16"/>
        <v>3.0705503822604396E-2</v>
      </c>
    </row>
    <row r="851" spans="2:4" x14ac:dyDescent="0.2">
      <c r="B851" t="s">
        <v>887</v>
      </c>
      <c r="C851" s="51">
        <v>-1.1381535137215109E-3</v>
      </c>
      <c r="D851" s="51">
        <f t="shared" si="16"/>
        <v>2.8861846486278486E-2</v>
      </c>
    </row>
    <row r="852" spans="2:4" x14ac:dyDescent="0.2">
      <c r="B852" t="s">
        <v>888</v>
      </c>
      <c r="C852" s="51">
        <v>3.7372128961402969E-2</v>
      </c>
      <c r="D852" s="51">
        <f t="shared" si="16"/>
        <v>6.7372128961402961E-2</v>
      </c>
    </row>
    <row r="853" spans="2:4" x14ac:dyDescent="0.2">
      <c r="B853" t="s">
        <v>889</v>
      </c>
      <c r="C853" s="51">
        <v>2.6861005248754982E-2</v>
      </c>
      <c r="D853" s="51">
        <f t="shared" si="16"/>
        <v>5.6861005248754981E-2</v>
      </c>
    </row>
    <row r="854" spans="2:4" x14ac:dyDescent="0.2">
      <c r="B854" t="s">
        <v>890</v>
      </c>
      <c r="C854" s="51">
        <v>2.6750601288547553E-2</v>
      </c>
      <c r="D854" s="51">
        <f t="shared" si="16"/>
        <v>5.6750601288547552E-2</v>
      </c>
    </row>
    <row r="855" spans="2:4" x14ac:dyDescent="0.2">
      <c r="B855" t="s">
        <v>891</v>
      </c>
      <c r="C855" s="51">
        <v>-1.7034966041764271E-2</v>
      </c>
      <c r="D855" s="51">
        <f t="shared" si="16"/>
        <v>1.2965033958235728E-2</v>
      </c>
    </row>
    <row r="856" spans="2:4" x14ac:dyDescent="0.2">
      <c r="B856" t="s">
        <v>892</v>
      </c>
      <c r="C856" s="51">
        <v>4.3373794264734714E-2</v>
      </c>
      <c r="D856" s="51">
        <f t="shared" si="16"/>
        <v>7.3373794264734712E-2</v>
      </c>
    </row>
    <row r="857" spans="2:4" x14ac:dyDescent="0.2">
      <c r="B857" t="s">
        <v>893</v>
      </c>
      <c r="C857" s="51">
        <v>7.3488774216374127E-3</v>
      </c>
      <c r="D857" s="51">
        <f t="shared" si="16"/>
        <v>3.7348877421637408E-2</v>
      </c>
    </row>
    <row r="858" spans="2:4" x14ac:dyDescent="0.2">
      <c r="B858" t="s">
        <v>894</v>
      </c>
      <c r="C858" s="51">
        <v>1.0103515063298868E-2</v>
      </c>
      <c r="D858" s="51">
        <f t="shared" si="16"/>
        <v>4.0103515063298865E-2</v>
      </c>
    </row>
    <row r="859" spans="2:4" x14ac:dyDescent="0.2">
      <c r="B859" t="s">
        <v>895</v>
      </c>
      <c r="C859" s="51">
        <v>4.3889869627046704E-2</v>
      </c>
      <c r="D859" s="51">
        <f t="shared" si="16"/>
        <v>7.3889869627046703E-2</v>
      </c>
    </row>
    <row r="860" spans="2:4" x14ac:dyDescent="0.2">
      <c r="B860" t="s">
        <v>896</v>
      </c>
      <c r="C860" s="51">
        <v>2.8175522247640993E-2</v>
      </c>
      <c r="D860" s="51">
        <f t="shared" si="16"/>
        <v>5.8175522247640991E-2</v>
      </c>
    </row>
    <row r="861" spans="2:4" x14ac:dyDescent="0.2">
      <c r="B861" t="s">
        <v>897</v>
      </c>
      <c r="C861" s="51">
        <v>1.5135371073918488E-2</v>
      </c>
      <c r="D861" s="51">
        <f t="shared" si="16"/>
        <v>4.513537107391849E-2</v>
      </c>
    </row>
    <row r="862" spans="2:4" x14ac:dyDescent="0.2">
      <c r="B862" t="s">
        <v>898</v>
      </c>
      <c r="C862" s="51">
        <v>-1.3882454254869515E-2</v>
      </c>
      <c r="D862" s="51">
        <f t="shared" si="16"/>
        <v>1.6117545745130482E-2</v>
      </c>
    </row>
    <row r="863" spans="2:4" x14ac:dyDescent="0.2">
      <c r="B863" t="s">
        <v>899</v>
      </c>
      <c r="C863" s="51">
        <v>1.8605138822051302E-2</v>
      </c>
      <c r="D863" s="51">
        <f t="shared" si="16"/>
        <v>4.8605138822051301E-2</v>
      </c>
    </row>
    <row r="864" spans="2:4" x14ac:dyDescent="0.2">
      <c r="B864" t="s">
        <v>900</v>
      </c>
      <c r="C864" s="51">
        <v>1.5766624047548177E-3</v>
      </c>
      <c r="D864" s="51">
        <f t="shared" si="16"/>
        <v>3.1576662404754818E-2</v>
      </c>
    </row>
    <row r="865" spans="2:4" x14ac:dyDescent="0.2">
      <c r="B865" t="s">
        <v>901</v>
      </c>
      <c r="C865" s="51">
        <v>-1.6907773541691595E-2</v>
      </c>
      <c r="D865" s="51">
        <f t="shared" si="16"/>
        <v>1.3092226458308404E-2</v>
      </c>
    </row>
    <row r="866" spans="2:4" x14ac:dyDescent="0.2">
      <c r="B866" t="s">
        <v>902</v>
      </c>
      <c r="C866" s="51">
        <v>1.7046338206892584E-2</v>
      </c>
      <c r="D866" s="51">
        <f t="shared" si="16"/>
        <v>4.704633820689258E-2</v>
      </c>
    </row>
    <row r="867" spans="2:4" x14ac:dyDescent="0.2">
      <c r="B867" t="s">
        <v>903</v>
      </c>
      <c r="C867" s="51">
        <v>5.6067785679320983E-2</v>
      </c>
      <c r="D867" s="51">
        <f t="shared" si="16"/>
        <v>8.6067785679320982E-2</v>
      </c>
    </row>
    <row r="868" spans="2:4" x14ac:dyDescent="0.2">
      <c r="B868" t="s">
        <v>904</v>
      </c>
      <c r="C868" s="51">
        <v>1.6130473310191996E-2</v>
      </c>
      <c r="D868" s="51">
        <f t="shared" si="16"/>
        <v>4.6130473310191995E-2</v>
      </c>
    </row>
    <row r="869" spans="2:4" x14ac:dyDescent="0.2">
      <c r="B869" t="s">
        <v>905</v>
      </c>
      <c r="C869" s="51">
        <v>-2.5458348385139107E-2</v>
      </c>
      <c r="D869" s="51">
        <f t="shared" si="16"/>
        <v>4.5416516148608921E-3</v>
      </c>
    </row>
    <row r="870" spans="2:4" x14ac:dyDescent="0.2">
      <c r="B870" t="s">
        <v>906</v>
      </c>
      <c r="C870" s="51">
        <v>-8.5712630568313391E-3</v>
      </c>
      <c r="D870" s="51">
        <f t="shared" si="16"/>
        <v>2.1428736943168658E-2</v>
      </c>
    </row>
    <row r="871" spans="2:4" x14ac:dyDescent="0.2">
      <c r="B871" t="s">
        <v>907</v>
      </c>
      <c r="C871" s="51">
        <v>3.2877119744821492E-2</v>
      </c>
      <c r="D871" s="51">
        <f t="shared" si="16"/>
        <v>6.2877119744821491E-2</v>
      </c>
    </row>
    <row r="872" spans="2:4" x14ac:dyDescent="0.2">
      <c r="B872" t="s">
        <v>908</v>
      </c>
      <c r="C872" s="51">
        <v>2.4390086032141635E-2</v>
      </c>
      <c r="D872" s="51">
        <f t="shared" si="16"/>
        <v>5.4390086032141634E-2</v>
      </c>
    </row>
    <row r="873" spans="2:4" x14ac:dyDescent="0.2">
      <c r="B873" t="s">
        <v>909</v>
      </c>
      <c r="C873" s="51">
        <v>-2.8449450881049852E-2</v>
      </c>
      <c r="D873" s="51">
        <f t="shared" si="16"/>
        <v>1.5505491189501466E-3</v>
      </c>
    </row>
    <row r="874" spans="2:4" x14ac:dyDescent="0.2">
      <c r="B874" t="s">
        <v>910</v>
      </c>
      <c r="C874" s="51">
        <v>2.493532174680925E-2</v>
      </c>
      <c r="D874" s="51">
        <f t="shared" si="16"/>
        <v>5.4935321746809249E-2</v>
      </c>
    </row>
    <row r="875" spans="2:4" x14ac:dyDescent="0.2">
      <c r="B875" t="s">
        <v>911</v>
      </c>
      <c r="C875" s="51">
        <v>1.1760906546099788E-2</v>
      </c>
      <c r="D875" s="51">
        <f t="shared" si="16"/>
        <v>4.1760906546099791E-2</v>
      </c>
    </row>
    <row r="876" spans="2:4" x14ac:dyDescent="0.2">
      <c r="B876" t="s">
        <v>912</v>
      </c>
      <c r="C876" s="51">
        <v>-4.9600521606718382E-3</v>
      </c>
      <c r="D876" s="51">
        <f t="shared" si="16"/>
        <v>2.5039947839328162E-2</v>
      </c>
    </row>
    <row r="877" spans="2:4" x14ac:dyDescent="0.2">
      <c r="B877" t="s">
        <v>913</v>
      </c>
      <c r="C877" s="51">
        <v>3.5671387170101994E-2</v>
      </c>
      <c r="D877" s="51">
        <f t="shared" si="16"/>
        <v>6.5671387170101986E-2</v>
      </c>
    </row>
    <row r="878" spans="2:4" x14ac:dyDescent="0.2">
      <c r="B878" t="s">
        <v>914</v>
      </c>
      <c r="C878" s="51">
        <v>1.0880969187425682E-2</v>
      </c>
      <c r="D878" s="51">
        <f t="shared" si="16"/>
        <v>4.0880969187425682E-2</v>
      </c>
    </row>
    <row r="879" spans="2:4" x14ac:dyDescent="0.2">
      <c r="B879" t="s">
        <v>915</v>
      </c>
      <c r="C879" s="51">
        <v>-3.0802468058790198E-3</v>
      </c>
      <c r="D879" s="51">
        <f t="shared" si="16"/>
        <v>2.6919753194120981E-2</v>
      </c>
    </row>
    <row r="880" spans="2:4" x14ac:dyDescent="0.2">
      <c r="B880" t="s">
        <v>916</v>
      </c>
      <c r="C880" s="51">
        <v>-1.422846356790119E-2</v>
      </c>
      <c r="D880" s="51">
        <f t="shared" si="16"/>
        <v>1.5771536432098811E-2</v>
      </c>
    </row>
    <row r="881" spans="2:4" x14ac:dyDescent="0.2">
      <c r="B881" t="s">
        <v>917</v>
      </c>
      <c r="C881" s="51">
        <v>-3.687494076839503E-3</v>
      </c>
      <c r="D881" s="51">
        <f t="shared" si="16"/>
        <v>2.6312505923160496E-2</v>
      </c>
    </row>
    <row r="882" spans="2:4" x14ac:dyDescent="0.2">
      <c r="B882" t="s">
        <v>918</v>
      </c>
      <c r="C882" s="51">
        <v>-6.7888525378329689E-3</v>
      </c>
      <c r="D882" s="51">
        <f t="shared" si="16"/>
        <v>2.3211147462167028E-2</v>
      </c>
    </row>
    <row r="883" spans="2:4" x14ac:dyDescent="0.2">
      <c r="B883" t="s">
        <v>919</v>
      </c>
      <c r="C883" s="51">
        <v>8.2199087029559137E-3</v>
      </c>
      <c r="D883" s="51">
        <f t="shared" si="16"/>
        <v>3.8219908702955913E-2</v>
      </c>
    </row>
    <row r="884" spans="2:4" x14ac:dyDescent="0.2">
      <c r="B884" t="s">
        <v>920</v>
      </c>
      <c r="C884" s="51">
        <v>-3.0056359394041877E-3</v>
      </c>
      <c r="D884" s="51">
        <f t="shared" si="16"/>
        <v>2.6994364060595813E-2</v>
      </c>
    </row>
    <row r="885" spans="2:4" x14ac:dyDescent="0.2">
      <c r="B885" t="s">
        <v>921</v>
      </c>
      <c r="C885" s="51">
        <v>4.8528645223431921E-2</v>
      </c>
      <c r="D885" s="51">
        <f t="shared" si="16"/>
        <v>7.852864522343192E-2</v>
      </c>
    </row>
    <row r="886" spans="2:4" x14ac:dyDescent="0.2">
      <c r="B886" t="s">
        <v>922</v>
      </c>
      <c r="C886" s="51">
        <v>4.3033845030150987E-2</v>
      </c>
      <c r="D886" s="51">
        <f t="shared" si="16"/>
        <v>7.3033845030150979E-2</v>
      </c>
    </row>
    <row r="887" spans="2:4" x14ac:dyDescent="0.2">
      <c r="B887" t="s">
        <v>923</v>
      </c>
      <c r="C887" s="51">
        <v>-1.8392683182089135E-2</v>
      </c>
      <c r="D887" s="51">
        <f t="shared" si="16"/>
        <v>1.1607316817910864E-2</v>
      </c>
    </row>
    <row r="888" spans="2:4" x14ac:dyDescent="0.2">
      <c r="B888" t="s">
        <v>924</v>
      </c>
      <c r="C888" s="51">
        <v>4.6970822964790222E-2</v>
      </c>
      <c r="D888" s="51">
        <f t="shared" si="16"/>
        <v>7.6970822964790214E-2</v>
      </c>
    </row>
    <row r="889" spans="2:4" x14ac:dyDescent="0.2">
      <c r="B889" t="s">
        <v>925</v>
      </c>
      <c r="C889" s="51">
        <v>1.9982651075926144E-4</v>
      </c>
      <c r="D889" s="51">
        <f t="shared" si="16"/>
        <v>3.019982651075926E-2</v>
      </c>
    </row>
    <row r="890" spans="2:4" x14ac:dyDescent="0.2">
      <c r="B890" t="s">
        <v>926</v>
      </c>
      <c r="C890" s="51">
        <v>2.9748482794869163E-2</v>
      </c>
      <c r="D890" s="51">
        <f t="shared" si="16"/>
        <v>5.9748482794869162E-2</v>
      </c>
    </row>
    <row r="891" spans="2:4" x14ac:dyDescent="0.2">
      <c r="B891" t="s">
        <v>927</v>
      </c>
      <c r="C891" s="51">
        <v>5.5812176658923589E-3</v>
      </c>
      <c r="D891" s="51">
        <f t="shared" si="16"/>
        <v>3.558121766589236E-2</v>
      </c>
    </row>
    <row r="892" spans="2:4" x14ac:dyDescent="0.2">
      <c r="B892" t="s">
        <v>928</v>
      </c>
      <c r="C892" s="51">
        <v>-5.2250642936310827E-4</v>
      </c>
      <c r="D892" s="51">
        <f t="shared" si="16"/>
        <v>2.9477493570636892E-2</v>
      </c>
    </row>
    <row r="893" spans="2:4" x14ac:dyDescent="0.2">
      <c r="B893" t="s">
        <v>929</v>
      </c>
      <c r="C893" s="51">
        <v>2.6854175850650253E-2</v>
      </c>
      <c r="D893" s="51">
        <f t="shared" si="16"/>
        <v>5.6854175850650251E-2</v>
      </c>
    </row>
    <row r="894" spans="2:4" x14ac:dyDescent="0.2">
      <c r="B894" t="s">
        <v>930</v>
      </c>
      <c r="C894" s="51">
        <v>-7.7290329694097628E-3</v>
      </c>
      <c r="D894" s="51">
        <f t="shared" si="16"/>
        <v>2.2270967030590234E-2</v>
      </c>
    </row>
    <row r="895" spans="2:4" x14ac:dyDescent="0.2">
      <c r="B895" t="s">
        <v>931</v>
      </c>
      <c r="C895" s="51">
        <v>8.9728070325630575E-3</v>
      </c>
      <c r="D895" s="51">
        <f t="shared" si="16"/>
        <v>3.8972807032563055E-2</v>
      </c>
    </row>
    <row r="896" spans="2:4" x14ac:dyDescent="0.2">
      <c r="B896" t="s">
        <v>932</v>
      </c>
      <c r="C896" s="51">
        <v>2.6156406582808767E-2</v>
      </c>
      <c r="D896" s="51">
        <f t="shared" si="16"/>
        <v>5.6156406582808766E-2</v>
      </c>
    </row>
    <row r="897" spans="2:4" x14ac:dyDescent="0.2">
      <c r="B897" t="s">
        <v>933</v>
      </c>
      <c r="C897" s="51">
        <v>3.9242460015303057E-2</v>
      </c>
      <c r="D897" s="51">
        <f t="shared" si="16"/>
        <v>6.9242460015303056E-2</v>
      </c>
    </row>
    <row r="898" spans="2:4" x14ac:dyDescent="0.2">
      <c r="B898" t="s">
        <v>934</v>
      </c>
      <c r="C898" s="51">
        <v>-1.7739425630193137E-2</v>
      </c>
      <c r="D898" s="51">
        <f t="shared" si="16"/>
        <v>1.2260574369806862E-2</v>
      </c>
    </row>
    <row r="899" spans="2:4" x14ac:dyDescent="0.2">
      <c r="B899" t="s">
        <v>935</v>
      </c>
      <c r="C899" s="51">
        <v>4.3467168159793804E-2</v>
      </c>
      <c r="D899" s="51">
        <f t="shared" si="16"/>
        <v>7.3467168159793803E-2</v>
      </c>
    </row>
    <row r="900" spans="2:4" x14ac:dyDescent="0.2">
      <c r="B900" t="s">
        <v>936</v>
      </c>
      <c r="C900" s="51">
        <v>2.5380727290072881E-2</v>
      </c>
      <c r="D900" s="51">
        <f t="shared" si="16"/>
        <v>5.538072729007288E-2</v>
      </c>
    </row>
    <row r="901" spans="2:4" x14ac:dyDescent="0.2">
      <c r="B901" t="s">
        <v>937</v>
      </c>
      <c r="C901" s="51">
        <v>-3.7342963763255452E-3</v>
      </c>
      <c r="D901" s="51">
        <f t="shared" ref="D901:D964" si="17">C901+3%</f>
        <v>2.6265703623674454E-2</v>
      </c>
    </row>
    <row r="902" spans="2:4" x14ac:dyDescent="0.2">
      <c r="B902" t="s">
        <v>938</v>
      </c>
      <c r="C902" s="51">
        <v>1.3459978277891034E-2</v>
      </c>
      <c r="D902" s="51">
        <f t="shared" si="17"/>
        <v>4.3459978277891033E-2</v>
      </c>
    </row>
    <row r="903" spans="2:4" x14ac:dyDescent="0.2">
      <c r="B903" t="s">
        <v>939</v>
      </c>
      <c r="C903" s="51">
        <v>1.979857076853709E-3</v>
      </c>
      <c r="D903" s="51">
        <f t="shared" si="17"/>
        <v>3.1979857076853704E-2</v>
      </c>
    </row>
    <row r="904" spans="2:4" x14ac:dyDescent="0.2">
      <c r="B904" t="s">
        <v>940</v>
      </c>
      <c r="C904" s="51">
        <v>2.644543885098756E-2</v>
      </c>
      <c r="D904" s="51">
        <f t="shared" si="17"/>
        <v>5.6445438850987559E-2</v>
      </c>
    </row>
    <row r="905" spans="2:4" x14ac:dyDescent="0.2">
      <c r="B905" t="s">
        <v>941</v>
      </c>
      <c r="C905" s="51">
        <v>-7.9316667645546613E-3</v>
      </c>
      <c r="D905" s="51">
        <f t="shared" si="17"/>
        <v>2.2068333235445339E-2</v>
      </c>
    </row>
    <row r="906" spans="2:4" x14ac:dyDescent="0.2">
      <c r="B906" t="s">
        <v>942</v>
      </c>
      <c r="C906" s="51">
        <v>5.4162037509445215E-3</v>
      </c>
      <c r="D906" s="51">
        <f t="shared" si="17"/>
        <v>3.5416203750944522E-2</v>
      </c>
    </row>
    <row r="907" spans="2:4" x14ac:dyDescent="0.2">
      <c r="B907" t="s">
        <v>943</v>
      </c>
      <c r="C907" s="51">
        <v>2.9143371603834643E-2</v>
      </c>
      <c r="D907" s="51">
        <f t="shared" si="17"/>
        <v>5.9143371603834642E-2</v>
      </c>
    </row>
    <row r="908" spans="2:4" x14ac:dyDescent="0.2">
      <c r="B908" t="s">
        <v>944</v>
      </c>
      <c r="C908" s="51">
        <v>1.1953482146314245E-2</v>
      </c>
      <c r="D908" s="51">
        <f t="shared" si="17"/>
        <v>4.1953482146314246E-2</v>
      </c>
    </row>
    <row r="909" spans="2:4" x14ac:dyDescent="0.2">
      <c r="B909" t="s">
        <v>945</v>
      </c>
      <c r="C909" s="51">
        <v>2.6090667622453143E-2</v>
      </c>
      <c r="D909" s="51">
        <f t="shared" si="17"/>
        <v>5.6090667622453141E-2</v>
      </c>
    </row>
    <row r="910" spans="2:4" x14ac:dyDescent="0.2">
      <c r="B910" t="s">
        <v>946</v>
      </c>
      <c r="C910" s="51">
        <v>2.02024285801536E-2</v>
      </c>
      <c r="D910" s="51">
        <f t="shared" si="17"/>
        <v>5.0202428580153599E-2</v>
      </c>
    </row>
    <row r="911" spans="2:4" x14ac:dyDescent="0.2">
      <c r="B911" t="s">
        <v>947</v>
      </c>
      <c r="C911" s="51">
        <v>5.0636576558422252E-3</v>
      </c>
      <c r="D911" s="51">
        <f t="shared" si="17"/>
        <v>3.5063657655842226E-2</v>
      </c>
    </row>
    <row r="912" spans="2:4" x14ac:dyDescent="0.2">
      <c r="B912" t="s">
        <v>948</v>
      </c>
      <c r="C912" s="51">
        <v>5.8618096455689349E-2</v>
      </c>
      <c r="D912" s="51">
        <f t="shared" si="17"/>
        <v>8.8618096455689355E-2</v>
      </c>
    </row>
    <row r="913" spans="2:4" x14ac:dyDescent="0.2">
      <c r="B913" t="s">
        <v>949</v>
      </c>
      <c r="C913" s="51">
        <v>4.6137549959965982E-2</v>
      </c>
      <c r="D913" s="51">
        <f t="shared" si="17"/>
        <v>7.6137549959965981E-2</v>
      </c>
    </row>
    <row r="914" spans="2:4" x14ac:dyDescent="0.2">
      <c r="B914" t="s">
        <v>950</v>
      </c>
      <c r="C914" s="51">
        <v>1.5869830017912409E-2</v>
      </c>
      <c r="D914" s="51">
        <f t="shared" si="17"/>
        <v>4.5869830017912408E-2</v>
      </c>
    </row>
    <row r="915" spans="2:4" x14ac:dyDescent="0.2">
      <c r="B915" t="s">
        <v>951</v>
      </c>
      <c r="C915" s="51">
        <v>3.0859525614890346E-2</v>
      </c>
      <c r="D915" s="51">
        <f t="shared" si="17"/>
        <v>6.0859525614890345E-2</v>
      </c>
    </row>
    <row r="916" spans="2:4" x14ac:dyDescent="0.2">
      <c r="B916" t="s">
        <v>952</v>
      </c>
      <c r="C916" s="51">
        <v>5.672371492144254E-3</v>
      </c>
      <c r="D916" s="51">
        <f t="shared" si="17"/>
        <v>3.567237149214425E-2</v>
      </c>
    </row>
    <row r="917" spans="2:4" x14ac:dyDescent="0.2">
      <c r="B917" t="s">
        <v>953</v>
      </c>
      <c r="C917" s="51">
        <v>3.152544287010664E-2</v>
      </c>
      <c r="D917" s="51">
        <f t="shared" si="17"/>
        <v>6.1525442870106639E-2</v>
      </c>
    </row>
    <row r="918" spans="2:4" x14ac:dyDescent="0.2">
      <c r="B918" t="s">
        <v>954</v>
      </c>
      <c r="C918" s="51">
        <v>2.4351776145881812E-2</v>
      </c>
      <c r="D918" s="51">
        <f t="shared" si="17"/>
        <v>5.4351776145881811E-2</v>
      </c>
    </row>
    <row r="919" spans="2:4" x14ac:dyDescent="0.2">
      <c r="B919" t="s">
        <v>955</v>
      </c>
      <c r="C919" s="51">
        <v>2.4561712580677828E-2</v>
      </c>
      <c r="D919" s="51">
        <f t="shared" si="17"/>
        <v>5.4561712580677824E-2</v>
      </c>
    </row>
    <row r="920" spans="2:4" x14ac:dyDescent="0.2">
      <c r="B920" t="s">
        <v>956</v>
      </c>
      <c r="C920" s="51">
        <v>2.7772586851269591E-2</v>
      </c>
      <c r="D920" s="51">
        <f t="shared" si="17"/>
        <v>5.777258685126959E-2</v>
      </c>
    </row>
    <row r="921" spans="2:4" x14ac:dyDescent="0.2">
      <c r="B921" t="s">
        <v>957</v>
      </c>
      <c r="C921" s="51">
        <v>3.3601273341327918E-3</v>
      </c>
      <c r="D921" s="51">
        <f t="shared" si="17"/>
        <v>3.3360127334132794E-2</v>
      </c>
    </row>
    <row r="922" spans="2:4" x14ac:dyDescent="0.2">
      <c r="B922" t="s">
        <v>958</v>
      </c>
      <c r="C922" s="51">
        <v>2.1842627279585299E-2</v>
      </c>
      <c r="D922" s="51">
        <f t="shared" si="17"/>
        <v>5.1842627279585302E-2</v>
      </c>
    </row>
    <row r="923" spans="2:4" x14ac:dyDescent="0.2">
      <c r="B923" t="s">
        <v>959</v>
      </c>
      <c r="C923" s="51">
        <v>2.306062273109907E-2</v>
      </c>
      <c r="D923" s="51">
        <f t="shared" si="17"/>
        <v>5.3060622731099072E-2</v>
      </c>
    </row>
    <row r="924" spans="2:4" x14ac:dyDescent="0.2">
      <c r="B924" t="s">
        <v>960</v>
      </c>
      <c r="C924" s="51">
        <v>7.8262855497794135E-3</v>
      </c>
      <c r="D924" s="51">
        <f t="shared" si="17"/>
        <v>3.7826285549779411E-2</v>
      </c>
    </row>
    <row r="925" spans="2:4" x14ac:dyDescent="0.2">
      <c r="B925" t="s">
        <v>961</v>
      </c>
      <c r="C925" s="51">
        <v>3.9419906387370852E-3</v>
      </c>
      <c r="D925" s="51">
        <f t="shared" si="17"/>
        <v>3.3941990638737082E-2</v>
      </c>
    </row>
    <row r="926" spans="2:4" x14ac:dyDescent="0.2">
      <c r="B926" t="s">
        <v>962</v>
      </c>
      <c r="C926" s="51">
        <v>2.9521128482129642E-2</v>
      </c>
      <c r="D926" s="51">
        <f t="shared" si="17"/>
        <v>5.9521128482129641E-2</v>
      </c>
    </row>
    <row r="927" spans="2:4" x14ac:dyDescent="0.2">
      <c r="B927" t="s">
        <v>963</v>
      </c>
      <c r="C927" s="51">
        <v>1.3233734340087422E-2</v>
      </c>
      <c r="D927" s="51">
        <f t="shared" si="17"/>
        <v>4.3233734340087419E-2</v>
      </c>
    </row>
    <row r="928" spans="2:4" x14ac:dyDescent="0.2">
      <c r="B928" t="s">
        <v>964</v>
      </c>
      <c r="C928" s="51">
        <v>1.288796737143872E-3</v>
      </c>
      <c r="D928" s="51">
        <f t="shared" si="17"/>
        <v>3.1288796737143867E-2</v>
      </c>
    </row>
    <row r="929" spans="2:4" x14ac:dyDescent="0.2">
      <c r="B929" t="s">
        <v>965</v>
      </c>
      <c r="C929" s="51">
        <v>2.2977503877823435E-2</v>
      </c>
      <c r="D929" s="51">
        <f t="shared" si="17"/>
        <v>5.2977503877823434E-2</v>
      </c>
    </row>
    <row r="930" spans="2:4" x14ac:dyDescent="0.2">
      <c r="B930" t="s">
        <v>966</v>
      </c>
      <c r="C930" s="51">
        <v>-5.5001620247977522E-2</v>
      </c>
      <c r="D930" s="51">
        <f t="shared" si="17"/>
        <v>-2.5001620247977523E-2</v>
      </c>
    </row>
    <row r="931" spans="2:4" x14ac:dyDescent="0.2">
      <c r="B931" t="s">
        <v>967</v>
      </c>
      <c r="C931" s="51">
        <v>6.8446497482725389E-3</v>
      </c>
      <c r="D931" s="51">
        <f t="shared" si="17"/>
        <v>3.6844649748272534E-2</v>
      </c>
    </row>
    <row r="932" spans="2:4" x14ac:dyDescent="0.2">
      <c r="B932" t="s">
        <v>968</v>
      </c>
      <c r="C932" s="51">
        <v>-1.7281812595152643E-2</v>
      </c>
      <c r="D932" s="51">
        <f t="shared" si="17"/>
        <v>1.2718187404847356E-2</v>
      </c>
    </row>
    <row r="933" spans="2:4" x14ac:dyDescent="0.2">
      <c r="B933" t="s">
        <v>969</v>
      </c>
      <c r="C933" s="51">
        <v>-1.9847578234278379E-2</v>
      </c>
      <c r="D933" s="51">
        <f t="shared" si="17"/>
        <v>1.015242176572162E-2</v>
      </c>
    </row>
    <row r="934" spans="2:4" x14ac:dyDescent="0.2">
      <c r="B934" t="s">
        <v>970</v>
      </c>
      <c r="C934" s="51">
        <v>7.4844234894052702E-3</v>
      </c>
      <c r="D934" s="51">
        <f t="shared" si="17"/>
        <v>3.7484423489405269E-2</v>
      </c>
    </row>
    <row r="935" spans="2:4" x14ac:dyDescent="0.2">
      <c r="B935" t="s">
        <v>971</v>
      </c>
      <c r="C935" s="51">
        <v>2.8858881568927672E-2</v>
      </c>
      <c r="D935" s="51">
        <f t="shared" si="17"/>
        <v>5.8858881568927671E-2</v>
      </c>
    </row>
    <row r="936" spans="2:4" x14ac:dyDescent="0.2">
      <c r="B936" t="s">
        <v>972</v>
      </c>
      <c r="C936" s="51">
        <v>2.74766870060692E-2</v>
      </c>
      <c r="D936" s="51">
        <f t="shared" si="17"/>
        <v>5.7476687006069199E-2</v>
      </c>
    </row>
    <row r="937" spans="2:4" x14ac:dyDescent="0.2">
      <c r="B937" t="s">
        <v>973</v>
      </c>
      <c r="C937" s="51">
        <v>3.0688581775438033E-2</v>
      </c>
      <c r="D937" s="51">
        <f t="shared" si="17"/>
        <v>6.0688581775438032E-2</v>
      </c>
    </row>
    <row r="938" spans="2:4" x14ac:dyDescent="0.2">
      <c r="B938" t="s">
        <v>974</v>
      </c>
      <c r="C938" s="51">
        <v>3.2620235130496722E-2</v>
      </c>
      <c r="D938" s="51">
        <f t="shared" si="17"/>
        <v>6.2620235130496721E-2</v>
      </c>
    </row>
    <row r="939" spans="2:4" x14ac:dyDescent="0.2">
      <c r="B939" t="s">
        <v>975</v>
      </c>
      <c r="C939" s="51">
        <v>1.928560570096171E-2</v>
      </c>
      <c r="D939" s="51">
        <f t="shared" si="17"/>
        <v>4.9285605700961709E-2</v>
      </c>
    </row>
    <row r="940" spans="2:4" x14ac:dyDescent="0.2">
      <c r="B940" t="s">
        <v>976</v>
      </c>
      <c r="C940" s="51">
        <v>3.3324706010920802E-2</v>
      </c>
      <c r="D940" s="51">
        <f t="shared" si="17"/>
        <v>6.33247060109208E-2</v>
      </c>
    </row>
    <row r="941" spans="2:4" x14ac:dyDescent="0.2">
      <c r="B941" t="s">
        <v>977</v>
      </c>
      <c r="C941" s="51">
        <v>4.3316026108078214E-2</v>
      </c>
      <c r="D941" s="51">
        <f t="shared" si="17"/>
        <v>7.3316026108078219E-2</v>
      </c>
    </row>
    <row r="942" spans="2:4" x14ac:dyDescent="0.2">
      <c r="B942" t="s">
        <v>978</v>
      </c>
      <c r="C942" s="51">
        <v>-3.7396573191515407E-3</v>
      </c>
      <c r="D942" s="51">
        <f t="shared" si="17"/>
        <v>2.626034268084846E-2</v>
      </c>
    </row>
    <row r="943" spans="2:4" x14ac:dyDescent="0.2">
      <c r="B943" t="s">
        <v>979</v>
      </c>
      <c r="C943" s="51">
        <v>3.2238167978684056E-2</v>
      </c>
      <c r="D943" s="51">
        <f t="shared" si="17"/>
        <v>6.2238167978684054E-2</v>
      </c>
    </row>
    <row r="944" spans="2:4" x14ac:dyDescent="0.2">
      <c r="B944" t="s">
        <v>980</v>
      </c>
      <c r="C944" s="51">
        <v>-5.4024919525014585E-3</v>
      </c>
      <c r="D944" s="51">
        <f t="shared" si="17"/>
        <v>2.459750804749854E-2</v>
      </c>
    </row>
    <row r="945" spans="2:4" x14ac:dyDescent="0.2">
      <c r="B945" t="s">
        <v>981</v>
      </c>
      <c r="C945" s="51">
        <v>1.8293208516800434E-2</v>
      </c>
      <c r="D945" s="51">
        <f t="shared" si="17"/>
        <v>4.8293208516800433E-2</v>
      </c>
    </row>
    <row r="946" spans="2:4" x14ac:dyDescent="0.2">
      <c r="B946" t="s">
        <v>982</v>
      </c>
      <c r="C946" s="51">
        <v>-2.1343317038344717E-2</v>
      </c>
      <c r="D946" s="51">
        <f t="shared" si="17"/>
        <v>8.6566829616552821E-3</v>
      </c>
    </row>
    <row r="947" spans="2:4" x14ac:dyDescent="0.2">
      <c r="B947" t="s">
        <v>983</v>
      </c>
      <c r="C947" s="51">
        <v>2.819116973289966E-3</v>
      </c>
      <c r="D947" s="51">
        <f t="shared" si="17"/>
        <v>3.2819116973289965E-2</v>
      </c>
    </row>
    <row r="948" spans="2:4" x14ac:dyDescent="0.2">
      <c r="B948" t="s">
        <v>984</v>
      </c>
      <c r="C948" s="51">
        <v>2.3366495263703282E-2</v>
      </c>
      <c r="D948" s="51">
        <f t="shared" si="17"/>
        <v>5.3366495263703281E-2</v>
      </c>
    </row>
    <row r="949" spans="2:4" x14ac:dyDescent="0.2">
      <c r="B949" t="s">
        <v>985</v>
      </c>
      <c r="C949" s="51">
        <v>2.5850479371876428E-2</v>
      </c>
      <c r="D949" s="51">
        <f t="shared" si="17"/>
        <v>5.5850479371876427E-2</v>
      </c>
    </row>
    <row r="950" spans="2:4" x14ac:dyDescent="0.2">
      <c r="B950" t="s">
        <v>986</v>
      </c>
      <c r="C950" s="51">
        <v>1.9473710345764145E-2</v>
      </c>
      <c r="D950" s="51">
        <f t="shared" si="17"/>
        <v>4.9473710345764144E-2</v>
      </c>
    </row>
    <row r="951" spans="2:4" x14ac:dyDescent="0.2">
      <c r="B951" t="s">
        <v>987</v>
      </c>
      <c r="C951" s="51">
        <v>2.282715085335052E-2</v>
      </c>
      <c r="D951" s="51">
        <f t="shared" si="17"/>
        <v>5.2827150853350519E-2</v>
      </c>
    </row>
    <row r="952" spans="2:4" x14ac:dyDescent="0.2">
      <c r="B952" t="s">
        <v>988</v>
      </c>
      <c r="C952" s="51">
        <v>-3.1934219579677278E-3</v>
      </c>
      <c r="D952" s="51">
        <f t="shared" si="17"/>
        <v>2.6806578042032271E-2</v>
      </c>
    </row>
    <row r="953" spans="2:4" x14ac:dyDescent="0.2">
      <c r="B953" t="s">
        <v>989</v>
      </c>
      <c r="C953" s="51">
        <v>-9.0124962861915566E-3</v>
      </c>
      <c r="D953" s="51">
        <f t="shared" si="17"/>
        <v>2.0987503713808441E-2</v>
      </c>
    </row>
    <row r="954" spans="2:4" x14ac:dyDescent="0.2">
      <c r="B954" t="s">
        <v>990</v>
      </c>
      <c r="C954" s="51">
        <v>2.1972259501127411E-2</v>
      </c>
      <c r="D954" s="51">
        <f t="shared" si="17"/>
        <v>5.197225950112741E-2</v>
      </c>
    </row>
    <row r="955" spans="2:4" x14ac:dyDescent="0.2">
      <c r="B955" t="s">
        <v>991</v>
      </c>
      <c r="C955" s="51">
        <v>3.4044886564273881E-2</v>
      </c>
      <c r="D955" s="51">
        <f t="shared" si="17"/>
        <v>6.4044886564273873E-2</v>
      </c>
    </row>
    <row r="956" spans="2:4" x14ac:dyDescent="0.2">
      <c r="B956" t="s">
        <v>992</v>
      </c>
      <c r="C956" s="51">
        <v>5.0783785614194735E-2</v>
      </c>
      <c r="D956" s="51">
        <f t="shared" si="17"/>
        <v>8.0783785614194734E-2</v>
      </c>
    </row>
    <row r="957" spans="2:4" x14ac:dyDescent="0.2">
      <c r="B957" t="s">
        <v>993</v>
      </c>
      <c r="C957" s="51">
        <v>2.197568637617563E-2</v>
      </c>
      <c r="D957" s="51">
        <f t="shared" si="17"/>
        <v>5.1975686376175625E-2</v>
      </c>
    </row>
    <row r="958" spans="2:4" x14ac:dyDescent="0.2">
      <c r="B958" t="s">
        <v>994</v>
      </c>
      <c r="C958" s="51">
        <v>1.650588486844554E-2</v>
      </c>
      <c r="D958" s="51">
        <f t="shared" si="17"/>
        <v>4.6505884868445535E-2</v>
      </c>
    </row>
    <row r="959" spans="2:4" x14ac:dyDescent="0.2">
      <c r="B959" t="s">
        <v>995</v>
      </c>
      <c r="C959" s="51">
        <v>3.2660379482696233E-2</v>
      </c>
      <c r="D959" s="51">
        <f t="shared" si="17"/>
        <v>6.2660379482696232E-2</v>
      </c>
    </row>
    <row r="960" spans="2:4" x14ac:dyDescent="0.2">
      <c r="B960" t="s">
        <v>996</v>
      </c>
      <c r="C960" s="51">
        <v>3.8534573127376529E-3</v>
      </c>
      <c r="D960" s="51">
        <f t="shared" si="17"/>
        <v>3.3853457312737652E-2</v>
      </c>
    </row>
    <row r="961" spans="2:4" x14ac:dyDescent="0.2">
      <c r="B961" t="s">
        <v>997</v>
      </c>
      <c r="C961" s="51">
        <v>-8.0924794911523337E-4</v>
      </c>
      <c r="D961" s="51">
        <f t="shared" si="17"/>
        <v>2.9190752050884766E-2</v>
      </c>
    </row>
    <row r="962" spans="2:4" x14ac:dyDescent="0.2">
      <c r="B962" t="s">
        <v>998</v>
      </c>
      <c r="C962" s="51">
        <v>2.4007753181910552E-2</v>
      </c>
      <c r="D962" s="51">
        <f t="shared" si="17"/>
        <v>5.4007753181910548E-2</v>
      </c>
    </row>
    <row r="963" spans="2:4" x14ac:dyDescent="0.2">
      <c r="B963" t="s">
        <v>999</v>
      </c>
      <c r="C963" s="51">
        <v>3.424516332430478E-2</v>
      </c>
      <c r="D963" s="51">
        <f t="shared" si="17"/>
        <v>6.4245163324304772E-2</v>
      </c>
    </row>
    <row r="964" spans="2:4" x14ac:dyDescent="0.2">
      <c r="B964" t="s">
        <v>1000</v>
      </c>
      <c r="C964" s="51">
        <v>-3.9172990202884762E-2</v>
      </c>
      <c r="D964" s="51">
        <f t="shared" si="17"/>
        <v>-9.1729902028847635E-3</v>
      </c>
    </row>
    <row r="965" spans="2:4" x14ac:dyDescent="0.2">
      <c r="B965" t="s">
        <v>1001</v>
      </c>
      <c r="C965" s="51">
        <v>-6.0527639577847309E-3</v>
      </c>
      <c r="D965" s="51">
        <f t="shared" ref="D965:D1028" si="18">C965+3%</f>
        <v>2.394723604221527E-2</v>
      </c>
    </row>
    <row r="966" spans="2:4" x14ac:dyDescent="0.2">
      <c r="B966" t="s">
        <v>1002</v>
      </c>
      <c r="C966" s="51">
        <v>2.1785419637217085E-2</v>
      </c>
      <c r="D966" s="51">
        <f t="shared" si="18"/>
        <v>5.1785419637217084E-2</v>
      </c>
    </row>
    <row r="967" spans="2:4" x14ac:dyDescent="0.2">
      <c r="B967" t="s">
        <v>1003</v>
      </c>
      <c r="C967" s="51">
        <v>1.2285456933213536E-2</v>
      </c>
      <c r="D967" s="51">
        <f t="shared" si="18"/>
        <v>4.2285456933213533E-2</v>
      </c>
    </row>
    <row r="968" spans="2:4" x14ac:dyDescent="0.2">
      <c r="B968" t="s">
        <v>1004</v>
      </c>
      <c r="C968" s="51">
        <v>2.575857015606324E-2</v>
      </c>
      <c r="D968" s="51">
        <f t="shared" si="18"/>
        <v>5.5758570156063239E-2</v>
      </c>
    </row>
    <row r="969" spans="2:4" x14ac:dyDescent="0.2">
      <c r="B969" t="s">
        <v>1005</v>
      </c>
      <c r="C969" s="51">
        <v>1.641506771357288E-2</v>
      </c>
      <c r="D969" s="51">
        <f t="shared" si="18"/>
        <v>4.6415067713572879E-2</v>
      </c>
    </row>
    <row r="970" spans="2:4" x14ac:dyDescent="0.2">
      <c r="B970" t="s">
        <v>1006</v>
      </c>
      <c r="C970" s="51">
        <v>4.396959269026556E-3</v>
      </c>
      <c r="D970" s="51">
        <f t="shared" si="18"/>
        <v>3.4396959269026556E-2</v>
      </c>
    </row>
    <row r="971" spans="2:4" x14ac:dyDescent="0.2">
      <c r="B971" t="s">
        <v>1007</v>
      </c>
      <c r="C971" s="51">
        <v>1.3420471031670867E-2</v>
      </c>
      <c r="D971" s="51">
        <f t="shared" si="18"/>
        <v>4.3420471031670863E-2</v>
      </c>
    </row>
    <row r="972" spans="2:4" x14ac:dyDescent="0.2">
      <c r="B972" t="s">
        <v>1008</v>
      </c>
      <c r="C972" s="51">
        <v>2.2242683949599693E-2</v>
      </c>
      <c r="D972" s="51">
        <f t="shared" si="18"/>
        <v>5.2242683949599689E-2</v>
      </c>
    </row>
    <row r="973" spans="2:4" x14ac:dyDescent="0.2">
      <c r="B973" t="s">
        <v>1009</v>
      </c>
      <c r="C973" s="51">
        <v>2.7988981564560575E-2</v>
      </c>
      <c r="D973" s="51">
        <f t="shared" si="18"/>
        <v>5.7988981564560574E-2</v>
      </c>
    </row>
    <row r="974" spans="2:4" x14ac:dyDescent="0.2">
      <c r="B974" t="s">
        <v>1010</v>
      </c>
      <c r="C974" s="51">
        <v>8.7173356709566129E-3</v>
      </c>
      <c r="D974" s="51">
        <f t="shared" si="18"/>
        <v>3.8717335670956615E-2</v>
      </c>
    </row>
    <row r="975" spans="2:4" x14ac:dyDescent="0.2">
      <c r="B975" t="s">
        <v>1011</v>
      </c>
      <c r="C975" s="51">
        <v>-1.0500938018369555E-2</v>
      </c>
      <c r="D975" s="51">
        <f t="shared" si="18"/>
        <v>1.9499061981630442E-2</v>
      </c>
    </row>
    <row r="976" spans="2:4" x14ac:dyDescent="0.2">
      <c r="B976" t="s">
        <v>1012</v>
      </c>
      <c r="C976" s="51">
        <v>2.0157138024010438E-5</v>
      </c>
      <c r="D976" s="51">
        <f t="shared" si="18"/>
        <v>3.0020157138024008E-2</v>
      </c>
    </row>
    <row r="977" spans="2:4" x14ac:dyDescent="0.2">
      <c r="B977" t="s">
        <v>1013</v>
      </c>
      <c r="C977" s="51">
        <v>3.1889814202033351E-2</v>
      </c>
      <c r="D977" s="51">
        <f t="shared" si="18"/>
        <v>6.188981420203335E-2</v>
      </c>
    </row>
    <row r="978" spans="2:4" x14ac:dyDescent="0.2">
      <c r="B978" t="s">
        <v>1014</v>
      </c>
      <c r="C978" s="51">
        <v>5.6798190071858786E-3</v>
      </c>
      <c r="D978" s="51">
        <f t="shared" si="18"/>
        <v>3.5679819007185878E-2</v>
      </c>
    </row>
    <row r="979" spans="2:4" x14ac:dyDescent="0.2">
      <c r="B979" t="s">
        <v>1015</v>
      </c>
      <c r="C979" s="51">
        <v>-1.9142308061921111E-2</v>
      </c>
      <c r="D979" s="51">
        <f t="shared" si="18"/>
        <v>1.0857691938078888E-2</v>
      </c>
    </row>
    <row r="980" spans="2:4" x14ac:dyDescent="0.2">
      <c r="B980" t="s">
        <v>1016</v>
      </c>
      <c r="C980" s="51">
        <v>2.9093876434447809E-2</v>
      </c>
      <c r="D980" s="51">
        <f t="shared" si="18"/>
        <v>5.9093876434447808E-2</v>
      </c>
    </row>
    <row r="981" spans="2:4" x14ac:dyDescent="0.2">
      <c r="B981" t="s">
        <v>1017</v>
      </c>
      <c r="C981" s="51">
        <v>2.1909398714079983E-2</v>
      </c>
      <c r="D981" s="51">
        <f t="shared" si="18"/>
        <v>5.1909398714079985E-2</v>
      </c>
    </row>
    <row r="982" spans="2:4" x14ac:dyDescent="0.2">
      <c r="B982" t="s">
        <v>1018</v>
      </c>
      <c r="C982" s="51">
        <v>2.523731155087628E-2</v>
      </c>
      <c r="D982" s="51">
        <f t="shared" si="18"/>
        <v>5.5237311550876279E-2</v>
      </c>
    </row>
    <row r="983" spans="2:4" x14ac:dyDescent="0.2">
      <c r="B983" t="s">
        <v>1019</v>
      </c>
      <c r="C983" s="51">
        <v>-2.6118162851931116E-3</v>
      </c>
      <c r="D983" s="51">
        <f t="shared" si="18"/>
        <v>2.7388183714806887E-2</v>
      </c>
    </row>
    <row r="984" spans="2:4" x14ac:dyDescent="0.2">
      <c r="B984" t="s">
        <v>1020</v>
      </c>
      <c r="C984" s="51">
        <v>1.2587495737743344E-2</v>
      </c>
      <c r="D984" s="51">
        <f t="shared" si="18"/>
        <v>4.2587495737743342E-2</v>
      </c>
    </row>
    <row r="985" spans="2:4" x14ac:dyDescent="0.2">
      <c r="B985" t="s">
        <v>1021</v>
      </c>
      <c r="C985" s="51">
        <v>3.7925963551915055E-2</v>
      </c>
      <c r="D985" s="51">
        <f t="shared" si="18"/>
        <v>6.7925963551915047E-2</v>
      </c>
    </row>
    <row r="986" spans="2:4" x14ac:dyDescent="0.2">
      <c r="B986" t="s">
        <v>1022</v>
      </c>
      <c r="C986" s="51">
        <v>1.1861378371528994E-2</v>
      </c>
      <c r="D986" s="51">
        <f t="shared" si="18"/>
        <v>4.1861378371528993E-2</v>
      </c>
    </row>
    <row r="987" spans="2:4" x14ac:dyDescent="0.2">
      <c r="B987" t="s">
        <v>1023</v>
      </c>
      <c r="C987" s="51">
        <v>2.1533990610160907E-2</v>
      </c>
      <c r="D987" s="51">
        <f t="shared" si="18"/>
        <v>5.153399061016091E-2</v>
      </c>
    </row>
    <row r="988" spans="2:4" x14ac:dyDescent="0.2">
      <c r="B988" t="s">
        <v>1024</v>
      </c>
      <c r="C988" s="51">
        <v>3.4890302682569294E-3</v>
      </c>
      <c r="D988" s="51">
        <f t="shared" si="18"/>
        <v>3.3489030268256927E-2</v>
      </c>
    </row>
    <row r="989" spans="2:4" x14ac:dyDescent="0.2">
      <c r="B989" t="s">
        <v>1025</v>
      </c>
      <c r="C989" s="51">
        <v>-2.3661955344100191E-2</v>
      </c>
      <c r="D989" s="51">
        <f t="shared" si="18"/>
        <v>6.3380446558998077E-3</v>
      </c>
    </row>
    <row r="990" spans="2:4" x14ac:dyDescent="0.2">
      <c r="B990" t="s">
        <v>1026</v>
      </c>
      <c r="C990" s="51">
        <v>-9.5624323000698622E-3</v>
      </c>
      <c r="D990" s="51">
        <f t="shared" si="18"/>
        <v>2.0437567699930138E-2</v>
      </c>
    </row>
    <row r="991" spans="2:4" x14ac:dyDescent="0.2">
      <c r="B991" t="s">
        <v>1027</v>
      </c>
      <c r="C991" s="51">
        <v>4.0722202215052973E-3</v>
      </c>
      <c r="D991" s="51">
        <f t="shared" si="18"/>
        <v>3.4072220221505294E-2</v>
      </c>
    </row>
    <row r="992" spans="2:4" x14ac:dyDescent="0.2">
      <c r="B992" t="s">
        <v>1028</v>
      </c>
      <c r="C992" s="51">
        <v>-1.2137728279499443E-2</v>
      </c>
      <c r="D992" s="51">
        <f t="shared" si="18"/>
        <v>1.7862271720500554E-2</v>
      </c>
    </row>
    <row r="993" spans="2:4" x14ac:dyDescent="0.2">
      <c r="B993" t="s">
        <v>1029</v>
      </c>
      <c r="C993" s="51">
        <v>6.5684145005884481E-3</v>
      </c>
      <c r="D993" s="51">
        <f t="shared" si="18"/>
        <v>3.6568414500588446E-2</v>
      </c>
    </row>
    <row r="994" spans="2:4" x14ac:dyDescent="0.2">
      <c r="B994" t="s">
        <v>1030</v>
      </c>
      <c r="C994" s="51">
        <v>1.3023820986629998E-2</v>
      </c>
      <c r="D994" s="51">
        <f t="shared" si="18"/>
        <v>4.3023820986629997E-2</v>
      </c>
    </row>
    <row r="995" spans="2:4" x14ac:dyDescent="0.2">
      <c r="B995" t="s">
        <v>1031</v>
      </c>
      <c r="C995" s="51">
        <v>-2.1180941535444017E-2</v>
      </c>
      <c r="D995" s="51">
        <f t="shared" si="18"/>
        <v>8.8190584645559816E-3</v>
      </c>
    </row>
    <row r="996" spans="2:4" x14ac:dyDescent="0.2">
      <c r="B996" t="s">
        <v>1032</v>
      </c>
      <c r="C996" s="51">
        <v>3.2270836982105349E-3</v>
      </c>
      <c r="D996" s="51">
        <f t="shared" si="18"/>
        <v>3.3227083698210536E-2</v>
      </c>
    </row>
    <row r="997" spans="2:4" x14ac:dyDescent="0.2">
      <c r="B997" t="s">
        <v>1033</v>
      </c>
      <c r="C997" s="51">
        <v>-9.2012877024755125E-3</v>
      </c>
      <c r="D997" s="51">
        <f t="shared" si="18"/>
        <v>2.0798712297524488E-2</v>
      </c>
    </row>
    <row r="998" spans="2:4" x14ac:dyDescent="0.2">
      <c r="B998" t="s">
        <v>1034</v>
      </c>
      <c r="C998" s="51">
        <v>-6.9703174162856468E-3</v>
      </c>
      <c r="D998" s="51">
        <f t="shared" si="18"/>
        <v>2.302968258371435E-2</v>
      </c>
    </row>
    <row r="999" spans="2:4" x14ac:dyDescent="0.2">
      <c r="B999" t="s">
        <v>1035</v>
      </c>
      <c r="C999" s="51">
        <v>1.3975616756594735E-2</v>
      </c>
      <c r="D999" s="51">
        <f t="shared" si="18"/>
        <v>4.3975616756594733E-2</v>
      </c>
    </row>
    <row r="1000" spans="2:4" x14ac:dyDescent="0.2">
      <c r="B1000" t="s">
        <v>1036</v>
      </c>
      <c r="C1000" s="51">
        <v>-1.095847061923262E-2</v>
      </c>
      <c r="D1000" s="51">
        <f t="shared" si="18"/>
        <v>1.9041529380767377E-2</v>
      </c>
    </row>
    <row r="1001" spans="2:4" x14ac:dyDescent="0.2">
      <c r="B1001" t="s">
        <v>1037</v>
      </c>
      <c r="C1001" s="51">
        <v>1.0679555243845841E-2</v>
      </c>
      <c r="D1001" s="51">
        <f t="shared" si="18"/>
        <v>4.0679555243845839E-2</v>
      </c>
    </row>
    <row r="1002" spans="2:4" x14ac:dyDescent="0.2">
      <c r="B1002" t="s">
        <v>1038</v>
      </c>
      <c r="C1002" s="51">
        <v>2.8093519630899864E-2</v>
      </c>
      <c r="D1002" s="51">
        <f t="shared" si="18"/>
        <v>5.8093519630899863E-2</v>
      </c>
    </row>
    <row r="1003" spans="2:4" x14ac:dyDescent="0.2">
      <c r="B1003" t="s">
        <v>1039</v>
      </c>
      <c r="C1003" s="51">
        <v>3.1505202522959956E-2</v>
      </c>
      <c r="D1003" s="51">
        <f t="shared" si="18"/>
        <v>6.1505202522959955E-2</v>
      </c>
    </row>
    <row r="1004" spans="2:4" x14ac:dyDescent="0.2">
      <c r="B1004" t="s">
        <v>1040</v>
      </c>
      <c r="C1004" s="51">
        <v>-8.4922769606901889E-3</v>
      </c>
      <c r="D1004" s="51">
        <f t="shared" si="18"/>
        <v>2.1507723039309812E-2</v>
      </c>
    </row>
    <row r="1005" spans="2:4" x14ac:dyDescent="0.2">
      <c r="B1005" t="s">
        <v>1041</v>
      </c>
      <c r="C1005" s="51">
        <v>1.3537813586718682E-2</v>
      </c>
      <c r="D1005" s="51">
        <f t="shared" si="18"/>
        <v>4.3537813586718682E-2</v>
      </c>
    </row>
    <row r="1006" spans="2:4" x14ac:dyDescent="0.2">
      <c r="B1006" t="s">
        <v>1042</v>
      </c>
      <c r="C1006" s="51">
        <v>-4.6608548225526604E-3</v>
      </c>
      <c r="D1006" s="51">
        <f t="shared" si="18"/>
        <v>2.5339145177447338E-2</v>
      </c>
    </row>
    <row r="1007" spans="2:4" x14ac:dyDescent="0.2">
      <c r="B1007" t="s">
        <v>1043</v>
      </c>
      <c r="C1007" s="51">
        <v>3.906038716874493E-2</v>
      </c>
      <c r="D1007" s="51">
        <f t="shared" si="18"/>
        <v>6.9060387168744936E-2</v>
      </c>
    </row>
    <row r="1008" spans="2:4" x14ac:dyDescent="0.2">
      <c r="B1008" t="s">
        <v>1044</v>
      </c>
      <c r="C1008" s="51">
        <v>3.253571974354199E-2</v>
      </c>
      <c r="D1008" s="51">
        <f t="shared" si="18"/>
        <v>6.2535719743541995E-2</v>
      </c>
    </row>
    <row r="1009" spans="2:4" x14ac:dyDescent="0.2">
      <c r="B1009" t="s">
        <v>1045</v>
      </c>
      <c r="C1009" s="51">
        <v>1.3958833049308457E-2</v>
      </c>
      <c r="D1009" s="51">
        <f t="shared" si="18"/>
        <v>4.3958833049308456E-2</v>
      </c>
    </row>
    <row r="1010" spans="2:4" x14ac:dyDescent="0.2">
      <c r="B1010" t="s">
        <v>1046</v>
      </c>
      <c r="C1010" s="51">
        <v>9.6245102671857347E-3</v>
      </c>
      <c r="D1010" s="51">
        <f t="shared" si="18"/>
        <v>3.9624510267185734E-2</v>
      </c>
    </row>
    <row r="1011" spans="2:4" x14ac:dyDescent="0.2">
      <c r="B1011" t="s">
        <v>1047</v>
      </c>
      <c r="C1011" s="51">
        <v>7.1230795580284195E-4</v>
      </c>
      <c r="D1011" s="51">
        <f t="shared" si="18"/>
        <v>3.0712307955802841E-2</v>
      </c>
    </row>
    <row r="1012" spans="2:4" x14ac:dyDescent="0.2">
      <c r="B1012" t="s">
        <v>1048</v>
      </c>
      <c r="C1012" s="51">
        <v>-3.3625140893980665E-2</v>
      </c>
      <c r="D1012" s="51">
        <f t="shared" si="18"/>
        <v>-3.6251408939806662E-3</v>
      </c>
    </row>
    <row r="1013" spans="2:4" x14ac:dyDescent="0.2">
      <c r="B1013" t="s">
        <v>1049</v>
      </c>
      <c r="C1013" s="51">
        <v>2.6153694277194099E-2</v>
      </c>
      <c r="D1013" s="51">
        <f t="shared" si="18"/>
        <v>5.6153694277194098E-2</v>
      </c>
    </row>
    <row r="1014" spans="2:4" x14ac:dyDescent="0.2">
      <c r="B1014" t="s">
        <v>1050</v>
      </c>
      <c r="C1014" s="51">
        <v>1.5628323870460231E-2</v>
      </c>
      <c r="D1014" s="51">
        <f t="shared" si="18"/>
        <v>4.562832387046023E-2</v>
      </c>
    </row>
    <row r="1015" spans="2:4" x14ac:dyDescent="0.2">
      <c r="B1015" t="s">
        <v>1051</v>
      </c>
      <c r="C1015" s="51">
        <v>-1.8437330044550979E-3</v>
      </c>
      <c r="D1015" s="51">
        <f t="shared" si="18"/>
        <v>2.8156266995544903E-2</v>
      </c>
    </row>
    <row r="1016" spans="2:4" x14ac:dyDescent="0.2">
      <c r="B1016" t="s">
        <v>1052</v>
      </c>
      <c r="C1016" s="51">
        <v>-4.3522164212176206E-3</v>
      </c>
      <c r="D1016" s="51">
        <f t="shared" si="18"/>
        <v>2.5647783578782377E-2</v>
      </c>
    </row>
    <row r="1017" spans="2:4" x14ac:dyDescent="0.2">
      <c r="B1017" t="s">
        <v>1053</v>
      </c>
      <c r="C1017" s="51">
        <v>1.0446729759973418E-2</v>
      </c>
      <c r="D1017" s="51">
        <f t="shared" si="18"/>
        <v>4.0446729759973418E-2</v>
      </c>
    </row>
    <row r="1018" spans="2:4" x14ac:dyDescent="0.2">
      <c r="B1018" t="s">
        <v>1054</v>
      </c>
      <c r="C1018" s="51">
        <v>3.2435977089669228E-2</v>
      </c>
      <c r="D1018" s="51">
        <f t="shared" si="18"/>
        <v>6.2435977089669227E-2</v>
      </c>
    </row>
    <row r="1019" spans="2:4" x14ac:dyDescent="0.2">
      <c r="B1019" t="s">
        <v>1055</v>
      </c>
      <c r="C1019" s="51">
        <v>2.3960704957709253E-3</v>
      </c>
      <c r="D1019" s="51">
        <f t="shared" si="18"/>
        <v>3.2396070495770923E-2</v>
      </c>
    </row>
    <row r="1020" spans="2:4" x14ac:dyDescent="0.2">
      <c r="B1020" t="s">
        <v>1056</v>
      </c>
      <c r="C1020" s="51">
        <v>4.8810509261375735E-2</v>
      </c>
      <c r="D1020" s="51">
        <f t="shared" si="18"/>
        <v>7.8810509261375727E-2</v>
      </c>
    </row>
    <row r="1021" spans="2:4" x14ac:dyDescent="0.2">
      <c r="B1021" t="s">
        <v>1057</v>
      </c>
      <c r="C1021" s="51">
        <v>4.3297602183676558E-3</v>
      </c>
      <c r="D1021" s="51">
        <f t="shared" si="18"/>
        <v>3.4329760218367658E-2</v>
      </c>
    </row>
    <row r="1022" spans="2:4" x14ac:dyDescent="0.2">
      <c r="B1022" t="s">
        <v>1058</v>
      </c>
      <c r="C1022" s="51">
        <v>-4.2989383382422038E-3</v>
      </c>
      <c r="D1022" s="51">
        <f t="shared" si="18"/>
        <v>2.5701061661757795E-2</v>
      </c>
    </row>
    <row r="1023" spans="2:4" x14ac:dyDescent="0.2">
      <c r="B1023" t="s">
        <v>1059</v>
      </c>
      <c r="C1023" s="51">
        <v>3.3346403532626877E-2</v>
      </c>
      <c r="D1023" s="51">
        <f t="shared" si="18"/>
        <v>6.3346403532626883E-2</v>
      </c>
    </row>
    <row r="1024" spans="2:4" x14ac:dyDescent="0.2">
      <c r="B1024" t="s">
        <v>1060</v>
      </c>
      <c r="C1024" s="51">
        <v>-3.9294129169620488E-2</v>
      </c>
      <c r="D1024" s="51">
        <f t="shared" si="18"/>
        <v>-9.2941291696204895E-3</v>
      </c>
    </row>
    <row r="1025" spans="2:4" x14ac:dyDescent="0.2">
      <c r="B1025" t="s">
        <v>1061</v>
      </c>
      <c r="C1025" s="51">
        <v>4.6912508947195695E-2</v>
      </c>
      <c r="D1025" s="51">
        <f t="shared" si="18"/>
        <v>7.6912508947195701E-2</v>
      </c>
    </row>
    <row r="1026" spans="2:4" x14ac:dyDescent="0.2">
      <c r="B1026" t="s">
        <v>1062</v>
      </c>
      <c r="C1026" s="51">
        <v>-2.0912807003875614E-2</v>
      </c>
      <c r="D1026" s="51">
        <f t="shared" si="18"/>
        <v>9.0871929961243852E-3</v>
      </c>
    </row>
    <row r="1027" spans="2:4" x14ac:dyDescent="0.2">
      <c r="B1027" t="s">
        <v>1063</v>
      </c>
      <c r="C1027" s="51">
        <v>-4.4092755284077904E-4</v>
      </c>
      <c r="D1027" s="51">
        <f t="shared" si="18"/>
        <v>2.9559072447159218E-2</v>
      </c>
    </row>
    <row r="1028" spans="2:4" x14ac:dyDescent="0.2">
      <c r="B1028" t="s">
        <v>1064</v>
      </c>
      <c r="C1028" s="51">
        <v>1.6348724639190158E-2</v>
      </c>
      <c r="D1028" s="51">
        <f t="shared" si="18"/>
        <v>4.6348724639190153E-2</v>
      </c>
    </row>
    <row r="1029" spans="2:4" x14ac:dyDescent="0.2">
      <c r="B1029" t="s">
        <v>1065</v>
      </c>
      <c r="C1029" s="51">
        <v>-2.0323946613063554E-2</v>
      </c>
      <c r="D1029" s="51">
        <f t="shared" ref="D1029:D1092" si="19">C1029+3%</f>
        <v>9.6760533869364451E-3</v>
      </c>
    </row>
    <row r="1030" spans="2:4" x14ac:dyDescent="0.2">
      <c r="B1030" t="s">
        <v>1066</v>
      </c>
      <c r="C1030" s="51">
        <v>9.142130819012979E-3</v>
      </c>
      <c r="D1030" s="51">
        <f t="shared" si="19"/>
        <v>3.914213081901298E-2</v>
      </c>
    </row>
    <row r="1031" spans="2:4" x14ac:dyDescent="0.2">
      <c r="B1031" t="s">
        <v>1067</v>
      </c>
      <c r="C1031" s="51">
        <v>4.4808198399445567E-2</v>
      </c>
      <c r="D1031" s="51">
        <f t="shared" si="19"/>
        <v>7.4808198399445566E-2</v>
      </c>
    </row>
    <row r="1032" spans="2:4" x14ac:dyDescent="0.2">
      <c r="B1032" t="s">
        <v>1068</v>
      </c>
      <c r="C1032" s="51">
        <v>4.9436603733377181E-2</v>
      </c>
      <c r="D1032" s="51">
        <f t="shared" si="19"/>
        <v>7.9436603733377187E-2</v>
      </c>
    </row>
    <row r="1033" spans="2:4" x14ac:dyDescent="0.2">
      <c r="B1033" t="s">
        <v>1069</v>
      </c>
      <c r="C1033" s="51">
        <v>2.9303499088573839E-2</v>
      </c>
      <c r="D1033" s="51">
        <f t="shared" si="19"/>
        <v>5.9303499088573838E-2</v>
      </c>
    </row>
    <row r="1034" spans="2:4" x14ac:dyDescent="0.2">
      <c r="B1034" t="s">
        <v>1070</v>
      </c>
      <c r="C1034" s="51">
        <v>-6.7072631277758522E-3</v>
      </c>
      <c r="D1034" s="51">
        <f t="shared" si="19"/>
        <v>2.3292736872224148E-2</v>
      </c>
    </row>
    <row r="1035" spans="2:4" x14ac:dyDescent="0.2">
      <c r="B1035" t="s">
        <v>1071</v>
      </c>
      <c r="C1035" s="51">
        <v>-1.7756264232616538E-2</v>
      </c>
      <c r="D1035" s="51">
        <f t="shared" si="19"/>
        <v>1.2243735767383461E-2</v>
      </c>
    </row>
    <row r="1036" spans="2:4" x14ac:dyDescent="0.2">
      <c r="B1036" t="s">
        <v>1072</v>
      </c>
      <c r="C1036" s="51">
        <v>1.3025343318128558E-2</v>
      </c>
      <c r="D1036" s="51">
        <f t="shared" si="19"/>
        <v>4.3025343318128559E-2</v>
      </c>
    </row>
    <row r="1037" spans="2:4" x14ac:dyDescent="0.2">
      <c r="B1037" t="s">
        <v>1073</v>
      </c>
      <c r="C1037" s="51">
        <v>1.0550681980319193E-2</v>
      </c>
      <c r="D1037" s="51">
        <f t="shared" si="19"/>
        <v>4.0550681980319192E-2</v>
      </c>
    </row>
    <row r="1038" spans="2:4" x14ac:dyDescent="0.2">
      <c r="B1038" t="s">
        <v>1074</v>
      </c>
      <c r="C1038" s="51">
        <v>-1.5293161085483243E-2</v>
      </c>
      <c r="D1038" s="51">
        <f t="shared" si="19"/>
        <v>1.4706838914516756E-2</v>
      </c>
    </row>
    <row r="1039" spans="2:4" x14ac:dyDescent="0.2">
      <c r="B1039" t="s">
        <v>1075</v>
      </c>
      <c r="C1039" s="51">
        <v>-2.3921741235339432E-2</v>
      </c>
      <c r="D1039" s="51">
        <f t="shared" si="19"/>
        <v>6.0782587646605671E-3</v>
      </c>
    </row>
    <row r="1040" spans="2:4" x14ac:dyDescent="0.2">
      <c r="B1040" t="s">
        <v>1076</v>
      </c>
      <c r="C1040" s="51">
        <v>1.4798177198385731E-2</v>
      </c>
      <c r="D1040" s="51">
        <f t="shared" si="19"/>
        <v>4.4798177198385733E-2</v>
      </c>
    </row>
    <row r="1041" spans="2:4" x14ac:dyDescent="0.2">
      <c r="B1041" t="s">
        <v>1077</v>
      </c>
      <c r="C1041" s="51">
        <v>3.9874999249067629E-2</v>
      </c>
      <c r="D1041" s="51">
        <f t="shared" si="19"/>
        <v>6.9874999249067621E-2</v>
      </c>
    </row>
    <row r="1042" spans="2:4" x14ac:dyDescent="0.2">
      <c r="B1042" t="s">
        <v>1078</v>
      </c>
      <c r="C1042" s="51">
        <v>-7.0404389959947498E-3</v>
      </c>
      <c r="D1042" s="51">
        <f t="shared" si="19"/>
        <v>2.2959561004005251E-2</v>
      </c>
    </row>
    <row r="1043" spans="2:4" x14ac:dyDescent="0.2">
      <c r="B1043" t="s">
        <v>1079</v>
      </c>
      <c r="C1043" s="51">
        <v>-5.6488004333227326E-3</v>
      </c>
      <c r="D1043" s="51">
        <f t="shared" si="19"/>
        <v>2.4351199566677265E-2</v>
      </c>
    </row>
    <row r="1044" spans="2:4" x14ac:dyDescent="0.2">
      <c r="B1044" t="s">
        <v>1080</v>
      </c>
      <c r="C1044" s="51">
        <v>5.1444979402201331E-3</v>
      </c>
      <c r="D1044" s="51">
        <f t="shared" si="19"/>
        <v>3.5144497940220135E-2</v>
      </c>
    </row>
    <row r="1045" spans="2:4" x14ac:dyDescent="0.2">
      <c r="B1045" t="s">
        <v>1081</v>
      </c>
      <c r="C1045" s="51">
        <v>2.2015242930730639E-2</v>
      </c>
      <c r="D1045" s="51">
        <f t="shared" si="19"/>
        <v>5.2015242930730635E-2</v>
      </c>
    </row>
    <row r="1046" spans="2:4" x14ac:dyDescent="0.2">
      <c r="B1046" t="s">
        <v>1082</v>
      </c>
      <c r="C1046" s="51">
        <v>-1.9873252048942879E-2</v>
      </c>
      <c r="D1046" s="51">
        <f t="shared" si="19"/>
        <v>1.012674795105712E-2</v>
      </c>
    </row>
    <row r="1047" spans="2:4" x14ac:dyDescent="0.2">
      <c r="B1047" t="s">
        <v>1083</v>
      </c>
      <c r="C1047" s="51">
        <v>2.6377583935024082E-2</v>
      </c>
      <c r="D1047" s="51">
        <f t="shared" si="19"/>
        <v>5.6377583935024081E-2</v>
      </c>
    </row>
    <row r="1048" spans="2:4" x14ac:dyDescent="0.2">
      <c r="B1048" t="s">
        <v>1084</v>
      </c>
      <c r="C1048" s="51">
        <v>-8.5280842756801419E-3</v>
      </c>
      <c r="D1048" s="51">
        <f t="shared" si="19"/>
        <v>2.1471915724319855E-2</v>
      </c>
    </row>
    <row r="1049" spans="2:4" x14ac:dyDescent="0.2">
      <c r="B1049" t="s">
        <v>1085</v>
      </c>
      <c r="C1049" s="51">
        <v>4.1005278658698241E-2</v>
      </c>
      <c r="D1049" s="51">
        <f t="shared" si="19"/>
        <v>7.100527865869824E-2</v>
      </c>
    </row>
    <row r="1050" spans="2:4" x14ac:dyDescent="0.2">
      <c r="B1050" t="s">
        <v>1086</v>
      </c>
      <c r="C1050" s="51">
        <v>1.9839977456851322E-2</v>
      </c>
      <c r="D1050" s="51">
        <f t="shared" si="19"/>
        <v>4.9839977456851321E-2</v>
      </c>
    </row>
    <row r="1051" spans="2:4" x14ac:dyDescent="0.2">
      <c r="B1051" t="s">
        <v>1087</v>
      </c>
      <c r="C1051" s="51">
        <v>3.6714761457502937E-2</v>
      </c>
      <c r="D1051" s="51">
        <f t="shared" si="19"/>
        <v>6.6714761457502936E-2</v>
      </c>
    </row>
    <row r="1052" spans="2:4" x14ac:dyDescent="0.2">
      <c r="B1052" t="s">
        <v>1088</v>
      </c>
      <c r="C1052" s="51">
        <v>-6.777716558165699E-3</v>
      </c>
      <c r="D1052" s="51">
        <f t="shared" si="19"/>
        <v>2.3222283441834302E-2</v>
      </c>
    </row>
    <row r="1053" spans="2:4" x14ac:dyDescent="0.2">
      <c r="B1053" t="s">
        <v>1089</v>
      </c>
      <c r="C1053" s="51">
        <v>1.3219178836737561E-2</v>
      </c>
      <c r="D1053" s="51">
        <f t="shared" si="19"/>
        <v>4.3219178836737558E-2</v>
      </c>
    </row>
    <row r="1054" spans="2:4" x14ac:dyDescent="0.2">
      <c r="B1054" t="s">
        <v>1090</v>
      </c>
      <c r="C1054" s="51">
        <v>-2.8822023367347984E-3</v>
      </c>
      <c r="D1054" s="51">
        <f t="shared" si="19"/>
        <v>2.7117797663265199E-2</v>
      </c>
    </row>
    <row r="1055" spans="2:4" x14ac:dyDescent="0.2">
      <c r="B1055" t="s">
        <v>1091</v>
      </c>
      <c r="C1055" s="51">
        <v>-2.4275286106961676E-2</v>
      </c>
      <c r="D1055" s="51">
        <f t="shared" si="19"/>
        <v>5.7247138930383232E-3</v>
      </c>
    </row>
    <row r="1056" spans="2:4" x14ac:dyDescent="0.2">
      <c r="B1056" t="s">
        <v>1092</v>
      </c>
      <c r="C1056" s="51">
        <v>-9.1257940575008526E-3</v>
      </c>
      <c r="D1056" s="51">
        <f t="shared" si="19"/>
        <v>2.0874205942499148E-2</v>
      </c>
    </row>
    <row r="1057" spans="2:4" x14ac:dyDescent="0.2">
      <c r="B1057" t="s">
        <v>1093</v>
      </c>
      <c r="C1057" s="51">
        <v>2.4969546168407547E-2</v>
      </c>
      <c r="D1057" s="51">
        <f t="shared" si="19"/>
        <v>5.4969546168407546E-2</v>
      </c>
    </row>
    <row r="1058" spans="2:4" x14ac:dyDescent="0.2">
      <c r="B1058" t="s">
        <v>1094</v>
      </c>
      <c r="C1058" s="51">
        <v>-1.7171381110520086E-2</v>
      </c>
      <c r="D1058" s="51">
        <f t="shared" si="19"/>
        <v>1.2828618889479913E-2</v>
      </c>
    </row>
    <row r="1059" spans="2:4" x14ac:dyDescent="0.2">
      <c r="B1059" t="s">
        <v>1095</v>
      </c>
      <c r="C1059" s="51">
        <v>-5.2507917727399843E-3</v>
      </c>
      <c r="D1059" s="51">
        <f t="shared" si="19"/>
        <v>2.4749208227260015E-2</v>
      </c>
    </row>
    <row r="1060" spans="2:4" x14ac:dyDescent="0.2">
      <c r="B1060" t="s">
        <v>1096</v>
      </c>
      <c r="C1060" s="51">
        <v>2.1952561574864696E-2</v>
      </c>
      <c r="D1060" s="51">
        <f t="shared" si="19"/>
        <v>5.1952561574864692E-2</v>
      </c>
    </row>
    <row r="1061" spans="2:4" x14ac:dyDescent="0.2">
      <c r="B1061" t="s">
        <v>1097</v>
      </c>
      <c r="C1061" s="51">
        <v>1.5641662353063981E-3</v>
      </c>
      <c r="D1061" s="51">
        <f t="shared" si="19"/>
        <v>3.1564166235306397E-2</v>
      </c>
    </row>
    <row r="1062" spans="2:4" x14ac:dyDescent="0.2">
      <c r="B1062" t="s">
        <v>1098</v>
      </c>
      <c r="C1062" s="51">
        <v>-2.2612540603467249E-2</v>
      </c>
      <c r="D1062" s="51">
        <f t="shared" si="19"/>
        <v>7.3874593965327501E-3</v>
      </c>
    </row>
    <row r="1063" spans="2:4" x14ac:dyDescent="0.2">
      <c r="B1063" t="s">
        <v>1099</v>
      </c>
      <c r="C1063" s="51">
        <v>5.3659496024729331E-2</v>
      </c>
      <c r="D1063" s="51">
        <f t="shared" si="19"/>
        <v>8.365949602472933E-2</v>
      </c>
    </row>
    <row r="1064" spans="2:4" x14ac:dyDescent="0.2">
      <c r="B1064" t="s">
        <v>1100</v>
      </c>
      <c r="C1064" s="51">
        <v>3.9645437643990297E-2</v>
      </c>
      <c r="D1064" s="51">
        <f t="shared" si="19"/>
        <v>6.9645437643990296E-2</v>
      </c>
    </row>
    <row r="1065" spans="2:4" x14ac:dyDescent="0.2">
      <c r="B1065" t="s">
        <v>1101</v>
      </c>
      <c r="C1065" s="51">
        <v>1.5719012516831221E-2</v>
      </c>
      <c r="D1065" s="51">
        <f t="shared" si="19"/>
        <v>4.571901251683122E-2</v>
      </c>
    </row>
    <row r="1066" spans="2:4" x14ac:dyDescent="0.2">
      <c r="B1066" t="s">
        <v>1102</v>
      </c>
      <c r="C1066" s="51">
        <v>2.0639411566129341E-3</v>
      </c>
      <c r="D1066" s="51">
        <f t="shared" si="19"/>
        <v>3.206394115661293E-2</v>
      </c>
    </row>
    <row r="1067" spans="2:4" x14ac:dyDescent="0.2">
      <c r="B1067" t="s">
        <v>1103</v>
      </c>
      <c r="C1067" s="51">
        <v>3.1715328536294579E-2</v>
      </c>
      <c r="D1067" s="51">
        <f t="shared" si="19"/>
        <v>6.1715328536294578E-2</v>
      </c>
    </row>
    <row r="1068" spans="2:4" x14ac:dyDescent="0.2">
      <c r="B1068" t="s">
        <v>1104</v>
      </c>
      <c r="C1068" s="51">
        <v>2.5658607231087392E-2</v>
      </c>
      <c r="D1068" s="51">
        <f t="shared" si="19"/>
        <v>5.5658607231087391E-2</v>
      </c>
    </row>
    <row r="1069" spans="2:4" x14ac:dyDescent="0.2">
      <c r="B1069" t="s">
        <v>1105</v>
      </c>
      <c r="C1069" s="51">
        <v>3.0182114896036255E-2</v>
      </c>
      <c r="D1069" s="51">
        <f t="shared" si="19"/>
        <v>6.0182114896036254E-2</v>
      </c>
    </row>
    <row r="1070" spans="2:4" x14ac:dyDescent="0.2">
      <c r="B1070" t="s">
        <v>1106</v>
      </c>
      <c r="C1070" s="51">
        <v>1.2827245266734007E-2</v>
      </c>
      <c r="D1070" s="51">
        <f t="shared" si="19"/>
        <v>4.282724526673401E-2</v>
      </c>
    </row>
    <row r="1071" spans="2:4" x14ac:dyDescent="0.2">
      <c r="B1071" t="s">
        <v>1107</v>
      </c>
      <c r="C1071" s="51">
        <v>1.9023826782358505E-4</v>
      </c>
      <c r="D1071" s="51">
        <f t="shared" si="19"/>
        <v>3.0190238267823584E-2</v>
      </c>
    </row>
    <row r="1072" spans="2:4" x14ac:dyDescent="0.2">
      <c r="B1072" t="s">
        <v>1108</v>
      </c>
      <c r="C1072" s="51">
        <v>5.7122640944060117E-2</v>
      </c>
      <c r="D1072" s="51">
        <f t="shared" si="19"/>
        <v>8.7122640944060109E-2</v>
      </c>
    </row>
    <row r="1073" spans="2:4" x14ac:dyDescent="0.2">
      <c r="B1073" t="s">
        <v>1109</v>
      </c>
      <c r="C1073" s="51">
        <v>5.581371770649577E-2</v>
      </c>
      <c r="D1073" s="51">
        <f t="shared" si="19"/>
        <v>8.5813717706495762E-2</v>
      </c>
    </row>
    <row r="1074" spans="2:4" x14ac:dyDescent="0.2">
      <c r="B1074" t="s">
        <v>1110</v>
      </c>
      <c r="C1074" s="51">
        <v>8.3062598886028943E-3</v>
      </c>
      <c r="D1074" s="51">
        <f t="shared" si="19"/>
        <v>3.8306259888602895E-2</v>
      </c>
    </row>
    <row r="1075" spans="2:4" x14ac:dyDescent="0.2">
      <c r="B1075" t="s">
        <v>1111</v>
      </c>
      <c r="C1075" s="51">
        <v>-2.3825946922598866E-2</v>
      </c>
      <c r="D1075" s="51">
        <f t="shared" si="19"/>
        <v>6.1740530774011329E-3</v>
      </c>
    </row>
    <row r="1076" spans="2:4" x14ac:dyDescent="0.2">
      <c r="B1076" t="s">
        <v>1112</v>
      </c>
      <c r="C1076" s="51">
        <v>4.2766433919465994E-3</v>
      </c>
      <c r="D1076" s="51">
        <f t="shared" si="19"/>
        <v>3.4276643391946596E-2</v>
      </c>
    </row>
    <row r="1077" spans="2:4" x14ac:dyDescent="0.2">
      <c r="B1077" t="s">
        <v>1113</v>
      </c>
      <c r="C1077" s="51">
        <v>7.9034192807273008E-3</v>
      </c>
      <c r="D1077" s="51">
        <f t="shared" si="19"/>
        <v>3.7903419280727296E-2</v>
      </c>
    </row>
    <row r="1078" spans="2:4" x14ac:dyDescent="0.2">
      <c r="B1078" t="s">
        <v>1114</v>
      </c>
      <c r="C1078" s="51">
        <v>5.3796594814408912E-2</v>
      </c>
      <c r="D1078" s="51">
        <f t="shared" si="19"/>
        <v>8.3796594814408903E-2</v>
      </c>
    </row>
    <row r="1079" spans="2:4" x14ac:dyDescent="0.2">
      <c r="B1079" t="s">
        <v>1115</v>
      </c>
      <c r="C1079" s="51">
        <v>3.3435010198028331E-2</v>
      </c>
      <c r="D1079" s="51">
        <f t="shared" si="19"/>
        <v>6.343501019802833E-2</v>
      </c>
    </row>
    <row r="1080" spans="2:4" x14ac:dyDescent="0.2">
      <c r="B1080" t="s">
        <v>1116</v>
      </c>
      <c r="C1080" s="51">
        <v>3.6202014749342391E-2</v>
      </c>
      <c r="D1080" s="51">
        <f t="shared" si="19"/>
        <v>6.6202014749342397E-2</v>
      </c>
    </row>
    <row r="1081" spans="2:4" x14ac:dyDescent="0.2">
      <c r="B1081" t="s">
        <v>1117</v>
      </c>
      <c r="C1081" s="51">
        <v>2.4225796758702768E-2</v>
      </c>
      <c r="D1081" s="51">
        <f t="shared" si="19"/>
        <v>5.4225796758702767E-2</v>
      </c>
    </row>
    <row r="1082" spans="2:4" x14ac:dyDescent="0.2">
      <c r="B1082" t="s">
        <v>1118</v>
      </c>
      <c r="C1082" s="51">
        <v>2.4844677270881674E-2</v>
      </c>
      <c r="D1082" s="51">
        <f t="shared" si="19"/>
        <v>5.4844677270881673E-2</v>
      </c>
    </row>
    <row r="1083" spans="2:4" x14ac:dyDescent="0.2">
      <c r="B1083" t="s">
        <v>1119</v>
      </c>
      <c r="C1083" s="51">
        <v>2.534053067169309E-2</v>
      </c>
      <c r="D1083" s="51">
        <f t="shared" si="19"/>
        <v>5.5340530671693089E-2</v>
      </c>
    </row>
    <row r="1084" spans="2:4" x14ac:dyDescent="0.2">
      <c r="B1084" t="s">
        <v>1120</v>
      </c>
      <c r="C1084" s="51">
        <v>4.5711831316938489E-3</v>
      </c>
      <c r="D1084" s="51">
        <f t="shared" si="19"/>
        <v>3.4571183131693849E-2</v>
      </c>
    </row>
    <row r="1085" spans="2:4" x14ac:dyDescent="0.2">
      <c r="B1085" t="s">
        <v>1121</v>
      </c>
      <c r="C1085" s="51">
        <v>1.5841201360136694E-2</v>
      </c>
      <c r="D1085" s="51">
        <f t="shared" si="19"/>
        <v>4.5841201360136696E-2</v>
      </c>
    </row>
    <row r="1086" spans="2:4" x14ac:dyDescent="0.2">
      <c r="B1086" t="s">
        <v>1122</v>
      </c>
      <c r="C1086" s="51">
        <v>-2.1693674850845994E-3</v>
      </c>
      <c r="D1086" s="51">
        <f t="shared" si="19"/>
        <v>2.7830632514915399E-2</v>
      </c>
    </row>
    <row r="1087" spans="2:4" x14ac:dyDescent="0.2">
      <c r="B1087" t="s">
        <v>1123</v>
      </c>
      <c r="C1087" s="51">
        <v>1.9267778788497312E-2</v>
      </c>
      <c r="D1087" s="51">
        <f t="shared" si="19"/>
        <v>4.9267778788497307E-2</v>
      </c>
    </row>
    <row r="1088" spans="2:4" x14ac:dyDescent="0.2">
      <c r="B1088" t="s">
        <v>1124</v>
      </c>
      <c r="C1088" s="51">
        <v>-7.7103206339369321E-3</v>
      </c>
      <c r="D1088" s="51">
        <f t="shared" si="19"/>
        <v>2.2289679366063068E-2</v>
      </c>
    </row>
    <row r="1089" spans="2:4" x14ac:dyDescent="0.2">
      <c r="B1089" t="s">
        <v>1125</v>
      </c>
      <c r="C1089" s="51">
        <v>-7.2072362082365258E-3</v>
      </c>
      <c r="D1089" s="51">
        <f t="shared" si="19"/>
        <v>2.2792763791763475E-2</v>
      </c>
    </row>
    <row r="1090" spans="2:4" x14ac:dyDescent="0.2">
      <c r="B1090" t="s">
        <v>1126</v>
      </c>
      <c r="C1090" s="51">
        <v>1.7573914152561106E-2</v>
      </c>
      <c r="D1090" s="51">
        <f t="shared" si="19"/>
        <v>4.7573914152561105E-2</v>
      </c>
    </row>
    <row r="1091" spans="2:4" x14ac:dyDescent="0.2">
      <c r="B1091" t="s">
        <v>1127</v>
      </c>
      <c r="C1091" s="51">
        <v>-7.2627249647076435E-3</v>
      </c>
      <c r="D1091" s="51">
        <f t="shared" si="19"/>
        <v>2.2737275035292354E-2</v>
      </c>
    </row>
    <row r="1092" spans="2:4" x14ac:dyDescent="0.2">
      <c r="B1092" t="s">
        <v>1128</v>
      </c>
      <c r="C1092" s="51">
        <v>-2.0222720352372735E-2</v>
      </c>
      <c r="D1092" s="51">
        <f t="shared" si="19"/>
        <v>9.7772796476272641E-3</v>
      </c>
    </row>
    <row r="1093" spans="2:4" x14ac:dyDescent="0.2">
      <c r="B1093" t="s">
        <v>1129</v>
      </c>
      <c r="C1093" s="51">
        <v>-8.6778719208367838E-3</v>
      </c>
      <c r="D1093" s="51">
        <f t="shared" ref="D1093:D1156" si="20">C1093+3%</f>
        <v>2.1322128079163213E-2</v>
      </c>
    </row>
    <row r="1094" spans="2:4" x14ac:dyDescent="0.2">
      <c r="B1094" t="s">
        <v>1130</v>
      </c>
      <c r="C1094" s="51">
        <v>2.6568209824238846E-2</v>
      </c>
      <c r="D1094" s="51">
        <f t="shared" si="20"/>
        <v>5.6568209824238845E-2</v>
      </c>
    </row>
    <row r="1095" spans="2:4" x14ac:dyDescent="0.2">
      <c r="B1095" t="s">
        <v>1131</v>
      </c>
      <c r="C1095" s="51">
        <v>1.343661653119021E-2</v>
      </c>
      <c r="D1095" s="51">
        <f t="shared" si="20"/>
        <v>4.3436616531190207E-2</v>
      </c>
    </row>
    <row r="1096" spans="2:4" x14ac:dyDescent="0.2">
      <c r="B1096" t="s">
        <v>1132</v>
      </c>
      <c r="C1096" s="51">
        <v>1.5022839010982187E-3</v>
      </c>
      <c r="D1096" s="51">
        <f t="shared" si="20"/>
        <v>3.1502283901098216E-2</v>
      </c>
    </row>
    <row r="1097" spans="2:4" x14ac:dyDescent="0.2">
      <c r="B1097" t="s">
        <v>1133</v>
      </c>
      <c r="C1097" s="51">
        <v>3.1570953447736257E-2</v>
      </c>
      <c r="D1097" s="51">
        <f t="shared" si="20"/>
        <v>6.1570953447736256E-2</v>
      </c>
    </row>
    <row r="1098" spans="2:4" x14ac:dyDescent="0.2">
      <c r="B1098" t="s">
        <v>1134</v>
      </c>
      <c r="C1098" s="51">
        <v>3.1471419775741742E-2</v>
      </c>
      <c r="D1098" s="51">
        <f t="shared" si="20"/>
        <v>6.1471419775741741E-2</v>
      </c>
    </row>
    <row r="1099" spans="2:4" x14ac:dyDescent="0.2">
      <c r="B1099" t="s">
        <v>1135</v>
      </c>
      <c r="C1099" s="51">
        <v>3.2259006782627157E-2</v>
      </c>
      <c r="D1099" s="51">
        <f t="shared" si="20"/>
        <v>6.2259006782627156E-2</v>
      </c>
    </row>
    <row r="1100" spans="2:4" x14ac:dyDescent="0.2">
      <c r="B1100" t="s">
        <v>1136</v>
      </c>
      <c r="C1100" s="51">
        <v>4.015572067128742E-2</v>
      </c>
      <c r="D1100" s="51">
        <f t="shared" si="20"/>
        <v>7.0155720671287419E-2</v>
      </c>
    </row>
    <row r="1101" spans="2:4" x14ac:dyDescent="0.2">
      <c r="B1101" t="s">
        <v>1137</v>
      </c>
      <c r="C1101" s="51">
        <v>3.0946833774217086E-2</v>
      </c>
      <c r="D1101" s="51">
        <f t="shared" si="20"/>
        <v>6.0946833774217085E-2</v>
      </c>
    </row>
    <row r="1102" spans="2:4" x14ac:dyDescent="0.2">
      <c r="B1102" t="s">
        <v>1138</v>
      </c>
      <c r="C1102" s="51">
        <v>3.1920508935046284E-2</v>
      </c>
      <c r="D1102" s="51">
        <f t="shared" si="20"/>
        <v>6.1920508935046283E-2</v>
      </c>
    </row>
    <row r="1103" spans="2:4" x14ac:dyDescent="0.2">
      <c r="B1103" t="s">
        <v>1139</v>
      </c>
      <c r="C1103" s="51">
        <v>8.749955362454263E-3</v>
      </c>
      <c r="D1103" s="51">
        <f t="shared" si="20"/>
        <v>3.8749955362454264E-2</v>
      </c>
    </row>
    <row r="1104" spans="2:4" x14ac:dyDescent="0.2">
      <c r="B1104" t="s">
        <v>1140</v>
      </c>
      <c r="C1104" s="51">
        <v>2.012127117001879E-2</v>
      </c>
      <c r="D1104" s="51">
        <f t="shared" si="20"/>
        <v>5.0121271170018786E-2</v>
      </c>
    </row>
    <row r="1105" spans="2:4" x14ac:dyDescent="0.2">
      <c r="B1105" t="s">
        <v>1141</v>
      </c>
      <c r="C1105" s="51">
        <v>-4.7594365509808466E-3</v>
      </c>
      <c r="D1105" s="51">
        <f t="shared" si="20"/>
        <v>2.5240563449019152E-2</v>
      </c>
    </row>
    <row r="1106" spans="2:4" x14ac:dyDescent="0.2">
      <c r="B1106" t="s">
        <v>1142</v>
      </c>
      <c r="C1106" s="51">
        <v>2.2171230815703886E-2</v>
      </c>
      <c r="D1106" s="51">
        <f t="shared" si="20"/>
        <v>5.2171230815703885E-2</v>
      </c>
    </row>
    <row r="1107" spans="2:4" x14ac:dyDescent="0.2">
      <c r="B1107" t="s">
        <v>1143</v>
      </c>
      <c r="C1107" s="51">
        <v>2.7133190264026504E-2</v>
      </c>
      <c r="D1107" s="51">
        <f t="shared" si="20"/>
        <v>5.7133190264026502E-2</v>
      </c>
    </row>
    <row r="1108" spans="2:4" x14ac:dyDescent="0.2">
      <c r="B1108" t="s">
        <v>1144</v>
      </c>
      <c r="C1108" s="51">
        <v>1.7546564233868078E-2</v>
      </c>
      <c r="D1108" s="51">
        <f t="shared" si="20"/>
        <v>4.7546564233868077E-2</v>
      </c>
    </row>
    <row r="1109" spans="2:4" x14ac:dyDescent="0.2">
      <c r="B1109" t="s">
        <v>1145</v>
      </c>
      <c r="C1109" s="51">
        <v>3.3385328194062897E-2</v>
      </c>
      <c r="D1109" s="51">
        <f t="shared" si="20"/>
        <v>6.3385328194062895E-2</v>
      </c>
    </row>
    <row r="1110" spans="2:4" x14ac:dyDescent="0.2">
      <c r="B1110" t="s">
        <v>1146</v>
      </c>
      <c r="C1110" s="51">
        <v>3.2578244456862811E-2</v>
      </c>
      <c r="D1110" s="51">
        <f t="shared" si="20"/>
        <v>6.2578244456862803E-2</v>
      </c>
    </row>
    <row r="1111" spans="2:4" x14ac:dyDescent="0.2">
      <c r="B1111" t="s">
        <v>1147</v>
      </c>
      <c r="C1111" s="51">
        <v>2.4549813351041484E-2</v>
      </c>
      <c r="D1111" s="51">
        <f t="shared" si="20"/>
        <v>5.4549813351041483E-2</v>
      </c>
    </row>
    <row r="1112" spans="2:4" x14ac:dyDescent="0.2">
      <c r="B1112" t="s">
        <v>1148</v>
      </c>
      <c r="C1112" s="51">
        <v>1.2602667425394112E-2</v>
      </c>
      <c r="D1112" s="51">
        <f t="shared" si="20"/>
        <v>4.2602667425394113E-2</v>
      </c>
    </row>
    <row r="1113" spans="2:4" x14ac:dyDescent="0.2">
      <c r="B1113" t="s">
        <v>1149</v>
      </c>
      <c r="C1113" s="51">
        <v>4.6147206560069751E-2</v>
      </c>
      <c r="D1113" s="51">
        <f t="shared" si="20"/>
        <v>7.614720656006975E-2</v>
      </c>
    </row>
    <row r="1114" spans="2:4" x14ac:dyDescent="0.2">
      <c r="B1114" t="s">
        <v>1150</v>
      </c>
      <c r="C1114" s="51">
        <v>3.9667682237838446E-2</v>
      </c>
      <c r="D1114" s="51">
        <f t="shared" si="20"/>
        <v>6.9667682237838452E-2</v>
      </c>
    </row>
    <row r="1115" spans="2:4" x14ac:dyDescent="0.2">
      <c r="B1115" t="s">
        <v>1151</v>
      </c>
      <c r="C1115" s="51">
        <v>7.0617101601609215E-3</v>
      </c>
      <c r="D1115" s="51">
        <f t="shared" si="20"/>
        <v>3.7061710160160924E-2</v>
      </c>
    </row>
    <row r="1116" spans="2:4" x14ac:dyDescent="0.2">
      <c r="B1116" t="s">
        <v>1152</v>
      </c>
      <c r="C1116" s="51">
        <v>4.0321049657640419E-2</v>
      </c>
      <c r="D1116" s="51">
        <f t="shared" si="20"/>
        <v>7.0321049657640411E-2</v>
      </c>
    </row>
    <row r="1117" spans="2:4" x14ac:dyDescent="0.2">
      <c r="B1117" t="s">
        <v>1153</v>
      </c>
      <c r="C1117" s="51">
        <v>-6.1513261138773315E-3</v>
      </c>
      <c r="D1117" s="51">
        <f t="shared" si="20"/>
        <v>2.3848673886122669E-2</v>
      </c>
    </row>
    <row r="1118" spans="2:4" x14ac:dyDescent="0.2">
      <c r="B1118" t="s">
        <v>1154</v>
      </c>
      <c r="C1118" s="51">
        <v>1.8401098207168374E-2</v>
      </c>
      <c r="D1118" s="51">
        <f t="shared" si="20"/>
        <v>4.8401098207168369E-2</v>
      </c>
    </row>
    <row r="1119" spans="2:4" x14ac:dyDescent="0.2">
      <c r="B1119" t="s">
        <v>1155</v>
      </c>
      <c r="C1119" s="51">
        <v>2.9864952259643161E-2</v>
      </c>
      <c r="D1119" s="51">
        <f t="shared" si="20"/>
        <v>5.986495225964316E-2</v>
      </c>
    </row>
    <row r="1120" spans="2:4" x14ac:dyDescent="0.2">
      <c r="B1120" t="s">
        <v>1156</v>
      </c>
      <c r="C1120" s="51">
        <v>-4.4488735442800714E-3</v>
      </c>
      <c r="D1120" s="51">
        <f t="shared" si="20"/>
        <v>2.5551126455719927E-2</v>
      </c>
    </row>
    <row r="1121" spans="2:4" x14ac:dyDescent="0.2">
      <c r="B1121" t="s">
        <v>1157</v>
      </c>
      <c r="C1121" s="51">
        <v>3.9635522094874712E-3</v>
      </c>
      <c r="D1121" s="51">
        <f t="shared" si="20"/>
        <v>3.396355220948747E-2</v>
      </c>
    </row>
    <row r="1122" spans="2:4" x14ac:dyDescent="0.2">
      <c r="B1122" t="s">
        <v>1158</v>
      </c>
      <c r="C1122" s="51">
        <v>-4.8934256313201259E-2</v>
      </c>
      <c r="D1122" s="51">
        <f t="shared" si="20"/>
        <v>-1.893425631320126E-2</v>
      </c>
    </row>
    <row r="1123" spans="2:4" x14ac:dyDescent="0.2">
      <c r="B1123" t="s">
        <v>1159</v>
      </c>
      <c r="C1123" s="51">
        <v>1.8070326598238727E-3</v>
      </c>
      <c r="D1123" s="51">
        <f t="shared" si="20"/>
        <v>3.1807032659823875E-2</v>
      </c>
    </row>
    <row r="1124" spans="2:4" x14ac:dyDescent="0.2">
      <c r="B1124" t="s">
        <v>1160</v>
      </c>
      <c r="C1124" s="51">
        <v>1.2156089076486503E-2</v>
      </c>
      <c r="D1124" s="51">
        <f t="shared" si="20"/>
        <v>4.2156089076486505E-2</v>
      </c>
    </row>
    <row r="1125" spans="2:4" x14ac:dyDescent="0.2">
      <c r="B1125" t="s">
        <v>1161</v>
      </c>
      <c r="C1125" s="51">
        <v>2.2975265484862839E-2</v>
      </c>
      <c r="D1125" s="51">
        <f t="shared" si="20"/>
        <v>5.2975265484862838E-2</v>
      </c>
    </row>
    <row r="1126" spans="2:4" x14ac:dyDescent="0.2">
      <c r="B1126" t="s">
        <v>1162</v>
      </c>
      <c r="C1126" s="51">
        <v>1.2784494430350291E-2</v>
      </c>
      <c r="D1126" s="51">
        <f t="shared" si="20"/>
        <v>4.2784494430350289E-2</v>
      </c>
    </row>
    <row r="1127" spans="2:4" x14ac:dyDescent="0.2">
      <c r="B1127" t="s">
        <v>1163</v>
      </c>
      <c r="C1127" s="51">
        <v>5.073379706851993E-3</v>
      </c>
      <c r="D1127" s="51">
        <f t="shared" si="20"/>
        <v>3.5073379706851995E-2</v>
      </c>
    </row>
    <row r="1128" spans="2:4" x14ac:dyDescent="0.2">
      <c r="B1128" t="s">
        <v>1164</v>
      </c>
      <c r="C1128" s="51">
        <v>-2.1742184883129435E-2</v>
      </c>
      <c r="D1128" s="51">
        <f t="shared" si="20"/>
        <v>8.2578151168705635E-3</v>
      </c>
    </row>
    <row r="1129" spans="2:4" x14ac:dyDescent="0.2">
      <c r="B1129" t="s">
        <v>1165</v>
      </c>
      <c r="C1129" s="51">
        <v>2.811812700102477E-2</v>
      </c>
      <c r="D1129" s="51">
        <f t="shared" si="20"/>
        <v>5.8118127001024769E-2</v>
      </c>
    </row>
    <row r="1130" spans="2:4" x14ac:dyDescent="0.2">
      <c r="B1130" t="s">
        <v>1166</v>
      </c>
      <c r="C1130" s="51">
        <v>-3.013457653944316E-4</v>
      </c>
      <c r="D1130" s="51">
        <f t="shared" si="20"/>
        <v>2.9698654234605569E-2</v>
      </c>
    </row>
    <row r="1131" spans="2:4" x14ac:dyDescent="0.2">
      <c r="B1131" t="s">
        <v>1167</v>
      </c>
      <c r="C1131" s="51">
        <v>1.4319389064846168E-2</v>
      </c>
      <c r="D1131" s="51">
        <f t="shared" si="20"/>
        <v>4.4319389064846171E-2</v>
      </c>
    </row>
    <row r="1132" spans="2:4" x14ac:dyDescent="0.2">
      <c r="B1132" t="s">
        <v>1168</v>
      </c>
      <c r="C1132" s="51">
        <v>-1.1044364542847874E-2</v>
      </c>
      <c r="D1132" s="51">
        <f t="shared" si="20"/>
        <v>1.8955635457152127E-2</v>
      </c>
    </row>
    <row r="1133" spans="2:4" x14ac:dyDescent="0.2">
      <c r="B1133" t="s">
        <v>1169</v>
      </c>
      <c r="C1133" s="51">
        <v>2.1480832311623843E-2</v>
      </c>
      <c r="D1133" s="51">
        <f t="shared" si="20"/>
        <v>5.1480832311623842E-2</v>
      </c>
    </row>
    <row r="1134" spans="2:4" x14ac:dyDescent="0.2">
      <c r="B1134" t="s">
        <v>1170</v>
      </c>
      <c r="C1134" s="51">
        <v>-4.9272754463542939E-3</v>
      </c>
      <c r="D1134" s="51">
        <f t="shared" si="20"/>
        <v>2.5072724553645703E-2</v>
      </c>
    </row>
    <row r="1135" spans="2:4" x14ac:dyDescent="0.2">
      <c r="B1135" t="s">
        <v>1171</v>
      </c>
      <c r="C1135" s="51">
        <v>3.2882384227150514E-2</v>
      </c>
      <c r="D1135" s="51">
        <f t="shared" si="20"/>
        <v>6.2882384227150506E-2</v>
      </c>
    </row>
    <row r="1136" spans="2:4" x14ac:dyDescent="0.2">
      <c r="B1136" t="s">
        <v>1172</v>
      </c>
      <c r="C1136" s="51">
        <v>2.0582800841915001E-2</v>
      </c>
      <c r="D1136" s="51">
        <f t="shared" si="20"/>
        <v>5.0582800841915E-2</v>
      </c>
    </row>
    <row r="1137" spans="2:4" x14ac:dyDescent="0.2">
      <c r="B1137" t="s">
        <v>1173</v>
      </c>
      <c r="C1137" s="51">
        <v>1.725898052975236E-2</v>
      </c>
      <c r="D1137" s="51">
        <f t="shared" si="20"/>
        <v>4.7258980529752359E-2</v>
      </c>
    </row>
    <row r="1138" spans="2:4" x14ac:dyDescent="0.2">
      <c r="B1138" t="s">
        <v>1174</v>
      </c>
      <c r="C1138" s="51">
        <v>-2.0422422975654511E-3</v>
      </c>
      <c r="D1138" s="51">
        <f t="shared" si="20"/>
        <v>2.7957757702434548E-2</v>
      </c>
    </row>
    <row r="1139" spans="2:4" x14ac:dyDescent="0.2">
      <c r="B1139" t="s">
        <v>1175</v>
      </c>
      <c r="C1139" s="51">
        <v>2.8889139094444363E-2</v>
      </c>
      <c r="D1139" s="51">
        <f t="shared" si="20"/>
        <v>5.8889139094444362E-2</v>
      </c>
    </row>
    <row r="1140" spans="2:4" x14ac:dyDescent="0.2">
      <c r="B1140" t="s">
        <v>1176</v>
      </c>
      <c r="C1140" s="51">
        <v>4.434209124792899E-2</v>
      </c>
      <c r="D1140" s="51">
        <f t="shared" si="20"/>
        <v>7.4342091247928982E-2</v>
      </c>
    </row>
    <row r="1141" spans="2:4" x14ac:dyDescent="0.2">
      <c r="B1141" t="s">
        <v>1177</v>
      </c>
      <c r="C1141" s="51">
        <v>4.0414320913334037E-2</v>
      </c>
      <c r="D1141" s="51">
        <f t="shared" si="20"/>
        <v>7.0414320913334036E-2</v>
      </c>
    </row>
    <row r="1142" spans="2:4" x14ac:dyDescent="0.2">
      <c r="B1142" t="s">
        <v>1178</v>
      </c>
      <c r="C1142" s="51">
        <v>1.1024859824971932E-2</v>
      </c>
      <c r="D1142" s="51">
        <f t="shared" si="20"/>
        <v>4.1024859824971935E-2</v>
      </c>
    </row>
    <row r="1143" spans="2:4" x14ac:dyDescent="0.2">
      <c r="B1143" t="s">
        <v>1179</v>
      </c>
      <c r="C1143" s="51">
        <v>-1.4028210289162688E-2</v>
      </c>
      <c r="D1143" s="51">
        <f t="shared" si="20"/>
        <v>1.5971789710837313E-2</v>
      </c>
    </row>
    <row r="1144" spans="2:4" x14ac:dyDescent="0.2">
      <c r="B1144" t="s">
        <v>1180</v>
      </c>
      <c r="C1144" s="51">
        <v>2.4955746963981305E-2</v>
      </c>
      <c r="D1144" s="51">
        <f t="shared" si="20"/>
        <v>5.4955746963981304E-2</v>
      </c>
    </row>
    <row r="1145" spans="2:4" x14ac:dyDescent="0.2">
      <c r="B1145" t="s">
        <v>1181</v>
      </c>
      <c r="C1145" s="51">
        <v>1.5574220620732408E-2</v>
      </c>
      <c r="D1145" s="51">
        <f t="shared" si="20"/>
        <v>4.5574220620732409E-2</v>
      </c>
    </row>
    <row r="1146" spans="2:4" x14ac:dyDescent="0.2">
      <c r="B1146" t="s">
        <v>1182</v>
      </c>
      <c r="C1146" s="51">
        <v>-2.6846790941883331E-4</v>
      </c>
      <c r="D1146" s="51">
        <f t="shared" si="20"/>
        <v>2.9731532090581166E-2</v>
      </c>
    </row>
    <row r="1147" spans="2:4" x14ac:dyDescent="0.2">
      <c r="B1147" t="s">
        <v>1183</v>
      </c>
      <c r="C1147" s="51">
        <v>-7.6494079304360845E-3</v>
      </c>
      <c r="D1147" s="51">
        <f t="shared" si="20"/>
        <v>2.2350592069563913E-2</v>
      </c>
    </row>
    <row r="1148" spans="2:4" x14ac:dyDescent="0.2">
      <c r="B1148" t="s">
        <v>1184</v>
      </c>
      <c r="C1148" s="51">
        <v>2.1719883838132378E-2</v>
      </c>
      <c r="D1148" s="51">
        <f t="shared" si="20"/>
        <v>5.1719883838132377E-2</v>
      </c>
    </row>
    <row r="1149" spans="2:4" x14ac:dyDescent="0.2">
      <c r="B1149" t="s">
        <v>1185</v>
      </c>
      <c r="C1149" s="51">
        <v>3.1245434155838477E-2</v>
      </c>
      <c r="D1149" s="51">
        <f t="shared" si="20"/>
        <v>6.1245434155838475E-2</v>
      </c>
    </row>
    <row r="1150" spans="2:4" x14ac:dyDescent="0.2">
      <c r="B1150" t="s">
        <v>1186</v>
      </c>
      <c r="C1150" s="51">
        <v>2.7298404091984516E-2</v>
      </c>
      <c r="D1150" s="51">
        <f t="shared" si="20"/>
        <v>5.7298404091984514E-2</v>
      </c>
    </row>
    <row r="1151" spans="2:4" x14ac:dyDescent="0.2">
      <c r="B1151" t="s">
        <v>1187</v>
      </c>
      <c r="C1151" s="51">
        <v>-2.4347463408831479E-3</v>
      </c>
      <c r="D1151" s="51">
        <f t="shared" si="20"/>
        <v>2.7565253659116849E-2</v>
      </c>
    </row>
    <row r="1152" spans="2:4" x14ac:dyDescent="0.2">
      <c r="B1152" t="s">
        <v>1188</v>
      </c>
      <c r="C1152" s="51">
        <v>8.2030941282643273E-4</v>
      </c>
      <c r="D1152" s="51">
        <f t="shared" si="20"/>
        <v>3.082030941282643E-2</v>
      </c>
    </row>
    <row r="1153" spans="2:4" x14ac:dyDescent="0.2">
      <c r="B1153" t="s">
        <v>1189</v>
      </c>
      <c r="C1153" s="51">
        <v>-7.2840925414203051E-3</v>
      </c>
      <c r="D1153" s="51">
        <f t="shared" si="20"/>
        <v>2.2715907458579696E-2</v>
      </c>
    </row>
    <row r="1154" spans="2:4" x14ac:dyDescent="0.2">
      <c r="B1154" t="s">
        <v>1190</v>
      </c>
      <c r="C1154" s="51">
        <v>-7.7829568285925025E-3</v>
      </c>
      <c r="D1154" s="51">
        <f t="shared" si="20"/>
        <v>2.2217043171407498E-2</v>
      </c>
    </row>
    <row r="1155" spans="2:4" x14ac:dyDescent="0.2">
      <c r="B1155" t="s">
        <v>1191</v>
      </c>
      <c r="C1155" s="51">
        <v>1.9585825600130266E-2</v>
      </c>
      <c r="D1155" s="51">
        <f t="shared" si="20"/>
        <v>4.9585825600130265E-2</v>
      </c>
    </row>
    <row r="1156" spans="2:4" x14ac:dyDescent="0.2">
      <c r="B1156" t="s">
        <v>1192</v>
      </c>
      <c r="C1156" s="51">
        <v>-6.2385770482059778E-3</v>
      </c>
      <c r="D1156" s="51">
        <f t="shared" si="20"/>
        <v>2.3761422951794023E-2</v>
      </c>
    </row>
    <row r="1157" spans="2:4" x14ac:dyDescent="0.2">
      <c r="B1157" t="s">
        <v>1193</v>
      </c>
      <c r="C1157" s="51">
        <v>1.4846648552028342E-2</v>
      </c>
      <c r="D1157" s="51">
        <f t="shared" ref="D1157:D1220" si="21">C1157+3%</f>
        <v>4.4846648552028343E-2</v>
      </c>
    </row>
    <row r="1158" spans="2:4" x14ac:dyDescent="0.2">
      <c r="B1158" t="s">
        <v>1194</v>
      </c>
      <c r="C1158" s="51">
        <v>3.5746822462034838E-2</v>
      </c>
      <c r="D1158" s="51">
        <f t="shared" si="21"/>
        <v>6.5746822462034837E-2</v>
      </c>
    </row>
    <row r="1159" spans="2:4" x14ac:dyDescent="0.2">
      <c r="B1159" t="s">
        <v>1195</v>
      </c>
      <c r="C1159" s="51">
        <v>1.7760836200779524E-2</v>
      </c>
      <c r="D1159" s="51">
        <f t="shared" si="21"/>
        <v>4.7760836200779519E-2</v>
      </c>
    </row>
    <row r="1160" spans="2:4" x14ac:dyDescent="0.2">
      <c r="B1160" t="s">
        <v>1196</v>
      </c>
      <c r="C1160" s="51">
        <v>3.6218834781448585E-2</v>
      </c>
      <c r="D1160" s="51">
        <f t="shared" si="21"/>
        <v>6.6218834781448577E-2</v>
      </c>
    </row>
    <row r="1161" spans="2:4" x14ac:dyDescent="0.2">
      <c r="B1161" t="s">
        <v>1197</v>
      </c>
      <c r="C1161" s="51">
        <v>-2.8085935302572342E-2</v>
      </c>
      <c r="D1161" s="51">
        <f t="shared" si="21"/>
        <v>1.9140646974276573E-3</v>
      </c>
    </row>
    <row r="1162" spans="2:4" x14ac:dyDescent="0.2">
      <c r="B1162" t="s">
        <v>1198</v>
      </c>
      <c r="C1162" s="51">
        <v>3.7701386539984493E-3</v>
      </c>
      <c r="D1162" s="51">
        <f t="shared" si="21"/>
        <v>3.3770138653998451E-2</v>
      </c>
    </row>
    <row r="1163" spans="2:4" x14ac:dyDescent="0.2">
      <c r="B1163" t="s">
        <v>1199</v>
      </c>
      <c r="C1163" s="51">
        <v>3.0602054463890714E-2</v>
      </c>
      <c r="D1163" s="51">
        <f t="shared" si="21"/>
        <v>6.0602054463890713E-2</v>
      </c>
    </row>
    <row r="1164" spans="2:4" x14ac:dyDescent="0.2">
      <c r="B1164" t="s">
        <v>1200</v>
      </c>
      <c r="C1164" s="51">
        <v>8.9771319307260355E-3</v>
      </c>
      <c r="D1164" s="51">
        <f t="shared" si="21"/>
        <v>3.8977131930726036E-2</v>
      </c>
    </row>
    <row r="1165" spans="2:4" x14ac:dyDescent="0.2">
      <c r="B1165" t="s">
        <v>1201</v>
      </c>
      <c r="C1165" s="51">
        <v>-1.9154294681257379E-2</v>
      </c>
      <c r="D1165" s="51">
        <f t="shared" si="21"/>
        <v>1.084570531874262E-2</v>
      </c>
    </row>
    <row r="1166" spans="2:4" x14ac:dyDescent="0.2">
      <c r="B1166" t="s">
        <v>1202</v>
      </c>
      <c r="C1166" s="51">
        <v>-1.1524355283623481E-2</v>
      </c>
      <c r="D1166" s="51">
        <f t="shared" si="21"/>
        <v>1.847564471637652E-2</v>
      </c>
    </row>
    <row r="1167" spans="2:4" x14ac:dyDescent="0.2">
      <c r="B1167" t="s">
        <v>1203</v>
      </c>
      <c r="C1167" s="51">
        <v>2.319665544902124E-2</v>
      </c>
      <c r="D1167" s="51">
        <f t="shared" si="21"/>
        <v>5.3196655449021239E-2</v>
      </c>
    </row>
    <row r="1168" spans="2:4" x14ac:dyDescent="0.2">
      <c r="B1168" t="s">
        <v>1204</v>
      </c>
      <c r="C1168" s="51">
        <v>2.4173147889333925E-2</v>
      </c>
      <c r="D1168" s="51">
        <f t="shared" si="21"/>
        <v>5.4173147889333924E-2</v>
      </c>
    </row>
    <row r="1169" spans="2:4" x14ac:dyDescent="0.2">
      <c r="B1169" t="s">
        <v>1205</v>
      </c>
      <c r="C1169" s="51">
        <v>-1.9061196902357254E-2</v>
      </c>
      <c r="D1169" s="51">
        <f t="shared" si="21"/>
        <v>1.0938803097642745E-2</v>
      </c>
    </row>
    <row r="1170" spans="2:4" x14ac:dyDescent="0.2">
      <c r="B1170" t="s">
        <v>1206</v>
      </c>
      <c r="C1170" s="51">
        <v>-1.1325431380661248E-2</v>
      </c>
      <c r="D1170" s="51">
        <f t="shared" si="21"/>
        <v>1.8674568619338749E-2</v>
      </c>
    </row>
    <row r="1171" spans="2:4" x14ac:dyDescent="0.2">
      <c r="B1171" t="s">
        <v>1207</v>
      </c>
      <c r="C1171" s="51">
        <v>2.4446313395775889E-2</v>
      </c>
      <c r="D1171" s="51">
        <f t="shared" si="21"/>
        <v>5.4446313395775887E-2</v>
      </c>
    </row>
    <row r="1172" spans="2:4" x14ac:dyDescent="0.2">
      <c r="B1172" t="s">
        <v>1208</v>
      </c>
      <c r="C1172" s="51">
        <v>-9.9165677146388544E-3</v>
      </c>
      <c r="D1172" s="51">
        <f t="shared" si="21"/>
        <v>2.0083432285361143E-2</v>
      </c>
    </row>
    <row r="1173" spans="2:4" x14ac:dyDescent="0.2">
      <c r="B1173" t="s">
        <v>1209</v>
      </c>
      <c r="C1173" s="51">
        <v>4.8221191042785152E-3</v>
      </c>
      <c r="D1173" s="51">
        <f t="shared" si="21"/>
        <v>3.4822119104278515E-2</v>
      </c>
    </row>
    <row r="1174" spans="2:4" x14ac:dyDescent="0.2">
      <c r="B1174" t="s">
        <v>1210</v>
      </c>
      <c r="C1174" s="51">
        <v>2.433375646601673E-2</v>
      </c>
      <c r="D1174" s="51">
        <f t="shared" si="21"/>
        <v>5.4333756466016729E-2</v>
      </c>
    </row>
    <row r="1175" spans="2:4" x14ac:dyDescent="0.2">
      <c r="B1175" t="s">
        <v>1211</v>
      </c>
      <c r="C1175" s="51">
        <v>-6.4740527948450172E-4</v>
      </c>
      <c r="D1175" s="51">
        <f t="shared" si="21"/>
        <v>2.9352594720515497E-2</v>
      </c>
    </row>
    <row r="1176" spans="2:4" x14ac:dyDescent="0.2">
      <c r="B1176" t="s">
        <v>1212</v>
      </c>
      <c r="C1176" s="51">
        <v>1.9287217892250283E-2</v>
      </c>
      <c r="D1176" s="51">
        <f t="shared" si="21"/>
        <v>4.9287217892250282E-2</v>
      </c>
    </row>
    <row r="1177" spans="2:4" x14ac:dyDescent="0.2">
      <c r="B1177" t="s">
        <v>1213</v>
      </c>
      <c r="C1177" s="51">
        <v>1.6528849388223545E-2</v>
      </c>
      <c r="D1177" s="51">
        <f t="shared" si="21"/>
        <v>4.6528849388223548E-2</v>
      </c>
    </row>
    <row r="1178" spans="2:4" x14ac:dyDescent="0.2">
      <c r="B1178" t="s">
        <v>1214</v>
      </c>
      <c r="C1178" s="51">
        <v>4.3091626423364037E-3</v>
      </c>
      <c r="D1178" s="51">
        <f t="shared" si="21"/>
        <v>3.4309162642336404E-2</v>
      </c>
    </row>
    <row r="1179" spans="2:4" x14ac:dyDescent="0.2">
      <c r="B1179" t="s">
        <v>1215</v>
      </c>
      <c r="C1179" s="51">
        <v>1.5807663324935228E-2</v>
      </c>
      <c r="D1179" s="51">
        <f t="shared" si="21"/>
        <v>4.580766332493523E-2</v>
      </c>
    </row>
    <row r="1180" spans="2:4" x14ac:dyDescent="0.2">
      <c r="B1180" t="s">
        <v>1216</v>
      </c>
      <c r="C1180" s="51">
        <v>-7.4071609282770363E-3</v>
      </c>
      <c r="D1180" s="51">
        <f t="shared" si="21"/>
        <v>2.2592839071722964E-2</v>
      </c>
    </row>
    <row r="1181" spans="2:4" x14ac:dyDescent="0.2">
      <c r="B1181" t="s">
        <v>1217</v>
      </c>
      <c r="C1181" s="51">
        <v>-1.1088563811678647E-3</v>
      </c>
      <c r="D1181" s="51">
        <f t="shared" si="21"/>
        <v>2.8891143618832132E-2</v>
      </c>
    </row>
    <row r="1182" spans="2:4" x14ac:dyDescent="0.2">
      <c r="B1182" t="s">
        <v>1218</v>
      </c>
      <c r="C1182" s="51">
        <v>2.5704598276892886E-2</v>
      </c>
      <c r="D1182" s="51">
        <f t="shared" si="21"/>
        <v>5.5704598276892885E-2</v>
      </c>
    </row>
    <row r="1183" spans="2:4" x14ac:dyDescent="0.2">
      <c r="B1183" t="s">
        <v>1219</v>
      </c>
      <c r="C1183" s="51">
        <v>6.0139051901778161E-3</v>
      </c>
      <c r="D1183" s="51">
        <f t="shared" si="21"/>
        <v>3.6013905190177817E-2</v>
      </c>
    </row>
    <row r="1184" spans="2:4" x14ac:dyDescent="0.2">
      <c r="B1184" t="s">
        <v>1220</v>
      </c>
      <c r="C1184" s="51">
        <v>-1.254255273293349E-4</v>
      </c>
      <c r="D1184" s="51">
        <f t="shared" si="21"/>
        <v>2.9874574472670664E-2</v>
      </c>
    </row>
    <row r="1185" spans="2:4" x14ac:dyDescent="0.2">
      <c r="B1185" t="s">
        <v>1221</v>
      </c>
      <c r="C1185" s="51">
        <v>1.3664055617214049E-2</v>
      </c>
      <c r="D1185" s="51">
        <f t="shared" si="21"/>
        <v>4.3664055617214051E-2</v>
      </c>
    </row>
    <row r="1186" spans="2:4" x14ac:dyDescent="0.2">
      <c r="B1186" t="s">
        <v>1222</v>
      </c>
      <c r="C1186" s="51">
        <v>1.0342874618833474E-2</v>
      </c>
      <c r="D1186" s="51">
        <f t="shared" si="21"/>
        <v>4.0342874618833471E-2</v>
      </c>
    </row>
    <row r="1187" spans="2:4" x14ac:dyDescent="0.2">
      <c r="B1187" t="s">
        <v>1223</v>
      </c>
      <c r="C1187" s="51">
        <v>-1.1737071973344504E-4</v>
      </c>
      <c r="D1187" s="51">
        <f t="shared" si="21"/>
        <v>2.9882629280266554E-2</v>
      </c>
    </row>
    <row r="1188" spans="2:4" x14ac:dyDescent="0.2">
      <c r="B1188" t="s">
        <v>1224</v>
      </c>
      <c r="C1188" s="51">
        <v>7.7489956233840265E-3</v>
      </c>
      <c r="D1188" s="51">
        <f t="shared" si="21"/>
        <v>3.7748995623384025E-2</v>
      </c>
    </row>
    <row r="1189" spans="2:4" x14ac:dyDescent="0.2">
      <c r="B1189" t="s">
        <v>1225</v>
      </c>
      <c r="C1189" s="51">
        <v>2.9190995045847032E-2</v>
      </c>
      <c r="D1189" s="51">
        <f t="shared" si="21"/>
        <v>5.9190995045847031E-2</v>
      </c>
    </row>
    <row r="1190" spans="2:4" x14ac:dyDescent="0.2">
      <c r="B1190" t="s">
        <v>1226</v>
      </c>
      <c r="C1190" s="51">
        <v>8.8438912961392863E-3</v>
      </c>
      <c r="D1190" s="51">
        <f t="shared" si="21"/>
        <v>3.8843891296139285E-2</v>
      </c>
    </row>
    <row r="1191" spans="2:4" x14ac:dyDescent="0.2">
      <c r="B1191" t="s">
        <v>1227</v>
      </c>
      <c r="C1191" s="51">
        <v>3.7110206409791555E-2</v>
      </c>
      <c r="D1191" s="51">
        <f t="shared" si="21"/>
        <v>6.7110206409791553E-2</v>
      </c>
    </row>
    <row r="1192" spans="2:4" x14ac:dyDescent="0.2">
      <c r="B1192" t="s">
        <v>1228</v>
      </c>
      <c r="C1192" s="51">
        <v>1.7381627808890639E-2</v>
      </c>
      <c r="D1192" s="51">
        <f t="shared" si="21"/>
        <v>4.7381627808890638E-2</v>
      </c>
    </row>
    <row r="1193" spans="2:4" x14ac:dyDescent="0.2">
      <c r="B1193" t="s">
        <v>1229</v>
      </c>
      <c r="C1193" s="51">
        <v>2.3095550317514354E-2</v>
      </c>
      <c r="D1193" s="51">
        <f t="shared" si="21"/>
        <v>5.3095550317514353E-2</v>
      </c>
    </row>
    <row r="1194" spans="2:4" x14ac:dyDescent="0.2">
      <c r="B1194" t="s">
        <v>1230</v>
      </c>
      <c r="C1194" s="51">
        <v>9.7941895726002641E-3</v>
      </c>
      <c r="D1194" s="51">
        <f t="shared" si="21"/>
        <v>3.9794189572600266E-2</v>
      </c>
    </row>
    <row r="1195" spans="2:4" x14ac:dyDescent="0.2">
      <c r="B1195" t="s">
        <v>1231</v>
      </c>
      <c r="C1195" s="51">
        <v>1.7071691890121726E-2</v>
      </c>
      <c r="D1195" s="51">
        <f t="shared" si="21"/>
        <v>4.7071691890121725E-2</v>
      </c>
    </row>
    <row r="1196" spans="2:4" x14ac:dyDescent="0.2">
      <c r="B1196" t="s">
        <v>1232</v>
      </c>
      <c r="C1196" s="51">
        <v>-1.2654236691228784E-2</v>
      </c>
      <c r="D1196" s="51">
        <f t="shared" si="21"/>
        <v>1.7345763308771217E-2</v>
      </c>
    </row>
    <row r="1197" spans="2:4" x14ac:dyDescent="0.2">
      <c r="B1197" t="s">
        <v>1233</v>
      </c>
      <c r="C1197" s="51">
        <v>5.154977426956823E-3</v>
      </c>
      <c r="D1197" s="51">
        <f t="shared" si="21"/>
        <v>3.5154977426956821E-2</v>
      </c>
    </row>
    <row r="1198" spans="2:4" x14ac:dyDescent="0.2">
      <c r="B1198" t="s">
        <v>1234</v>
      </c>
      <c r="C1198" s="51">
        <v>4.6458564989320945E-2</v>
      </c>
      <c r="D1198" s="51">
        <f t="shared" si="21"/>
        <v>7.6458564989320937E-2</v>
      </c>
    </row>
    <row r="1199" spans="2:4" x14ac:dyDescent="0.2">
      <c r="B1199" t="s">
        <v>1235</v>
      </c>
      <c r="C1199" s="51">
        <v>2.605687729012212E-2</v>
      </c>
      <c r="D1199" s="51">
        <f t="shared" si="21"/>
        <v>5.6056877290122119E-2</v>
      </c>
    </row>
    <row r="1200" spans="2:4" x14ac:dyDescent="0.2">
      <c r="B1200" t="s">
        <v>1236</v>
      </c>
      <c r="C1200" s="51">
        <v>2.8715621529741726E-2</v>
      </c>
      <c r="D1200" s="51">
        <f t="shared" si="21"/>
        <v>5.8715621529741725E-2</v>
      </c>
    </row>
    <row r="1201" spans="2:4" x14ac:dyDescent="0.2">
      <c r="B1201" t="s">
        <v>1237</v>
      </c>
      <c r="C1201" s="51">
        <v>1.5181634331852271E-2</v>
      </c>
      <c r="D1201" s="51">
        <f t="shared" si="21"/>
        <v>4.5181634331852266E-2</v>
      </c>
    </row>
    <row r="1202" spans="2:4" x14ac:dyDescent="0.2">
      <c r="B1202" t="s">
        <v>1238</v>
      </c>
      <c r="C1202" s="51">
        <v>2.7037383311191494E-2</v>
      </c>
      <c r="D1202" s="51">
        <f t="shared" si="21"/>
        <v>5.7037383311191493E-2</v>
      </c>
    </row>
    <row r="1203" spans="2:4" x14ac:dyDescent="0.2">
      <c r="B1203" t="s">
        <v>1239</v>
      </c>
      <c r="C1203" s="51">
        <v>-9.7457556428341609E-3</v>
      </c>
      <c r="D1203" s="51">
        <f t="shared" si="21"/>
        <v>2.0254244357165836E-2</v>
      </c>
    </row>
    <row r="1204" spans="2:4" x14ac:dyDescent="0.2">
      <c r="B1204" t="s">
        <v>1240</v>
      </c>
      <c r="C1204" s="51">
        <v>-2.8510400334559746E-2</v>
      </c>
      <c r="D1204" s="51">
        <f t="shared" si="21"/>
        <v>1.4895996654402527E-3</v>
      </c>
    </row>
    <row r="1205" spans="2:4" x14ac:dyDescent="0.2">
      <c r="B1205" t="s">
        <v>1241</v>
      </c>
      <c r="C1205" s="51">
        <v>6.8182014890508791E-3</v>
      </c>
      <c r="D1205" s="51">
        <f t="shared" si="21"/>
        <v>3.6818201489050878E-2</v>
      </c>
    </row>
    <row r="1206" spans="2:4" x14ac:dyDescent="0.2">
      <c r="B1206" t="s">
        <v>1242</v>
      </c>
      <c r="C1206" s="51">
        <v>1.3419383664563012E-2</v>
      </c>
      <c r="D1206" s="51">
        <f t="shared" si="21"/>
        <v>4.3419383664563008E-2</v>
      </c>
    </row>
    <row r="1207" spans="2:4" x14ac:dyDescent="0.2">
      <c r="B1207" t="s">
        <v>1243</v>
      </c>
      <c r="C1207" s="51">
        <v>2.1998730500472231E-2</v>
      </c>
      <c r="D1207" s="51">
        <f t="shared" si="21"/>
        <v>5.1998730500472226E-2</v>
      </c>
    </row>
    <row r="1208" spans="2:4" x14ac:dyDescent="0.2">
      <c r="B1208" t="s">
        <v>1244</v>
      </c>
      <c r="C1208" s="51">
        <v>8.256059504437939E-3</v>
      </c>
      <c r="D1208" s="51">
        <f t="shared" si="21"/>
        <v>3.8256059504437938E-2</v>
      </c>
    </row>
    <row r="1209" spans="2:4" x14ac:dyDescent="0.2">
      <c r="B1209" t="s">
        <v>1245</v>
      </c>
      <c r="C1209" s="51">
        <v>1.4319239531644479E-2</v>
      </c>
      <c r="D1209" s="51">
        <f t="shared" si="21"/>
        <v>4.4319239531644475E-2</v>
      </c>
    </row>
    <row r="1210" spans="2:4" x14ac:dyDescent="0.2">
      <c r="B1210" t="s">
        <v>1246</v>
      </c>
      <c r="C1210" s="51">
        <v>2.3109621327729896E-2</v>
      </c>
      <c r="D1210" s="51">
        <f t="shared" si="21"/>
        <v>5.3109621327729895E-2</v>
      </c>
    </row>
    <row r="1211" spans="2:4" x14ac:dyDescent="0.2">
      <c r="B1211" t="s">
        <v>1247</v>
      </c>
      <c r="C1211" s="51">
        <v>-3.4072832295729653E-3</v>
      </c>
      <c r="D1211" s="51">
        <f t="shared" si="21"/>
        <v>2.6592716770427034E-2</v>
      </c>
    </row>
    <row r="1212" spans="2:4" x14ac:dyDescent="0.2">
      <c r="B1212" t="s">
        <v>1248</v>
      </c>
      <c r="C1212" s="51">
        <v>-2.9006775177677687E-3</v>
      </c>
      <c r="D1212" s="51">
        <f t="shared" si="21"/>
        <v>2.7099322482232228E-2</v>
      </c>
    </row>
    <row r="1213" spans="2:4" x14ac:dyDescent="0.2">
      <c r="B1213" t="s">
        <v>1249</v>
      </c>
      <c r="C1213" s="51">
        <v>6.5980123757016194E-3</v>
      </c>
      <c r="D1213" s="51">
        <f t="shared" si="21"/>
        <v>3.6598012375701622E-2</v>
      </c>
    </row>
    <row r="1214" spans="2:4" x14ac:dyDescent="0.2">
      <c r="B1214" t="s">
        <v>1250</v>
      </c>
      <c r="C1214" s="51">
        <v>7.7035743144742647E-3</v>
      </c>
      <c r="D1214" s="51">
        <f t="shared" si="21"/>
        <v>3.7703574314474263E-2</v>
      </c>
    </row>
    <row r="1215" spans="2:4" x14ac:dyDescent="0.2">
      <c r="B1215" t="s">
        <v>1251</v>
      </c>
      <c r="C1215" s="51">
        <v>1.1013303142990427E-2</v>
      </c>
      <c r="D1215" s="51">
        <f t="shared" si="21"/>
        <v>4.1013303142990426E-2</v>
      </c>
    </row>
    <row r="1216" spans="2:4" x14ac:dyDescent="0.2">
      <c r="B1216" t="s">
        <v>1252</v>
      </c>
      <c r="C1216" s="51">
        <v>4.770536358924664E-3</v>
      </c>
      <c r="D1216" s="51">
        <f t="shared" si="21"/>
        <v>3.4770536358924665E-2</v>
      </c>
    </row>
    <row r="1217" spans="2:4" x14ac:dyDescent="0.2">
      <c r="B1217" t="s">
        <v>1253</v>
      </c>
      <c r="C1217" s="51">
        <v>1.2520220197162502E-2</v>
      </c>
      <c r="D1217" s="51">
        <f t="shared" si="21"/>
        <v>4.2520220197162499E-2</v>
      </c>
    </row>
    <row r="1218" spans="2:4" x14ac:dyDescent="0.2">
      <c r="B1218" t="s">
        <v>1254</v>
      </c>
      <c r="C1218" s="51">
        <v>4.7068882364023693E-2</v>
      </c>
      <c r="D1218" s="51">
        <f t="shared" si="21"/>
        <v>7.7068882364023691E-2</v>
      </c>
    </row>
    <row r="1219" spans="2:4" x14ac:dyDescent="0.2">
      <c r="B1219" t="s">
        <v>1255</v>
      </c>
      <c r="C1219" s="51">
        <v>1.3458139642895798E-2</v>
      </c>
      <c r="D1219" s="51">
        <f t="shared" si="21"/>
        <v>4.3458139642895799E-2</v>
      </c>
    </row>
    <row r="1220" spans="2:4" x14ac:dyDescent="0.2">
      <c r="B1220" t="s">
        <v>1256</v>
      </c>
      <c r="C1220" s="51">
        <v>-7.6494185708867891E-3</v>
      </c>
      <c r="D1220" s="51">
        <f t="shared" si="21"/>
        <v>2.2350581429113212E-2</v>
      </c>
    </row>
    <row r="1221" spans="2:4" x14ac:dyDescent="0.2">
      <c r="B1221" t="s">
        <v>1257</v>
      </c>
      <c r="C1221" s="51">
        <v>8.777870643059878E-3</v>
      </c>
      <c r="D1221" s="51">
        <f t="shared" ref="D1221:D1284" si="22">C1221+3%</f>
        <v>3.8777870643059875E-2</v>
      </c>
    </row>
    <row r="1222" spans="2:4" x14ac:dyDescent="0.2">
      <c r="B1222" t="s">
        <v>1258</v>
      </c>
      <c r="C1222" s="51">
        <v>1.3646330350404775E-2</v>
      </c>
      <c r="D1222" s="51">
        <f t="shared" si="22"/>
        <v>4.3646330350404772E-2</v>
      </c>
    </row>
    <row r="1223" spans="2:4" x14ac:dyDescent="0.2">
      <c r="B1223" t="s">
        <v>1259</v>
      </c>
      <c r="C1223" s="51">
        <v>4.170471916933325E-2</v>
      </c>
      <c r="D1223" s="51">
        <f t="shared" si="22"/>
        <v>7.1704719169333242E-2</v>
      </c>
    </row>
    <row r="1224" spans="2:4" x14ac:dyDescent="0.2">
      <c r="B1224" t="s">
        <v>1260</v>
      </c>
      <c r="C1224" s="51">
        <v>9.5932575608135007E-3</v>
      </c>
      <c r="D1224" s="51">
        <f t="shared" si="22"/>
        <v>3.95932575608135E-2</v>
      </c>
    </row>
    <row r="1225" spans="2:4" x14ac:dyDescent="0.2">
      <c r="B1225" t="s">
        <v>1261</v>
      </c>
      <c r="C1225" s="51">
        <v>1.4661839185898771E-2</v>
      </c>
      <c r="D1225" s="51">
        <f t="shared" si="22"/>
        <v>4.466183918589877E-2</v>
      </c>
    </row>
    <row r="1226" spans="2:4" x14ac:dyDescent="0.2">
      <c r="B1226" t="s">
        <v>1262</v>
      </c>
      <c r="C1226" s="51">
        <v>-1.3294485445556269E-2</v>
      </c>
      <c r="D1226" s="51">
        <f t="shared" si="22"/>
        <v>1.6705514554443732E-2</v>
      </c>
    </row>
    <row r="1227" spans="2:4" x14ac:dyDescent="0.2">
      <c r="B1227" t="s">
        <v>1263</v>
      </c>
      <c r="C1227" s="51">
        <v>-7.2909460871527724E-3</v>
      </c>
      <c r="D1227" s="51">
        <f t="shared" si="22"/>
        <v>2.2709053912847228E-2</v>
      </c>
    </row>
    <row r="1228" spans="2:4" x14ac:dyDescent="0.2">
      <c r="B1228" t="s">
        <v>1264</v>
      </c>
      <c r="C1228" s="51">
        <v>4.6755448870801257E-3</v>
      </c>
      <c r="D1228" s="51">
        <f t="shared" si="22"/>
        <v>3.4675544887080127E-2</v>
      </c>
    </row>
    <row r="1229" spans="2:4" x14ac:dyDescent="0.2">
      <c r="B1229" t="s">
        <v>1265</v>
      </c>
      <c r="C1229" s="51">
        <v>5.4925030619335943E-2</v>
      </c>
      <c r="D1229" s="51">
        <f t="shared" si="22"/>
        <v>8.4925030619335942E-2</v>
      </c>
    </row>
    <row r="1230" spans="2:4" x14ac:dyDescent="0.2">
      <c r="B1230" t="s">
        <v>1266</v>
      </c>
      <c r="C1230" s="51">
        <v>3.2717988311927973E-2</v>
      </c>
      <c r="D1230" s="51">
        <f t="shared" si="22"/>
        <v>6.2717988311927972E-2</v>
      </c>
    </row>
    <row r="1231" spans="2:4" x14ac:dyDescent="0.2">
      <c r="B1231" t="s">
        <v>1267</v>
      </c>
      <c r="C1231" s="51">
        <v>1.2304219821843786E-2</v>
      </c>
      <c r="D1231" s="51">
        <f t="shared" si="22"/>
        <v>4.2304219821843785E-2</v>
      </c>
    </row>
    <row r="1232" spans="2:4" x14ac:dyDescent="0.2">
      <c r="B1232" t="s">
        <v>1268</v>
      </c>
      <c r="C1232" s="51">
        <v>1.6454303483715776E-2</v>
      </c>
      <c r="D1232" s="51">
        <f t="shared" si="22"/>
        <v>4.6454303483715778E-2</v>
      </c>
    </row>
    <row r="1233" spans="2:4" x14ac:dyDescent="0.2">
      <c r="B1233" t="s">
        <v>1269</v>
      </c>
      <c r="C1233" s="51">
        <v>-2.0500766587930271E-2</v>
      </c>
      <c r="D1233" s="51">
        <f t="shared" si="22"/>
        <v>9.4992334120697283E-3</v>
      </c>
    </row>
    <row r="1234" spans="2:4" x14ac:dyDescent="0.2">
      <c r="B1234" t="s">
        <v>1270</v>
      </c>
      <c r="C1234" s="51">
        <v>2.746236792975381E-2</v>
      </c>
      <c r="D1234" s="51">
        <f t="shared" si="22"/>
        <v>5.7462367929753809E-2</v>
      </c>
    </row>
    <row r="1235" spans="2:4" x14ac:dyDescent="0.2">
      <c r="B1235" t="s">
        <v>1271</v>
      </c>
      <c r="C1235" s="51">
        <v>-2.2386551598175281E-3</v>
      </c>
      <c r="D1235" s="51">
        <f t="shared" si="22"/>
        <v>2.7761344840182473E-2</v>
      </c>
    </row>
    <row r="1236" spans="2:4" x14ac:dyDescent="0.2">
      <c r="B1236" t="s">
        <v>1272</v>
      </c>
      <c r="C1236" s="51">
        <v>-2.2901201191161867E-2</v>
      </c>
      <c r="D1236" s="51">
        <f t="shared" si="22"/>
        <v>7.0987988088381318E-3</v>
      </c>
    </row>
    <row r="1237" spans="2:4" x14ac:dyDescent="0.2">
      <c r="B1237" t="s">
        <v>1273</v>
      </c>
      <c r="C1237" s="51">
        <v>1.8996020047180422E-2</v>
      </c>
      <c r="D1237" s="51">
        <f t="shared" si="22"/>
        <v>4.8996020047180421E-2</v>
      </c>
    </row>
    <row r="1238" spans="2:4" x14ac:dyDescent="0.2">
      <c r="B1238" t="s">
        <v>1274</v>
      </c>
      <c r="C1238" s="51">
        <v>-1.0133737113189826E-3</v>
      </c>
      <c r="D1238" s="51">
        <f t="shared" si="22"/>
        <v>2.8986626288681018E-2</v>
      </c>
    </row>
    <row r="1239" spans="2:4" x14ac:dyDescent="0.2">
      <c r="B1239" t="s">
        <v>1275</v>
      </c>
      <c r="C1239" s="51">
        <v>-3.3395277545175697E-2</v>
      </c>
      <c r="D1239" s="51">
        <f t="shared" si="22"/>
        <v>-3.3952775451756984E-3</v>
      </c>
    </row>
    <row r="1240" spans="2:4" x14ac:dyDescent="0.2">
      <c r="B1240" t="s">
        <v>1276</v>
      </c>
      <c r="C1240" s="51">
        <v>3.5794892948547367E-2</v>
      </c>
      <c r="D1240" s="51">
        <f t="shared" si="22"/>
        <v>6.5794892948547373E-2</v>
      </c>
    </row>
    <row r="1241" spans="2:4" x14ac:dyDescent="0.2">
      <c r="B1241" t="s">
        <v>1277</v>
      </c>
      <c r="C1241" s="51">
        <v>3.903507787456631E-2</v>
      </c>
      <c r="D1241" s="51">
        <f t="shared" si="22"/>
        <v>6.9035077874566309E-2</v>
      </c>
    </row>
    <row r="1242" spans="2:4" x14ac:dyDescent="0.2">
      <c r="B1242" t="s">
        <v>1278</v>
      </c>
      <c r="C1242" s="51">
        <v>-6.2309873558334099E-3</v>
      </c>
      <c r="D1242" s="51">
        <f t="shared" si="22"/>
        <v>2.3769012644166587E-2</v>
      </c>
    </row>
    <row r="1243" spans="2:4" x14ac:dyDescent="0.2">
      <c r="B1243" t="s">
        <v>1279</v>
      </c>
      <c r="C1243" s="51">
        <v>1.5641786188569106E-2</v>
      </c>
      <c r="D1243" s="51">
        <f t="shared" si="22"/>
        <v>4.5641786188569108E-2</v>
      </c>
    </row>
    <row r="1244" spans="2:4" x14ac:dyDescent="0.2">
      <c r="B1244" t="s">
        <v>1280</v>
      </c>
      <c r="C1244" s="51">
        <v>-4.397752007415873E-3</v>
      </c>
      <c r="D1244" s="51">
        <f t="shared" si="22"/>
        <v>2.5602247992584128E-2</v>
      </c>
    </row>
    <row r="1245" spans="2:4" x14ac:dyDescent="0.2">
      <c r="B1245" t="s">
        <v>1281</v>
      </c>
      <c r="C1245" s="51">
        <v>9.3041046084525944E-3</v>
      </c>
      <c r="D1245" s="51">
        <f t="shared" si="22"/>
        <v>3.9304104608452593E-2</v>
      </c>
    </row>
    <row r="1246" spans="2:4" x14ac:dyDescent="0.2">
      <c r="B1246" t="s">
        <v>1282</v>
      </c>
      <c r="C1246" s="51">
        <v>1.3827180625799844E-3</v>
      </c>
      <c r="D1246" s="51">
        <f t="shared" si="22"/>
        <v>3.1382718062579987E-2</v>
      </c>
    </row>
    <row r="1247" spans="2:4" x14ac:dyDescent="0.2">
      <c r="B1247" t="s">
        <v>1283</v>
      </c>
      <c r="C1247" s="51">
        <v>-1.0732985198056355E-2</v>
      </c>
      <c r="D1247" s="51">
        <f t="shared" si="22"/>
        <v>1.9267014801943642E-2</v>
      </c>
    </row>
    <row r="1248" spans="2:4" x14ac:dyDescent="0.2">
      <c r="B1248" t="s">
        <v>1284</v>
      </c>
      <c r="C1248" s="51">
        <v>-6.2034648592362331E-4</v>
      </c>
      <c r="D1248" s="51">
        <f t="shared" si="22"/>
        <v>2.9379653514076377E-2</v>
      </c>
    </row>
    <row r="1249" spans="2:4" x14ac:dyDescent="0.2">
      <c r="B1249" t="s">
        <v>1285</v>
      </c>
      <c r="C1249" s="51">
        <v>-1.7626063925593412E-2</v>
      </c>
      <c r="D1249" s="51">
        <f t="shared" si="22"/>
        <v>1.2373936074406587E-2</v>
      </c>
    </row>
    <row r="1250" spans="2:4" x14ac:dyDescent="0.2">
      <c r="B1250" t="s">
        <v>1286</v>
      </c>
      <c r="C1250" s="51">
        <v>-1.3390564559868609E-2</v>
      </c>
      <c r="D1250" s="51">
        <f t="shared" si="22"/>
        <v>1.6609435440131388E-2</v>
      </c>
    </row>
    <row r="1251" spans="2:4" x14ac:dyDescent="0.2">
      <c r="B1251" t="s">
        <v>1287</v>
      </c>
      <c r="C1251" s="51">
        <v>-3.2708167173737829E-3</v>
      </c>
      <c r="D1251" s="51">
        <f t="shared" si="22"/>
        <v>2.6729183282626218E-2</v>
      </c>
    </row>
    <row r="1252" spans="2:4" x14ac:dyDescent="0.2">
      <c r="B1252" t="s">
        <v>1288</v>
      </c>
      <c r="C1252" s="51">
        <v>1.8969131346500637E-2</v>
      </c>
      <c r="D1252" s="51">
        <f t="shared" si="22"/>
        <v>4.8969131346500633E-2</v>
      </c>
    </row>
    <row r="1253" spans="2:4" x14ac:dyDescent="0.2">
      <c r="B1253" t="s">
        <v>1289</v>
      </c>
      <c r="C1253" s="51">
        <v>2.484823702051735E-2</v>
      </c>
      <c r="D1253" s="51">
        <f t="shared" si="22"/>
        <v>5.4848237020517346E-2</v>
      </c>
    </row>
    <row r="1254" spans="2:4" x14ac:dyDescent="0.2">
      <c r="B1254" t="s">
        <v>1290</v>
      </c>
      <c r="C1254" s="51">
        <v>3.274166674900348E-2</v>
      </c>
      <c r="D1254" s="51">
        <f t="shared" si="22"/>
        <v>6.2741666749003472E-2</v>
      </c>
    </row>
    <row r="1255" spans="2:4" x14ac:dyDescent="0.2">
      <c r="B1255" t="s">
        <v>1291</v>
      </c>
      <c r="C1255" s="51">
        <v>1.921938870901805E-2</v>
      </c>
      <c r="D1255" s="51">
        <f t="shared" si="22"/>
        <v>4.9219388709018048E-2</v>
      </c>
    </row>
    <row r="1256" spans="2:4" x14ac:dyDescent="0.2">
      <c r="B1256" t="s">
        <v>1292</v>
      </c>
      <c r="C1256" s="51">
        <v>-3.6200896992756304E-3</v>
      </c>
      <c r="D1256" s="51">
        <f t="shared" si="22"/>
        <v>2.6379910300724368E-2</v>
      </c>
    </row>
    <row r="1257" spans="2:4" x14ac:dyDescent="0.2">
      <c r="B1257" t="s">
        <v>1293</v>
      </c>
      <c r="C1257" s="51">
        <v>6.3674406733895614E-3</v>
      </c>
      <c r="D1257" s="51">
        <f t="shared" si="22"/>
        <v>3.636744067338956E-2</v>
      </c>
    </row>
    <row r="1258" spans="2:4" x14ac:dyDescent="0.2">
      <c r="B1258" t="s">
        <v>1294</v>
      </c>
      <c r="C1258" s="51">
        <v>3.7192937016552505E-2</v>
      </c>
      <c r="D1258" s="51">
        <f t="shared" si="22"/>
        <v>6.7192937016552504E-2</v>
      </c>
    </row>
    <row r="1259" spans="2:4" x14ac:dyDescent="0.2">
      <c r="B1259" t="s">
        <v>1295</v>
      </c>
      <c r="C1259" s="51">
        <v>1.0140086451046124E-2</v>
      </c>
      <c r="D1259" s="51">
        <f t="shared" si="22"/>
        <v>4.0140086451046122E-2</v>
      </c>
    </row>
    <row r="1260" spans="2:4" x14ac:dyDescent="0.2">
      <c r="B1260" t="s">
        <v>1296</v>
      </c>
      <c r="C1260" s="51">
        <v>7.4405348752424778E-3</v>
      </c>
      <c r="D1260" s="51">
        <f t="shared" si="22"/>
        <v>3.7440534875242473E-2</v>
      </c>
    </row>
    <row r="1261" spans="2:4" x14ac:dyDescent="0.2">
      <c r="B1261" t="s">
        <v>1297</v>
      </c>
      <c r="C1261" s="51">
        <v>4.9741491916637535E-2</v>
      </c>
      <c r="D1261" s="51">
        <f t="shared" si="22"/>
        <v>7.9741491916637541E-2</v>
      </c>
    </row>
    <row r="1262" spans="2:4" x14ac:dyDescent="0.2">
      <c r="B1262" t="s">
        <v>1298</v>
      </c>
      <c r="C1262" s="51">
        <v>-3.6486386010854861E-3</v>
      </c>
      <c r="D1262" s="51">
        <f t="shared" si="22"/>
        <v>2.6351361398914513E-2</v>
      </c>
    </row>
    <row r="1263" spans="2:4" x14ac:dyDescent="0.2">
      <c r="B1263" t="s">
        <v>1299</v>
      </c>
      <c r="C1263" s="51">
        <v>6.6785309548451813E-2</v>
      </c>
      <c r="D1263" s="51">
        <f t="shared" si="22"/>
        <v>9.6785309548451812E-2</v>
      </c>
    </row>
    <row r="1264" spans="2:4" x14ac:dyDescent="0.2">
      <c r="B1264" t="s">
        <v>1300</v>
      </c>
      <c r="C1264" s="51">
        <v>6.8278609165858928E-2</v>
      </c>
      <c r="D1264" s="51">
        <f t="shared" si="22"/>
        <v>9.8278609165858927E-2</v>
      </c>
    </row>
    <row r="1265" spans="2:4" x14ac:dyDescent="0.2">
      <c r="B1265" t="s">
        <v>1301</v>
      </c>
      <c r="C1265" s="51">
        <v>-8.7063056859333285E-4</v>
      </c>
      <c r="D1265" s="51">
        <f t="shared" si="22"/>
        <v>2.9129369431406666E-2</v>
      </c>
    </row>
    <row r="1266" spans="2:4" x14ac:dyDescent="0.2">
      <c r="B1266" t="s">
        <v>1302</v>
      </c>
      <c r="C1266" s="51">
        <v>2.0922558715313094E-2</v>
      </c>
      <c r="D1266" s="51">
        <f t="shared" si="22"/>
        <v>5.0922558715313093E-2</v>
      </c>
    </row>
    <row r="1267" spans="2:4" x14ac:dyDescent="0.2">
      <c r="B1267" t="s">
        <v>1303</v>
      </c>
      <c r="C1267" s="51">
        <v>-1.1930522080306026E-2</v>
      </c>
      <c r="D1267" s="51">
        <f t="shared" si="22"/>
        <v>1.8069477919693974E-2</v>
      </c>
    </row>
    <row r="1268" spans="2:4" x14ac:dyDescent="0.2">
      <c r="B1268" t="s">
        <v>1304</v>
      </c>
      <c r="C1268" s="51">
        <v>1.753788754091443E-3</v>
      </c>
      <c r="D1268" s="51">
        <f t="shared" si="22"/>
        <v>3.175378875409144E-2</v>
      </c>
    </row>
    <row r="1269" spans="2:4" x14ac:dyDescent="0.2">
      <c r="B1269" t="s">
        <v>1305</v>
      </c>
      <c r="C1269" s="51">
        <v>-6.4029830129313896E-4</v>
      </c>
      <c r="D1269" s="51">
        <f t="shared" si="22"/>
        <v>2.9359701698706858E-2</v>
      </c>
    </row>
    <row r="1270" spans="2:4" x14ac:dyDescent="0.2">
      <c r="B1270" t="s">
        <v>1306</v>
      </c>
      <c r="C1270" s="51">
        <v>-1.9079626595287585E-2</v>
      </c>
      <c r="D1270" s="51">
        <f t="shared" si="22"/>
        <v>1.0920373404712413E-2</v>
      </c>
    </row>
    <row r="1271" spans="2:4" x14ac:dyDescent="0.2">
      <c r="B1271" t="s">
        <v>1307</v>
      </c>
      <c r="C1271" s="51">
        <v>3.0490674118507893E-2</v>
      </c>
      <c r="D1271" s="51">
        <f t="shared" si="22"/>
        <v>6.0490674118507892E-2</v>
      </c>
    </row>
    <row r="1272" spans="2:4" x14ac:dyDescent="0.2">
      <c r="B1272" t="s">
        <v>1308</v>
      </c>
      <c r="C1272" s="51">
        <v>3.0231062148292895E-2</v>
      </c>
      <c r="D1272" s="51">
        <f t="shared" si="22"/>
        <v>6.0231062148292894E-2</v>
      </c>
    </row>
    <row r="1273" spans="2:4" x14ac:dyDescent="0.2">
      <c r="B1273" t="s">
        <v>1309</v>
      </c>
      <c r="C1273" s="51">
        <v>1.3619139970969182E-3</v>
      </c>
      <c r="D1273" s="51">
        <f t="shared" si="22"/>
        <v>3.1361913997096917E-2</v>
      </c>
    </row>
    <row r="1274" spans="2:4" x14ac:dyDescent="0.2">
      <c r="B1274" t="s">
        <v>1310</v>
      </c>
      <c r="C1274" s="51">
        <v>8.1431912920906704E-3</v>
      </c>
      <c r="D1274" s="51">
        <f t="shared" si="22"/>
        <v>3.8143191292090671E-2</v>
      </c>
    </row>
    <row r="1275" spans="2:4" x14ac:dyDescent="0.2">
      <c r="B1275" t="s">
        <v>1311</v>
      </c>
      <c r="C1275" s="51">
        <v>5.822329837305136E-3</v>
      </c>
      <c r="D1275" s="51">
        <f t="shared" si="22"/>
        <v>3.5822329837305135E-2</v>
      </c>
    </row>
    <row r="1276" spans="2:4" x14ac:dyDescent="0.2">
      <c r="B1276" t="s">
        <v>1312</v>
      </c>
      <c r="C1276" s="51">
        <v>2.9946905397183678E-2</v>
      </c>
      <c r="D1276" s="51">
        <f t="shared" si="22"/>
        <v>5.9946905397183677E-2</v>
      </c>
    </row>
    <row r="1277" spans="2:4" x14ac:dyDescent="0.2">
      <c r="B1277" t="s">
        <v>1313</v>
      </c>
      <c r="C1277" s="51">
        <v>1.0374855292782944E-2</v>
      </c>
      <c r="D1277" s="51">
        <f t="shared" si="22"/>
        <v>4.0374855292782945E-2</v>
      </c>
    </row>
    <row r="1278" spans="2:4" x14ac:dyDescent="0.2">
      <c r="B1278" t="s">
        <v>1314</v>
      </c>
      <c r="C1278" s="51">
        <v>2.3633503224619948E-2</v>
      </c>
      <c r="D1278" s="51">
        <f t="shared" si="22"/>
        <v>5.3633503224619947E-2</v>
      </c>
    </row>
    <row r="1279" spans="2:4" x14ac:dyDescent="0.2">
      <c r="B1279" t="s">
        <v>1315</v>
      </c>
      <c r="C1279" s="51">
        <v>-1.7769512369631771E-2</v>
      </c>
      <c r="D1279" s="51">
        <f t="shared" si="22"/>
        <v>1.2230487630368228E-2</v>
      </c>
    </row>
    <row r="1280" spans="2:4" x14ac:dyDescent="0.2">
      <c r="B1280" t="s">
        <v>1316</v>
      </c>
      <c r="C1280" s="51">
        <v>4.6378421830293559E-2</v>
      </c>
      <c r="D1280" s="51">
        <f t="shared" si="22"/>
        <v>7.6378421830293558E-2</v>
      </c>
    </row>
    <row r="1281" spans="2:4" x14ac:dyDescent="0.2">
      <c r="B1281" t="s">
        <v>1317</v>
      </c>
      <c r="C1281" s="51">
        <v>3.4966305379541866E-2</v>
      </c>
      <c r="D1281" s="51">
        <f t="shared" si="22"/>
        <v>6.4966305379541872E-2</v>
      </c>
    </row>
    <row r="1282" spans="2:4" x14ac:dyDescent="0.2">
      <c r="B1282" t="s">
        <v>1318</v>
      </c>
      <c r="C1282" s="51">
        <v>3.1413671277248359E-3</v>
      </c>
      <c r="D1282" s="51">
        <f t="shared" si="22"/>
        <v>3.3141367127724836E-2</v>
      </c>
    </row>
    <row r="1283" spans="2:4" x14ac:dyDescent="0.2">
      <c r="B1283" t="s">
        <v>1319</v>
      </c>
      <c r="C1283" s="51">
        <v>-2.3528370046140029E-2</v>
      </c>
      <c r="D1283" s="51">
        <f t="shared" si="22"/>
        <v>6.4716299538599698E-3</v>
      </c>
    </row>
    <row r="1284" spans="2:4" x14ac:dyDescent="0.2">
      <c r="B1284" t="s">
        <v>1320</v>
      </c>
      <c r="C1284" s="51">
        <v>-2.3837969503062807E-2</v>
      </c>
      <c r="D1284" s="51">
        <f t="shared" si="22"/>
        <v>6.1620304969371917E-3</v>
      </c>
    </row>
    <row r="1285" spans="2:4" x14ac:dyDescent="0.2">
      <c r="B1285" t="s">
        <v>1321</v>
      </c>
      <c r="C1285" s="51">
        <v>-2.1550778232897888E-2</v>
      </c>
      <c r="D1285" s="51">
        <f t="shared" ref="D1285:D1348" si="23">C1285+3%</f>
        <v>8.4492217671021108E-3</v>
      </c>
    </row>
    <row r="1286" spans="2:4" x14ac:dyDescent="0.2">
      <c r="B1286" t="s">
        <v>1322</v>
      </c>
      <c r="C1286" s="51">
        <v>-2.0463155487542156E-3</v>
      </c>
      <c r="D1286" s="51">
        <f t="shared" si="23"/>
        <v>2.7953684451245783E-2</v>
      </c>
    </row>
    <row r="1287" spans="2:4" x14ac:dyDescent="0.2">
      <c r="B1287" t="s">
        <v>1323</v>
      </c>
      <c r="C1287" s="51">
        <v>-1.8884371166759867E-2</v>
      </c>
      <c r="D1287" s="51">
        <f t="shared" si="23"/>
        <v>1.1115628833240132E-2</v>
      </c>
    </row>
    <row r="1288" spans="2:4" x14ac:dyDescent="0.2">
      <c r="B1288" t="s">
        <v>1324</v>
      </c>
      <c r="C1288" s="51">
        <v>1.7611697956704617E-3</v>
      </c>
      <c r="D1288" s="51">
        <f t="shared" si="23"/>
        <v>3.1761169795670459E-2</v>
      </c>
    </row>
    <row r="1289" spans="2:4" x14ac:dyDescent="0.2">
      <c r="B1289" t="s">
        <v>1325</v>
      </c>
      <c r="C1289" s="51">
        <v>1.8800463035194934E-2</v>
      </c>
      <c r="D1289" s="51">
        <f t="shared" si="23"/>
        <v>4.8800463035194933E-2</v>
      </c>
    </row>
    <row r="1290" spans="2:4" x14ac:dyDescent="0.2">
      <c r="B1290" t="s">
        <v>1326</v>
      </c>
      <c r="C1290" s="51">
        <v>-3.0336634406632427E-3</v>
      </c>
      <c r="D1290" s="51">
        <f t="shared" si="23"/>
        <v>2.6966336559336758E-2</v>
      </c>
    </row>
    <row r="1291" spans="2:4" x14ac:dyDescent="0.2">
      <c r="B1291" t="s">
        <v>1327</v>
      </c>
      <c r="C1291" s="51">
        <v>3.0925631507806736E-2</v>
      </c>
      <c r="D1291" s="51">
        <f t="shared" si="23"/>
        <v>6.0925631507806735E-2</v>
      </c>
    </row>
    <row r="1292" spans="2:4" x14ac:dyDescent="0.2">
      <c r="B1292" t="s">
        <v>1328</v>
      </c>
      <c r="C1292" s="51">
        <v>8.6380076789587326E-4</v>
      </c>
      <c r="D1292" s="51">
        <f t="shared" si="23"/>
        <v>3.0863800767895872E-2</v>
      </c>
    </row>
    <row r="1293" spans="2:4" x14ac:dyDescent="0.2">
      <c r="B1293" t="s">
        <v>1329</v>
      </c>
      <c r="C1293" s="51">
        <v>1.1384916511741444E-2</v>
      </c>
      <c r="D1293" s="51">
        <f t="shared" si="23"/>
        <v>4.1384916511741442E-2</v>
      </c>
    </row>
    <row r="1294" spans="2:4" x14ac:dyDescent="0.2">
      <c r="B1294" t="s">
        <v>1330</v>
      </c>
      <c r="C1294" s="51">
        <v>-3.9581216063826977E-3</v>
      </c>
      <c r="D1294" s="51">
        <f t="shared" si="23"/>
        <v>2.6041878393617303E-2</v>
      </c>
    </row>
    <row r="1295" spans="2:4" x14ac:dyDescent="0.2">
      <c r="B1295" t="s">
        <v>1331</v>
      </c>
      <c r="C1295" s="51">
        <v>1.1547153126961101E-2</v>
      </c>
      <c r="D1295" s="51">
        <f t="shared" si="23"/>
        <v>4.1547153126961098E-2</v>
      </c>
    </row>
    <row r="1296" spans="2:4" x14ac:dyDescent="0.2">
      <c r="B1296" t="s">
        <v>1332</v>
      </c>
      <c r="C1296" s="51">
        <v>-1.2039845654316936E-2</v>
      </c>
      <c r="D1296" s="51">
        <f t="shared" si="23"/>
        <v>1.7960154345683065E-2</v>
      </c>
    </row>
    <row r="1297" spans="2:4" x14ac:dyDescent="0.2">
      <c r="B1297" t="s">
        <v>1333</v>
      </c>
      <c r="C1297" s="51">
        <v>2.2202083218942591E-2</v>
      </c>
      <c r="D1297" s="51">
        <f t="shared" si="23"/>
        <v>5.220208321894259E-2</v>
      </c>
    </row>
    <row r="1298" spans="2:4" x14ac:dyDescent="0.2">
      <c r="B1298" t="s">
        <v>1334</v>
      </c>
      <c r="C1298" s="51">
        <v>-3.7410267051295888E-2</v>
      </c>
      <c r="D1298" s="51">
        <f t="shared" si="23"/>
        <v>-7.4102670512958893E-3</v>
      </c>
    </row>
    <row r="1299" spans="2:4" x14ac:dyDescent="0.2">
      <c r="B1299" t="s">
        <v>1335</v>
      </c>
      <c r="C1299" s="51">
        <v>2.2017458680843711E-2</v>
      </c>
      <c r="D1299" s="51">
        <f t="shared" si="23"/>
        <v>5.201745868084371E-2</v>
      </c>
    </row>
    <row r="1300" spans="2:4" x14ac:dyDescent="0.2">
      <c r="B1300" t="s">
        <v>1336</v>
      </c>
      <c r="C1300" s="51">
        <v>-2.9495820201590976E-3</v>
      </c>
      <c r="D1300" s="51">
        <f t="shared" si="23"/>
        <v>2.7050417979840903E-2</v>
      </c>
    </row>
    <row r="1301" spans="2:4" x14ac:dyDescent="0.2">
      <c r="B1301" t="s">
        <v>1337</v>
      </c>
      <c r="C1301" s="51">
        <v>9.9539026380450462E-3</v>
      </c>
      <c r="D1301" s="51">
        <f t="shared" si="23"/>
        <v>3.9953902638045047E-2</v>
      </c>
    </row>
    <row r="1302" spans="2:4" x14ac:dyDescent="0.2">
      <c r="B1302" t="s">
        <v>1338</v>
      </c>
      <c r="C1302" s="51">
        <v>3.2291175000549871E-2</v>
      </c>
      <c r="D1302" s="51">
        <f t="shared" si="23"/>
        <v>6.229117500054987E-2</v>
      </c>
    </row>
    <row r="1303" spans="2:4" x14ac:dyDescent="0.2">
      <c r="B1303" t="s">
        <v>1339</v>
      </c>
      <c r="C1303" s="51">
        <v>4.599003561017335E-3</v>
      </c>
      <c r="D1303" s="51">
        <f t="shared" si="23"/>
        <v>3.4599003561017333E-2</v>
      </c>
    </row>
    <row r="1304" spans="2:4" x14ac:dyDescent="0.2">
      <c r="B1304" t="s">
        <v>1340</v>
      </c>
      <c r="C1304" s="51">
        <v>1.8866045812920264E-2</v>
      </c>
      <c r="D1304" s="51">
        <f t="shared" si="23"/>
        <v>4.8866045812920263E-2</v>
      </c>
    </row>
    <row r="1305" spans="2:4" x14ac:dyDescent="0.2">
      <c r="B1305" t="s">
        <v>1341</v>
      </c>
      <c r="C1305" s="51">
        <v>1.0791813653955682E-3</v>
      </c>
      <c r="D1305" s="51">
        <f t="shared" si="23"/>
        <v>3.1079181365395565E-2</v>
      </c>
    </row>
    <row r="1306" spans="2:4" x14ac:dyDescent="0.2">
      <c r="B1306" t="s">
        <v>1342</v>
      </c>
      <c r="C1306" s="51">
        <v>2.2462564223445253E-2</v>
      </c>
      <c r="D1306" s="51">
        <f t="shared" si="23"/>
        <v>5.2462564223445252E-2</v>
      </c>
    </row>
    <row r="1307" spans="2:4" x14ac:dyDescent="0.2">
      <c r="B1307" t="s">
        <v>1343</v>
      </c>
      <c r="C1307" s="51">
        <v>4.1499858792881199E-2</v>
      </c>
      <c r="D1307" s="51">
        <f t="shared" si="23"/>
        <v>7.1499858792881205E-2</v>
      </c>
    </row>
    <row r="1308" spans="2:4" x14ac:dyDescent="0.2">
      <c r="B1308" t="s">
        <v>1344</v>
      </c>
      <c r="C1308" s="51">
        <v>1.5862786057340945E-2</v>
      </c>
      <c r="D1308" s="51">
        <f t="shared" si="23"/>
        <v>4.586278605734094E-2</v>
      </c>
    </row>
    <row r="1309" spans="2:4" x14ac:dyDescent="0.2">
      <c r="B1309" t="s">
        <v>1345</v>
      </c>
      <c r="C1309" s="51">
        <v>1.1201395838333522E-2</v>
      </c>
      <c r="D1309" s="51">
        <f t="shared" si="23"/>
        <v>4.1201395838333522E-2</v>
      </c>
    </row>
    <row r="1310" spans="2:4" x14ac:dyDescent="0.2">
      <c r="B1310" t="s">
        <v>1346</v>
      </c>
      <c r="C1310" s="51">
        <v>3.7505333919570394E-2</v>
      </c>
      <c r="D1310" s="51">
        <f t="shared" si="23"/>
        <v>6.7505333919570393E-2</v>
      </c>
    </row>
    <row r="1311" spans="2:4" x14ac:dyDescent="0.2">
      <c r="B1311" t="s">
        <v>1347</v>
      </c>
      <c r="C1311" s="51">
        <v>1.9120561352060111E-2</v>
      </c>
      <c r="D1311" s="51">
        <f t="shared" si="23"/>
        <v>4.912056135206011E-2</v>
      </c>
    </row>
    <row r="1312" spans="2:4" x14ac:dyDescent="0.2">
      <c r="B1312" t="s">
        <v>1348</v>
      </c>
      <c r="C1312" s="51">
        <v>8.541154272546668E-3</v>
      </c>
      <c r="D1312" s="51">
        <f t="shared" si="23"/>
        <v>3.8541154272546667E-2</v>
      </c>
    </row>
    <row r="1313" spans="2:4" x14ac:dyDescent="0.2">
      <c r="B1313" t="s">
        <v>1349</v>
      </c>
      <c r="C1313" s="51">
        <v>3.3654857574378369E-3</v>
      </c>
      <c r="D1313" s="51">
        <f t="shared" si="23"/>
        <v>3.3365485757437835E-2</v>
      </c>
    </row>
    <row r="1314" spans="2:4" x14ac:dyDescent="0.2">
      <c r="B1314" t="s">
        <v>1350</v>
      </c>
      <c r="C1314" s="51">
        <v>-2.9099773877431963E-3</v>
      </c>
      <c r="D1314" s="51">
        <f t="shared" si="23"/>
        <v>2.7090022612256803E-2</v>
      </c>
    </row>
    <row r="1315" spans="2:4" x14ac:dyDescent="0.2">
      <c r="B1315" t="s">
        <v>1351</v>
      </c>
      <c r="C1315" s="51">
        <v>2.4170107947788476E-2</v>
      </c>
      <c r="D1315" s="51">
        <f t="shared" si="23"/>
        <v>5.4170107947788475E-2</v>
      </c>
    </row>
    <row r="1316" spans="2:4" x14ac:dyDescent="0.2">
      <c r="B1316" t="s">
        <v>1352</v>
      </c>
      <c r="C1316" s="51">
        <v>9.6015085390182848E-3</v>
      </c>
      <c r="D1316" s="51">
        <f t="shared" si="23"/>
        <v>3.9601508539018282E-2</v>
      </c>
    </row>
    <row r="1317" spans="2:4" x14ac:dyDescent="0.2">
      <c r="B1317" t="s">
        <v>1353</v>
      </c>
      <c r="C1317" s="51">
        <v>-1.8188142106706308E-2</v>
      </c>
      <c r="D1317" s="51">
        <f t="shared" si="23"/>
        <v>1.1811857893293691E-2</v>
      </c>
    </row>
    <row r="1318" spans="2:4" x14ac:dyDescent="0.2">
      <c r="B1318" t="s">
        <v>1354</v>
      </c>
      <c r="C1318" s="51">
        <v>1.8017793766671765E-2</v>
      </c>
      <c r="D1318" s="51">
        <f t="shared" si="23"/>
        <v>4.8017793766671764E-2</v>
      </c>
    </row>
    <row r="1319" spans="2:4" x14ac:dyDescent="0.2">
      <c r="B1319" t="s">
        <v>1355</v>
      </c>
      <c r="C1319" s="51">
        <v>1.3159992654312497E-2</v>
      </c>
      <c r="D1319" s="51">
        <f t="shared" si="23"/>
        <v>4.3159992654312494E-2</v>
      </c>
    </row>
    <row r="1320" spans="2:4" x14ac:dyDescent="0.2">
      <c r="B1320" t="s">
        <v>1356</v>
      </c>
      <c r="C1320" s="51">
        <v>3.8290516220274044E-3</v>
      </c>
      <c r="D1320" s="51">
        <f t="shared" si="23"/>
        <v>3.3829051622027401E-2</v>
      </c>
    </row>
    <row r="1321" spans="2:4" x14ac:dyDescent="0.2">
      <c r="B1321" t="s">
        <v>1357</v>
      </c>
      <c r="C1321" s="51">
        <v>1.7909954446097626E-2</v>
      </c>
      <c r="D1321" s="51">
        <f t="shared" si="23"/>
        <v>4.7909954446097622E-2</v>
      </c>
    </row>
    <row r="1322" spans="2:4" x14ac:dyDescent="0.2">
      <c r="B1322" t="s">
        <v>1358</v>
      </c>
      <c r="C1322" s="51">
        <v>-3.9974944687120335E-3</v>
      </c>
      <c r="D1322" s="51">
        <f t="shared" si="23"/>
        <v>2.6002505531287967E-2</v>
      </c>
    </row>
    <row r="1323" spans="2:4" x14ac:dyDescent="0.2">
      <c r="B1323" t="s">
        <v>1359</v>
      </c>
      <c r="C1323" s="51">
        <v>1.5495701855014142E-2</v>
      </c>
      <c r="D1323" s="51">
        <f t="shared" si="23"/>
        <v>4.5495701855014142E-2</v>
      </c>
    </row>
    <row r="1324" spans="2:4" x14ac:dyDescent="0.2">
      <c r="B1324" t="s">
        <v>1360</v>
      </c>
      <c r="C1324" s="51">
        <v>1.9946660370549544E-2</v>
      </c>
      <c r="D1324" s="51">
        <f t="shared" si="23"/>
        <v>4.9946660370549539E-2</v>
      </c>
    </row>
    <row r="1325" spans="2:4" x14ac:dyDescent="0.2">
      <c r="B1325" t="s">
        <v>1361</v>
      </c>
      <c r="C1325" s="51">
        <v>-2.2052685447814663E-5</v>
      </c>
      <c r="D1325" s="51">
        <f t="shared" si="23"/>
        <v>2.9977947314552184E-2</v>
      </c>
    </row>
    <row r="1326" spans="2:4" x14ac:dyDescent="0.2">
      <c r="B1326" t="s">
        <v>1362</v>
      </c>
      <c r="C1326" s="51">
        <v>-2.5951530667950744E-2</v>
      </c>
      <c r="D1326" s="51">
        <f t="shared" si="23"/>
        <v>4.0484693320492551E-3</v>
      </c>
    </row>
    <row r="1327" spans="2:4" x14ac:dyDescent="0.2">
      <c r="B1327" t="s">
        <v>1363</v>
      </c>
      <c r="C1327" s="51">
        <v>-9.2515875677484823E-4</v>
      </c>
      <c r="D1327" s="51">
        <f t="shared" si="23"/>
        <v>2.9074841243225152E-2</v>
      </c>
    </row>
    <row r="1328" spans="2:4" x14ac:dyDescent="0.2">
      <c r="B1328" t="s">
        <v>1364</v>
      </c>
      <c r="C1328" s="51">
        <v>1.8813508861442556E-2</v>
      </c>
      <c r="D1328" s="51">
        <f t="shared" si="23"/>
        <v>4.8813508861442555E-2</v>
      </c>
    </row>
    <row r="1329" spans="2:4" x14ac:dyDescent="0.2">
      <c r="B1329" t="s">
        <v>1365</v>
      </c>
      <c r="C1329" s="51">
        <v>-1.5774240558468093E-2</v>
      </c>
      <c r="D1329" s="51">
        <f t="shared" si="23"/>
        <v>1.4225759441531906E-2</v>
      </c>
    </row>
    <row r="1330" spans="2:4" x14ac:dyDescent="0.2">
      <c r="B1330" t="s">
        <v>1366</v>
      </c>
      <c r="C1330" s="51">
        <v>-3.6115738163227176E-4</v>
      </c>
      <c r="D1330" s="51">
        <f t="shared" si="23"/>
        <v>2.9638842618367727E-2</v>
      </c>
    </row>
    <row r="1331" spans="2:4" x14ac:dyDescent="0.2">
      <c r="B1331" t="s">
        <v>1367</v>
      </c>
      <c r="C1331" s="51">
        <v>3.4539887073224536E-2</v>
      </c>
      <c r="D1331" s="51">
        <f t="shared" si="23"/>
        <v>6.4539887073224528E-2</v>
      </c>
    </row>
    <row r="1332" spans="2:4" x14ac:dyDescent="0.2">
      <c r="B1332" t="s">
        <v>1368</v>
      </c>
      <c r="C1332" s="51">
        <v>1.4650724848122942E-2</v>
      </c>
      <c r="D1332" s="51">
        <f t="shared" si="23"/>
        <v>4.4650724848122943E-2</v>
      </c>
    </row>
    <row r="1333" spans="2:4" x14ac:dyDescent="0.2">
      <c r="B1333" t="s">
        <v>1369</v>
      </c>
      <c r="C1333" s="51">
        <v>-4.5232174684931535E-4</v>
      </c>
      <c r="D1333" s="51">
        <f t="shared" si="23"/>
        <v>2.9547678253150682E-2</v>
      </c>
    </row>
    <row r="1334" spans="2:4" x14ac:dyDescent="0.2">
      <c r="B1334" t="s">
        <v>1370</v>
      </c>
      <c r="C1334" s="51">
        <v>3.3902960134915283E-2</v>
      </c>
      <c r="D1334" s="51">
        <f t="shared" si="23"/>
        <v>6.3902960134915282E-2</v>
      </c>
    </row>
    <row r="1335" spans="2:4" x14ac:dyDescent="0.2">
      <c r="B1335" t="s">
        <v>1371</v>
      </c>
      <c r="C1335" s="51">
        <v>1.6430381364538407E-3</v>
      </c>
      <c r="D1335" s="51">
        <f t="shared" si="23"/>
        <v>3.164303813645384E-2</v>
      </c>
    </row>
    <row r="1336" spans="2:4" x14ac:dyDescent="0.2">
      <c r="B1336" t="s">
        <v>1372</v>
      </c>
      <c r="C1336" s="51">
        <v>-1.3420726202892667E-2</v>
      </c>
      <c r="D1336" s="51">
        <f t="shared" si="23"/>
        <v>1.657927379710733E-2</v>
      </c>
    </row>
    <row r="1337" spans="2:4" x14ac:dyDescent="0.2">
      <c r="B1337" t="s">
        <v>1373</v>
      </c>
      <c r="C1337" s="51">
        <v>2.5348468487027404E-2</v>
      </c>
      <c r="D1337" s="51">
        <f t="shared" si="23"/>
        <v>5.5348468487027402E-2</v>
      </c>
    </row>
    <row r="1338" spans="2:4" x14ac:dyDescent="0.2">
      <c r="B1338" t="s">
        <v>1374</v>
      </c>
      <c r="C1338" s="51">
        <v>1.3961101643441023E-2</v>
      </c>
      <c r="D1338" s="51">
        <f t="shared" si="23"/>
        <v>4.3961101643441025E-2</v>
      </c>
    </row>
    <row r="1339" spans="2:4" x14ac:dyDescent="0.2">
      <c r="B1339" t="s">
        <v>1375</v>
      </c>
      <c r="C1339" s="51">
        <v>5.4452552897042435E-2</v>
      </c>
      <c r="D1339" s="51">
        <f t="shared" si="23"/>
        <v>8.4452552897042427E-2</v>
      </c>
    </row>
    <row r="1340" spans="2:4" x14ac:dyDescent="0.2">
      <c r="B1340" t="s">
        <v>1376</v>
      </c>
      <c r="C1340" s="51">
        <v>3.2432260732009376E-3</v>
      </c>
      <c r="D1340" s="51">
        <f t="shared" si="23"/>
        <v>3.3243226073200939E-2</v>
      </c>
    </row>
    <row r="1341" spans="2:4" x14ac:dyDescent="0.2">
      <c r="B1341" t="s">
        <v>1377</v>
      </c>
      <c r="C1341" s="51">
        <v>-1.0737645091278831E-2</v>
      </c>
      <c r="D1341" s="51">
        <f t="shared" si="23"/>
        <v>1.926235490872117E-2</v>
      </c>
    </row>
    <row r="1342" spans="2:4" x14ac:dyDescent="0.2">
      <c r="B1342" t="s">
        <v>1378</v>
      </c>
      <c r="C1342" s="51">
        <v>1.4667976879033106E-2</v>
      </c>
      <c r="D1342" s="51">
        <f t="shared" si="23"/>
        <v>4.4667976879033108E-2</v>
      </c>
    </row>
    <row r="1343" spans="2:4" x14ac:dyDescent="0.2">
      <c r="B1343" t="s">
        <v>1379</v>
      </c>
      <c r="C1343" s="51">
        <v>2.2225315535304303E-2</v>
      </c>
      <c r="D1343" s="51">
        <f t="shared" si="23"/>
        <v>5.2225315535304302E-2</v>
      </c>
    </row>
    <row r="1344" spans="2:4" x14ac:dyDescent="0.2">
      <c r="B1344" t="s">
        <v>1380</v>
      </c>
      <c r="C1344" s="51">
        <v>5.2880840742577248E-2</v>
      </c>
      <c r="D1344" s="51">
        <f t="shared" si="23"/>
        <v>8.2880840742577247E-2</v>
      </c>
    </row>
    <row r="1345" spans="2:4" x14ac:dyDescent="0.2">
      <c r="B1345" t="s">
        <v>1381</v>
      </c>
      <c r="C1345" s="51">
        <v>1.3845459907581962E-2</v>
      </c>
      <c r="D1345" s="51">
        <f t="shared" si="23"/>
        <v>4.3845459907581957E-2</v>
      </c>
    </row>
    <row r="1346" spans="2:4" x14ac:dyDescent="0.2">
      <c r="B1346" t="s">
        <v>1382</v>
      </c>
      <c r="C1346" s="51">
        <v>2.6622047542460982E-2</v>
      </c>
      <c r="D1346" s="51">
        <f t="shared" si="23"/>
        <v>5.6622047542460981E-2</v>
      </c>
    </row>
    <row r="1347" spans="2:4" x14ac:dyDescent="0.2">
      <c r="B1347" t="s">
        <v>1383</v>
      </c>
      <c r="C1347" s="51">
        <v>-1.3920508486421119E-2</v>
      </c>
      <c r="D1347" s="51">
        <f t="shared" si="23"/>
        <v>1.6079491513578882E-2</v>
      </c>
    </row>
    <row r="1348" spans="2:4" x14ac:dyDescent="0.2">
      <c r="B1348" t="s">
        <v>1384</v>
      </c>
      <c r="C1348" s="51">
        <v>-2.9188878886671668E-2</v>
      </c>
      <c r="D1348" s="51">
        <f t="shared" si="23"/>
        <v>8.1112111332833081E-4</v>
      </c>
    </row>
    <row r="1349" spans="2:4" x14ac:dyDescent="0.2">
      <c r="B1349" t="s">
        <v>1385</v>
      </c>
      <c r="C1349" s="51">
        <v>1.1795538136997411E-3</v>
      </c>
      <c r="D1349" s="51">
        <f t="shared" ref="D1349:D1412" si="24">C1349+3%</f>
        <v>3.1179553813699738E-2</v>
      </c>
    </row>
    <row r="1350" spans="2:4" x14ac:dyDescent="0.2">
      <c r="B1350" t="s">
        <v>1386</v>
      </c>
      <c r="C1350" s="51">
        <v>-1.0137014118667168E-2</v>
      </c>
      <c r="D1350" s="51">
        <f t="shared" si="24"/>
        <v>1.9862985881332833E-2</v>
      </c>
    </row>
    <row r="1351" spans="2:4" x14ac:dyDescent="0.2">
      <c r="B1351" t="s">
        <v>1387</v>
      </c>
      <c r="C1351" s="51">
        <v>2.1308367753072353E-2</v>
      </c>
      <c r="D1351" s="51">
        <f t="shared" si="24"/>
        <v>5.1308367753072348E-2</v>
      </c>
    </row>
    <row r="1352" spans="2:4" x14ac:dyDescent="0.2">
      <c r="B1352" t="s">
        <v>1388</v>
      </c>
      <c r="C1352" s="51">
        <v>3.3170844938017627E-2</v>
      </c>
      <c r="D1352" s="51">
        <f t="shared" si="24"/>
        <v>6.3170844938017626E-2</v>
      </c>
    </row>
    <row r="1353" spans="2:4" x14ac:dyDescent="0.2">
      <c r="B1353" t="s">
        <v>1389</v>
      </c>
      <c r="C1353" s="51">
        <v>1.4621663351305252E-2</v>
      </c>
      <c r="D1353" s="51">
        <f t="shared" si="24"/>
        <v>4.4621663351305255E-2</v>
      </c>
    </row>
    <row r="1354" spans="2:4" x14ac:dyDescent="0.2">
      <c r="B1354" t="s">
        <v>1390</v>
      </c>
      <c r="C1354" s="51">
        <v>-1.2113025810219722E-2</v>
      </c>
      <c r="D1354" s="51">
        <f t="shared" si="24"/>
        <v>1.7886974189780275E-2</v>
      </c>
    </row>
    <row r="1355" spans="2:4" x14ac:dyDescent="0.2">
      <c r="B1355" t="s">
        <v>1391</v>
      </c>
      <c r="C1355" s="51">
        <v>1.2953822022053189E-2</v>
      </c>
      <c r="D1355" s="51">
        <f t="shared" si="24"/>
        <v>4.2953822022053188E-2</v>
      </c>
    </row>
    <row r="1356" spans="2:4" x14ac:dyDescent="0.2">
      <c r="B1356" t="s">
        <v>1392</v>
      </c>
      <c r="C1356" s="51">
        <v>1.8259957147129337E-2</v>
      </c>
      <c r="D1356" s="51">
        <f t="shared" si="24"/>
        <v>4.8259957147129336E-2</v>
      </c>
    </row>
    <row r="1357" spans="2:4" x14ac:dyDescent="0.2">
      <c r="B1357" t="s">
        <v>1393</v>
      </c>
      <c r="C1357" s="51">
        <v>-1.5287186642892817E-3</v>
      </c>
      <c r="D1357" s="51">
        <f t="shared" si="24"/>
        <v>2.8471281335710717E-2</v>
      </c>
    </row>
    <row r="1358" spans="2:4" x14ac:dyDescent="0.2">
      <c r="B1358" t="s">
        <v>1394</v>
      </c>
      <c r="C1358" s="51">
        <v>-4.6696272652055285E-3</v>
      </c>
      <c r="D1358" s="51">
        <f t="shared" si="24"/>
        <v>2.5330372734794472E-2</v>
      </c>
    </row>
    <row r="1359" spans="2:4" x14ac:dyDescent="0.2">
      <c r="B1359" t="s">
        <v>1395</v>
      </c>
      <c r="C1359" s="51">
        <v>4.8688262577276384E-3</v>
      </c>
      <c r="D1359" s="51">
        <f t="shared" si="24"/>
        <v>3.4868826257727636E-2</v>
      </c>
    </row>
    <row r="1360" spans="2:4" x14ac:dyDescent="0.2">
      <c r="B1360" t="s">
        <v>1396</v>
      </c>
      <c r="C1360" s="51">
        <v>-1.4932706757710306E-2</v>
      </c>
      <c r="D1360" s="51">
        <f t="shared" si="24"/>
        <v>1.5067293242289692E-2</v>
      </c>
    </row>
    <row r="1361" spans="2:4" x14ac:dyDescent="0.2">
      <c r="B1361" t="s">
        <v>1397</v>
      </c>
      <c r="C1361" s="51">
        <v>1.214312662432258E-2</v>
      </c>
      <c r="D1361" s="51">
        <f t="shared" si="24"/>
        <v>4.2143126624322583E-2</v>
      </c>
    </row>
    <row r="1362" spans="2:4" x14ac:dyDescent="0.2">
      <c r="B1362" t="s">
        <v>1398</v>
      </c>
      <c r="C1362" s="51">
        <v>1.4289055056670576E-2</v>
      </c>
      <c r="D1362" s="51">
        <f t="shared" si="24"/>
        <v>4.4289055056670579E-2</v>
      </c>
    </row>
    <row r="1363" spans="2:4" x14ac:dyDescent="0.2">
      <c r="B1363" t="s">
        <v>1399</v>
      </c>
      <c r="C1363" s="51">
        <v>-3.0363534953511379E-2</v>
      </c>
      <c r="D1363" s="51">
        <f t="shared" si="24"/>
        <v>-3.6353495351137965E-4</v>
      </c>
    </row>
    <row r="1364" spans="2:4" x14ac:dyDescent="0.2">
      <c r="B1364" t="s">
        <v>1400</v>
      </c>
      <c r="C1364" s="51">
        <v>-1.9867911841474808E-2</v>
      </c>
      <c r="D1364" s="51">
        <f t="shared" si="24"/>
        <v>1.013208815852519E-2</v>
      </c>
    </row>
    <row r="1365" spans="2:4" x14ac:dyDescent="0.2">
      <c r="B1365" t="s">
        <v>1401</v>
      </c>
      <c r="C1365" s="51">
        <v>-9.9366349276640408E-3</v>
      </c>
      <c r="D1365" s="51">
        <f t="shared" si="24"/>
        <v>2.0063365072335956E-2</v>
      </c>
    </row>
    <row r="1366" spans="2:4" x14ac:dyDescent="0.2">
      <c r="B1366" t="s">
        <v>1402</v>
      </c>
      <c r="C1366" s="51">
        <v>2.9945292213820071E-2</v>
      </c>
      <c r="D1366" s="51">
        <f t="shared" si="24"/>
        <v>5.994529221382007E-2</v>
      </c>
    </row>
    <row r="1367" spans="2:4" x14ac:dyDescent="0.2">
      <c r="B1367" t="s">
        <v>1403</v>
      </c>
      <c r="C1367" s="51">
        <v>1.4213832571938548E-3</v>
      </c>
      <c r="D1367" s="51">
        <f t="shared" si="24"/>
        <v>3.1421383257193854E-2</v>
      </c>
    </row>
    <row r="1368" spans="2:4" x14ac:dyDescent="0.2">
      <c r="B1368" t="s">
        <v>1404</v>
      </c>
      <c r="C1368" s="51">
        <v>-1.5353699446924047E-2</v>
      </c>
      <c r="D1368" s="51">
        <f t="shared" si="24"/>
        <v>1.4646300553075952E-2</v>
      </c>
    </row>
    <row r="1369" spans="2:4" x14ac:dyDescent="0.2">
      <c r="B1369" t="s">
        <v>1405</v>
      </c>
      <c r="C1369" s="51">
        <v>-3.0673820212419652E-3</v>
      </c>
      <c r="D1369" s="51">
        <f t="shared" si="24"/>
        <v>2.6932617978758032E-2</v>
      </c>
    </row>
    <row r="1370" spans="2:4" x14ac:dyDescent="0.2">
      <c r="B1370" t="s">
        <v>1406</v>
      </c>
      <c r="C1370" s="51">
        <v>-1.3692320623973906E-2</v>
      </c>
      <c r="D1370" s="51">
        <f t="shared" si="24"/>
        <v>1.6307679376026091E-2</v>
      </c>
    </row>
    <row r="1371" spans="2:4" x14ac:dyDescent="0.2">
      <c r="B1371" t="s">
        <v>1407</v>
      </c>
      <c r="C1371" s="51">
        <v>2.915498790823861E-2</v>
      </c>
      <c r="D1371" s="51">
        <f t="shared" si="24"/>
        <v>5.9154987908238608E-2</v>
      </c>
    </row>
    <row r="1372" spans="2:4" x14ac:dyDescent="0.2">
      <c r="B1372" t="s">
        <v>1408</v>
      </c>
      <c r="C1372" s="51">
        <v>-3.0573247337415094E-2</v>
      </c>
      <c r="D1372" s="51">
        <f t="shared" si="24"/>
        <v>-5.7324733741509482E-4</v>
      </c>
    </row>
    <row r="1373" spans="2:4" x14ac:dyDescent="0.2">
      <c r="B1373" t="s">
        <v>1409</v>
      </c>
      <c r="C1373" s="51">
        <v>-4.1824467113921356E-4</v>
      </c>
      <c r="D1373" s="51">
        <f t="shared" si="24"/>
        <v>2.9581755328860787E-2</v>
      </c>
    </row>
    <row r="1374" spans="2:4" x14ac:dyDescent="0.2">
      <c r="B1374" t="s">
        <v>1410</v>
      </c>
      <c r="C1374" s="51">
        <v>-6.5906510635370136E-3</v>
      </c>
      <c r="D1374" s="51">
        <f t="shared" si="24"/>
        <v>2.3409348936462987E-2</v>
      </c>
    </row>
    <row r="1375" spans="2:4" x14ac:dyDescent="0.2">
      <c r="B1375" t="s">
        <v>1411</v>
      </c>
      <c r="C1375" s="51">
        <v>1.3387416162924109E-2</v>
      </c>
      <c r="D1375" s="51">
        <f t="shared" si="24"/>
        <v>4.338741616292411E-2</v>
      </c>
    </row>
    <row r="1376" spans="2:4" x14ac:dyDescent="0.2">
      <c r="B1376" t="s">
        <v>1412</v>
      </c>
      <c r="C1376" s="51">
        <v>2.595700752017939E-2</v>
      </c>
      <c r="D1376" s="51">
        <f t="shared" si="24"/>
        <v>5.5957007520179389E-2</v>
      </c>
    </row>
    <row r="1377" spans="2:4" x14ac:dyDescent="0.2">
      <c r="B1377" t="s">
        <v>1413</v>
      </c>
      <c r="C1377" s="51">
        <v>1.362346598270458E-2</v>
      </c>
      <c r="D1377" s="51">
        <f t="shared" si="24"/>
        <v>4.3623465982704578E-2</v>
      </c>
    </row>
    <row r="1378" spans="2:4" x14ac:dyDescent="0.2">
      <c r="B1378" t="s">
        <v>1414</v>
      </c>
      <c r="C1378" s="51">
        <v>-2.5318731308013789E-3</v>
      </c>
      <c r="D1378" s="51">
        <f t="shared" si="24"/>
        <v>2.7468126869198618E-2</v>
      </c>
    </row>
    <row r="1379" spans="2:4" x14ac:dyDescent="0.2">
      <c r="B1379" t="s">
        <v>1415</v>
      </c>
      <c r="C1379" s="51">
        <v>2.0560043687775885E-2</v>
      </c>
      <c r="D1379" s="51">
        <f t="shared" si="24"/>
        <v>5.0560043687775884E-2</v>
      </c>
    </row>
    <row r="1380" spans="2:4" x14ac:dyDescent="0.2">
      <c r="B1380" t="s">
        <v>1416</v>
      </c>
      <c r="C1380" s="51">
        <v>6.613198685258552E-2</v>
      </c>
      <c r="D1380" s="51">
        <f t="shared" si="24"/>
        <v>9.6131986852585519E-2</v>
      </c>
    </row>
    <row r="1381" spans="2:4" x14ac:dyDescent="0.2">
      <c r="B1381" t="s">
        <v>1417</v>
      </c>
      <c r="C1381" s="51">
        <v>5.3403919888611054E-2</v>
      </c>
      <c r="D1381" s="51">
        <f t="shared" si="24"/>
        <v>8.3403919888611053E-2</v>
      </c>
    </row>
    <row r="1382" spans="2:4" x14ac:dyDescent="0.2">
      <c r="B1382" t="s">
        <v>1418</v>
      </c>
      <c r="C1382" s="51">
        <v>3.6764869626390764E-2</v>
      </c>
      <c r="D1382" s="51">
        <f t="shared" si="24"/>
        <v>6.6764869626390763E-2</v>
      </c>
    </row>
    <row r="1383" spans="2:4" x14ac:dyDescent="0.2">
      <c r="B1383" t="s">
        <v>1419</v>
      </c>
      <c r="C1383" s="51">
        <v>1.6770055310586326E-2</v>
      </c>
      <c r="D1383" s="51">
        <f t="shared" si="24"/>
        <v>4.6770055310586325E-2</v>
      </c>
    </row>
    <row r="1384" spans="2:4" x14ac:dyDescent="0.2">
      <c r="B1384" t="s">
        <v>1420</v>
      </c>
      <c r="C1384" s="51">
        <v>-7.6193408871518282E-3</v>
      </c>
      <c r="D1384" s="51">
        <f t="shared" si="24"/>
        <v>2.2380659112848172E-2</v>
      </c>
    </row>
    <row r="1385" spans="2:4" x14ac:dyDescent="0.2">
      <c r="B1385" t="s">
        <v>1421</v>
      </c>
      <c r="C1385" s="51">
        <v>2.8052803577136361E-2</v>
      </c>
      <c r="D1385" s="51">
        <f t="shared" si="24"/>
        <v>5.805280357713636E-2</v>
      </c>
    </row>
    <row r="1386" spans="2:4" x14ac:dyDescent="0.2">
      <c r="B1386" t="s">
        <v>1422</v>
      </c>
      <c r="C1386" s="51">
        <v>5.4621411208911695E-2</v>
      </c>
      <c r="D1386" s="51">
        <f t="shared" si="24"/>
        <v>8.4621411208911701E-2</v>
      </c>
    </row>
    <row r="1387" spans="2:4" x14ac:dyDescent="0.2">
      <c r="B1387" t="s">
        <v>1423</v>
      </c>
      <c r="C1387" s="51">
        <v>4.6089930401911963E-4</v>
      </c>
      <c r="D1387" s="51">
        <f t="shared" si="24"/>
        <v>3.0460899304019119E-2</v>
      </c>
    </row>
    <row r="1388" spans="2:4" x14ac:dyDescent="0.2">
      <c r="B1388" t="s">
        <v>1424</v>
      </c>
      <c r="C1388" s="51">
        <v>1.559823441892285E-2</v>
      </c>
      <c r="D1388" s="51">
        <f t="shared" si="24"/>
        <v>4.5598234418922849E-2</v>
      </c>
    </row>
    <row r="1389" spans="2:4" x14ac:dyDescent="0.2">
      <c r="B1389" t="s">
        <v>1425</v>
      </c>
      <c r="C1389" s="51">
        <v>-5.3411622421933695E-4</v>
      </c>
      <c r="D1389" s="51">
        <f t="shared" si="24"/>
        <v>2.946588377578066E-2</v>
      </c>
    </row>
    <row r="1390" spans="2:4" x14ac:dyDescent="0.2">
      <c r="B1390" t="s">
        <v>1426</v>
      </c>
      <c r="C1390" s="51">
        <v>2.2401071147896804E-2</v>
      </c>
      <c r="D1390" s="51">
        <f t="shared" si="24"/>
        <v>5.2401071147896799E-2</v>
      </c>
    </row>
    <row r="1391" spans="2:4" x14ac:dyDescent="0.2">
      <c r="B1391" t="s">
        <v>1427</v>
      </c>
      <c r="C1391" s="51">
        <v>3.408383107075607E-2</v>
      </c>
      <c r="D1391" s="51">
        <f t="shared" si="24"/>
        <v>6.4083831070756075E-2</v>
      </c>
    </row>
    <row r="1392" spans="2:4" x14ac:dyDescent="0.2">
      <c r="B1392" t="s">
        <v>1428</v>
      </c>
      <c r="C1392" s="51">
        <v>-7.8269131106217631E-4</v>
      </c>
      <c r="D1392" s="51">
        <f t="shared" si="24"/>
        <v>2.9217308688937821E-2</v>
      </c>
    </row>
    <row r="1393" spans="2:4" x14ac:dyDescent="0.2">
      <c r="B1393" t="s">
        <v>1429</v>
      </c>
      <c r="C1393" s="51">
        <v>5.7606657095188767E-3</v>
      </c>
      <c r="D1393" s="51">
        <f t="shared" si="24"/>
        <v>3.5760665709518878E-2</v>
      </c>
    </row>
    <row r="1394" spans="2:4" x14ac:dyDescent="0.2">
      <c r="B1394" t="s">
        <v>1430</v>
      </c>
      <c r="C1394" s="51">
        <v>-1.9390542470951677E-2</v>
      </c>
      <c r="D1394" s="51">
        <f t="shared" si="24"/>
        <v>1.0609457529048322E-2</v>
      </c>
    </row>
    <row r="1395" spans="2:4" x14ac:dyDescent="0.2">
      <c r="B1395" t="s">
        <v>1431</v>
      </c>
      <c r="C1395" s="51">
        <v>3.3357184598083817E-2</v>
      </c>
      <c r="D1395" s="51">
        <f t="shared" si="24"/>
        <v>6.3357184598083816E-2</v>
      </c>
    </row>
    <row r="1396" spans="2:4" x14ac:dyDescent="0.2">
      <c r="B1396" t="s">
        <v>1432</v>
      </c>
      <c r="C1396" s="51">
        <v>1.6127335102291643E-2</v>
      </c>
      <c r="D1396" s="51">
        <f t="shared" si="24"/>
        <v>4.6127335102291639E-2</v>
      </c>
    </row>
    <row r="1397" spans="2:4" x14ac:dyDescent="0.2">
      <c r="B1397" t="s">
        <v>1433</v>
      </c>
      <c r="C1397" s="51">
        <v>4.7570581158801195E-2</v>
      </c>
      <c r="D1397" s="51">
        <f t="shared" si="24"/>
        <v>7.7570581158801194E-2</v>
      </c>
    </row>
    <row r="1398" spans="2:4" x14ac:dyDescent="0.2">
      <c r="B1398" t="s">
        <v>1434</v>
      </c>
      <c r="C1398" s="51">
        <v>3.3056812918837844E-2</v>
      </c>
      <c r="D1398" s="51">
        <f t="shared" si="24"/>
        <v>6.3056812918837843E-2</v>
      </c>
    </row>
    <row r="1399" spans="2:4" x14ac:dyDescent="0.2">
      <c r="B1399" t="s">
        <v>1435</v>
      </c>
      <c r="C1399" s="51">
        <v>-4.2597160681556057E-2</v>
      </c>
      <c r="D1399" s="51">
        <f t="shared" si="24"/>
        <v>-1.2597160681556058E-2</v>
      </c>
    </row>
    <row r="1400" spans="2:4" x14ac:dyDescent="0.2">
      <c r="B1400" t="s">
        <v>1436</v>
      </c>
      <c r="C1400" s="51">
        <v>-1.0567670734946919E-2</v>
      </c>
      <c r="D1400" s="51">
        <f t="shared" si="24"/>
        <v>1.9432329265053082E-2</v>
      </c>
    </row>
    <row r="1401" spans="2:4" x14ac:dyDescent="0.2">
      <c r="B1401" t="s">
        <v>1437</v>
      </c>
      <c r="C1401" s="51">
        <v>-9.3210229546295525E-3</v>
      </c>
      <c r="D1401" s="51">
        <f t="shared" si="24"/>
        <v>2.0678977045370445E-2</v>
      </c>
    </row>
    <row r="1402" spans="2:4" x14ac:dyDescent="0.2">
      <c r="B1402" t="s">
        <v>1438</v>
      </c>
      <c r="C1402" s="51">
        <v>1.798247843345379E-2</v>
      </c>
      <c r="D1402" s="51">
        <f t="shared" si="24"/>
        <v>4.7982478433453789E-2</v>
      </c>
    </row>
    <row r="1403" spans="2:4" x14ac:dyDescent="0.2">
      <c r="B1403" t="s">
        <v>1439</v>
      </c>
      <c r="C1403" s="51">
        <v>-1.7780101672279659E-3</v>
      </c>
      <c r="D1403" s="51">
        <f t="shared" si="24"/>
        <v>2.8221989832772035E-2</v>
      </c>
    </row>
    <row r="1404" spans="2:4" x14ac:dyDescent="0.2">
      <c r="B1404" t="s">
        <v>1440</v>
      </c>
      <c r="C1404" s="51">
        <v>3.6537340786326457E-2</v>
      </c>
      <c r="D1404" s="51">
        <f t="shared" si="24"/>
        <v>6.6537340786326449E-2</v>
      </c>
    </row>
    <row r="1405" spans="2:4" x14ac:dyDescent="0.2">
      <c r="B1405" t="s">
        <v>1441</v>
      </c>
      <c r="C1405" s="51">
        <v>1.1059402299137454E-2</v>
      </c>
      <c r="D1405" s="51">
        <f t="shared" si="24"/>
        <v>4.1059402299137453E-2</v>
      </c>
    </row>
    <row r="1406" spans="2:4" x14ac:dyDescent="0.2">
      <c r="B1406" t="s">
        <v>1442</v>
      </c>
      <c r="C1406" s="51">
        <v>-2.400387374194228E-2</v>
      </c>
      <c r="D1406" s="51">
        <f t="shared" si="24"/>
        <v>5.9961262580577185E-3</v>
      </c>
    </row>
    <row r="1407" spans="2:4" x14ac:dyDescent="0.2">
      <c r="B1407" t="s">
        <v>1443</v>
      </c>
      <c r="C1407" s="51">
        <v>-1.2584055338600558E-3</v>
      </c>
      <c r="D1407" s="51">
        <f t="shared" si="24"/>
        <v>2.8741594466139941E-2</v>
      </c>
    </row>
    <row r="1408" spans="2:4" x14ac:dyDescent="0.2">
      <c r="B1408" t="s">
        <v>1444</v>
      </c>
      <c r="C1408" s="51">
        <v>-1.4661839430168064E-3</v>
      </c>
      <c r="D1408" s="51">
        <f t="shared" si="24"/>
        <v>2.8533816056983193E-2</v>
      </c>
    </row>
    <row r="1409" spans="2:4" x14ac:dyDescent="0.2">
      <c r="B1409" t="s">
        <v>1445</v>
      </c>
      <c r="C1409" s="51">
        <v>7.9530826499618276E-5</v>
      </c>
      <c r="D1409" s="51">
        <f t="shared" si="24"/>
        <v>3.0079530826499619E-2</v>
      </c>
    </row>
    <row r="1410" spans="2:4" x14ac:dyDescent="0.2">
      <c r="B1410" t="s">
        <v>1446</v>
      </c>
      <c r="C1410" s="51">
        <v>3.9554202032722932E-2</v>
      </c>
      <c r="D1410" s="51">
        <f t="shared" si="24"/>
        <v>6.9554202032722931E-2</v>
      </c>
    </row>
    <row r="1411" spans="2:4" x14ac:dyDescent="0.2">
      <c r="B1411" t="s">
        <v>1447</v>
      </c>
      <c r="C1411" s="51">
        <v>2.2380426153492006E-2</v>
      </c>
      <c r="D1411" s="51">
        <f t="shared" si="24"/>
        <v>5.2380426153492005E-2</v>
      </c>
    </row>
    <row r="1412" spans="2:4" x14ac:dyDescent="0.2">
      <c r="B1412" t="s">
        <v>1448</v>
      </c>
      <c r="C1412" s="51">
        <v>1.5133237166243069E-2</v>
      </c>
      <c r="D1412" s="51">
        <f t="shared" si="24"/>
        <v>4.5133237166243068E-2</v>
      </c>
    </row>
    <row r="1413" spans="2:4" x14ac:dyDescent="0.2">
      <c r="B1413" t="s">
        <v>1449</v>
      </c>
      <c r="C1413" s="51">
        <v>9.9486523075109044E-3</v>
      </c>
      <c r="D1413" s="51">
        <f t="shared" ref="D1413:D1476" si="25">C1413+3%</f>
        <v>3.9948652307510907E-2</v>
      </c>
    </row>
    <row r="1414" spans="2:4" x14ac:dyDescent="0.2">
      <c r="B1414" t="s">
        <v>1450</v>
      </c>
      <c r="C1414" s="51">
        <v>1.4421608491540637E-2</v>
      </c>
      <c r="D1414" s="51">
        <f t="shared" si="25"/>
        <v>4.4421608491540636E-2</v>
      </c>
    </row>
    <row r="1415" spans="2:4" x14ac:dyDescent="0.2">
      <c r="B1415" t="s">
        <v>1451</v>
      </c>
      <c r="C1415" s="51">
        <v>2.2663645275663252E-2</v>
      </c>
      <c r="D1415" s="51">
        <f t="shared" si="25"/>
        <v>5.2663645275663251E-2</v>
      </c>
    </row>
    <row r="1416" spans="2:4" x14ac:dyDescent="0.2">
      <c r="B1416" t="s">
        <v>1452</v>
      </c>
      <c r="C1416" s="51">
        <v>3.5677084164304283E-2</v>
      </c>
      <c r="D1416" s="51">
        <f t="shared" si="25"/>
        <v>6.5677084164304289E-2</v>
      </c>
    </row>
    <row r="1417" spans="2:4" x14ac:dyDescent="0.2">
      <c r="B1417" t="s">
        <v>1453</v>
      </c>
      <c r="C1417" s="51">
        <v>5.6679348959810458E-4</v>
      </c>
      <c r="D1417" s="51">
        <f t="shared" si="25"/>
        <v>3.0566793489598103E-2</v>
      </c>
    </row>
    <row r="1418" spans="2:4" x14ac:dyDescent="0.2">
      <c r="B1418" t="s">
        <v>1454</v>
      </c>
      <c r="C1418" s="51">
        <v>-4.0732717688242735E-2</v>
      </c>
      <c r="D1418" s="51">
        <f t="shared" si="25"/>
        <v>-1.0732717688242736E-2</v>
      </c>
    </row>
    <row r="1419" spans="2:4" x14ac:dyDescent="0.2">
      <c r="B1419" t="s">
        <v>1455</v>
      </c>
      <c r="C1419" s="51">
        <v>2.869722875922117E-2</v>
      </c>
      <c r="D1419" s="51">
        <f t="shared" si="25"/>
        <v>5.8697228759221169E-2</v>
      </c>
    </row>
    <row r="1420" spans="2:4" x14ac:dyDescent="0.2">
      <c r="B1420" t="s">
        <v>1456</v>
      </c>
      <c r="C1420" s="51">
        <v>-8.8232728216896903E-3</v>
      </c>
      <c r="D1420" s="51">
        <f t="shared" si="25"/>
        <v>2.117672717831031E-2</v>
      </c>
    </row>
    <row r="1421" spans="2:4" x14ac:dyDescent="0.2">
      <c r="B1421" t="s">
        <v>1457</v>
      </c>
      <c r="C1421" s="51">
        <v>1.7991036819998203E-2</v>
      </c>
      <c r="D1421" s="51">
        <f t="shared" si="25"/>
        <v>4.7991036819998202E-2</v>
      </c>
    </row>
    <row r="1422" spans="2:4" x14ac:dyDescent="0.2">
      <c r="B1422" t="s">
        <v>1458</v>
      </c>
      <c r="C1422" s="51">
        <v>2.5913017923358733E-2</v>
      </c>
      <c r="D1422" s="51">
        <f t="shared" si="25"/>
        <v>5.5913017923358732E-2</v>
      </c>
    </row>
    <row r="1423" spans="2:4" x14ac:dyDescent="0.2">
      <c r="B1423" t="s">
        <v>1459</v>
      </c>
      <c r="C1423" s="51">
        <v>4.0359651379699914E-2</v>
      </c>
      <c r="D1423" s="51">
        <f t="shared" si="25"/>
        <v>7.0359651379699906E-2</v>
      </c>
    </row>
    <row r="1424" spans="2:4" x14ac:dyDescent="0.2">
      <c r="B1424" t="s">
        <v>1460</v>
      </c>
      <c r="C1424" s="51">
        <v>1.3872824504012718E-2</v>
      </c>
      <c r="D1424" s="51">
        <f t="shared" si="25"/>
        <v>4.3872824504012718E-2</v>
      </c>
    </row>
    <row r="1425" spans="2:4" x14ac:dyDescent="0.2">
      <c r="B1425" t="s">
        <v>1461</v>
      </c>
      <c r="C1425" s="51">
        <v>1.6625785237612916E-2</v>
      </c>
      <c r="D1425" s="51">
        <f t="shared" si="25"/>
        <v>4.6625785237612918E-2</v>
      </c>
    </row>
    <row r="1426" spans="2:4" x14ac:dyDescent="0.2">
      <c r="B1426" t="s">
        <v>1462</v>
      </c>
      <c r="C1426" s="51">
        <v>8.0441039174834663E-3</v>
      </c>
      <c r="D1426" s="51">
        <f t="shared" si="25"/>
        <v>3.8044103917483467E-2</v>
      </c>
    </row>
    <row r="1427" spans="2:4" x14ac:dyDescent="0.2">
      <c r="B1427" t="s">
        <v>1463</v>
      </c>
      <c r="C1427" s="51">
        <v>3.118586731934378E-2</v>
      </c>
      <c r="D1427" s="51">
        <f t="shared" si="25"/>
        <v>6.1185867319343779E-2</v>
      </c>
    </row>
    <row r="1428" spans="2:4" x14ac:dyDescent="0.2">
      <c r="B1428" t="s">
        <v>1464</v>
      </c>
      <c r="C1428" s="51">
        <v>6.9978011082169524E-3</v>
      </c>
      <c r="D1428" s="51">
        <f t="shared" si="25"/>
        <v>3.6997801108216953E-2</v>
      </c>
    </row>
    <row r="1429" spans="2:4" x14ac:dyDescent="0.2">
      <c r="B1429" t="s">
        <v>1465</v>
      </c>
      <c r="C1429" s="51">
        <v>3.371172165520595E-3</v>
      </c>
      <c r="D1429" s="51">
        <f t="shared" si="25"/>
        <v>3.3371172165520595E-2</v>
      </c>
    </row>
    <row r="1430" spans="2:4" x14ac:dyDescent="0.2">
      <c r="B1430" t="s">
        <v>1466</v>
      </c>
      <c r="C1430" s="51">
        <v>-8.2026926210730655E-4</v>
      </c>
      <c r="D1430" s="51">
        <f t="shared" si="25"/>
        <v>2.9179730737892692E-2</v>
      </c>
    </row>
    <row r="1431" spans="2:4" x14ac:dyDescent="0.2">
      <c r="B1431" t="s">
        <v>1467</v>
      </c>
      <c r="C1431" s="51">
        <v>-5.685699927077471E-3</v>
      </c>
      <c r="D1431" s="51">
        <f t="shared" si="25"/>
        <v>2.4314300072922526E-2</v>
      </c>
    </row>
    <row r="1432" spans="2:4" x14ac:dyDescent="0.2">
      <c r="B1432" t="s">
        <v>1468</v>
      </c>
      <c r="C1432" s="51">
        <v>-1.8014583659384402E-2</v>
      </c>
      <c r="D1432" s="51">
        <f t="shared" si="25"/>
        <v>1.1985416340615597E-2</v>
      </c>
    </row>
    <row r="1433" spans="2:4" x14ac:dyDescent="0.2">
      <c r="B1433" t="s">
        <v>1469</v>
      </c>
      <c r="C1433" s="51">
        <v>3.6516537192721979E-2</v>
      </c>
      <c r="D1433" s="51">
        <f t="shared" si="25"/>
        <v>6.6516537192721978E-2</v>
      </c>
    </row>
    <row r="1434" spans="2:4" x14ac:dyDescent="0.2">
      <c r="B1434" t="s">
        <v>1470</v>
      </c>
      <c r="C1434" s="51">
        <v>-8.4172944687113827E-3</v>
      </c>
      <c r="D1434" s="51">
        <f t="shared" si="25"/>
        <v>2.1582705531288618E-2</v>
      </c>
    </row>
    <row r="1435" spans="2:4" x14ac:dyDescent="0.2">
      <c r="B1435" t="s">
        <v>1471</v>
      </c>
      <c r="C1435" s="51">
        <v>7.3730462659786517E-3</v>
      </c>
      <c r="D1435" s="51">
        <f t="shared" si="25"/>
        <v>3.7373046265978649E-2</v>
      </c>
    </row>
    <row r="1436" spans="2:4" x14ac:dyDescent="0.2">
      <c r="B1436" t="s">
        <v>1472</v>
      </c>
      <c r="C1436" s="51">
        <v>-1.4541390409591548E-2</v>
      </c>
      <c r="D1436" s="51">
        <f t="shared" si="25"/>
        <v>1.5458609590408451E-2</v>
      </c>
    </row>
    <row r="1437" spans="2:4" x14ac:dyDescent="0.2">
      <c r="B1437" t="s">
        <v>1473</v>
      </c>
      <c r="C1437" s="51">
        <v>3.008242581420266E-2</v>
      </c>
      <c r="D1437" s="51">
        <f t="shared" si="25"/>
        <v>6.0082425814202658E-2</v>
      </c>
    </row>
    <row r="1438" spans="2:4" x14ac:dyDescent="0.2">
      <c r="B1438" t="s">
        <v>1474</v>
      </c>
      <c r="C1438" s="51">
        <v>-1.5633310100176587E-2</v>
      </c>
      <c r="D1438" s="51">
        <f t="shared" si="25"/>
        <v>1.4366689899823412E-2</v>
      </c>
    </row>
    <row r="1439" spans="2:4" x14ac:dyDescent="0.2">
      <c r="B1439" t="s">
        <v>1475</v>
      </c>
      <c r="C1439" s="51">
        <v>3.544059962021915E-2</v>
      </c>
      <c r="D1439" s="51">
        <f t="shared" si="25"/>
        <v>6.5440599620219142E-2</v>
      </c>
    </row>
    <row r="1440" spans="2:4" x14ac:dyDescent="0.2">
      <c r="B1440" t="s">
        <v>1476</v>
      </c>
      <c r="C1440" s="51">
        <v>6.3046916380273141E-2</v>
      </c>
      <c r="D1440" s="51">
        <f t="shared" si="25"/>
        <v>9.304691638027314E-2</v>
      </c>
    </row>
    <row r="1441" spans="2:4" x14ac:dyDescent="0.2">
      <c r="B1441" t="s">
        <v>1477</v>
      </c>
      <c r="C1441" s="51">
        <v>1.0533048087879098E-2</v>
      </c>
      <c r="D1441" s="51">
        <f t="shared" si="25"/>
        <v>4.0533048087879095E-2</v>
      </c>
    </row>
    <row r="1442" spans="2:4" x14ac:dyDescent="0.2">
      <c r="B1442" t="s">
        <v>1478</v>
      </c>
      <c r="C1442" s="51">
        <v>3.2673250790019377E-2</v>
      </c>
      <c r="D1442" s="51">
        <f t="shared" si="25"/>
        <v>6.2673250790019369E-2</v>
      </c>
    </row>
    <row r="1443" spans="2:4" x14ac:dyDescent="0.2">
      <c r="B1443" t="s">
        <v>1479</v>
      </c>
      <c r="C1443" s="51">
        <v>3.2038915170921625E-2</v>
      </c>
      <c r="D1443" s="51">
        <f t="shared" si="25"/>
        <v>6.2038915170921624E-2</v>
      </c>
    </row>
    <row r="1444" spans="2:4" x14ac:dyDescent="0.2">
      <c r="B1444" t="s">
        <v>1480</v>
      </c>
      <c r="C1444" s="51">
        <v>-4.1189124985861834E-3</v>
      </c>
      <c r="D1444" s="51">
        <f t="shared" si="25"/>
        <v>2.5881087501413817E-2</v>
      </c>
    </row>
    <row r="1445" spans="2:4" x14ac:dyDescent="0.2">
      <c r="B1445" t="s">
        <v>1481</v>
      </c>
      <c r="C1445" s="51">
        <v>9.9317187747615977E-3</v>
      </c>
      <c r="D1445" s="51">
        <f t="shared" si="25"/>
        <v>3.9931718774761593E-2</v>
      </c>
    </row>
    <row r="1446" spans="2:4" x14ac:dyDescent="0.2">
      <c r="B1446" t="s">
        <v>1482</v>
      </c>
      <c r="C1446" s="51">
        <v>2.9507913387812543E-2</v>
      </c>
      <c r="D1446" s="51">
        <f t="shared" si="25"/>
        <v>5.9507913387812542E-2</v>
      </c>
    </row>
    <row r="1447" spans="2:4" x14ac:dyDescent="0.2">
      <c r="B1447" t="s">
        <v>1483</v>
      </c>
      <c r="C1447" s="51">
        <v>4.0764134994719144E-3</v>
      </c>
      <c r="D1447" s="51">
        <f t="shared" si="25"/>
        <v>3.4076413499471915E-2</v>
      </c>
    </row>
    <row r="1448" spans="2:4" x14ac:dyDescent="0.2">
      <c r="B1448" t="s">
        <v>1484</v>
      </c>
      <c r="C1448" s="51">
        <v>2.6022042842274627E-2</v>
      </c>
      <c r="D1448" s="51">
        <f t="shared" si="25"/>
        <v>5.6022042842274626E-2</v>
      </c>
    </row>
    <row r="1449" spans="2:4" x14ac:dyDescent="0.2">
      <c r="B1449" t="s">
        <v>1485</v>
      </c>
      <c r="C1449" s="51">
        <v>-1.306070627713771E-3</v>
      </c>
      <c r="D1449" s="51">
        <f t="shared" si="25"/>
        <v>2.869392937228623E-2</v>
      </c>
    </row>
    <row r="1450" spans="2:4" x14ac:dyDescent="0.2">
      <c r="B1450" t="s">
        <v>1486</v>
      </c>
      <c r="C1450" s="51">
        <v>2.6016666061305701E-3</v>
      </c>
      <c r="D1450" s="51">
        <f t="shared" si="25"/>
        <v>3.2601666606130571E-2</v>
      </c>
    </row>
    <row r="1451" spans="2:4" x14ac:dyDescent="0.2">
      <c r="B1451" t="s">
        <v>1487</v>
      </c>
      <c r="C1451" s="51">
        <v>3.3427413935865069E-2</v>
      </c>
      <c r="D1451" s="51">
        <f t="shared" si="25"/>
        <v>6.3427413935865068E-2</v>
      </c>
    </row>
    <row r="1452" spans="2:4" x14ac:dyDescent="0.2">
      <c r="B1452" t="s">
        <v>1488</v>
      </c>
      <c r="C1452" s="51">
        <v>2.7050008835904318E-2</v>
      </c>
      <c r="D1452" s="51">
        <f t="shared" si="25"/>
        <v>5.7050008835904317E-2</v>
      </c>
    </row>
    <row r="1453" spans="2:4" x14ac:dyDescent="0.2">
      <c r="B1453" t="s">
        <v>1489</v>
      </c>
      <c r="C1453" s="51">
        <v>1.5516005323717018E-2</v>
      </c>
      <c r="D1453" s="51">
        <f t="shared" si="25"/>
        <v>4.5516005323717017E-2</v>
      </c>
    </row>
    <row r="1454" spans="2:4" x14ac:dyDescent="0.2">
      <c r="B1454" t="s">
        <v>1490</v>
      </c>
      <c r="C1454" s="51">
        <v>7.4370918803012658E-4</v>
      </c>
      <c r="D1454" s="51">
        <f t="shared" si="25"/>
        <v>3.0743709188030127E-2</v>
      </c>
    </row>
    <row r="1455" spans="2:4" x14ac:dyDescent="0.2">
      <c r="B1455" t="s">
        <v>1491</v>
      </c>
      <c r="C1455" s="51">
        <v>3.2984851786273153E-2</v>
      </c>
      <c r="D1455" s="51">
        <f t="shared" si="25"/>
        <v>6.2984851786273152E-2</v>
      </c>
    </row>
    <row r="1456" spans="2:4" x14ac:dyDescent="0.2">
      <c r="B1456" t="s">
        <v>1492</v>
      </c>
      <c r="C1456" s="51">
        <v>2.199141258235196E-2</v>
      </c>
      <c r="D1456" s="51">
        <f t="shared" si="25"/>
        <v>5.1991412582351959E-2</v>
      </c>
    </row>
    <row r="1457" spans="2:4" x14ac:dyDescent="0.2">
      <c r="B1457" t="s">
        <v>1493</v>
      </c>
      <c r="C1457" s="51">
        <v>-9.3819674592365669E-4</v>
      </c>
      <c r="D1457" s="51">
        <f t="shared" si="25"/>
        <v>2.906180325407634E-2</v>
      </c>
    </row>
    <row r="1458" spans="2:4" x14ac:dyDescent="0.2">
      <c r="B1458" t="s">
        <v>1494</v>
      </c>
      <c r="C1458" s="51">
        <v>2.2336678407528572E-2</v>
      </c>
      <c r="D1458" s="51">
        <f t="shared" si="25"/>
        <v>5.2336678407528571E-2</v>
      </c>
    </row>
    <row r="1459" spans="2:4" x14ac:dyDescent="0.2">
      <c r="B1459" t="s">
        <v>1495</v>
      </c>
      <c r="C1459" s="51">
        <v>1.9805789940902402E-2</v>
      </c>
      <c r="D1459" s="51">
        <f t="shared" si="25"/>
        <v>4.9805789940902401E-2</v>
      </c>
    </row>
    <row r="1460" spans="2:4" x14ac:dyDescent="0.2">
      <c r="B1460" t="s">
        <v>1496</v>
      </c>
      <c r="C1460" s="51">
        <v>1.5467062577867539E-2</v>
      </c>
      <c r="D1460" s="51">
        <f t="shared" si="25"/>
        <v>4.5467062577867534E-2</v>
      </c>
    </row>
    <row r="1461" spans="2:4" x14ac:dyDescent="0.2">
      <c r="B1461" t="s">
        <v>1497</v>
      </c>
      <c r="C1461" s="51">
        <v>-1.9713232666394027E-2</v>
      </c>
      <c r="D1461" s="51">
        <f t="shared" si="25"/>
        <v>1.0286767333605971E-2</v>
      </c>
    </row>
    <row r="1462" spans="2:4" x14ac:dyDescent="0.2">
      <c r="B1462" t="s">
        <v>1498</v>
      </c>
      <c r="C1462" s="51">
        <v>9.8677227550572448E-4</v>
      </c>
      <c r="D1462" s="51">
        <f t="shared" si="25"/>
        <v>3.0986772275505725E-2</v>
      </c>
    </row>
    <row r="1463" spans="2:4" x14ac:dyDescent="0.2">
      <c r="B1463" t="s">
        <v>1499</v>
      </c>
      <c r="C1463" s="51">
        <v>-1.5663280599201336E-2</v>
      </c>
      <c r="D1463" s="51">
        <f t="shared" si="25"/>
        <v>1.4336719400798663E-2</v>
      </c>
    </row>
    <row r="1464" spans="2:4" x14ac:dyDescent="0.2">
      <c r="B1464" t="s">
        <v>1500</v>
      </c>
      <c r="C1464" s="51">
        <v>1.9185268030340867E-2</v>
      </c>
      <c r="D1464" s="51">
        <f t="shared" si="25"/>
        <v>4.9185268030340866E-2</v>
      </c>
    </row>
    <row r="1465" spans="2:4" x14ac:dyDescent="0.2">
      <c r="B1465" t="s">
        <v>1501</v>
      </c>
      <c r="C1465" s="51">
        <v>2.1726054073731543E-2</v>
      </c>
      <c r="D1465" s="51">
        <f t="shared" si="25"/>
        <v>5.1726054073731542E-2</v>
      </c>
    </row>
    <row r="1466" spans="2:4" x14ac:dyDescent="0.2">
      <c r="B1466" t="s">
        <v>1502</v>
      </c>
      <c r="C1466" s="51">
        <v>5.1151392714342608E-3</v>
      </c>
      <c r="D1466" s="51">
        <f t="shared" si="25"/>
        <v>3.5115139271434261E-2</v>
      </c>
    </row>
    <row r="1467" spans="2:4" x14ac:dyDescent="0.2">
      <c r="B1467" t="s">
        <v>1503</v>
      </c>
      <c r="C1467" s="51">
        <v>-2.697964583269339E-2</v>
      </c>
      <c r="D1467" s="51">
        <f t="shared" si="25"/>
        <v>3.0203541673066089E-3</v>
      </c>
    </row>
    <row r="1468" spans="2:4" x14ac:dyDescent="0.2">
      <c r="B1468" t="s">
        <v>1504</v>
      </c>
      <c r="C1468" s="51">
        <v>5.9982836841260666E-3</v>
      </c>
      <c r="D1468" s="51">
        <f t="shared" si="25"/>
        <v>3.5998283684126067E-2</v>
      </c>
    </row>
    <row r="1469" spans="2:4" x14ac:dyDescent="0.2">
      <c r="B1469" t="s">
        <v>1505</v>
      </c>
      <c r="C1469" s="51">
        <v>-2.3636700231658009E-2</v>
      </c>
      <c r="D1469" s="51">
        <f t="shared" si="25"/>
        <v>6.3632997683419901E-3</v>
      </c>
    </row>
    <row r="1470" spans="2:4" x14ac:dyDescent="0.2">
      <c r="B1470" t="s">
        <v>1506</v>
      </c>
      <c r="C1470" s="51">
        <v>1.9490461400179869E-2</v>
      </c>
      <c r="D1470" s="51">
        <f t="shared" si="25"/>
        <v>4.9490461400179868E-2</v>
      </c>
    </row>
    <row r="1471" spans="2:4" x14ac:dyDescent="0.2">
      <c r="B1471" t="s">
        <v>1507</v>
      </c>
      <c r="C1471" s="51">
        <v>4.0446784152724617E-2</v>
      </c>
      <c r="D1471" s="51">
        <f t="shared" si="25"/>
        <v>7.0446784152724623E-2</v>
      </c>
    </row>
    <row r="1472" spans="2:4" x14ac:dyDescent="0.2">
      <c r="B1472" t="s">
        <v>1508</v>
      </c>
      <c r="C1472" s="51">
        <v>1.7239109094067513E-2</v>
      </c>
      <c r="D1472" s="51">
        <f t="shared" si="25"/>
        <v>4.7239109094067512E-2</v>
      </c>
    </row>
    <row r="1473" spans="2:4" x14ac:dyDescent="0.2">
      <c r="B1473" t="s">
        <v>1509</v>
      </c>
      <c r="C1473" s="51">
        <v>3.4574291966614837E-2</v>
      </c>
      <c r="D1473" s="51">
        <f t="shared" si="25"/>
        <v>6.4574291966614836E-2</v>
      </c>
    </row>
    <row r="1474" spans="2:4" x14ac:dyDescent="0.2">
      <c r="B1474" t="s">
        <v>1510</v>
      </c>
      <c r="C1474" s="51">
        <v>-3.5301711510408978E-2</v>
      </c>
      <c r="D1474" s="51">
        <f t="shared" si="25"/>
        <v>-5.3017115104089796E-3</v>
      </c>
    </row>
    <row r="1475" spans="2:4" x14ac:dyDescent="0.2">
      <c r="B1475" t="s">
        <v>1511</v>
      </c>
      <c r="C1475" s="51">
        <v>1.5965079859762775E-2</v>
      </c>
      <c r="D1475" s="51">
        <f t="shared" si="25"/>
        <v>4.5965079859762774E-2</v>
      </c>
    </row>
    <row r="1476" spans="2:4" x14ac:dyDescent="0.2">
      <c r="B1476" t="s">
        <v>1512</v>
      </c>
      <c r="C1476" s="51">
        <v>1.304826233638561E-2</v>
      </c>
      <c r="D1476" s="51">
        <f t="shared" si="25"/>
        <v>4.3048262336385611E-2</v>
      </c>
    </row>
    <row r="1477" spans="2:4" x14ac:dyDescent="0.2">
      <c r="B1477" t="s">
        <v>1513</v>
      </c>
      <c r="C1477" s="51">
        <v>3.9215294308983996E-2</v>
      </c>
      <c r="D1477" s="51">
        <f t="shared" ref="D1477:D1540" si="26">C1477+3%</f>
        <v>6.9215294308983988E-2</v>
      </c>
    </row>
    <row r="1478" spans="2:4" x14ac:dyDescent="0.2">
      <c r="B1478" t="s">
        <v>1514</v>
      </c>
      <c r="C1478" s="51">
        <v>8.5811735091421322E-3</v>
      </c>
      <c r="D1478" s="51">
        <f t="shared" si="26"/>
        <v>3.8581173509142128E-2</v>
      </c>
    </row>
    <row r="1479" spans="2:4" x14ac:dyDescent="0.2">
      <c r="B1479" t="s">
        <v>1515</v>
      </c>
      <c r="C1479" s="51">
        <v>3.2049666291473738E-2</v>
      </c>
      <c r="D1479" s="51">
        <f t="shared" si="26"/>
        <v>6.2049666291473737E-2</v>
      </c>
    </row>
    <row r="1480" spans="2:4" x14ac:dyDescent="0.2">
      <c r="B1480" t="s">
        <v>1516</v>
      </c>
      <c r="C1480" s="51">
        <v>4.2790568191776721E-2</v>
      </c>
      <c r="D1480" s="51">
        <f t="shared" si="26"/>
        <v>7.2790568191776719E-2</v>
      </c>
    </row>
    <row r="1481" spans="2:4" x14ac:dyDescent="0.2">
      <c r="B1481" t="s">
        <v>1517</v>
      </c>
      <c r="C1481" s="51">
        <v>1.375187872430127E-2</v>
      </c>
      <c r="D1481" s="51">
        <f t="shared" si="26"/>
        <v>4.3751878724301266E-2</v>
      </c>
    </row>
    <row r="1482" spans="2:4" x14ac:dyDescent="0.2">
      <c r="B1482" t="s">
        <v>1518</v>
      </c>
      <c r="C1482" s="51">
        <v>2.860758636233577E-2</v>
      </c>
      <c r="D1482" s="51">
        <f t="shared" si="26"/>
        <v>5.8607586362335769E-2</v>
      </c>
    </row>
    <row r="1483" spans="2:4" x14ac:dyDescent="0.2">
      <c r="B1483" t="s">
        <v>1519</v>
      </c>
      <c r="C1483" s="51">
        <v>2.1840715126021183E-2</v>
      </c>
      <c r="D1483" s="51">
        <f t="shared" si="26"/>
        <v>5.1840715126021182E-2</v>
      </c>
    </row>
    <row r="1484" spans="2:4" x14ac:dyDescent="0.2">
      <c r="B1484" t="s">
        <v>1520</v>
      </c>
      <c r="C1484" s="51">
        <v>4.0256859851281537E-2</v>
      </c>
      <c r="D1484" s="51">
        <f t="shared" si="26"/>
        <v>7.0256859851281536E-2</v>
      </c>
    </row>
    <row r="1485" spans="2:4" x14ac:dyDescent="0.2">
      <c r="B1485" t="s">
        <v>1521</v>
      </c>
      <c r="C1485" s="51">
        <v>1.1608259818706237E-4</v>
      </c>
      <c r="D1485" s="51">
        <f t="shared" si="26"/>
        <v>3.0116082598187061E-2</v>
      </c>
    </row>
    <row r="1486" spans="2:4" x14ac:dyDescent="0.2">
      <c r="B1486" t="s">
        <v>1522</v>
      </c>
      <c r="C1486" s="51">
        <v>2.3290109200293806E-2</v>
      </c>
      <c r="D1486" s="51">
        <f t="shared" si="26"/>
        <v>5.3290109200293805E-2</v>
      </c>
    </row>
    <row r="1487" spans="2:4" x14ac:dyDescent="0.2">
      <c r="B1487" t="s">
        <v>1523</v>
      </c>
      <c r="C1487" s="51">
        <v>3.333804479218596E-2</v>
      </c>
      <c r="D1487" s="51">
        <f t="shared" si="26"/>
        <v>6.3338044792185966E-2</v>
      </c>
    </row>
    <row r="1488" spans="2:4" x14ac:dyDescent="0.2">
      <c r="B1488" t="s">
        <v>1524</v>
      </c>
      <c r="C1488" s="51">
        <v>-2.6276913229463482E-3</v>
      </c>
      <c r="D1488" s="51">
        <f t="shared" si="26"/>
        <v>2.7372308677053651E-2</v>
      </c>
    </row>
    <row r="1489" spans="2:4" x14ac:dyDescent="0.2">
      <c r="B1489" t="s">
        <v>1525</v>
      </c>
      <c r="C1489" s="51">
        <v>8.8025249645771273E-3</v>
      </c>
      <c r="D1489" s="51">
        <f t="shared" si="26"/>
        <v>3.8802524964577124E-2</v>
      </c>
    </row>
    <row r="1490" spans="2:4" x14ac:dyDescent="0.2">
      <c r="B1490" t="s">
        <v>1526</v>
      </c>
      <c r="C1490" s="51">
        <v>-1.0242016907473761E-2</v>
      </c>
      <c r="D1490" s="51">
        <f t="shared" si="26"/>
        <v>1.9757983092526236E-2</v>
      </c>
    </row>
    <row r="1491" spans="2:4" x14ac:dyDescent="0.2">
      <c r="B1491" t="s">
        <v>1527</v>
      </c>
      <c r="C1491" s="51">
        <v>2.1505696303374081E-2</v>
      </c>
      <c r="D1491" s="51">
        <f t="shared" si="26"/>
        <v>5.1505696303374079E-2</v>
      </c>
    </row>
    <row r="1492" spans="2:4" x14ac:dyDescent="0.2">
      <c r="B1492" t="s">
        <v>1528</v>
      </c>
      <c r="C1492" s="51">
        <v>1.3427225221430991E-2</v>
      </c>
      <c r="D1492" s="51">
        <f t="shared" si="26"/>
        <v>4.3427225221430991E-2</v>
      </c>
    </row>
    <row r="1493" spans="2:4" x14ac:dyDescent="0.2">
      <c r="B1493" t="s">
        <v>1529</v>
      </c>
      <c r="C1493" s="51">
        <v>-1.6609898636164952E-2</v>
      </c>
      <c r="D1493" s="51">
        <f t="shared" si="26"/>
        <v>1.3390101363835047E-2</v>
      </c>
    </row>
    <row r="1494" spans="2:4" x14ac:dyDescent="0.2">
      <c r="B1494" t="s">
        <v>1530</v>
      </c>
      <c r="C1494" s="51">
        <v>-1.6227415435674956E-2</v>
      </c>
      <c r="D1494" s="51">
        <f t="shared" si="26"/>
        <v>1.3772584564325042E-2</v>
      </c>
    </row>
    <row r="1495" spans="2:4" x14ac:dyDescent="0.2">
      <c r="B1495" t="s">
        <v>1531</v>
      </c>
      <c r="C1495" s="51">
        <v>9.2909640055974154E-3</v>
      </c>
      <c r="D1495" s="51">
        <f t="shared" si="26"/>
        <v>3.9290964005597416E-2</v>
      </c>
    </row>
    <row r="1496" spans="2:4" x14ac:dyDescent="0.2">
      <c r="B1496" t="s">
        <v>1532</v>
      </c>
      <c r="C1496" s="51">
        <v>2.7365813060685688E-2</v>
      </c>
      <c r="D1496" s="51">
        <f t="shared" si="26"/>
        <v>5.7365813060685687E-2</v>
      </c>
    </row>
    <row r="1497" spans="2:4" x14ac:dyDescent="0.2">
      <c r="B1497" t="s">
        <v>1533</v>
      </c>
      <c r="C1497" s="51">
        <v>2.0929800455181932E-2</v>
      </c>
      <c r="D1497" s="51">
        <f t="shared" si="26"/>
        <v>5.0929800455181931E-2</v>
      </c>
    </row>
    <row r="1498" spans="2:4" x14ac:dyDescent="0.2">
      <c r="B1498" t="s">
        <v>1534</v>
      </c>
      <c r="C1498" s="51">
        <v>-5.7088851741962394E-3</v>
      </c>
      <c r="D1498" s="51">
        <f t="shared" si="26"/>
        <v>2.4291114825803761E-2</v>
      </c>
    </row>
    <row r="1499" spans="2:4" x14ac:dyDescent="0.2">
      <c r="B1499" t="s">
        <v>1535</v>
      </c>
      <c r="C1499" s="51">
        <v>6.3501654623924608E-3</v>
      </c>
      <c r="D1499" s="51">
        <f t="shared" si="26"/>
        <v>3.6350165462392461E-2</v>
      </c>
    </row>
    <row r="1500" spans="2:4" x14ac:dyDescent="0.2">
      <c r="B1500" t="s">
        <v>1536</v>
      </c>
      <c r="C1500" s="51">
        <v>1.6513851382454786E-2</v>
      </c>
      <c r="D1500" s="51">
        <f t="shared" si="26"/>
        <v>4.6513851382454785E-2</v>
      </c>
    </row>
    <row r="1501" spans="2:4" x14ac:dyDescent="0.2">
      <c r="B1501" t="s">
        <v>1537</v>
      </c>
      <c r="C1501" s="51">
        <v>2.650506685389941E-2</v>
      </c>
      <c r="D1501" s="51">
        <f t="shared" si="26"/>
        <v>5.6505066853899409E-2</v>
      </c>
    </row>
    <row r="1502" spans="2:4" x14ac:dyDescent="0.2">
      <c r="B1502" t="s">
        <v>1538</v>
      </c>
      <c r="C1502" s="51">
        <v>1.7229696461640569E-2</v>
      </c>
      <c r="D1502" s="51">
        <f t="shared" si="26"/>
        <v>4.7229696461640568E-2</v>
      </c>
    </row>
    <row r="1503" spans="2:4" x14ac:dyDescent="0.2">
      <c r="B1503" t="s">
        <v>1539</v>
      </c>
      <c r="C1503" s="51">
        <v>3.406717787738079E-2</v>
      </c>
      <c r="D1503" s="51">
        <f t="shared" si="26"/>
        <v>6.4067177877380782E-2</v>
      </c>
    </row>
    <row r="1504" spans="2:4" x14ac:dyDescent="0.2">
      <c r="B1504" t="s">
        <v>1540</v>
      </c>
      <c r="C1504" s="51">
        <v>-3.835078077644551E-3</v>
      </c>
      <c r="D1504" s="51">
        <f t="shared" si="26"/>
        <v>2.616492192235545E-2</v>
      </c>
    </row>
    <row r="1505" spans="2:4" x14ac:dyDescent="0.2">
      <c r="B1505" t="s">
        <v>1541</v>
      </c>
      <c r="C1505" s="51">
        <v>9.6056589294471126E-3</v>
      </c>
      <c r="D1505" s="51">
        <f t="shared" si="26"/>
        <v>3.9605658929447111E-2</v>
      </c>
    </row>
    <row r="1506" spans="2:4" x14ac:dyDescent="0.2">
      <c r="B1506" t="s">
        <v>1542</v>
      </c>
      <c r="C1506" s="51">
        <v>4.5934795265158727E-3</v>
      </c>
      <c r="D1506" s="51">
        <f t="shared" si="26"/>
        <v>3.4593479526515869E-2</v>
      </c>
    </row>
    <row r="1507" spans="2:4" x14ac:dyDescent="0.2">
      <c r="B1507" t="s">
        <v>1543</v>
      </c>
      <c r="C1507" s="51">
        <v>3.7887355319601732E-2</v>
      </c>
      <c r="D1507" s="51">
        <f t="shared" si="26"/>
        <v>6.788735531960173E-2</v>
      </c>
    </row>
    <row r="1508" spans="2:4" x14ac:dyDescent="0.2">
      <c r="B1508" t="s">
        <v>1544</v>
      </c>
      <c r="C1508" s="51">
        <v>3.121979978601206E-2</v>
      </c>
      <c r="D1508" s="51">
        <f t="shared" si="26"/>
        <v>6.1219799786012059E-2</v>
      </c>
    </row>
    <row r="1509" spans="2:4" x14ac:dyDescent="0.2">
      <c r="B1509" t="s">
        <v>1545</v>
      </c>
      <c r="C1509" s="51">
        <v>2.367209126289834E-3</v>
      </c>
      <c r="D1509" s="51">
        <f t="shared" si="26"/>
        <v>3.2367209126289834E-2</v>
      </c>
    </row>
    <row r="1510" spans="2:4" x14ac:dyDescent="0.2">
      <c r="B1510" t="s">
        <v>1546</v>
      </c>
      <c r="C1510" s="51">
        <v>1.5905568092913051E-2</v>
      </c>
      <c r="D1510" s="51">
        <f t="shared" si="26"/>
        <v>4.5905568092913046E-2</v>
      </c>
    </row>
    <row r="1511" spans="2:4" x14ac:dyDescent="0.2">
      <c r="B1511" t="s">
        <v>1547</v>
      </c>
      <c r="C1511" s="51">
        <v>1.2596318255679832E-2</v>
      </c>
      <c r="D1511" s="51">
        <f t="shared" si="26"/>
        <v>4.2596318255679833E-2</v>
      </c>
    </row>
    <row r="1512" spans="2:4" x14ac:dyDescent="0.2">
      <c r="B1512" t="s">
        <v>1548</v>
      </c>
      <c r="C1512" s="51">
        <v>-2.1335334980006782E-2</v>
      </c>
      <c r="D1512" s="51">
        <f t="shared" si="26"/>
        <v>8.6646650199932174E-3</v>
      </c>
    </row>
    <row r="1513" spans="2:4" x14ac:dyDescent="0.2">
      <c r="B1513" t="s">
        <v>1549</v>
      </c>
      <c r="C1513" s="51">
        <v>3.9410902501032526E-2</v>
      </c>
      <c r="D1513" s="51">
        <f t="shared" si="26"/>
        <v>6.9410902501032518E-2</v>
      </c>
    </row>
    <row r="1514" spans="2:4" x14ac:dyDescent="0.2">
      <c r="B1514" t="s">
        <v>1550</v>
      </c>
      <c r="C1514" s="51">
        <v>-1.0682254653583899E-2</v>
      </c>
      <c r="D1514" s="51">
        <f t="shared" si="26"/>
        <v>1.9317745346416101E-2</v>
      </c>
    </row>
    <row r="1515" spans="2:4" x14ac:dyDescent="0.2">
      <c r="B1515" t="s">
        <v>1551</v>
      </c>
      <c r="C1515" s="51">
        <v>1.7231325968642165E-2</v>
      </c>
      <c r="D1515" s="51">
        <f t="shared" si="26"/>
        <v>4.7231325968642164E-2</v>
      </c>
    </row>
    <row r="1516" spans="2:4" x14ac:dyDescent="0.2">
      <c r="B1516" t="s">
        <v>1552</v>
      </c>
      <c r="C1516" s="51">
        <v>-3.071416027414739E-2</v>
      </c>
      <c r="D1516" s="51">
        <f t="shared" si="26"/>
        <v>-7.1416027414739069E-4</v>
      </c>
    </row>
    <row r="1517" spans="2:4" x14ac:dyDescent="0.2">
      <c r="B1517" t="s">
        <v>1553</v>
      </c>
      <c r="C1517" s="51">
        <v>6.659675549929342E-3</v>
      </c>
      <c r="D1517" s="51">
        <f t="shared" si="26"/>
        <v>3.6659675549929341E-2</v>
      </c>
    </row>
    <row r="1518" spans="2:4" x14ac:dyDescent="0.2">
      <c r="B1518" t="s">
        <v>1554</v>
      </c>
      <c r="C1518" s="51">
        <v>3.0329474816405876E-2</v>
      </c>
      <c r="D1518" s="51">
        <f t="shared" si="26"/>
        <v>6.0329474816405874E-2</v>
      </c>
    </row>
    <row r="1519" spans="2:4" x14ac:dyDescent="0.2">
      <c r="B1519" t="s">
        <v>1555</v>
      </c>
      <c r="C1519" s="51">
        <v>1.1254480719551761E-2</v>
      </c>
      <c r="D1519" s="51">
        <f t="shared" si="26"/>
        <v>4.1254480719551762E-2</v>
      </c>
    </row>
    <row r="1520" spans="2:4" x14ac:dyDescent="0.2">
      <c r="B1520" t="s">
        <v>1556</v>
      </c>
      <c r="C1520" s="51">
        <v>-6.9229067208126886E-3</v>
      </c>
      <c r="D1520" s="51">
        <f t="shared" si="26"/>
        <v>2.3077093279187312E-2</v>
      </c>
    </row>
    <row r="1521" spans="2:4" x14ac:dyDescent="0.2">
      <c r="B1521" t="s">
        <v>1557</v>
      </c>
      <c r="C1521" s="51">
        <v>-2.0261202318372418E-2</v>
      </c>
      <c r="D1521" s="51">
        <f t="shared" si="26"/>
        <v>9.7387976816275812E-3</v>
      </c>
    </row>
    <row r="1522" spans="2:4" x14ac:dyDescent="0.2">
      <c r="B1522" t="s">
        <v>1558</v>
      </c>
      <c r="C1522" s="51">
        <v>4.5860871596092839E-2</v>
      </c>
      <c r="D1522" s="51">
        <f t="shared" si="26"/>
        <v>7.5860871596092838E-2</v>
      </c>
    </row>
    <row r="1523" spans="2:4" x14ac:dyDescent="0.2">
      <c r="B1523" t="s">
        <v>1559</v>
      </c>
      <c r="C1523" s="51">
        <v>-2.5375860325020531E-2</v>
      </c>
      <c r="D1523" s="51">
        <f t="shared" si="26"/>
        <v>4.6241396749794675E-3</v>
      </c>
    </row>
    <row r="1524" spans="2:4" x14ac:dyDescent="0.2">
      <c r="B1524" t="s">
        <v>1560</v>
      </c>
      <c r="C1524" s="51">
        <v>3.0636318204291225E-2</v>
      </c>
      <c r="D1524" s="51">
        <f t="shared" si="26"/>
        <v>6.0636318204291224E-2</v>
      </c>
    </row>
    <row r="1525" spans="2:4" x14ac:dyDescent="0.2">
      <c r="B1525" t="s">
        <v>1561</v>
      </c>
      <c r="C1525" s="51">
        <v>3.0375409760605009E-2</v>
      </c>
      <c r="D1525" s="51">
        <f t="shared" si="26"/>
        <v>6.0375409760605007E-2</v>
      </c>
    </row>
    <row r="1526" spans="2:4" x14ac:dyDescent="0.2">
      <c r="B1526" t="s">
        <v>1562</v>
      </c>
      <c r="C1526" s="51">
        <v>3.3200887103132959E-2</v>
      </c>
      <c r="D1526" s="51">
        <f t="shared" si="26"/>
        <v>6.3200887103132958E-2</v>
      </c>
    </row>
    <row r="1527" spans="2:4" x14ac:dyDescent="0.2">
      <c r="B1527" t="s">
        <v>1563</v>
      </c>
      <c r="C1527" s="51">
        <v>8.0045335654379719E-3</v>
      </c>
      <c r="D1527" s="51">
        <f t="shared" si="26"/>
        <v>3.8004533565437967E-2</v>
      </c>
    </row>
    <row r="1528" spans="2:4" x14ac:dyDescent="0.2">
      <c r="B1528" t="s">
        <v>1564</v>
      </c>
      <c r="C1528" s="51">
        <v>-1.9404035635458936E-2</v>
      </c>
      <c r="D1528" s="51">
        <f t="shared" si="26"/>
        <v>1.0595964364541063E-2</v>
      </c>
    </row>
    <row r="1529" spans="2:4" x14ac:dyDescent="0.2">
      <c r="B1529" t="s">
        <v>1565</v>
      </c>
      <c r="C1529" s="51">
        <v>5.7811198521404445E-3</v>
      </c>
      <c r="D1529" s="51">
        <f t="shared" si="26"/>
        <v>3.5781119852140442E-2</v>
      </c>
    </row>
    <row r="1530" spans="2:4" x14ac:dyDescent="0.2">
      <c r="B1530" t="s">
        <v>1566</v>
      </c>
      <c r="C1530" s="51">
        <v>1.7498761440400863E-2</v>
      </c>
      <c r="D1530" s="51">
        <f t="shared" si="26"/>
        <v>4.7498761440400862E-2</v>
      </c>
    </row>
    <row r="1531" spans="2:4" x14ac:dyDescent="0.2">
      <c r="B1531" t="s">
        <v>1567</v>
      </c>
      <c r="C1531" s="51">
        <v>-2.0796319351795878E-2</v>
      </c>
      <c r="D1531" s="51">
        <f t="shared" si="26"/>
        <v>9.2036806482041211E-3</v>
      </c>
    </row>
    <row r="1532" spans="2:4" x14ac:dyDescent="0.2">
      <c r="B1532" t="s">
        <v>1568</v>
      </c>
      <c r="C1532" s="51">
        <v>-2.9824374291343228E-2</v>
      </c>
      <c r="D1532" s="51">
        <f t="shared" si="26"/>
        <v>1.7562570865677085E-4</v>
      </c>
    </row>
    <row r="1533" spans="2:4" x14ac:dyDescent="0.2">
      <c r="B1533" t="s">
        <v>1569</v>
      </c>
      <c r="C1533" s="51">
        <v>2.5209121410262256E-2</v>
      </c>
      <c r="D1533" s="51">
        <f t="shared" si="26"/>
        <v>5.5209121410262255E-2</v>
      </c>
    </row>
    <row r="1534" spans="2:4" x14ac:dyDescent="0.2">
      <c r="B1534" t="s">
        <v>1570</v>
      </c>
      <c r="C1534" s="51">
        <v>-3.1427265722802564E-2</v>
      </c>
      <c r="D1534" s="51">
        <f t="shared" si="26"/>
        <v>-1.4272657228025648E-3</v>
      </c>
    </row>
    <row r="1535" spans="2:4" x14ac:dyDescent="0.2">
      <c r="B1535" t="s">
        <v>1571</v>
      </c>
      <c r="C1535" s="51">
        <v>-1.1285090637690775E-2</v>
      </c>
      <c r="D1535" s="51">
        <f t="shared" si="26"/>
        <v>1.8714909362309226E-2</v>
      </c>
    </row>
    <row r="1536" spans="2:4" x14ac:dyDescent="0.2">
      <c r="B1536" t="s">
        <v>1572</v>
      </c>
      <c r="C1536" s="51">
        <v>3.369333107098809E-2</v>
      </c>
      <c r="D1536" s="51">
        <f t="shared" si="26"/>
        <v>6.3693331070988096E-2</v>
      </c>
    </row>
    <row r="1537" spans="2:4" x14ac:dyDescent="0.2">
      <c r="B1537" t="s">
        <v>1573</v>
      </c>
      <c r="C1537" s="51">
        <v>7.7719063593722527E-4</v>
      </c>
      <c r="D1537" s="51">
        <f t="shared" si="26"/>
        <v>3.0777190635937222E-2</v>
      </c>
    </row>
    <row r="1538" spans="2:4" x14ac:dyDescent="0.2">
      <c r="B1538" t="s">
        <v>1574</v>
      </c>
      <c r="C1538" s="51">
        <v>-1.5487539561221326E-2</v>
      </c>
      <c r="D1538" s="51">
        <f t="shared" si="26"/>
        <v>1.4512460438778673E-2</v>
      </c>
    </row>
    <row r="1539" spans="2:4" x14ac:dyDescent="0.2">
      <c r="B1539" t="s">
        <v>1575</v>
      </c>
      <c r="C1539" s="51">
        <v>3.0372250974515465E-2</v>
      </c>
      <c r="D1539" s="51">
        <f t="shared" si="26"/>
        <v>6.0372250974515464E-2</v>
      </c>
    </row>
    <row r="1540" spans="2:4" x14ac:dyDescent="0.2">
      <c r="B1540" t="s">
        <v>1576</v>
      </c>
      <c r="C1540" s="51">
        <v>-1.5415514172645054E-2</v>
      </c>
      <c r="D1540" s="51">
        <f t="shared" si="26"/>
        <v>1.4584485827354944E-2</v>
      </c>
    </row>
    <row r="1541" spans="2:4" x14ac:dyDescent="0.2">
      <c r="B1541" t="s">
        <v>1577</v>
      </c>
      <c r="C1541" s="51">
        <v>4.8420270252118286E-2</v>
      </c>
      <c r="D1541" s="51">
        <f t="shared" ref="D1541:D1604" si="27">C1541+3%</f>
        <v>7.8420270252118285E-2</v>
      </c>
    </row>
    <row r="1542" spans="2:4" x14ac:dyDescent="0.2">
      <c r="B1542" t="s">
        <v>1578</v>
      </c>
      <c r="C1542" s="51">
        <v>4.046208919662133E-2</v>
      </c>
      <c r="D1542" s="51">
        <f t="shared" si="27"/>
        <v>7.0462089196621336E-2</v>
      </c>
    </row>
    <row r="1543" spans="2:4" x14ac:dyDescent="0.2">
      <c r="B1543" t="s">
        <v>1579</v>
      </c>
      <c r="C1543" s="51">
        <v>1.4547049313264964E-2</v>
      </c>
      <c r="D1543" s="51">
        <f t="shared" si="27"/>
        <v>4.4547049313264961E-2</v>
      </c>
    </row>
    <row r="1544" spans="2:4" x14ac:dyDescent="0.2">
      <c r="B1544" t="s">
        <v>1580</v>
      </c>
      <c r="C1544" s="51">
        <v>2.4146688840113319E-2</v>
      </c>
      <c r="D1544" s="51">
        <f t="shared" si="27"/>
        <v>5.4146688840113318E-2</v>
      </c>
    </row>
    <row r="1545" spans="2:4" x14ac:dyDescent="0.2">
      <c r="B1545" t="s">
        <v>1581</v>
      </c>
      <c r="C1545" s="51">
        <v>4.895350722186529E-2</v>
      </c>
      <c r="D1545" s="51">
        <f t="shared" si="27"/>
        <v>7.8953507221865282E-2</v>
      </c>
    </row>
    <row r="1546" spans="2:4" x14ac:dyDescent="0.2">
      <c r="B1546" t="s">
        <v>1582</v>
      </c>
      <c r="C1546" s="51">
        <v>-2.5870044715888881E-3</v>
      </c>
      <c r="D1546" s="51">
        <f t="shared" si="27"/>
        <v>2.7412995528411109E-2</v>
      </c>
    </row>
    <row r="1547" spans="2:4" x14ac:dyDescent="0.2">
      <c r="B1547" t="s">
        <v>1583</v>
      </c>
      <c r="C1547" s="51">
        <v>4.6447532141987408E-2</v>
      </c>
      <c r="D1547" s="51">
        <f t="shared" si="27"/>
        <v>7.6447532141987407E-2</v>
      </c>
    </row>
    <row r="1548" spans="2:4" x14ac:dyDescent="0.2">
      <c r="B1548" t="s">
        <v>1584</v>
      </c>
      <c r="C1548" s="51">
        <v>-2.5567507804691865E-2</v>
      </c>
      <c r="D1548" s="51">
        <f t="shared" si="27"/>
        <v>4.4324921953081339E-3</v>
      </c>
    </row>
    <row r="1549" spans="2:4" x14ac:dyDescent="0.2">
      <c r="B1549" t="s">
        <v>1585</v>
      </c>
      <c r="C1549" s="51">
        <v>3.4640602977083906E-2</v>
      </c>
      <c r="D1549" s="51">
        <f t="shared" si="27"/>
        <v>6.4640602977083905E-2</v>
      </c>
    </row>
    <row r="1550" spans="2:4" x14ac:dyDescent="0.2">
      <c r="B1550" t="s">
        <v>1586</v>
      </c>
      <c r="C1550" s="51">
        <v>1.864018801781675E-2</v>
      </c>
      <c r="D1550" s="51">
        <f t="shared" si="27"/>
        <v>4.8640188017816749E-2</v>
      </c>
    </row>
    <row r="1551" spans="2:4" x14ac:dyDescent="0.2">
      <c r="B1551" t="s">
        <v>1587</v>
      </c>
      <c r="C1551" s="51">
        <v>-1.1856435342870295E-2</v>
      </c>
      <c r="D1551" s="51">
        <f t="shared" si="27"/>
        <v>1.8143564657129706E-2</v>
      </c>
    </row>
    <row r="1552" spans="2:4" x14ac:dyDescent="0.2">
      <c r="B1552" t="s">
        <v>1588</v>
      </c>
      <c r="C1552" s="51">
        <v>-8.9226878389461906E-3</v>
      </c>
      <c r="D1552" s="51">
        <f t="shared" si="27"/>
        <v>2.107731216105381E-2</v>
      </c>
    </row>
    <row r="1553" spans="2:4" x14ac:dyDescent="0.2">
      <c r="B1553" t="s">
        <v>1589</v>
      </c>
      <c r="C1553" s="51">
        <v>2.39971343434736E-2</v>
      </c>
      <c r="D1553" s="51">
        <f t="shared" si="27"/>
        <v>5.3997134343473599E-2</v>
      </c>
    </row>
    <row r="1554" spans="2:4" x14ac:dyDescent="0.2">
      <c r="B1554" t="s">
        <v>1590</v>
      </c>
      <c r="C1554" s="51">
        <v>1.8935913087377649E-2</v>
      </c>
      <c r="D1554" s="51">
        <f t="shared" si="27"/>
        <v>4.8935913087377644E-2</v>
      </c>
    </row>
    <row r="1555" spans="2:4" x14ac:dyDescent="0.2">
      <c r="B1555" t="s">
        <v>1591</v>
      </c>
      <c r="C1555" s="51">
        <v>1.2059387542188941E-3</v>
      </c>
      <c r="D1555" s="51">
        <f t="shared" si="27"/>
        <v>3.1205938754218891E-2</v>
      </c>
    </row>
    <row r="1556" spans="2:4" x14ac:dyDescent="0.2">
      <c r="B1556" t="s">
        <v>1592</v>
      </c>
      <c r="C1556" s="51">
        <v>3.6182240830317895E-4</v>
      </c>
      <c r="D1556" s="51">
        <f t="shared" si="27"/>
        <v>3.036182240830318E-2</v>
      </c>
    </row>
    <row r="1557" spans="2:4" x14ac:dyDescent="0.2">
      <c r="B1557" t="s">
        <v>1593</v>
      </c>
      <c r="C1557" s="51">
        <v>-3.7997731441530933E-3</v>
      </c>
      <c r="D1557" s="51">
        <f t="shared" si="27"/>
        <v>2.6200226855846907E-2</v>
      </c>
    </row>
    <row r="1558" spans="2:4" x14ac:dyDescent="0.2">
      <c r="B1558" t="s">
        <v>1594</v>
      </c>
      <c r="C1558" s="51">
        <v>1.6234294816872785E-2</v>
      </c>
      <c r="D1558" s="51">
        <f t="shared" si="27"/>
        <v>4.6234294816872787E-2</v>
      </c>
    </row>
    <row r="1559" spans="2:4" x14ac:dyDescent="0.2">
      <c r="B1559" t="s">
        <v>1595</v>
      </c>
      <c r="C1559" s="51">
        <v>9.9313334941554653E-3</v>
      </c>
      <c r="D1559" s="51">
        <f t="shared" si="27"/>
        <v>3.9931333494155466E-2</v>
      </c>
    </row>
    <row r="1560" spans="2:4" x14ac:dyDescent="0.2">
      <c r="B1560" t="s">
        <v>1596</v>
      </c>
      <c r="C1560" s="51">
        <v>4.8316652156597277E-3</v>
      </c>
      <c r="D1560" s="51">
        <f t="shared" si="27"/>
        <v>3.4831665215659724E-2</v>
      </c>
    </row>
    <row r="1561" spans="2:4" x14ac:dyDescent="0.2">
      <c r="B1561" t="s">
        <v>1597</v>
      </c>
      <c r="C1561" s="51">
        <v>-1.7017031109400345E-2</v>
      </c>
      <c r="D1561" s="51">
        <f t="shared" si="27"/>
        <v>1.2982968890599654E-2</v>
      </c>
    </row>
    <row r="1562" spans="2:4" x14ac:dyDescent="0.2">
      <c r="B1562" t="s">
        <v>1598</v>
      </c>
      <c r="C1562" s="51">
        <v>2.3370674305983927E-2</v>
      </c>
      <c r="D1562" s="51">
        <f t="shared" si="27"/>
        <v>5.3370674305983926E-2</v>
      </c>
    </row>
    <row r="1563" spans="2:4" x14ac:dyDescent="0.2">
      <c r="B1563" t="s">
        <v>1599</v>
      </c>
      <c r="C1563" s="51">
        <v>9.579359381034637E-3</v>
      </c>
      <c r="D1563" s="51">
        <f t="shared" si="27"/>
        <v>3.9579359381034636E-2</v>
      </c>
    </row>
    <row r="1564" spans="2:4" x14ac:dyDescent="0.2">
      <c r="B1564" t="s">
        <v>1600</v>
      </c>
      <c r="C1564" s="51">
        <v>-6.5240607430680345E-2</v>
      </c>
      <c r="D1564" s="51">
        <f t="shared" si="27"/>
        <v>-3.5240607430680346E-2</v>
      </c>
    </row>
    <row r="1565" spans="2:4" x14ac:dyDescent="0.2">
      <c r="B1565" t="s">
        <v>1601</v>
      </c>
      <c r="C1565" s="51">
        <v>2.5490932610648113E-2</v>
      </c>
      <c r="D1565" s="51">
        <f t="shared" si="27"/>
        <v>5.5490932610648108E-2</v>
      </c>
    </row>
    <row r="1566" spans="2:4" x14ac:dyDescent="0.2">
      <c r="B1566" t="s">
        <v>1602</v>
      </c>
      <c r="C1566" s="51">
        <v>1.7212721220620994E-2</v>
      </c>
      <c r="D1566" s="51">
        <f t="shared" si="27"/>
        <v>4.7212721220620993E-2</v>
      </c>
    </row>
    <row r="1567" spans="2:4" x14ac:dyDescent="0.2">
      <c r="B1567" t="s">
        <v>1603</v>
      </c>
      <c r="C1567" s="51">
        <v>1.0320458602611016E-2</v>
      </c>
      <c r="D1567" s="51">
        <f t="shared" si="27"/>
        <v>4.0320458602611013E-2</v>
      </c>
    </row>
    <row r="1568" spans="2:4" x14ac:dyDescent="0.2">
      <c r="B1568" t="s">
        <v>1604</v>
      </c>
      <c r="C1568" s="51">
        <v>3.1050696170884705E-2</v>
      </c>
      <c r="D1568" s="51">
        <f t="shared" si="27"/>
        <v>6.1050696170884704E-2</v>
      </c>
    </row>
    <row r="1569" spans="2:4" x14ac:dyDescent="0.2">
      <c r="B1569" t="s">
        <v>1605</v>
      </c>
      <c r="C1569" s="51">
        <v>1.3659488968672702E-2</v>
      </c>
      <c r="D1569" s="51">
        <f t="shared" si="27"/>
        <v>4.3659488968672701E-2</v>
      </c>
    </row>
    <row r="1570" spans="2:4" x14ac:dyDescent="0.2">
      <c r="B1570" t="s">
        <v>1606</v>
      </c>
      <c r="C1570" s="51">
        <v>-1.9845332978487062E-2</v>
      </c>
      <c r="D1570" s="51">
        <f t="shared" si="27"/>
        <v>1.0154667021512936E-2</v>
      </c>
    </row>
    <row r="1571" spans="2:4" x14ac:dyDescent="0.2">
      <c r="B1571" t="s">
        <v>1607</v>
      </c>
      <c r="C1571" s="51">
        <v>-1.5263190709172625E-2</v>
      </c>
      <c r="D1571" s="51">
        <f t="shared" si="27"/>
        <v>1.4736809290827374E-2</v>
      </c>
    </row>
    <row r="1572" spans="2:4" x14ac:dyDescent="0.2">
      <c r="B1572" t="s">
        <v>1608</v>
      </c>
      <c r="C1572" s="51">
        <v>2.6822334536603751E-2</v>
      </c>
      <c r="D1572" s="51">
        <f t="shared" si="27"/>
        <v>5.682233453660375E-2</v>
      </c>
    </row>
    <row r="1573" spans="2:4" x14ac:dyDescent="0.2">
      <c r="B1573" t="s">
        <v>1609</v>
      </c>
      <c r="C1573" s="51">
        <v>1.3912164653656104E-2</v>
      </c>
      <c r="D1573" s="51">
        <f t="shared" si="27"/>
        <v>4.3912164653656105E-2</v>
      </c>
    </row>
    <row r="1574" spans="2:4" x14ac:dyDescent="0.2">
      <c r="B1574" t="s">
        <v>1610</v>
      </c>
      <c r="C1574" s="51">
        <v>1.516338463387043E-3</v>
      </c>
      <c r="D1574" s="51">
        <f t="shared" si="27"/>
        <v>3.1516338463387042E-2</v>
      </c>
    </row>
    <row r="1575" spans="2:4" x14ac:dyDescent="0.2">
      <c r="B1575" t="s">
        <v>1611</v>
      </c>
      <c r="C1575" s="51">
        <v>-1.9770043964834009E-3</v>
      </c>
      <c r="D1575" s="51">
        <f t="shared" si="27"/>
        <v>2.80229956035166E-2</v>
      </c>
    </row>
    <row r="1576" spans="2:4" x14ac:dyDescent="0.2">
      <c r="B1576" t="s">
        <v>1612</v>
      </c>
      <c r="C1576" s="51">
        <v>3.7260684843523573E-2</v>
      </c>
      <c r="D1576" s="51">
        <f t="shared" si="27"/>
        <v>6.7260684843523572E-2</v>
      </c>
    </row>
    <row r="1577" spans="2:4" x14ac:dyDescent="0.2">
      <c r="B1577" t="s">
        <v>1613</v>
      </c>
      <c r="C1577" s="51">
        <v>5.532880498814368E-2</v>
      </c>
      <c r="D1577" s="51">
        <f t="shared" si="27"/>
        <v>8.5328804988143686E-2</v>
      </c>
    </row>
    <row r="1578" spans="2:4" x14ac:dyDescent="0.2">
      <c r="B1578" t="s">
        <v>1614</v>
      </c>
      <c r="C1578" s="51">
        <v>-1.6090349411087418E-3</v>
      </c>
      <c r="D1578" s="51">
        <f t="shared" si="27"/>
        <v>2.8390965058891257E-2</v>
      </c>
    </row>
    <row r="1579" spans="2:4" x14ac:dyDescent="0.2">
      <c r="B1579" t="s">
        <v>1615</v>
      </c>
      <c r="C1579" s="51">
        <v>-1.0005597354982762E-2</v>
      </c>
      <c r="D1579" s="51">
        <f t="shared" si="27"/>
        <v>1.9994402645017235E-2</v>
      </c>
    </row>
    <row r="1580" spans="2:4" x14ac:dyDescent="0.2">
      <c r="B1580" t="s">
        <v>1616</v>
      </c>
      <c r="C1580" s="51">
        <v>2.306003377767752E-2</v>
      </c>
      <c r="D1580" s="51">
        <f t="shared" si="27"/>
        <v>5.3060033777677519E-2</v>
      </c>
    </row>
    <row r="1581" spans="2:4" x14ac:dyDescent="0.2">
      <c r="B1581" t="s">
        <v>1617</v>
      </c>
      <c r="C1581" s="51">
        <v>1.9877927914942823E-2</v>
      </c>
      <c r="D1581" s="51">
        <f t="shared" si="27"/>
        <v>4.9877927914942818E-2</v>
      </c>
    </row>
    <row r="1582" spans="2:4" x14ac:dyDescent="0.2">
      <c r="B1582" t="s">
        <v>1618</v>
      </c>
      <c r="C1582" s="51">
        <v>4.1362046668706333E-2</v>
      </c>
      <c r="D1582" s="51">
        <f t="shared" si="27"/>
        <v>7.1362046668706325E-2</v>
      </c>
    </row>
    <row r="1583" spans="2:4" x14ac:dyDescent="0.2">
      <c r="B1583" t="s">
        <v>1619</v>
      </c>
      <c r="C1583" s="51">
        <v>-1.2264622255865222E-2</v>
      </c>
      <c r="D1583" s="51">
        <f t="shared" si="27"/>
        <v>1.7735377744134778E-2</v>
      </c>
    </row>
    <row r="1584" spans="2:4" x14ac:dyDescent="0.2">
      <c r="B1584" t="s">
        <v>1620</v>
      </c>
      <c r="C1584" s="51">
        <v>2.1385667902865793E-2</v>
      </c>
      <c r="D1584" s="51">
        <f t="shared" si="27"/>
        <v>5.1385667902865792E-2</v>
      </c>
    </row>
    <row r="1585" spans="2:4" x14ac:dyDescent="0.2">
      <c r="B1585" t="s">
        <v>1621</v>
      </c>
      <c r="C1585" s="51">
        <v>9.9543881001848411E-3</v>
      </c>
      <c r="D1585" s="51">
        <f t="shared" si="27"/>
        <v>3.995438810018484E-2</v>
      </c>
    </row>
    <row r="1586" spans="2:4" x14ac:dyDescent="0.2">
      <c r="B1586" t="s">
        <v>1622</v>
      </c>
      <c r="C1586" s="51">
        <v>3.2743246304497771E-2</v>
      </c>
      <c r="D1586" s="51">
        <f t="shared" si="27"/>
        <v>6.2743246304497763E-2</v>
      </c>
    </row>
    <row r="1587" spans="2:4" x14ac:dyDescent="0.2">
      <c r="B1587" t="s">
        <v>1623</v>
      </c>
      <c r="C1587" s="51">
        <v>1.2233984469308731E-3</v>
      </c>
      <c r="D1587" s="51">
        <f t="shared" si="27"/>
        <v>3.1223398446930874E-2</v>
      </c>
    </row>
    <row r="1588" spans="2:4" x14ac:dyDescent="0.2">
      <c r="B1588" t="s">
        <v>1624</v>
      </c>
      <c r="C1588" s="51">
        <v>4.4450026988020912E-2</v>
      </c>
      <c r="D1588" s="51">
        <f t="shared" si="27"/>
        <v>7.4450026988020918E-2</v>
      </c>
    </row>
    <row r="1589" spans="2:4" x14ac:dyDescent="0.2">
      <c r="B1589" t="s">
        <v>1625</v>
      </c>
      <c r="C1589" s="51">
        <v>1.3289506324804093E-2</v>
      </c>
      <c r="D1589" s="51">
        <f t="shared" si="27"/>
        <v>4.3289506324804092E-2</v>
      </c>
    </row>
    <row r="1590" spans="2:4" x14ac:dyDescent="0.2">
      <c r="B1590" t="s">
        <v>1626</v>
      </c>
      <c r="C1590" s="51">
        <v>1.5786351272510622E-2</v>
      </c>
      <c r="D1590" s="51">
        <f t="shared" si="27"/>
        <v>4.5786351272510621E-2</v>
      </c>
    </row>
    <row r="1591" spans="2:4" x14ac:dyDescent="0.2">
      <c r="B1591" t="s">
        <v>1627</v>
      </c>
      <c r="C1591" s="51">
        <v>1.0235570219265995E-2</v>
      </c>
      <c r="D1591" s="51">
        <f t="shared" si="27"/>
        <v>4.0235570219265993E-2</v>
      </c>
    </row>
    <row r="1592" spans="2:4" x14ac:dyDescent="0.2">
      <c r="B1592" t="s">
        <v>1628</v>
      </c>
      <c r="C1592" s="51">
        <v>1.8789944013956797E-2</v>
      </c>
      <c r="D1592" s="51">
        <f t="shared" si="27"/>
        <v>4.8789944013956796E-2</v>
      </c>
    </row>
    <row r="1593" spans="2:4" x14ac:dyDescent="0.2">
      <c r="B1593" t="s">
        <v>1629</v>
      </c>
      <c r="C1593" s="51">
        <v>2.2409086727523331E-2</v>
      </c>
      <c r="D1593" s="51">
        <f t="shared" si="27"/>
        <v>5.2409086727523327E-2</v>
      </c>
    </row>
    <row r="1594" spans="2:4" x14ac:dyDescent="0.2">
      <c r="B1594" t="s">
        <v>1630</v>
      </c>
      <c r="C1594" s="51">
        <v>2.2528376664932816E-2</v>
      </c>
      <c r="D1594" s="51">
        <f t="shared" si="27"/>
        <v>5.2528376664932819E-2</v>
      </c>
    </row>
    <row r="1595" spans="2:4" x14ac:dyDescent="0.2">
      <c r="B1595" t="s">
        <v>1631</v>
      </c>
      <c r="C1595" s="51">
        <v>3.2766281380623617E-2</v>
      </c>
      <c r="D1595" s="51">
        <f t="shared" si="27"/>
        <v>6.2766281380623623E-2</v>
      </c>
    </row>
    <row r="1596" spans="2:4" x14ac:dyDescent="0.2">
      <c r="B1596" t="s">
        <v>1632</v>
      </c>
      <c r="C1596" s="51">
        <v>3.471591395645738E-2</v>
      </c>
      <c r="D1596" s="51">
        <f t="shared" si="27"/>
        <v>6.4715913956457372E-2</v>
      </c>
    </row>
    <row r="1597" spans="2:4" x14ac:dyDescent="0.2">
      <c r="B1597" t="s">
        <v>1633</v>
      </c>
      <c r="C1597" s="51">
        <v>1.2707693992163475E-2</v>
      </c>
      <c r="D1597" s="51">
        <f t="shared" si="27"/>
        <v>4.2707693992163474E-2</v>
      </c>
    </row>
    <row r="1598" spans="2:4" x14ac:dyDescent="0.2">
      <c r="B1598" t="s">
        <v>1634</v>
      </c>
      <c r="C1598" s="51">
        <v>4.1227477377817012E-2</v>
      </c>
      <c r="D1598" s="51">
        <f t="shared" si="27"/>
        <v>7.1227477377817011E-2</v>
      </c>
    </row>
    <row r="1599" spans="2:4" x14ac:dyDescent="0.2">
      <c r="B1599" t="s">
        <v>1635</v>
      </c>
      <c r="C1599" s="51">
        <v>1.1711577400099515E-2</v>
      </c>
      <c r="D1599" s="51">
        <f t="shared" si="27"/>
        <v>4.1711577400099516E-2</v>
      </c>
    </row>
    <row r="1600" spans="2:4" x14ac:dyDescent="0.2">
      <c r="B1600" t="s">
        <v>1636</v>
      </c>
      <c r="C1600" s="51">
        <v>3.6046780272644713E-2</v>
      </c>
      <c r="D1600" s="51">
        <f t="shared" si="27"/>
        <v>6.6046780272644712E-2</v>
      </c>
    </row>
    <row r="1601" spans="2:4" x14ac:dyDescent="0.2">
      <c r="B1601" t="s">
        <v>1637</v>
      </c>
      <c r="C1601" s="51">
        <v>-2.2134069069488164E-2</v>
      </c>
      <c r="D1601" s="51">
        <f t="shared" si="27"/>
        <v>7.8659309305118344E-3</v>
      </c>
    </row>
    <row r="1602" spans="2:4" x14ac:dyDescent="0.2">
      <c r="B1602" t="s">
        <v>1638</v>
      </c>
      <c r="C1602" s="51">
        <v>-7.21858428772695E-4</v>
      </c>
      <c r="D1602" s="51">
        <f t="shared" si="27"/>
        <v>2.9278141571227302E-2</v>
      </c>
    </row>
    <row r="1603" spans="2:4" x14ac:dyDescent="0.2">
      <c r="B1603" t="s">
        <v>1639</v>
      </c>
      <c r="C1603" s="51">
        <v>5.2550724146675342E-3</v>
      </c>
      <c r="D1603" s="51">
        <f t="shared" si="27"/>
        <v>3.5255072414667535E-2</v>
      </c>
    </row>
    <row r="1604" spans="2:4" x14ac:dyDescent="0.2">
      <c r="B1604" t="s">
        <v>1640</v>
      </c>
      <c r="C1604" s="51">
        <v>1.4293973302427217E-2</v>
      </c>
      <c r="D1604" s="51">
        <f t="shared" si="27"/>
        <v>4.4293973302427216E-2</v>
      </c>
    </row>
    <row r="1605" spans="2:4" x14ac:dyDescent="0.2">
      <c r="B1605" t="s">
        <v>1641</v>
      </c>
      <c r="C1605" s="51">
        <v>-3.1485724755016039E-3</v>
      </c>
      <c r="D1605" s="51">
        <f t="shared" ref="D1605:D1668" si="28">C1605+3%</f>
        <v>2.6851427524498393E-2</v>
      </c>
    </row>
    <row r="1606" spans="2:4" x14ac:dyDescent="0.2">
      <c r="B1606" t="s">
        <v>1642</v>
      </c>
      <c r="C1606" s="51">
        <v>-1.3683768269079419E-2</v>
      </c>
      <c r="D1606" s="51">
        <f t="shared" si="28"/>
        <v>1.6316231730920581E-2</v>
      </c>
    </row>
    <row r="1607" spans="2:4" x14ac:dyDescent="0.2">
      <c r="B1607" t="s">
        <v>1643</v>
      </c>
      <c r="C1607" s="51">
        <v>-1.2954852368256171E-3</v>
      </c>
      <c r="D1607" s="51">
        <f t="shared" si="28"/>
        <v>2.8704514763174382E-2</v>
      </c>
    </row>
    <row r="1608" spans="2:4" x14ac:dyDescent="0.2">
      <c r="B1608" t="s">
        <v>1644</v>
      </c>
      <c r="C1608" s="51">
        <v>4.2235338352992674E-2</v>
      </c>
      <c r="D1608" s="51">
        <f t="shared" si="28"/>
        <v>7.2235338352992673E-2</v>
      </c>
    </row>
    <row r="1609" spans="2:4" x14ac:dyDescent="0.2">
      <c r="B1609" t="s">
        <v>1645</v>
      </c>
      <c r="C1609" s="51">
        <v>1.4816691847379758E-2</v>
      </c>
      <c r="D1609" s="51">
        <f t="shared" si="28"/>
        <v>4.4816691847379755E-2</v>
      </c>
    </row>
    <row r="1610" spans="2:4" x14ac:dyDescent="0.2">
      <c r="B1610" t="s">
        <v>1646</v>
      </c>
      <c r="C1610" s="51">
        <v>-1.0312841680001279E-2</v>
      </c>
      <c r="D1610" s="51">
        <f t="shared" si="28"/>
        <v>1.9687158319998718E-2</v>
      </c>
    </row>
    <row r="1611" spans="2:4" x14ac:dyDescent="0.2">
      <c r="B1611" t="s">
        <v>1647</v>
      </c>
      <c r="C1611" s="51">
        <v>1.2430644273040248E-2</v>
      </c>
      <c r="D1611" s="51">
        <f t="shared" si="28"/>
        <v>4.2430644273040247E-2</v>
      </c>
    </row>
    <row r="1612" spans="2:4" x14ac:dyDescent="0.2">
      <c r="B1612" t="s">
        <v>1648</v>
      </c>
      <c r="C1612" s="51">
        <v>2.7642818022695304E-2</v>
      </c>
      <c r="D1612" s="51">
        <f t="shared" si="28"/>
        <v>5.7642818022695302E-2</v>
      </c>
    </row>
    <row r="1613" spans="2:4" x14ac:dyDescent="0.2">
      <c r="B1613" t="s">
        <v>1649</v>
      </c>
      <c r="C1613" s="51">
        <v>3.0667162096887947E-3</v>
      </c>
      <c r="D1613" s="51">
        <f t="shared" si="28"/>
        <v>3.306671620968879E-2</v>
      </c>
    </row>
    <row r="1614" spans="2:4" x14ac:dyDescent="0.2">
      <c r="B1614" t="s">
        <v>1650</v>
      </c>
      <c r="C1614" s="51">
        <v>-1.0245562776859342E-2</v>
      </c>
      <c r="D1614" s="51">
        <f t="shared" si="28"/>
        <v>1.9754437223140658E-2</v>
      </c>
    </row>
    <row r="1615" spans="2:4" x14ac:dyDescent="0.2">
      <c r="B1615" t="s">
        <v>1651</v>
      </c>
      <c r="C1615" s="51">
        <v>-7.7225259989699233E-3</v>
      </c>
      <c r="D1615" s="51">
        <f t="shared" si="28"/>
        <v>2.2277474001030077E-2</v>
      </c>
    </row>
    <row r="1616" spans="2:4" x14ac:dyDescent="0.2">
      <c r="B1616" t="s">
        <v>1652</v>
      </c>
      <c r="C1616" s="51">
        <v>2.7692304415411761E-2</v>
      </c>
      <c r="D1616" s="51">
        <f t="shared" si="28"/>
        <v>5.769230441541176E-2</v>
      </c>
    </row>
    <row r="1617" spans="2:4" x14ac:dyDescent="0.2">
      <c r="B1617" t="s">
        <v>1653</v>
      </c>
      <c r="C1617" s="51">
        <v>9.6878256029902434E-3</v>
      </c>
      <c r="D1617" s="51">
        <f t="shared" si="28"/>
        <v>3.9687825602990244E-2</v>
      </c>
    </row>
    <row r="1618" spans="2:4" x14ac:dyDescent="0.2">
      <c r="B1618" t="s">
        <v>1654</v>
      </c>
      <c r="C1618" s="51">
        <v>5.3223638804512328E-3</v>
      </c>
      <c r="D1618" s="51">
        <f t="shared" si="28"/>
        <v>3.5322363880451235E-2</v>
      </c>
    </row>
    <row r="1619" spans="2:4" x14ac:dyDescent="0.2">
      <c r="B1619" t="s">
        <v>1655</v>
      </c>
      <c r="C1619" s="51">
        <v>-2.6801381454967431E-2</v>
      </c>
      <c r="D1619" s="51">
        <f t="shared" si="28"/>
        <v>3.198618545032568E-3</v>
      </c>
    </row>
    <row r="1620" spans="2:4" x14ac:dyDescent="0.2">
      <c r="B1620" t="s">
        <v>1656</v>
      </c>
      <c r="C1620" s="51">
        <v>-2.0105619748138279E-2</v>
      </c>
      <c r="D1620" s="51">
        <f t="shared" si="28"/>
        <v>9.8943802518617202E-3</v>
      </c>
    </row>
    <row r="1621" spans="2:4" x14ac:dyDescent="0.2">
      <c r="B1621" t="s">
        <v>1657</v>
      </c>
      <c r="C1621" s="51">
        <v>1.4112329781773821E-2</v>
      </c>
      <c r="D1621" s="51">
        <f t="shared" si="28"/>
        <v>4.4112329781773818E-2</v>
      </c>
    </row>
    <row r="1622" spans="2:4" x14ac:dyDescent="0.2">
      <c r="B1622" t="s">
        <v>1658</v>
      </c>
      <c r="C1622" s="51">
        <v>-3.907632757398187E-4</v>
      </c>
      <c r="D1622" s="51">
        <f t="shared" si="28"/>
        <v>2.960923672426018E-2</v>
      </c>
    </row>
    <row r="1623" spans="2:4" x14ac:dyDescent="0.2">
      <c r="B1623" t="s">
        <v>1659</v>
      </c>
      <c r="C1623" s="51">
        <v>-8.546992505456567E-3</v>
      </c>
      <c r="D1623" s="51">
        <f t="shared" si="28"/>
        <v>2.145300749454343E-2</v>
      </c>
    </row>
    <row r="1624" spans="2:4" x14ac:dyDescent="0.2">
      <c r="B1624" t="s">
        <v>1660</v>
      </c>
      <c r="C1624" s="51">
        <v>2.5394700977219485E-2</v>
      </c>
      <c r="D1624" s="51">
        <f t="shared" si="28"/>
        <v>5.5394700977219484E-2</v>
      </c>
    </row>
    <row r="1625" spans="2:4" x14ac:dyDescent="0.2">
      <c r="B1625" t="s">
        <v>1661</v>
      </c>
      <c r="C1625" s="51">
        <v>-1.71986093165662E-2</v>
      </c>
      <c r="D1625" s="51">
        <f t="shared" si="28"/>
        <v>1.2801390683433798E-2</v>
      </c>
    </row>
    <row r="1626" spans="2:4" x14ac:dyDescent="0.2">
      <c r="B1626" t="s">
        <v>1662</v>
      </c>
      <c r="C1626" s="51">
        <v>2.0783106125565592E-3</v>
      </c>
      <c r="D1626" s="51">
        <f t="shared" si="28"/>
        <v>3.207831061255656E-2</v>
      </c>
    </row>
    <row r="1627" spans="2:4" x14ac:dyDescent="0.2">
      <c r="B1627" t="s">
        <v>1663</v>
      </c>
      <c r="C1627" s="51">
        <v>-7.4850916703605563E-3</v>
      </c>
      <c r="D1627" s="51">
        <f t="shared" si="28"/>
        <v>2.2514908329639441E-2</v>
      </c>
    </row>
    <row r="1628" spans="2:4" x14ac:dyDescent="0.2">
      <c r="B1628" t="s">
        <v>1664</v>
      </c>
      <c r="C1628" s="51">
        <v>-5.356178058405674E-3</v>
      </c>
      <c r="D1628" s="51">
        <f t="shared" si="28"/>
        <v>2.4643821941594327E-2</v>
      </c>
    </row>
    <row r="1629" spans="2:4" x14ac:dyDescent="0.2">
      <c r="B1629" t="s">
        <v>1665</v>
      </c>
      <c r="C1629" s="51">
        <v>1.3359414776904324E-2</v>
      </c>
      <c r="D1629" s="51">
        <f t="shared" si="28"/>
        <v>4.3359414776904324E-2</v>
      </c>
    </row>
    <row r="1630" spans="2:4" x14ac:dyDescent="0.2">
      <c r="B1630" t="s">
        <v>1666</v>
      </c>
      <c r="C1630" s="51">
        <v>1.7866845100317132E-2</v>
      </c>
      <c r="D1630" s="51">
        <f t="shared" si="28"/>
        <v>4.7866845100317135E-2</v>
      </c>
    </row>
    <row r="1631" spans="2:4" x14ac:dyDescent="0.2">
      <c r="B1631" t="s">
        <v>1667</v>
      </c>
      <c r="C1631" s="51">
        <v>7.5937591406691957E-2</v>
      </c>
      <c r="D1631" s="51">
        <f t="shared" si="28"/>
        <v>0.10593759140669196</v>
      </c>
    </row>
    <row r="1632" spans="2:4" x14ac:dyDescent="0.2">
      <c r="B1632" t="s">
        <v>1668</v>
      </c>
      <c r="C1632" s="51">
        <v>-1.6009823110221567E-2</v>
      </c>
      <c r="D1632" s="51">
        <f t="shared" si="28"/>
        <v>1.3990176889778431E-2</v>
      </c>
    </row>
    <row r="1633" spans="2:4" x14ac:dyDescent="0.2">
      <c r="B1633" t="s">
        <v>1669</v>
      </c>
      <c r="C1633" s="51">
        <v>3.0339827127274399E-2</v>
      </c>
      <c r="D1633" s="51">
        <f t="shared" si="28"/>
        <v>6.0339827127274398E-2</v>
      </c>
    </row>
    <row r="1634" spans="2:4" x14ac:dyDescent="0.2">
      <c r="B1634" t="s">
        <v>1670</v>
      </c>
      <c r="C1634" s="51">
        <v>6.4026812340291506E-3</v>
      </c>
      <c r="D1634" s="51">
        <f t="shared" si="28"/>
        <v>3.6402681234029149E-2</v>
      </c>
    </row>
    <row r="1635" spans="2:4" x14ac:dyDescent="0.2">
      <c r="B1635" t="s">
        <v>1671</v>
      </c>
      <c r="C1635" s="51">
        <v>-1.1818987329495817E-2</v>
      </c>
      <c r="D1635" s="51">
        <f t="shared" si="28"/>
        <v>1.8181012670504183E-2</v>
      </c>
    </row>
    <row r="1636" spans="2:4" x14ac:dyDescent="0.2">
      <c r="B1636" t="s">
        <v>1672</v>
      </c>
      <c r="C1636" s="51">
        <v>2.679909947580876E-3</v>
      </c>
      <c r="D1636" s="51">
        <f t="shared" si="28"/>
        <v>3.2679909947580875E-2</v>
      </c>
    </row>
    <row r="1637" spans="2:4" x14ac:dyDescent="0.2">
      <c r="B1637" t="s">
        <v>1673</v>
      </c>
      <c r="C1637" s="51">
        <v>2.654224822384927E-2</v>
      </c>
      <c r="D1637" s="51">
        <f t="shared" si="28"/>
        <v>5.6542248223849269E-2</v>
      </c>
    </row>
    <row r="1638" spans="2:4" x14ac:dyDescent="0.2">
      <c r="B1638" t="s">
        <v>1674</v>
      </c>
      <c r="C1638" s="51">
        <v>8.6949006251652652E-3</v>
      </c>
      <c r="D1638" s="51">
        <f t="shared" si="28"/>
        <v>3.8694900625165264E-2</v>
      </c>
    </row>
    <row r="1639" spans="2:4" x14ac:dyDescent="0.2">
      <c r="B1639" t="s">
        <v>1675</v>
      </c>
      <c r="C1639" s="51">
        <v>4.4207769293297108E-3</v>
      </c>
      <c r="D1639" s="51">
        <f t="shared" si="28"/>
        <v>3.4420776929329711E-2</v>
      </c>
    </row>
    <row r="1640" spans="2:4" x14ac:dyDescent="0.2">
      <c r="B1640" t="s">
        <v>1676</v>
      </c>
      <c r="C1640" s="51">
        <v>4.5564608809029114E-3</v>
      </c>
      <c r="D1640" s="51">
        <f t="shared" si="28"/>
        <v>3.455646088090291E-2</v>
      </c>
    </row>
    <row r="1641" spans="2:4" x14ac:dyDescent="0.2">
      <c r="B1641" t="s">
        <v>1677</v>
      </c>
      <c r="C1641" s="51">
        <v>6.1726543873556833E-2</v>
      </c>
      <c r="D1641" s="51">
        <f t="shared" si="28"/>
        <v>9.1726543873556832E-2</v>
      </c>
    </row>
    <row r="1642" spans="2:4" x14ac:dyDescent="0.2">
      <c r="B1642" t="s">
        <v>1678</v>
      </c>
      <c r="C1642" s="51">
        <v>-7.6517678502427289E-3</v>
      </c>
      <c r="D1642" s="51">
        <f t="shared" si="28"/>
        <v>2.2348232149757272E-2</v>
      </c>
    </row>
    <row r="1643" spans="2:4" x14ac:dyDescent="0.2">
      <c r="B1643" t="s">
        <v>1679</v>
      </c>
      <c r="C1643" s="51">
        <v>-2.5076066947473323E-2</v>
      </c>
      <c r="D1643" s="51">
        <f t="shared" si="28"/>
        <v>4.9239330525266758E-3</v>
      </c>
    </row>
    <row r="1644" spans="2:4" x14ac:dyDescent="0.2">
      <c r="B1644" t="s">
        <v>1680</v>
      </c>
      <c r="C1644" s="51">
        <v>2.735322787291581E-2</v>
      </c>
      <c r="D1644" s="51">
        <f t="shared" si="28"/>
        <v>5.7353227872915809E-2</v>
      </c>
    </row>
    <row r="1645" spans="2:4" x14ac:dyDescent="0.2">
      <c r="B1645" t="s">
        <v>1681</v>
      </c>
      <c r="C1645" s="51">
        <v>4.16024106802678E-2</v>
      </c>
      <c r="D1645" s="51">
        <f t="shared" si="28"/>
        <v>7.1602410680267792E-2</v>
      </c>
    </row>
    <row r="1646" spans="2:4" x14ac:dyDescent="0.2">
      <c r="B1646" t="s">
        <v>1682</v>
      </c>
      <c r="C1646" s="51">
        <v>-1.2402076832093729E-3</v>
      </c>
      <c r="D1646" s="51">
        <f t="shared" si="28"/>
        <v>2.8759792316790628E-2</v>
      </c>
    </row>
    <row r="1647" spans="2:4" x14ac:dyDescent="0.2">
      <c r="B1647" t="s">
        <v>1683</v>
      </c>
      <c r="C1647" s="51">
        <v>1.7046519676506774E-2</v>
      </c>
      <c r="D1647" s="51">
        <f t="shared" si="28"/>
        <v>4.7046519676506776E-2</v>
      </c>
    </row>
    <row r="1648" spans="2:4" x14ac:dyDescent="0.2">
      <c r="B1648" t="s">
        <v>1684</v>
      </c>
      <c r="C1648" s="51">
        <v>2.177937459149807E-2</v>
      </c>
      <c r="D1648" s="51">
        <f t="shared" si="28"/>
        <v>5.1779374591498069E-2</v>
      </c>
    </row>
    <row r="1649" spans="2:4" x14ac:dyDescent="0.2">
      <c r="B1649" t="s">
        <v>1685</v>
      </c>
      <c r="C1649" s="51">
        <v>2.6569008780876965E-2</v>
      </c>
      <c r="D1649" s="51">
        <f t="shared" si="28"/>
        <v>5.6569008780876964E-2</v>
      </c>
    </row>
    <row r="1650" spans="2:4" x14ac:dyDescent="0.2">
      <c r="B1650" t="s">
        <v>1686</v>
      </c>
      <c r="C1650" s="51">
        <v>3.0634628171849622E-2</v>
      </c>
      <c r="D1650" s="51">
        <f t="shared" si="28"/>
        <v>6.0634628171849621E-2</v>
      </c>
    </row>
    <row r="1651" spans="2:4" x14ac:dyDescent="0.2">
      <c r="B1651" t="s">
        <v>1687</v>
      </c>
      <c r="C1651" s="51">
        <v>1.5685127427822181E-2</v>
      </c>
      <c r="D1651" s="51">
        <f t="shared" si="28"/>
        <v>4.5685127427822179E-2</v>
      </c>
    </row>
    <row r="1652" spans="2:4" x14ac:dyDescent="0.2">
      <c r="B1652" t="s">
        <v>1688</v>
      </c>
      <c r="C1652" s="51">
        <v>3.870531859513178E-2</v>
      </c>
      <c r="D1652" s="51">
        <f t="shared" si="28"/>
        <v>6.8705318595131779E-2</v>
      </c>
    </row>
    <row r="1653" spans="2:4" x14ac:dyDescent="0.2">
      <c r="B1653" t="s">
        <v>1689</v>
      </c>
      <c r="C1653" s="51">
        <v>4.4595144114912815E-3</v>
      </c>
      <c r="D1653" s="51">
        <f t="shared" si="28"/>
        <v>3.4459514411491282E-2</v>
      </c>
    </row>
    <row r="1654" spans="2:4" x14ac:dyDescent="0.2">
      <c r="B1654" t="s">
        <v>1690</v>
      </c>
      <c r="C1654" s="51">
        <v>3.3324571445875029E-2</v>
      </c>
      <c r="D1654" s="51">
        <f t="shared" si="28"/>
        <v>6.3324571445875028E-2</v>
      </c>
    </row>
    <row r="1655" spans="2:4" x14ac:dyDescent="0.2">
      <c r="B1655" t="s">
        <v>1691</v>
      </c>
      <c r="C1655" s="51">
        <v>3.7205475857885528E-2</v>
      </c>
      <c r="D1655" s="51">
        <f t="shared" si="28"/>
        <v>6.7205475857885527E-2</v>
      </c>
    </row>
    <row r="1656" spans="2:4" x14ac:dyDescent="0.2">
      <c r="B1656" t="s">
        <v>1692</v>
      </c>
      <c r="C1656" s="51">
        <v>1.2438813310892924E-2</v>
      </c>
      <c r="D1656" s="51">
        <f t="shared" si="28"/>
        <v>4.2438813310892921E-2</v>
      </c>
    </row>
    <row r="1657" spans="2:4" x14ac:dyDescent="0.2">
      <c r="B1657" t="s">
        <v>1693</v>
      </c>
      <c r="C1657" s="51">
        <v>-1.4471541587910518E-2</v>
      </c>
      <c r="D1657" s="51">
        <f t="shared" si="28"/>
        <v>1.5528458412089481E-2</v>
      </c>
    </row>
    <row r="1658" spans="2:4" x14ac:dyDescent="0.2">
      <c r="B1658" t="s">
        <v>1694</v>
      </c>
      <c r="C1658" s="51">
        <v>-1.4210986158619448E-2</v>
      </c>
      <c r="D1658" s="51">
        <f t="shared" si="28"/>
        <v>1.5789013841380553E-2</v>
      </c>
    </row>
    <row r="1659" spans="2:4" x14ac:dyDescent="0.2">
      <c r="B1659" t="s">
        <v>1695</v>
      </c>
      <c r="C1659" s="51">
        <v>4.8499113135140721E-2</v>
      </c>
      <c r="D1659" s="51">
        <f t="shared" si="28"/>
        <v>7.8499113135140713E-2</v>
      </c>
    </row>
    <row r="1660" spans="2:4" x14ac:dyDescent="0.2">
      <c r="B1660" t="s">
        <v>1696</v>
      </c>
      <c r="C1660" s="51">
        <v>-6.3717433999631139E-4</v>
      </c>
      <c r="D1660" s="51">
        <f t="shared" si="28"/>
        <v>2.9362825660003686E-2</v>
      </c>
    </row>
    <row r="1661" spans="2:4" x14ac:dyDescent="0.2">
      <c r="B1661" t="s">
        <v>1697</v>
      </c>
      <c r="C1661" s="51">
        <v>1.8089743008387393E-2</v>
      </c>
      <c r="D1661" s="51">
        <f t="shared" si="28"/>
        <v>4.8089743008387392E-2</v>
      </c>
    </row>
    <row r="1662" spans="2:4" x14ac:dyDescent="0.2">
      <c r="B1662" t="s">
        <v>1698</v>
      </c>
      <c r="C1662" s="51">
        <v>4.4144211893070787E-2</v>
      </c>
      <c r="D1662" s="51">
        <f t="shared" si="28"/>
        <v>7.4144211893070786E-2</v>
      </c>
    </row>
    <row r="1663" spans="2:4" x14ac:dyDescent="0.2">
      <c r="B1663" t="s">
        <v>1699</v>
      </c>
      <c r="C1663" s="51">
        <v>8.133719784466524E-3</v>
      </c>
      <c r="D1663" s="51">
        <f t="shared" si="28"/>
        <v>3.8133719784466523E-2</v>
      </c>
    </row>
    <row r="1664" spans="2:4" x14ac:dyDescent="0.2">
      <c r="B1664" t="s">
        <v>1700</v>
      </c>
      <c r="C1664" s="51">
        <v>2.8287320392798361E-2</v>
      </c>
      <c r="D1664" s="51">
        <f t="shared" si="28"/>
        <v>5.828732039279836E-2</v>
      </c>
    </row>
    <row r="1665" spans="2:4" x14ac:dyDescent="0.2">
      <c r="B1665" t="s">
        <v>1701</v>
      </c>
      <c r="C1665" s="51">
        <v>4.7927162634259349E-2</v>
      </c>
      <c r="D1665" s="51">
        <f t="shared" si="28"/>
        <v>7.7927162634259348E-2</v>
      </c>
    </row>
    <row r="1666" spans="2:4" x14ac:dyDescent="0.2">
      <c r="B1666" t="s">
        <v>1702</v>
      </c>
      <c r="C1666" s="51">
        <v>-4.2846196738463085E-3</v>
      </c>
      <c r="D1666" s="51">
        <f t="shared" si="28"/>
        <v>2.571538032615369E-2</v>
      </c>
    </row>
    <row r="1667" spans="2:4" x14ac:dyDescent="0.2">
      <c r="B1667" t="s">
        <v>1703</v>
      </c>
      <c r="C1667" s="51">
        <v>2.9988599985675164E-2</v>
      </c>
      <c r="D1667" s="51">
        <f t="shared" si="28"/>
        <v>5.9988599985675163E-2</v>
      </c>
    </row>
    <row r="1668" spans="2:4" x14ac:dyDescent="0.2">
      <c r="B1668" t="s">
        <v>1704</v>
      </c>
      <c r="C1668" s="51">
        <v>2.8082520533544174E-2</v>
      </c>
      <c r="D1668" s="51">
        <f t="shared" si="28"/>
        <v>5.8082520533544173E-2</v>
      </c>
    </row>
    <row r="1669" spans="2:4" x14ac:dyDescent="0.2">
      <c r="B1669" t="s">
        <v>1705</v>
      </c>
      <c r="C1669" s="51">
        <v>1.5091633718858868E-2</v>
      </c>
      <c r="D1669" s="51">
        <f t="shared" ref="D1669:D1732" si="29">C1669+3%</f>
        <v>4.5091633718858867E-2</v>
      </c>
    </row>
    <row r="1670" spans="2:4" x14ac:dyDescent="0.2">
      <c r="B1670" t="s">
        <v>1706</v>
      </c>
      <c r="C1670" s="51">
        <v>4.8457258183788755E-3</v>
      </c>
      <c r="D1670" s="51">
        <f t="shared" si="29"/>
        <v>3.4845725818378873E-2</v>
      </c>
    </row>
    <row r="1671" spans="2:4" x14ac:dyDescent="0.2">
      <c r="B1671" t="s">
        <v>1707</v>
      </c>
      <c r="C1671" s="51">
        <v>-1.4980674147491562E-2</v>
      </c>
      <c r="D1671" s="51">
        <f t="shared" si="29"/>
        <v>1.5019325852508437E-2</v>
      </c>
    </row>
    <row r="1672" spans="2:4" x14ac:dyDescent="0.2">
      <c r="B1672" t="s">
        <v>1708</v>
      </c>
      <c r="C1672" s="51">
        <v>-1.8711726229208955E-2</v>
      </c>
      <c r="D1672" s="51">
        <f t="shared" si="29"/>
        <v>1.1288273770791044E-2</v>
      </c>
    </row>
    <row r="1673" spans="2:4" x14ac:dyDescent="0.2">
      <c r="B1673" t="s">
        <v>1709</v>
      </c>
      <c r="C1673" s="51">
        <v>8.1504401437591974E-4</v>
      </c>
      <c r="D1673" s="51">
        <f t="shared" si="29"/>
        <v>3.0815044014375917E-2</v>
      </c>
    </row>
    <row r="1674" spans="2:4" x14ac:dyDescent="0.2">
      <c r="B1674" t="s">
        <v>1710</v>
      </c>
      <c r="C1674" s="51">
        <v>2.6967113959909993E-2</v>
      </c>
      <c r="D1674" s="51">
        <f t="shared" si="29"/>
        <v>5.6967113959909992E-2</v>
      </c>
    </row>
    <row r="1675" spans="2:4" x14ac:dyDescent="0.2">
      <c r="B1675" t="s">
        <v>1711</v>
      </c>
      <c r="C1675" s="51">
        <v>9.9015205425856991E-3</v>
      </c>
      <c r="D1675" s="51">
        <f t="shared" si="29"/>
        <v>3.9901520542585694E-2</v>
      </c>
    </row>
    <row r="1676" spans="2:4" x14ac:dyDescent="0.2">
      <c r="B1676" t="s">
        <v>1712</v>
      </c>
      <c r="C1676" s="51">
        <v>3.890790772100073E-2</v>
      </c>
      <c r="D1676" s="51">
        <f t="shared" si="29"/>
        <v>6.8907907721000722E-2</v>
      </c>
    </row>
    <row r="1677" spans="2:4" x14ac:dyDescent="0.2">
      <c r="B1677" t="s">
        <v>1713</v>
      </c>
      <c r="C1677" s="51">
        <v>1.7295791536660988E-2</v>
      </c>
      <c r="D1677" s="51">
        <f t="shared" si="29"/>
        <v>4.7295791536660983E-2</v>
      </c>
    </row>
    <row r="1678" spans="2:4" x14ac:dyDescent="0.2">
      <c r="B1678" t="s">
        <v>1714</v>
      </c>
      <c r="C1678" s="51">
        <v>4.3667674057081815E-2</v>
      </c>
      <c r="D1678" s="51">
        <f t="shared" si="29"/>
        <v>7.3667674057081814E-2</v>
      </c>
    </row>
    <row r="1679" spans="2:4" x14ac:dyDescent="0.2">
      <c r="B1679" t="s">
        <v>1715</v>
      </c>
      <c r="C1679" s="51">
        <v>-1.8933373693209125E-2</v>
      </c>
      <c r="D1679" s="51">
        <f t="shared" si="29"/>
        <v>1.1066626306790874E-2</v>
      </c>
    </row>
    <row r="1680" spans="2:4" x14ac:dyDescent="0.2">
      <c r="B1680" t="s">
        <v>1716</v>
      </c>
      <c r="C1680" s="51">
        <v>-6.7870706085647759E-3</v>
      </c>
      <c r="D1680" s="51">
        <f t="shared" si="29"/>
        <v>2.3212929391435225E-2</v>
      </c>
    </row>
    <row r="1681" spans="2:4" x14ac:dyDescent="0.2">
      <c r="B1681" t="s">
        <v>1717</v>
      </c>
      <c r="C1681" s="51">
        <v>2.8132642459153867E-2</v>
      </c>
      <c r="D1681" s="51">
        <f t="shared" si="29"/>
        <v>5.8132642459153866E-2</v>
      </c>
    </row>
    <row r="1682" spans="2:4" x14ac:dyDescent="0.2">
      <c r="B1682" t="s">
        <v>1718</v>
      </c>
      <c r="C1682" s="51">
        <v>-3.0790959695278543E-2</v>
      </c>
      <c r="D1682" s="51">
        <f t="shared" si="29"/>
        <v>-7.9095969527854387E-4</v>
      </c>
    </row>
    <row r="1683" spans="2:4" x14ac:dyDescent="0.2">
      <c r="B1683" t="s">
        <v>1719</v>
      </c>
      <c r="C1683" s="51">
        <v>1.0308265756613505E-3</v>
      </c>
      <c r="D1683" s="51">
        <f t="shared" si="29"/>
        <v>3.1030826575661349E-2</v>
      </c>
    </row>
    <row r="1684" spans="2:4" x14ac:dyDescent="0.2">
      <c r="B1684" t="s">
        <v>1720</v>
      </c>
      <c r="C1684" s="51">
        <v>2.7605261472495736E-2</v>
      </c>
      <c r="D1684" s="51">
        <f t="shared" si="29"/>
        <v>5.7605261472495735E-2</v>
      </c>
    </row>
    <row r="1685" spans="2:4" x14ac:dyDescent="0.2">
      <c r="B1685" t="s">
        <v>1721</v>
      </c>
      <c r="C1685" s="51">
        <v>-6.754283416951572E-3</v>
      </c>
      <c r="D1685" s="51">
        <f t="shared" si="29"/>
        <v>2.3245716583048429E-2</v>
      </c>
    </row>
    <row r="1686" spans="2:4" x14ac:dyDescent="0.2">
      <c r="B1686" t="s">
        <v>1722</v>
      </c>
      <c r="C1686" s="51">
        <v>2.7097323915957615E-2</v>
      </c>
      <c r="D1686" s="51">
        <f t="shared" si="29"/>
        <v>5.7097323915957614E-2</v>
      </c>
    </row>
    <row r="1687" spans="2:4" x14ac:dyDescent="0.2">
      <c r="B1687" t="s">
        <v>1723</v>
      </c>
      <c r="C1687" s="51">
        <v>1.30111759555669E-2</v>
      </c>
      <c r="D1687" s="51">
        <f t="shared" si="29"/>
        <v>4.3011175955566902E-2</v>
      </c>
    </row>
    <row r="1688" spans="2:4" x14ac:dyDescent="0.2">
      <c r="B1688" t="s">
        <v>1724</v>
      </c>
      <c r="C1688" s="51">
        <v>-5.3098033768850268E-3</v>
      </c>
      <c r="D1688" s="51">
        <f t="shared" si="29"/>
        <v>2.4690196623114974E-2</v>
      </c>
    </row>
    <row r="1689" spans="2:4" x14ac:dyDescent="0.2">
      <c r="B1689" t="s">
        <v>1725</v>
      </c>
      <c r="C1689" s="51">
        <v>-1.7357406174678881E-2</v>
      </c>
      <c r="D1689" s="51">
        <f t="shared" si="29"/>
        <v>1.2642593825321118E-2</v>
      </c>
    </row>
    <row r="1690" spans="2:4" x14ac:dyDescent="0.2">
      <c r="B1690" t="s">
        <v>1726</v>
      </c>
      <c r="C1690" s="51">
        <v>1.4046429855743156E-2</v>
      </c>
      <c r="D1690" s="51">
        <f t="shared" si="29"/>
        <v>4.4046429855743155E-2</v>
      </c>
    </row>
    <row r="1691" spans="2:4" x14ac:dyDescent="0.2">
      <c r="B1691" t="s">
        <v>1727</v>
      </c>
      <c r="C1691" s="51">
        <v>2.721375735423312E-2</v>
      </c>
      <c r="D1691" s="51">
        <f t="shared" si="29"/>
        <v>5.7213757354233119E-2</v>
      </c>
    </row>
    <row r="1692" spans="2:4" x14ac:dyDescent="0.2">
      <c r="B1692" t="s">
        <v>1728</v>
      </c>
      <c r="C1692" s="51">
        <v>-2.2772118645657244E-2</v>
      </c>
      <c r="D1692" s="51">
        <f t="shared" si="29"/>
        <v>7.227881354342755E-3</v>
      </c>
    </row>
    <row r="1693" spans="2:4" x14ac:dyDescent="0.2">
      <c r="B1693" t="s">
        <v>1729</v>
      </c>
      <c r="C1693" s="51">
        <v>-1.607606068902976E-2</v>
      </c>
      <c r="D1693" s="51">
        <f t="shared" si="29"/>
        <v>1.3923939310970239E-2</v>
      </c>
    </row>
    <row r="1694" spans="2:4" x14ac:dyDescent="0.2">
      <c r="B1694" t="s">
        <v>1730</v>
      </c>
      <c r="C1694" s="51">
        <v>1.7632610259083671E-2</v>
      </c>
      <c r="D1694" s="51">
        <f t="shared" si="29"/>
        <v>4.763261025908367E-2</v>
      </c>
    </row>
    <row r="1695" spans="2:4" x14ac:dyDescent="0.2">
      <c r="B1695" t="s">
        <v>1731</v>
      </c>
      <c r="C1695" s="51">
        <v>2.3463770622097528E-2</v>
      </c>
      <c r="D1695" s="51">
        <f t="shared" si="29"/>
        <v>5.3463770622097527E-2</v>
      </c>
    </row>
    <row r="1696" spans="2:4" x14ac:dyDescent="0.2">
      <c r="B1696" t="s">
        <v>1732</v>
      </c>
      <c r="C1696" s="51">
        <v>1.9745797293166251E-2</v>
      </c>
      <c r="D1696" s="51">
        <f t="shared" si="29"/>
        <v>4.974579729316625E-2</v>
      </c>
    </row>
    <row r="1697" spans="2:4" x14ac:dyDescent="0.2">
      <c r="B1697" t="s">
        <v>1733</v>
      </c>
      <c r="C1697" s="51">
        <v>4.6399917299220557E-2</v>
      </c>
      <c r="D1697" s="51">
        <f t="shared" si="29"/>
        <v>7.6399917299220549E-2</v>
      </c>
    </row>
    <row r="1698" spans="2:4" x14ac:dyDescent="0.2">
      <c r="B1698" t="s">
        <v>1734</v>
      </c>
      <c r="C1698" s="51">
        <v>-2.0835553731166547E-3</v>
      </c>
      <c r="D1698" s="51">
        <f t="shared" si="29"/>
        <v>2.7916444626883342E-2</v>
      </c>
    </row>
    <row r="1699" spans="2:4" x14ac:dyDescent="0.2">
      <c r="B1699" t="s">
        <v>1735</v>
      </c>
      <c r="C1699" s="51">
        <v>8.8853670594784967E-3</v>
      </c>
      <c r="D1699" s="51">
        <f t="shared" si="29"/>
        <v>3.8885367059478496E-2</v>
      </c>
    </row>
    <row r="1700" spans="2:4" x14ac:dyDescent="0.2">
      <c r="B1700" t="s">
        <v>1736</v>
      </c>
      <c r="C1700" s="51">
        <v>7.6408393806607251E-3</v>
      </c>
      <c r="D1700" s="51">
        <f t="shared" si="29"/>
        <v>3.7640839380660721E-2</v>
      </c>
    </row>
    <row r="1701" spans="2:4" x14ac:dyDescent="0.2">
      <c r="B1701" t="s">
        <v>1737</v>
      </c>
      <c r="C1701" s="51">
        <v>-1.5892929165921742E-2</v>
      </c>
      <c r="D1701" s="51">
        <f t="shared" si="29"/>
        <v>1.4107070834078257E-2</v>
      </c>
    </row>
    <row r="1702" spans="2:4" x14ac:dyDescent="0.2">
      <c r="B1702" t="s">
        <v>1738</v>
      </c>
      <c r="C1702" s="51">
        <v>-7.1894935489638309E-4</v>
      </c>
      <c r="D1702" s="51">
        <f t="shared" si="29"/>
        <v>2.9281050645103616E-2</v>
      </c>
    </row>
    <row r="1703" spans="2:4" x14ac:dyDescent="0.2">
      <c r="B1703" t="s">
        <v>1739</v>
      </c>
      <c r="C1703" s="51">
        <v>-8.5504902248637795E-3</v>
      </c>
      <c r="D1703" s="51">
        <f t="shared" si="29"/>
        <v>2.1449509775136218E-2</v>
      </c>
    </row>
    <row r="1704" spans="2:4" x14ac:dyDescent="0.2">
      <c r="B1704" t="s">
        <v>1740</v>
      </c>
      <c r="C1704" s="51">
        <v>4.4556498900498717E-2</v>
      </c>
      <c r="D1704" s="51">
        <f t="shared" si="29"/>
        <v>7.4556498900498716E-2</v>
      </c>
    </row>
    <row r="1705" spans="2:4" x14ac:dyDescent="0.2">
      <c r="B1705" t="s">
        <v>1741</v>
      </c>
      <c r="C1705" s="51">
        <v>-1.7847810347592107E-2</v>
      </c>
      <c r="D1705" s="51">
        <f t="shared" si="29"/>
        <v>1.2152189652407892E-2</v>
      </c>
    </row>
    <row r="1706" spans="2:4" x14ac:dyDescent="0.2">
      <c r="B1706" t="s">
        <v>1742</v>
      </c>
      <c r="C1706" s="51">
        <v>7.741668890602172E-3</v>
      </c>
      <c r="D1706" s="51">
        <f t="shared" si="29"/>
        <v>3.7741668890602167E-2</v>
      </c>
    </row>
    <row r="1707" spans="2:4" x14ac:dyDescent="0.2">
      <c r="B1707" t="s">
        <v>1743</v>
      </c>
      <c r="C1707" s="51">
        <v>-2.4238716829603942E-2</v>
      </c>
      <c r="D1707" s="51">
        <f t="shared" si="29"/>
        <v>5.7612831703960574E-3</v>
      </c>
    </row>
    <row r="1708" spans="2:4" x14ac:dyDescent="0.2">
      <c r="B1708" t="s">
        <v>1744</v>
      </c>
      <c r="C1708" s="51">
        <v>2.9805492003850874E-2</v>
      </c>
      <c r="D1708" s="51">
        <f t="shared" si="29"/>
        <v>5.9805492003850873E-2</v>
      </c>
    </row>
    <row r="1709" spans="2:4" x14ac:dyDescent="0.2">
      <c r="B1709" t="s">
        <v>1745</v>
      </c>
      <c r="C1709" s="51">
        <v>3.6464421758960738E-2</v>
      </c>
      <c r="D1709" s="51">
        <f t="shared" si="29"/>
        <v>6.6464421758960737E-2</v>
      </c>
    </row>
    <row r="1710" spans="2:4" x14ac:dyDescent="0.2">
      <c r="B1710" t="s">
        <v>1746</v>
      </c>
      <c r="C1710" s="51">
        <v>8.6329383612225932E-4</v>
      </c>
      <c r="D1710" s="51">
        <f t="shared" si="29"/>
        <v>3.0863293836122258E-2</v>
      </c>
    </row>
    <row r="1711" spans="2:4" x14ac:dyDescent="0.2">
      <c r="B1711" t="s">
        <v>1747</v>
      </c>
      <c r="C1711" s="51">
        <v>2.0893429315775397E-2</v>
      </c>
      <c r="D1711" s="51">
        <f t="shared" si="29"/>
        <v>5.0893429315775396E-2</v>
      </c>
    </row>
    <row r="1712" spans="2:4" x14ac:dyDescent="0.2">
      <c r="B1712" t="s">
        <v>1748</v>
      </c>
      <c r="C1712" s="51">
        <v>2.7495542073705269E-2</v>
      </c>
      <c r="D1712" s="51">
        <f t="shared" si="29"/>
        <v>5.7495542073705268E-2</v>
      </c>
    </row>
    <row r="1713" spans="2:4" x14ac:dyDescent="0.2">
      <c r="B1713" t="s">
        <v>1749</v>
      </c>
      <c r="C1713" s="51">
        <v>2.2854443359738158E-2</v>
      </c>
      <c r="D1713" s="51">
        <f t="shared" si="29"/>
        <v>5.2854443359738157E-2</v>
      </c>
    </row>
    <row r="1714" spans="2:4" x14ac:dyDescent="0.2">
      <c r="B1714" t="s">
        <v>1750</v>
      </c>
      <c r="C1714" s="51">
        <v>-8.7303907203325187E-3</v>
      </c>
      <c r="D1714" s="51">
        <f t="shared" si="29"/>
        <v>2.1269609279667478E-2</v>
      </c>
    </row>
    <row r="1715" spans="2:4" x14ac:dyDescent="0.2">
      <c r="B1715" t="s">
        <v>1751</v>
      </c>
      <c r="C1715" s="51">
        <v>-1.5638631509894127E-2</v>
      </c>
      <c r="D1715" s="51">
        <f t="shared" si="29"/>
        <v>1.4361368490105872E-2</v>
      </c>
    </row>
    <row r="1716" spans="2:4" x14ac:dyDescent="0.2">
      <c r="B1716" t="s">
        <v>1752</v>
      </c>
      <c r="C1716" s="51">
        <v>7.7191194559805224E-3</v>
      </c>
      <c r="D1716" s="51">
        <f t="shared" si="29"/>
        <v>3.771911945598052E-2</v>
      </c>
    </row>
    <row r="1717" spans="2:4" x14ac:dyDescent="0.2">
      <c r="B1717" t="s">
        <v>1753</v>
      </c>
      <c r="C1717" s="51">
        <v>-9.0232799948335683E-4</v>
      </c>
      <c r="D1717" s="51">
        <f t="shared" si="29"/>
        <v>2.909767200051664E-2</v>
      </c>
    </row>
    <row r="1718" spans="2:4" x14ac:dyDescent="0.2">
      <c r="B1718" t="s">
        <v>1754</v>
      </c>
      <c r="C1718" s="51">
        <v>8.0028708870336519E-3</v>
      </c>
      <c r="D1718" s="51">
        <f t="shared" si="29"/>
        <v>3.8002870887033649E-2</v>
      </c>
    </row>
    <row r="1719" spans="2:4" x14ac:dyDescent="0.2">
      <c r="B1719" t="s">
        <v>1755</v>
      </c>
      <c r="C1719" s="51">
        <v>1.8809983628769417E-2</v>
      </c>
      <c r="D1719" s="51">
        <f t="shared" si="29"/>
        <v>4.8809983628769413E-2</v>
      </c>
    </row>
    <row r="1720" spans="2:4" x14ac:dyDescent="0.2">
      <c r="B1720" t="s">
        <v>1756</v>
      </c>
      <c r="C1720" s="51">
        <v>7.1884353775580941E-3</v>
      </c>
      <c r="D1720" s="51">
        <f t="shared" si="29"/>
        <v>3.7188435377558095E-2</v>
      </c>
    </row>
    <row r="1721" spans="2:4" x14ac:dyDescent="0.2">
      <c r="B1721" t="s">
        <v>1757</v>
      </c>
      <c r="C1721" s="51">
        <v>8.4350146178578632E-3</v>
      </c>
      <c r="D1721" s="51">
        <f t="shared" si="29"/>
        <v>3.8435014617857866E-2</v>
      </c>
    </row>
    <row r="1722" spans="2:4" x14ac:dyDescent="0.2">
      <c r="B1722" t="s">
        <v>1758</v>
      </c>
      <c r="C1722" s="51">
        <v>-1.0857294220863687E-2</v>
      </c>
      <c r="D1722" s="51">
        <f t="shared" si="29"/>
        <v>1.9142705779136314E-2</v>
      </c>
    </row>
    <row r="1723" spans="2:4" x14ac:dyDescent="0.2">
      <c r="B1723" t="s">
        <v>1759</v>
      </c>
      <c r="C1723" s="51">
        <v>-1.1862176691928307E-2</v>
      </c>
      <c r="D1723" s="51">
        <f t="shared" si="29"/>
        <v>1.8137823308071691E-2</v>
      </c>
    </row>
    <row r="1724" spans="2:4" x14ac:dyDescent="0.2">
      <c r="B1724" t="s">
        <v>1760</v>
      </c>
      <c r="C1724" s="51">
        <v>-2.2741509514429006E-2</v>
      </c>
      <c r="D1724" s="51">
        <f t="shared" si="29"/>
        <v>7.2584904855709925E-3</v>
      </c>
    </row>
    <row r="1725" spans="2:4" x14ac:dyDescent="0.2">
      <c r="B1725" t="s">
        <v>1761</v>
      </c>
      <c r="C1725" s="51">
        <v>2.7112708185735815E-2</v>
      </c>
      <c r="D1725" s="51">
        <f t="shared" si="29"/>
        <v>5.7112708185735814E-2</v>
      </c>
    </row>
    <row r="1726" spans="2:4" x14ac:dyDescent="0.2">
      <c r="B1726" t="s">
        <v>1762</v>
      </c>
      <c r="C1726" s="51">
        <v>1.5771974370724081E-2</v>
      </c>
      <c r="D1726" s="51">
        <f t="shared" si="29"/>
        <v>4.5771974370724083E-2</v>
      </c>
    </row>
    <row r="1727" spans="2:4" x14ac:dyDescent="0.2">
      <c r="B1727" t="s">
        <v>1763</v>
      </c>
      <c r="C1727" s="51">
        <v>-4.8454563716494523E-3</v>
      </c>
      <c r="D1727" s="51">
        <f t="shared" si="29"/>
        <v>2.5154543628350547E-2</v>
      </c>
    </row>
    <row r="1728" spans="2:4" x14ac:dyDescent="0.2">
      <c r="B1728" t="s">
        <v>1764</v>
      </c>
      <c r="C1728" s="51">
        <v>4.703718266315407E-2</v>
      </c>
      <c r="D1728" s="51">
        <f t="shared" si="29"/>
        <v>7.7037182663154069E-2</v>
      </c>
    </row>
    <row r="1729" spans="2:4" x14ac:dyDescent="0.2">
      <c r="B1729" t="s">
        <v>1765</v>
      </c>
      <c r="C1729" s="51">
        <v>1.4786027232527067E-3</v>
      </c>
      <c r="D1729" s="51">
        <f t="shared" si="29"/>
        <v>3.1478602723252702E-2</v>
      </c>
    </row>
    <row r="1730" spans="2:4" x14ac:dyDescent="0.2">
      <c r="B1730" t="s">
        <v>1766</v>
      </c>
      <c r="C1730" s="51">
        <v>-2.2282763756637323E-3</v>
      </c>
      <c r="D1730" s="51">
        <f t="shared" si="29"/>
        <v>2.7771723624336268E-2</v>
      </c>
    </row>
    <row r="1731" spans="2:4" x14ac:dyDescent="0.2">
      <c r="B1731" t="s">
        <v>1767</v>
      </c>
      <c r="C1731" s="51">
        <v>-1.14347066496893E-2</v>
      </c>
      <c r="D1731" s="51">
        <f t="shared" si="29"/>
        <v>1.8565293350310701E-2</v>
      </c>
    </row>
    <row r="1732" spans="2:4" x14ac:dyDescent="0.2">
      <c r="B1732" t="s">
        <v>1768</v>
      </c>
      <c r="C1732" s="51">
        <v>3.4137976197979149E-3</v>
      </c>
      <c r="D1732" s="51">
        <f t="shared" si="29"/>
        <v>3.3413797619797916E-2</v>
      </c>
    </row>
    <row r="1733" spans="2:4" x14ac:dyDescent="0.2">
      <c r="B1733" t="s">
        <v>1769</v>
      </c>
      <c r="C1733" s="51">
        <v>2.0569135918426788E-2</v>
      </c>
      <c r="D1733" s="51">
        <f t="shared" ref="D1733:D1796" si="30">C1733+3%</f>
        <v>5.0569135918426787E-2</v>
      </c>
    </row>
    <row r="1734" spans="2:4" x14ac:dyDescent="0.2">
      <c r="B1734" t="s">
        <v>1770</v>
      </c>
      <c r="C1734" s="51">
        <v>-1.5226143635237865E-2</v>
      </c>
      <c r="D1734" s="51">
        <f t="shared" si="30"/>
        <v>1.4773856364762134E-2</v>
      </c>
    </row>
    <row r="1735" spans="2:4" x14ac:dyDescent="0.2">
      <c r="B1735" t="s">
        <v>1771</v>
      </c>
      <c r="C1735" s="51">
        <v>-3.7144730448753972E-2</v>
      </c>
      <c r="D1735" s="51">
        <f t="shared" si="30"/>
        <v>-7.1447304487539734E-3</v>
      </c>
    </row>
    <row r="1736" spans="2:4" x14ac:dyDescent="0.2">
      <c r="B1736" t="s">
        <v>1772</v>
      </c>
      <c r="C1736" s="51">
        <v>-1.2500189286101296E-2</v>
      </c>
      <c r="D1736" s="51">
        <f t="shared" si="30"/>
        <v>1.7499810713898702E-2</v>
      </c>
    </row>
    <row r="1737" spans="2:4" x14ac:dyDescent="0.2">
      <c r="B1737" t="s">
        <v>1773</v>
      </c>
      <c r="C1737" s="51">
        <v>3.1175552716065952E-2</v>
      </c>
      <c r="D1737" s="51">
        <f t="shared" si="30"/>
        <v>6.1175552716065951E-2</v>
      </c>
    </row>
    <row r="1738" spans="2:4" x14ac:dyDescent="0.2">
      <c r="B1738" t="s">
        <v>1774</v>
      </c>
      <c r="C1738" s="51">
        <v>4.0357746298159254E-2</v>
      </c>
      <c r="D1738" s="51">
        <f t="shared" si="30"/>
        <v>7.0357746298159246E-2</v>
      </c>
    </row>
    <row r="1739" spans="2:4" x14ac:dyDescent="0.2">
      <c r="B1739" t="s">
        <v>1775</v>
      </c>
      <c r="C1739" s="51">
        <v>-2.9276904940589495E-2</v>
      </c>
      <c r="D1739" s="51">
        <f t="shared" si="30"/>
        <v>7.2309505941050428E-4</v>
      </c>
    </row>
    <row r="1740" spans="2:4" x14ac:dyDescent="0.2">
      <c r="B1740" t="s">
        <v>1776</v>
      </c>
      <c r="C1740" s="51">
        <v>2.936999961682403E-2</v>
      </c>
      <c r="D1740" s="51">
        <f t="shared" si="30"/>
        <v>5.9369999616824029E-2</v>
      </c>
    </row>
    <row r="1741" spans="2:4" x14ac:dyDescent="0.2">
      <c r="B1741" t="s">
        <v>1777</v>
      </c>
      <c r="C1741" s="51">
        <v>5.5993730002336815E-3</v>
      </c>
      <c r="D1741" s="51">
        <f t="shared" si="30"/>
        <v>3.5599373000233678E-2</v>
      </c>
    </row>
    <row r="1742" spans="2:4" x14ac:dyDescent="0.2">
      <c r="B1742" t="s">
        <v>1778</v>
      </c>
      <c r="C1742" s="51">
        <v>2.256580596076399E-2</v>
      </c>
      <c r="D1742" s="51">
        <f t="shared" si="30"/>
        <v>5.2565805960763989E-2</v>
      </c>
    </row>
    <row r="1743" spans="2:4" x14ac:dyDescent="0.2">
      <c r="B1743" t="s">
        <v>1779</v>
      </c>
      <c r="C1743" s="51">
        <v>1.0489156419254998E-2</v>
      </c>
      <c r="D1743" s="51">
        <f t="shared" si="30"/>
        <v>4.0489156419254997E-2</v>
      </c>
    </row>
    <row r="1744" spans="2:4" x14ac:dyDescent="0.2">
      <c r="B1744" t="s">
        <v>1780</v>
      </c>
      <c r="C1744" s="51">
        <v>4.1755794786196523E-2</v>
      </c>
      <c r="D1744" s="51">
        <f t="shared" si="30"/>
        <v>7.1755794786196522E-2</v>
      </c>
    </row>
    <row r="1745" spans="2:4" x14ac:dyDescent="0.2">
      <c r="B1745" t="s">
        <v>1781</v>
      </c>
      <c r="C1745" s="51">
        <v>4.974666855383357E-3</v>
      </c>
      <c r="D1745" s="51">
        <f t="shared" si="30"/>
        <v>3.4974666855383356E-2</v>
      </c>
    </row>
    <row r="1746" spans="2:4" x14ac:dyDescent="0.2">
      <c r="B1746" t="s">
        <v>1782</v>
      </c>
      <c r="C1746" s="51">
        <v>-1.3553229777465512E-3</v>
      </c>
      <c r="D1746" s="51">
        <f t="shared" si="30"/>
        <v>2.8644677022253449E-2</v>
      </c>
    </row>
    <row r="1747" spans="2:4" x14ac:dyDescent="0.2">
      <c r="B1747" t="s">
        <v>1783</v>
      </c>
      <c r="C1747" s="51">
        <v>1.0520398415311412E-2</v>
      </c>
      <c r="D1747" s="51">
        <f t="shared" si="30"/>
        <v>4.0520398415311409E-2</v>
      </c>
    </row>
    <row r="1748" spans="2:4" x14ac:dyDescent="0.2">
      <c r="B1748" t="s">
        <v>1784</v>
      </c>
      <c r="C1748" s="51">
        <v>2.1177201252446029E-2</v>
      </c>
      <c r="D1748" s="51">
        <f t="shared" si="30"/>
        <v>5.1177201252446028E-2</v>
      </c>
    </row>
    <row r="1749" spans="2:4" x14ac:dyDescent="0.2">
      <c r="B1749" t="s">
        <v>1785</v>
      </c>
      <c r="C1749" s="51">
        <v>2.1289242359371525E-2</v>
      </c>
      <c r="D1749" s="51">
        <f t="shared" si="30"/>
        <v>5.1289242359371524E-2</v>
      </c>
    </row>
    <row r="1750" spans="2:4" x14ac:dyDescent="0.2">
      <c r="B1750" t="s">
        <v>1786</v>
      </c>
      <c r="C1750" s="51">
        <v>2.1546472741762898E-2</v>
      </c>
      <c r="D1750" s="51">
        <f t="shared" si="30"/>
        <v>5.1546472741762897E-2</v>
      </c>
    </row>
    <row r="1751" spans="2:4" x14ac:dyDescent="0.2">
      <c r="B1751" t="s">
        <v>1787</v>
      </c>
      <c r="C1751" s="51">
        <v>2.8580565246811643E-2</v>
      </c>
      <c r="D1751" s="51">
        <f t="shared" si="30"/>
        <v>5.8580565246811642E-2</v>
      </c>
    </row>
    <row r="1752" spans="2:4" x14ac:dyDescent="0.2">
      <c r="B1752" t="s">
        <v>1788</v>
      </c>
      <c r="C1752" s="51">
        <v>1.8398905841339408E-2</v>
      </c>
      <c r="D1752" s="51">
        <f t="shared" si="30"/>
        <v>4.8398905841339407E-2</v>
      </c>
    </row>
    <row r="1753" spans="2:4" x14ac:dyDescent="0.2">
      <c r="B1753" t="s">
        <v>1789</v>
      </c>
      <c r="C1753" s="51">
        <v>1.8162271814506994E-2</v>
      </c>
      <c r="D1753" s="51">
        <f t="shared" si="30"/>
        <v>4.8162271814506996E-2</v>
      </c>
    </row>
    <row r="1754" spans="2:4" x14ac:dyDescent="0.2">
      <c r="B1754" t="s">
        <v>1790</v>
      </c>
      <c r="C1754" s="51">
        <v>3.4650220914893087E-2</v>
      </c>
      <c r="D1754" s="51">
        <f t="shared" si="30"/>
        <v>6.4650220914893086E-2</v>
      </c>
    </row>
    <row r="1755" spans="2:4" x14ac:dyDescent="0.2">
      <c r="B1755" t="s">
        <v>1791</v>
      </c>
      <c r="C1755" s="51">
        <v>2.0756652604261985E-2</v>
      </c>
      <c r="D1755" s="51">
        <f t="shared" si="30"/>
        <v>5.0756652604261987E-2</v>
      </c>
    </row>
    <row r="1756" spans="2:4" x14ac:dyDescent="0.2">
      <c r="B1756" t="s">
        <v>1792</v>
      </c>
      <c r="C1756" s="51">
        <v>9.7675316168853426E-3</v>
      </c>
      <c r="D1756" s="51">
        <f t="shared" si="30"/>
        <v>3.9767531616885343E-2</v>
      </c>
    </row>
    <row r="1757" spans="2:4" x14ac:dyDescent="0.2">
      <c r="B1757" t="s">
        <v>1793</v>
      </c>
      <c r="C1757" s="51">
        <v>-9.4611553772173621E-3</v>
      </c>
      <c r="D1757" s="51">
        <f t="shared" si="30"/>
        <v>2.0538844622782639E-2</v>
      </c>
    </row>
    <row r="1758" spans="2:4" x14ac:dyDescent="0.2">
      <c r="B1758" t="s">
        <v>1794</v>
      </c>
      <c r="C1758" s="51">
        <v>1.744612810095876E-2</v>
      </c>
      <c r="D1758" s="51">
        <f t="shared" si="30"/>
        <v>4.7446128100958759E-2</v>
      </c>
    </row>
    <row r="1759" spans="2:4" x14ac:dyDescent="0.2">
      <c r="B1759" t="s">
        <v>1795</v>
      </c>
      <c r="C1759" s="51">
        <v>-4.2653282155554004E-3</v>
      </c>
      <c r="D1759" s="51">
        <f t="shared" si="30"/>
        <v>2.57346717844446E-2</v>
      </c>
    </row>
    <row r="1760" spans="2:4" x14ac:dyDescent="0.2">
      <c r="B1760" t="s">
        <v>1796</v>
      </c>
      <c r="C1760" s="51">
        <v>2.4256793320239882E-2</v>
      </c>
      <c r="D1760" s="51">
        <f t="shared" si="30"/>
        <v>5.4256793320239881E-2</v>
      </c>
    </row>
    <row r="1761" spans="2:4" x14ac:dyDescent="0.2">
      <c r="B1761" t="s">
        <v>1797</v>
      </c>
      <c r="C1761" s="51">
        <v>2.0783344944099238E-2</v>
      </c>
      <c r="D1761" s="51">
        <f t="shared" si="30"/>
        <v>5.0783344944099237E-2</v>
      </c>
    </row>
    <row r="1762" spans="2:4" x14ac:dyDescent="0.2">
      <c r="B1762" t="s">
        <v>1798</v>
      </c>
      <c r="C1762" s="51">
        <v>5.1508455355556097E-3</v>
      </c>
      <c r="D1762" s="51">
        <f t="shared" si="30"/>
        <v>3.5150845535555607E-2</v>
      </c>
    </row>
    <row r="1763" spans="2:4" x14ac:dyDescent="0.2">
      <c r="B1763" t="s">
        <v>1799</v>
      </c>
      <c r="C1763" s="51">
        <v>-3.1264618897549126E-4</v>
      </c>
      <c r="D1763" s="51">
        <f t="shared" si="30"/>
        <v>2.9687353811024508E-2</v>
      </c>
    </row>
    <row r="1764" spans="2:4" x14ac:dyDescent="0.2">
      <c r="B1764" t="s">
        <v>1800</v>
      </c>
      <c r="C1764" s="51">
        <v>-6.4794285347508831E-3</v>
      </c>
      <c r="D1764" s="51">
        <f t="shared" si="30"/>
        <v>2.3520571465249114E-2</v>
      </c>
    </row>
    <row r="1765" spans="2:4" x14ac:dyDescent="0.2">
      <c r="B1765" t="s">
        <v>1801</v>
      </c>
      <c r="C1765" s="51">
        <v>-1.8068690237829158E-2</v>
      </c>
      <c r="D1765" s="51">
        <f t="shared" si="30"/>
        <v>1.1931309762170841E-2</v>
      </c>
    </row>
    <row r="1766" spans="2:4" x14ac:dyDescent="0.2">
      <c r="B1766" t="s">
        <v>1802</v>
      </c>
      <c r="C1766" s="51">
        <v>-1.2788641386397582E-2</v>
      </c>
      <c r="D1766" s="51">
        <f t="shared" si="30"/>
        <v>1.7211358613602415E-2</v>
      </c>
    </row>
    <row r="1767" spans="2:4" x14ac:dyDescent="0.2">
      <c r="B1767" t="s">
        <v>1803</v>
      </c>
      <c r="C1767" s="51">
        <v>2.6610240386317997E-3</v>
      </c>
      <c r="D1767" s="51">
        <f t="shared" si="30"/>
        <v>3.2661024038631796E-2</v>
      </c>
    </row>
    <row r="1768" spans="2:4" x14ac:dyDescent="0.2">
      <c r="B1768" t="s">
        <v>1804</v>
      </c>
      <c r="C1768" s="51">
        <v>6.6555285636278987E-3</v>
      </c>
      <c r="D1768" s="51">
        <f t="shared" si="30"/>
        <v>3.6655528563627901E-2</v>
      </c>
    </row>
    <row r="1769" spans="2:4" x14ac:dyDescent="0.2">
      <c r="B1769" t="s">
        <v>1805</v>
      </c>
      <c r="C1769" s="51">
        <v>6.5408300767987333E-3</v>
      </c>
      <c r="D1769" s="51">
        <f t="shared" si="30"/>
        <v>3.654083007679873E-2</v>
      </c>
    </row>
    <row r="1770" spans="2:4" x14ac:dyDescent="0.2">
      <c r="B1770" t="s">
        <v>1806</v>
      </c>
      <c r="C1770" s="51">
        <v>8.7663274290957979E-5</v>
      </c>
      <c r="D1770" s="51">
        <f t="shared" si="30"/>
        <v>3.0087663274290959E-2</v>
      </c>
    </row>
    <row r="1771" spans="2:4" x14ac:dyDescent="0.2">
      <c r="B1771" t="s">
        <v>1807</v>
      </c>
      <c r="C1771" s="51">
        <v>3.6546944434468494E-2</v>
      </c>
      <c r="D1771" s="51">
        <f t="shared" si="30"/>
        <v>6.6546944434468486E-2</v>
      </c>
    </row>
    <row r="1772" spans="2:4" x14ac:dyDescent="0.2">
      <c r="B1772" t="s">
        <v>1808</v>
      </c>
      <c r="C1772" s="51">
        <v>2.8491484236441419E-2</v>
      </c>
      <c r="D1772" s="51">
        <f t="shared" si="30"/>
        <v>5.8491484236441418E-2</v>
      </c>
    </row>
    <row r="1773" spans="2:4" x14ac:dyDescent="0.2">
      <c r="B1773" t="s">
        <v>1809</v>
      </c>
      <c r="C1773" s="51">
        <v>-1.0303801454819605E-2</v>
      </c>
      <c r="D1773" s="51">
        <f t="shared" si="30"/>
        <v>1.9696198545180392E-2</v>
      </c>
    </row>
    <row r="1774" spans="2:4" x14ac:dyDescent="0.2">
      <c r="B1774" t="s">
        <v>1810</v>
      </c>
      <c r="C1774" s="51">
        <v>3.3958449421621843E-2</v>
      </c>
      <c r="D1774" s="51">
        <f t="shared" si="30"/>
        <v>6.3958449421621849E-2</v>
      </c>
    </row>
    <row r="1775" spans="2:4" x14ac:dyDescent="0.2">
      <c r="B1775" t="s">
        <v>1811</v>
      </c>
      <c r="C1775" s="51">
        <v>-5.7739793201691935E-3</v>
      </c>
      <c r="D1775" s="51">
        <f t="shared" si="30"/>
        <v>2.4226020679830804E-2</v>
      </c>
    </row>
    <row r="1776" spans="2:4" x14ac:dyDescent="0.2">
      <c r="B1776" t="s">
        <v>1812</v>
      </c>
      <c r="C1776" s="51">
        <v>-7.4788447759002209E-4</v>
      </c>
      <c r="D1776" s="51">
        <f t="shared" si="30"/>
        <v>2.9252115522409979E-2</v>
      </c>
    </row>
    <row r="1777" spans="2:4" x14ac:dyDescent="0.2">
      <c r="B1777" t="s">
        <v>1813</v>
      </c>
      <c r="C1777" s="51">
        <v>-1.6746614009240615E-2</v>
      </c>
      <c r="D1777" s="51">
        <f t="shared" si="30"/>
        <v>1.3253385990759384E-2</v>
      </c>
    </row>
    <row r="1778" spans="2:4" x14ac:dyDescent="0.2">
      <c r="B1778" t="s">
        <v>1814</v>
      </c>
      <c r="C1778" s="51">
        <v>2.7793650511350448E-3</v>
      </c>
      <c r="D1778" s="51">
        <f t="shared" si="30"/>
        <v>3.2779365051135045E-2</v>
      </c>
    </row>
    <row r="1779" spans="2:4" x14ac:dyDescent="0.2">
      <c r="B1779" t="s">
        <v>1815</v>
      </c>
      <c r="C1779" s="51">
        <v>4.5462525992533087E-2</v>
      </c>
      <c r="D1779" s="51">
        <f t="shared" si="30"/>
        <v>7.5462525992533086E-2</v>
      </c>
    </row>
    <row r="1780" spans="2:4" x14ac:dyDescent="0.2">
      <c r="B1780" t="s">
        <v>1816</v>
      </c>
      <c r="C1780" s="51">
        <v>1.1574145898300373E-2</v>
      </c>
      <c r="D1780" s="51">
        <f t="shared" si="30"/>
        <v>4.1574145898300371E-2</v>
      </c>
    </row>
    <row r="1781" spans="2:4" x14ac:dyDescent="0.2">
      <c r="B1781" t="s">
        <v>1817</v>
      </c>
      <c r="C1781" s="51">
        <v>3.1453918389829451E-2</v>
      </c>
      <c r="D1781" s="51">
        <f t="shared" si="30"/>
        <v>6.145391838982945E-2</v>
      </c>
    </row>
    <row r="1782" spans="2:4" x14ac:dyDescent="0.2">
      <c r="B1782" t="s">
        <v>1818</v>
      </c>
      <c r="C1782" s="51">
        <v>1.4542732255292568E-2</v>
      </c>
      <c r="D1782" s="51">
        <f t="shared" si="30"/>
        <v>4.4542732255292566E-2</v>
      </c>
    </row>
    <row r="1783" spans="2:4" x14ac:dyDescent="0.2">
      <c r="B1783" t="s">
        <v>1819</v>
      </c>
      <c r="C1783" s="51">
        <v>8.7298172902904644E-3</v>
      </c>
      <c r="D1783" s="51">
        <f t="shared" si="30"/>
        <v>3.8729817290290465E-2</v>
      </c>
    </row>
    <row r="1784" spans="2:4" x14ac:dyDescent="0.2">
      <c r="B1784" t="s">
        <v>1820</v>
      </c>
      <c r="C1784" s="51">
        <v>2.8654988227531576E-2</v>
      </c>
      <c r="D1784" s="51">
        <f t="shared" si="30"/>
        <v>5.8654988227531575E-2</v>
      </c>
    </row>
    <row r="1785" spans="2:4" x14ac:dyDescent="0.2">
      <c r="B1785" t="s">
        <v>1821</v>
      </c>
      <c r="C1785" s="51">
        <v>-1.0519293950742461E-2</v>
      </c>
      <c r="D1785" s="51">
        <f t="shared" si="30"/>
        <v>1.9480706049257536E-2</v>
      </c>
    </row>
    <row r="1786" spans="2:4" x14ac:dyDescent="0.2">
      <c r="B1786" t="s">
        <v>1822</v>
      </c>
      <c r="C1786" s="51">
        <v>4.7292088286121123E-2</v>
      </c>
      <c r="D1786" s="51">
        <f t="shared" si="30"/>
        <v>7.7292088286121122E-2</v>
      </c>
    </row>
    <row r="1787" spans="2:4" x14ac:dyDescent="0.2">
      <c r="B1787" t="s">
        <v>1823</v>
      </c>
      <c r="C1787" s="51">
        <v>5.5213941965761633E-2</v>
      </c>
      <c r="D1787" s="51">
        <f t="shared" si="30"/>
        <v>8.5213941965761625E-2</v>
      </c>
    </row>
    <row r="1788" spans="2:4" x14ac:dyDescent="0.2">
      <c r="B1788" t="s">
        <v>1824</v>
      </c>
      <c r="C1788" s="51">
        <v>2.470586394983966E-2</v>
      </c>
      <c r="D1788" s="51">
        <f t="shared" si="30"/>
        <v>5.4705863949839659E-2</v>
      </c>
    </row>
    <row r="1789" spans="2:4" x14ac:dyDescent="0.2">
      <c r="B1789" t="s">
        <v>1825</v>
      </c>
      <c r="C1789" s="51">
        <v>1.1342065595079377E-2</v>
      </c>
      <c r="D1789" s="51">
        <f t="shared" si="30"/>
        <v>4.1342065595079372E-2</v>
      </c>
    </row>
    <row r="1790" spans="2:4" x14ac:dyDescent="0.2">
      <c r="B1790" t="s">
        <v>1826</v>
      </c>
      <c r="C1790" s="51">
        <v>6.9646013875247093E-3</v>
      </c>
      <c r="D1790" s="51">
        <f t="shared" si="30"/>
        <v>3.6964601387524706E-2</v>
      </c>
    </row>
    <row r="1791" spans="2:4" x14ac:dyDescent="0.2">
      <c r="B1791" t="s">
        <v>1827</v>
      </c>
      <c r="C1791" s="51">
        <v>2.3466436828737287E-2</v>
      </c>
      <c r="D1791" s="51">
        <f t="shared" si="30"/>
        <v>5.3466436828737286E-2</v>
      </c>
    </row>
    <row r="1792" spans="2:4" x14ac:dyDescent="0.2">
      <c r="B1792" t="s">
        <v>1828</v>
      </c>
      <c r="C1792" s="51">
        <v>1.4986050865216077E-2</v>
      </c>
      <c r="D1792" s="51">
        <f t="shared" si="30"/>
        <v>4.4986050865216079E-2</v>
      </c>
    </row>
    <row r="1793" spans="2:4" x14ac:dyDescent="0.2">
      <c r="B1793" t="s">
        <v>1829</v>
      </c>
      <c r="C1793" s="51">
        <v>1.5399634829581716E-2</v>
      </c>
      <c r="D1793" s="51">
        <f t="shared" si="30"/>
        <v>4.5399634829581717E-2</v>
      </c>
    </row>
    <row r="1794" spans="2:4" x14ac:dyDescent="0.2">
      <c r="B1794" t="s">
        <v>1830</v>
      </c>
      <c r="C1794" s="51">
        <v>-7.2406010064307285E-3</v>
      </c>
      <c r="D1794" s="51">
        <f t="shared" si="30"/>
        <v>2.2759398993569269E-2</v>
      </c>
    </row>
    <row r="1795" spans="2:4" x14ac:dyDescent="0.2">
      <c r="B1795" t="s">
        <v>1831</v>
      </c>
      <c r="C1795" s="51">
        <v>2.1186893720929467E-3</v>
      </c>
      <c r="D1795" s="51">
        <f t="shared" si="30"/>
        <v>3.2118689372092946E-2</v>
      </c>
    </row>
    <row r="1796" spans="2:4" x14ac:dyDescent="0.2">
      <c r="B1796" t="s">
        <v>1832</v>
      </c>
      <c r="C1796" s="51">
        <v>4.8189710732539671E-3</v>
      </c>
      <c r="D1796" s="51">
        <f t="shared" si="30"/>
        <v>3.4818971073253963E-2</v>
      </c>
    </row>
    <row r="1797" spans="2:4" x14ac:dyDescent="0.2">
      <c r="B1797" t="s">
        <v>1833</v>
      </c>
      <c r="C1797" s="51">
        <v>3.2237092679965962E-3</v>
      </c>
      <c r="D1797" s="51">
        <f t="shared" ref="D1797:D1860" si="31">C1797+3%</f>
        <v>3.3223709267996594E-2</v>
      </c>
    </row>
    <row r="1798" spans="2:4" x14ac:dyDescent="0.2">
      <c r="B1798" t="s">
        <v>1834</v>
      </c>
      <c r="C1798" s="51">
        <v>-5.1892064119983278E-3</v>
      </c>
      <c r="D1798" s="51">
        <f t="shared" si="31"/>
        <v>2.4810793588001673E-2</v>
      </c>
    </row>
    <row r="1799" spans="2:4" x14ac:dyDescent="0.2">
      <c r="B1799" t="s">
        <v>1835</v>
      </c>
      <c r="C1799" s="51">
        <v>1.1688965745426459E-2</v>
      </c>
      <c r="D1799" s="51">
        <f t="shared" si="31"/>
        <v>4.1688965745426458E-2</v>
      </c>
    </row>
    <row r="1800" spans="2:4" x14ac:dyDescent="0.2">
      <c r="B1800" t="s">
        <v>1836</v>
      </c>
      <c r="C1800" s="51">
        <v>2.5025697417723404E-2</v>
      </c>
      <c r="D1800" s="51">
        <f t="shared" si="31"/>
        <v>5.5025697417723403E-2</v>
      </c>
    </row>
    <row r="1801" spans="2:4" x14ac:dyDescent="0.2">
      <c r="B1801" t="s">
        <v>1837</v>
      </c>
      <c r="C1801" s="51">
        <v>8.7083015545069524E-4</v>
      </c>
      <c r="D1801" s="51">
        <f t="shared" si="31"/>
        <v>3.0870830155450696E-2</v>
      </c>
    </row>
    <row r="1802" spans="2:4" x14ac:dyDescent="0.2">
      <c r="B1802" t="s">
        <v>1838</v>
      </c>
      <c r="C1802" s="51">
        <v>-2.0644859536887793E-2</v>
      </c>
      <c r="D1802" s="51">
        <f t="shared" si="31"/>
        <v>9.3551404631122062E-3</v>
      </c>
    </row>
    <row r="1803" spans="2:4" x14ac:dyDescent="0.2">
      <c r="B1803" t="s">
        <v>1839</v>
      </c>
      <c r="C1803" s="51">
        <v>1.2317119558387079E-2</v>
      </c>
      <c r="D1803" s="51">
        <f t="shared" si="31"/>
        <v>4.231711955838708E-2</v>
      </c>
    </row>
    <row r="1804" spans="2:4" x14ac:dyDescent="0.2">
      <c r="B1804" t="s">
        <v>1840</v>
      </c>
      <c r="C1804" s="51">
        <v>-2.4045154357028649E-2</v>
      </c>
      <c r="D1804" s="51">
        <f t="shared" si="31"/>
        <v>5.9548456429713501E-3</v>
      </c>
    </row>
    <row r="1805" spans="2:4" x14ac:dyDescent="0.2">
      <c r="B1805" t="s">
        <v>1841</v>
      </c>
      <c r="C1805" s="51">
        <v>5.3296960983296145E-3</v>
      </c>
      <c r="D1805" s="51">
        <f t="shared" si="31"/>
        <v>3.5329696098329616E-2</v>
      </c>
    </row>
    <row r="1806" spans="2:4" x14ac:dyDescent="0.2">
      <c r="B1806" t="s">
        <v>1842</v>
      </c>
      <c r="C1806" s="51">
        <v>7.6994454506791998E-3</v>
      </c>
      <c r="D1806" s="51">
        <f t="shared" si="31"/>
        <v>3.76994454506792E-2</v>
      </c>
    </row>
    <row r="1807" spans="2:4" x14ac:dyDescent="0.2">
      <c r="B1807" t="s">
        <v>1843</v>
      </c>
      <c r="C1807" s="51">
        <v>4.2012260265318395E-2</v>
      </c>
      <c r="D1807" s="51">
        <f t="shared" si="31"/>
        <v>7.2012260265318401E-2</v>
      </c>
    </row>
    <row r="1808" spans="2:4" x14ac:dyDescent="0.2">
      <c r="B1808" t="s">
        <v>1844</v>
      </c>
      <c r="C1808" s="51">
        <v>1.8526635608388735E-2</v>
      </c>
      <c r="D1808" s="51">
        <f t="shared" si="31"/>
        <v>4.8526635608388734E-2</v>
      </c>
    </row>
    <row r="1809" spans="2:4" x14ac:dyDescent="0.2">
      <c r="B1809" t="s">
        <v>1845</v>
      </c>
      <c r="C1809" s="51">
        <v>-4.3905792495498551E-3</v>
      </c>
      <c r="D1809" s="51">
        <f t="shared" si="31"/>
        <v>2.5609420750450144E-2</v>
      </c>
    </row>
    <row r="1810" spans="2:4" x14ac:dyDescent="0.2">
      <c r="B1810" t="s">
        <v>1846</v>
      </c>
      <c r="C1810" s="51">
        <v>2.3316377279998187E-2</v>
      </c>
      <c r="D1810" s="51">
        <f t="shared" si="31"/>
        <v>5.3316377279998189E-2</v>
      </c>
    </row>
    <row r="1811" spans="2:4" x14ac:dyDescent="0.2">
      <c r="B1811" t="s">
        <v>1847</v>
      </c>
      <c r="C1811" s="51">
        <v>6.8877263884727855E-3</v>
      </c>
      <c r="D1811" s="51">
        <f t="shared" si="31"/>
        <v>3.6887726388472784E-2</v>
      </c>
    </row>
    <row r="1812" spans="2:4" x14ac:dyDescent="0.2">
      <c r="B1812" t="s">
        <v>1848</v>
      </c>
      <c r="C1812" s="51">
        <v>9.4843217582486882E-3</v>
      </c>
      <c r="D1812" s="51">
        <f t="shared" si="31"/>
        <v>3.9484321758248689E-2</v>
      </c>
    </row>
    <row r="1813" spans="2:4" x14ac:dyDescent="0.2">
      <c r="B1813" t="s">
        <v>1849</v>
      </c>
      <c r="C1813" s="51">
        <v>8.3081569163400617E-3</v>
      </c>
      <c r="D1813" s="51">
        <f t="shared" si="31"/>
        <v>3.8308156916340062E-2</v>
      </c>
    </row>
    <row r="1814" spans="2:4" x14ac:dyDescent="0.2">
      <c r="B1814" t="s">
        <v>1850</v>
      </c>
      <c r="C1814" s="51">
        <v>6.0830870829059192E-3</v>
      </c>
      <c r="D1814" s="51">
        <f t="shared" si="31"/>
        <v>3.6083087082905918E-2</v>
      </c>
    </row>
    <row r="1815" spans="2:4" x14ac:dyDescent="0.2">
      <c r="B1815" t="s">
        <v>1851</v>
      </c>
      <c r="C1815" s="51">
        <v>5.6524363904893023E-2</v>
      </c>
      <c r="D1815" s="51">
        <f t="shared" si="31"/>
        <v>8.6524363904893015E-2</v>
      </c>
    </row>
    <row r="1816" spans="2:4" x14ac:dyDescent="0.2">
      <c r="B1816" t="s">
        <v>1852</v>
      </c>
      <c r="C1816" s="51">
        <v>5.0057896571105369E-2</v>
      </c>
      <c r="D1816" s="51">
        <f t="shared" si="31"/>
        <v>8.0057896571105375E-2</v>
      </c>
    </row>
    <row r="1817" spans="2:4" x14ac:dyDescent="0.2">
      <c r="B1817" t="s">
        <v>1853</v>
      </c>
      <c r="C1817" s="51">
        <v>1.6167785410463691E-2</v>
      </c>
      <c r="D1817" s="51">
        <f t="shared" si="31"/>
        <v>4.6167785410463694E-2</v>
      </c>
    </row>
    <row r="1818" spans="2:4" x14ac:dyDescent="0.2">
      <c r="B1818" t="s">
        <v>1854</v>
      </c>
      <c r="C1818" s="51">
        <v>-1.9969424042068445E-2</v>
      </c>
      <c r="D1818" s="51">
        <f t="shared" si="31"/>
        <v>1.0030575957931553E-2</v>
      </c>
    </row>
    <row r="1819" spans="2:4" x14ac:dyDescent="0.2">
      <c r="B1819" t="s">
        <v>1855</v>
      </c>
      <c r="C1819" s="51">
        <v>-1.3422546712609286E-2</v>
      </c>
      <c r="D1819" s="51">
        <f t="shared" si="31"/>
        <v>1.6577453287390714E-2</v>
      </c>
    </row>
    <row r="1820" spans="2:4" x14ac:dyDescent="0.2">
      <c r="B1820" t="s">
        <v>1856</v>
      </c>
      <c r="C1820" s="51">
        <v>7.5733892095466836E-3</v>
      </c>
      <c r="D1820" s="51">
        <f t="shared" si="31"/>
        <v>3.7573389209546684E-2</v>
      </c>
    </row>
    <row r="1821" spans="2:4" x14ac:dyDescent="0.2">
      <c r="B1821" t="s">
        <v>1857</v>
      </c>
      <c r="C1821" s="51">
        <v>3.5141438762901392E-2</v>
      </c>
      <c r="D1821" s="51">
        <f t="shared" si="31"/>
        <v>6.5141438762901391E-2</v>
      </c>
    </row>
    <row r="1822" spans="2:4" x14ac:dyDescent="0.2">
      <c r="B1822" t="s">
        <v>1858</v>
      </c>
      <c r="C1822" s="51">
        <v>-1.9559848275810116E-2</v>
      </c>
      <c r="D1822" s="51">
        <f t="shared" si="31"/>
        <v>1.0440151724189883E-2</v>
      </c>
    </row>
    <row r="1823" spans="2:4" x14ac:dyDescent="0.2">
      <c r="B1823" t="s">
        <v>1859</v>
      </c>
      <c r="C1823" s="51">
        <v>2.2505370834844732E-2</v>
      </c>
      <c r="D1823" s="51">
        <f t="shared" si="31"/>
        <v>5.2505370834844731E-2</v>
      </c>
    </row>
    <row r="1824" spans="2:4" x14ac:dyDescent="0.2">
      <c r="B1824" t="s">
        <v>1860</v>
      </c>
      <c r="C1824" s="51">
        <v>9.2615940613390568E-3</v>
      </c>
      <c r="D1824" s="51">
        <f t="shared" si="31"/>
        <v>3.9261594061339056E-2</v>
      </c>
    </row>
    <row r="1825" spans="2:4" x14ac:dyDescent="0.2">
      <c r="B1825" t="s">
        <v>1861</v>
      </c>
      <c r="C1825" s="51">
        <v>1.8210054863399244E-2</v>
      </c>
      <c r="D1825" s="51">
        <f t="shared" si="31"/>
        <v>4.8210054863399243E-2</v>
      </c>
    </row>
    <row r="1826" spans="2:4" x14ac:dyDescent="0.2">
      <c r="B1826" t="s">
        <v>1862</v>
      </c>
      <c r="C1826" s="51">
        <v>1.285331936750261E-2</v>
      </c>
      <c r="D1826" s="51">
        <f t="shared" si="31"/>
        <v>4.2853319367502613E-2</v>
      </c>
    </row>
    <row r="1827" spans="2:4" x14ac:dyDescent="0.2">
      <c r="B1827" t="s">
        <v>1863</v>
      </c>
      <c r="C1827" s="51">
        <v>-1.8843078217015401E-3</v>
      </c>
      <c r="D1827" s="51">
        <f t="shared" si="31"/>
        <v>2.8115692178298457E-2</v>
      </c>
    </row>
    <row r="1828" spans="2:4" x14ac:dyDescent="0.2">
      <c r="B1828" t="s">
        <v>1864</v>
      </c>
      <c r="C1828" s="51">
        <v>2.3209228633448507E-2</v>
      </c>
      <c r="D1828" s="51">
        <f t="shared" si="31"/>
        <v>5.3209228633448506E-2</v>
      </c>
    </row>
    <row r="1829" spans="2:4" x14ac:dyDescent="0.2">
      <c r="B1829" t="s">
        <v>1865</v>
      </c>
      <c r="C1829" s="51">
        <v>2.5166529410304506E-2</v>
      </c>
      <c r="D1829" s="51">
        <f t="shared" si="31"/>
        <v>5.5166529410304505E-2</v>
      </c>
    </row>
    <row r="1830" spans="2:4" x14ac:dyDescent="0.2">
      <c r="B1830" t="s">
        <v>1866</v>
      </c>
      <c r="C1830" s="51">
        <v>7.3953315999572642E-3</v>
      </c>
      <c r="D1830" s="51">
        <f t="shared" si="31"/>
        <v>3.7395331599957261E-2</v>
      </c>
    </row>
    <row r="1831" spans="2:4" x14ac:dyDescent="0.2">
      <c r="B1831" t="s">
        <v>1867</v>
      </c>
      <c r="C1831" s="51">
        <v>9.2240703348349211E-4</v>
      </c>
      <c r="D1831" s="51">
        <f t="shared" si="31"/>
        <v>3.0922407033483493E-2</v>
      </c>
    </row>
    <row r="1832" spans="2:4" x14ac:dyDescent="0.2">
      <c r="B1832" t="s">
        <v>1868</v>
      </c>
      <c r="C1832" s="51">
        <v>2.525999474367692E-2</v>
      </c>
      <c r="D1832" s="51">
        <f t="shared" si="31"/>
        <v>5.5259994743676918E-2</v>
      </c>
    </row>
    <row r="1833" spans="2:4" x14ac:dyDescent="0.2">
      <c r="B1833" t="s">
        <v>1869</v>
      </c>
      <c r="C1833" s="51">
        <v>2.1866315384604505E-2</v>
      </c>
      <c r="D1833" s="51">
        <f t="shared" si="31"/>
        <v>5.1866315384604504E-2</v>
      </c>
    </row>
    <row r="1834" spans="2:4" x14ac:dyDescent="0.2">
      <c r="B1834" t="s">
        <v>1870</v>
      </c>
      <c r="C1834" s="51">
        <v>2.3704203416134158E-2</v>
      </c>
      <c r="D1834" s="51">
        <f t="shared" si="31"/>
        <v>5.3704203416134161E-2</v>
      </c>
    </row>
    <row r="1835" spans="2:4" x14ac:dyDescent="0.2">
      <c r="B1835" t="s">
        <v>1871</v>
      </c>
      <c r="C1835" s="51">
        <v>2.4235382393558734E-2</v>
      </c>
      <c r="D1835" s="51">
        <f t="shared" si="31"/>
        <v>5.4235382393558733E-2</v>
      </c>
    </row>
    <row r="1836" spans="2:4" x14ac:dyDescent="0.2">
      <c r="B1836" t="s">
        <v>1872</v>
      </c>
      <c r="C1836" s="51">
        <v>1.4496674811833844E-2</v>
      </c>
      <c r="D1836" s="51">
        <f t="shared" si="31"/>
        <v>4.4496674811833843E-2</v>
      </c>
    </row>
    <row r="1837" spans="2:4" x14ac:dyDescent="0.2">
      <c r="B1837" t="s">
        <v>1873</v>
      </c>
      <c r="C1837" s="51">
        <v>-1.9883873311936424E-2</v>
      </c>
      <c r="D1837" s="51">
        <f t="shared" si="31"/>
        <v>1.0116126688063574E-2</v>
      </c>
    </row>
    <row r="1838" spans="2:4" x14ac:dyDescent="0.2">
      <c r="B1838" t="s">
        <v>1874</v>
      </c>
      <c r="C1838" s="51">
        <v>3.10249165079425E-2</v>
      </c>
      <c r="D1838" s="51">
        <f t="shared" si="31"/>
        <v>6.1024916507942499E-2</v>
      </c>
    </row>
    <row r="1839" spans="2:4" x14ac:dyDescent="0.2">
      <c r="B1839" t="s">
        <v>1875</v>
      </c>
      <c r="C1839" s="51">
        <v>-1.8117231034704993E-2</v>
      </c>
      <c r="D1839" s="51">
        <f t="shared" si="31"/>
        <v>1.1882768965295006E-2</v>
      </c>
    </row>
    <row r="1840" spans="2:4" x14ac:dyDescent="0.2">
      <c r="B1840" t="s">
        <v>1876</v>
      </c>
      <c r="C1840" s="51">
        <v>1.4170202860425193E-3</v>
      </c>
      <c r="D1840" s="51">
        <f t="shared" si="31"/>
        <v>3.141702028604252E-2</v>
      </c>
    </row>
    <row r="1841" spans="2:4" x14ac:dyDescent="0.2">
      <c r="B1841" t="s">
        <v>1877</v>
      </c>
      <c r="C1841" s="51">
        <v>3.147352973517234E-2</v>
      </c>
      <c r="D1841" s="51">
        <f t="shared" si="31"/>
        <v>6.1473529735172339E-2</v>
      </c>
    </row>
    <row r="1842" spans="2:4" x14ac:dyDescent="0.2">
      <c r="B1842" t="s">
        <v>1878</v>
      </c>
      <c r="C1842" s="51">
        <v>1.1667839907250578E-2</v>
      </c>
      <c r="D1842" s="51">
        <f t="shared" si="31"/>
        <v>4.1667839907250578E-2</v>
      </c>
    </row>
    <row r="1843" spans="2:4" x14ac:dyDescent="0.2">
      <c r="B1843" t="s">
        <v>1879</v>
      </c>
      <c r="C1843" s="51">
        <v>1.9660220960699026E-2</v>
      </c>
      <c r="D1843" s="51">
        <f t="shared" si="31"/>
        <v>4.9660220960699025E-2</v>
      </c>
    </row>
    <row r="1844" spans="2:4" x14ac:dyDescent="0.2">
      <c r="B1844" t="s">
        <v>1880</v>
      </c>
      <c r="C1844" s="51">
        <v>1.5171628064795058E-2</v>
      </c>
      <c r="D1844" s="51">
        <f t="shared" si="31"/>
        <v>4.5171628064795057E-2</v>
      </c>
    </row>
    <row r="1845" spans="2:4" x14ac:dyDescent="0.2">
      <c r="B1845" t="s">
        <v>1881</v>
      </c>
      <c r="C1845" s="51">
        <v>3.7765754124172764E-3</v>
      </c>
      <c r="D1845" s="51">
        <f t="shared" si="31"/>
        <v>3.3776575412417277E-2</v>
      </c>
    </row>
    <row r="1846" spans="2:4" x14ac:dyDescent="0.2">
      <c r="B1846" t="s">
        <v>1882</v>
      </c>
      <c r="C1846" s="51">
        <v>-2.7986961909525297E-3</v>
      </c>
      <c r="D1846" s="51">
        <f t="shared" si="31"/>
        <v>2.7201303809047471E-2</v>
      </c>
    </row>
    <row r="1847" spans="2:4" x14ac:dyDescent="0.2">
      <c r="B1847" t="s">
        <v>1883</v>
      </c>
      <c r="C1847" s="51">
        <v>4.0665013115530745E-2</v>
      </c>
      <c r="D1847" s="51">
        <f t="shared" si="31"/>
        <v>7.066501311553075E-2</v>
      </c>
    </row>
    <row r="1848" spans="2:4" x14ac:dyDescent="0.2">
      <c r="B1848" t="s">
        <v>1884</v>
      </c>
      <c r="C1848" s="51">
        <v>3.0770739669634464E-2</v>
      </c>
      <c r="D1848" s="51">
        <f t="shared" si="31"/>
        <v>6.0770739669634463E-2</v>
      </c>
    </row>
    <row r="1849" spans="2:4" x14ac:dyDescent="0.2">
      <c r="B1849" t="s">
        <v>1885</v>
      </c>
      <c r="C1849" s="51">
        <v>-3.4823820494989804E-3</v>
      </c>
      <c r="D1849" s="51">
        <f t="shared" si="31"/>
        <v>2.6517617950501018E-2</v>
      </c>
    </row>
    <row r="1850" spans="2:4" x14ac:dyDescent="0.2">
      <c r="B1850" t="s">
        <v>1886</v>
      </c>
      <c r="C1850" s="51">
        <v>-7.3641936524479184E-3</v>
      </c>
      <c r="D1850" s="51">
        <f t="shared" si="31"/>
        <v>2.2635806347552079E-2</v>
      </c>
    </row>
    <row r="1851" spans="2:4" x14ac:dyDescent="0.2">
      <c r="B1851" t="s">
        <v>1887</v>
      </c>
      <c r="C1851" s="51">
        <v>7.7407868486915323E-3</v>
      </c>
      <c r="D1851" s="51">
        <f t="shared" si="31"/>
        <v>3.7740786848691532E-2</v>
      </c>
    </row>
    <row r="1852" spans="2:4" x14ac:dyDescent="0.2">
      <c r="B1852" t="s">
        <v>1888</v>
      </c>
      <c r="C1852" s="51">
        <v>6.2863832819011947E-3</v>
      </c>
      <c r="D1852" s="51">
        <f t="shared" si="31"/>
        <v>3.6286383281901195E-2</v>
      </c>
    </row>
    <row r="1853" spans="2:4" x14ac:dyDescent="0.2">
      <c r="B1853" t="s">
        <v>1889</v>
      </c>
      <c r="C1853" s="51">
        <v>-8.4987972282076479E-3</v>
      </c>
      <c r="D1853" s="51">
        <f t="shared" si="31"/>
        <v>2.1501202771792349E-2</v>
      </c>
    </row>
    <row r="1854" spans="2:4" x14ac:dyDescent="0.2">
      <c r="B1854" t="s">
        <v>1890</v>
      </c>
      <c r="C1854" s="51">
        <v>-4.8981443443002898E-3</v>
      </c>
      <c r="D1854" s="51">
        <f t="shared" si="31"/>
        <v>2.5101855655699709E-2</v>
      </c>
    </row>
    <row r="1855" spans="2:4" x14ac:dyDescent="0.2">
      <c r="B1855" t="s">
        <v>1891</v>
      </c>
      <c r="C1855" s="51">
        <v>2.5743262411703348E-2</v>
      </c>
      <c r="D1855" s="51">
        <f t="shared" si="31"/>
        <v>5.5743262411703347E-2</v>
      </c>
    </row>
    <row r="1856" spans="2:4" x14ac:dyDescent="0.2">
      <c r="B1856" t="s">
        <v>1892</v>
      </c>
      <c r="C1856" s="51">
        <v>8.7692468452749174E-3</v>
      </c>
      <c r="D1856" s="51">
        <f t="shared" si="31"/>
        <v>3.8769246845274913E-2</v>
      </c>
    </row>
    <row r="1857" spans="2:4" x14ac:dyDescent="0.2">
      <c r="B1857" t="s">
        <v>1893</v>
      </c>
      <c r="C1857" s="51">
        <v>5.3523104956343364E-3</v>
      </c>
      <c r="D1857" s="51">
        <f t="shared" si="31"/>
        <v>3.5352310495634337E-2</v>
      </c>
    </row>
    <row r="1858" spans="2:4" x14ac:dyDescent="0.2">
      <c r="B1858" t="s">
        <v>1894</v>
      </c>
      <c r="C1858" s="51">
        <v>1.9401122121152616E-2</v>
      </c>
      <c r="D1858" s="51">
        <f t="shared" si="31"/>
        <v>4.9401122121152614E-2</v>
      </c>
    </row>
    <row r="1859" spans="2:4" x14ac:dyDescent="0.2">
      <c r="B1859" t="s">
        <v>1895</v>
      </c>
      <c r="C1859" s="51">
        <v>-2.9632875129588856E-4</v>
      </c>
      <c r="D1859" s="51">
        <f t="shared" si="31"/>
        <v>2.970367124870411E-2</v>
      </c>
    </row>
    <row r="1860" spans="2:4" x14ac:dyDescent="0.2">
      <c r="B1860" t="s">
        <v>1896</v>
      </c>
      <c r="C1860" s="51">
        <v>-2.3636369024187913E-4</v>
      </c>
      <c r="D1860" s="51">
        <f t="shared" si="31"/>
        <v>2.9763636309758118E-2</v>
      </c>
    </row>
    <row r="1861" spans="2:4" x14ac:dyDescent="0.2">
      <c r="B1861" t="s">
        <v>1897</v>
      </c>
      <c r="C1861" s="51">
        <v>-7.5191125151937831E-3</v>
      </c>
      <c r="D1861" s="51">
        <f t="shared" ref="D1861:D1924" si="32">C1861+3%</f>
        <v>2.2480887484806214E-2</v>
      </c>
    </row>
    <row r="1862" spans="2:4" x14ac:dyDescent="0.2">
      <c r="B1862" t="s">
        <v>1898</v>
      </c>
      <c r="C1862" s="51">
        <v>2.4521028199635968E-2</v>
      </c>
      <c r="D1862" s="51">
        <f t="shared" si="32"/>
        <v>5.4521028199635967E-2</v>
      </c>
    </row>
    <row r="1863" spans="2:4" x14ac:dyDescent="0.2">
      <c r="B1863" t="s">
        <v>1899</v>
      </c>
      <c r="C1863" s="51">
        <v>1.5504712380369861E-2</v>
      </c>
      <c r="D1863" s="51">
        <f t="shared" si="32"/>
        <v>4.5504712380369863E-2</v>
      </c>
    </row>
    <row r="1864" spans="2:4" x14ac:dyDescent="0.2">
      <c r="B1864" t="s">
        <v>1900</v>
      </c>
      <c r="C1864" s="51">
        <v>1.084400357318417E-2</v>
      </c>
      <c r="D1864" s="51">
        <f t="shared" si="32"/>
        <v>4.0844003573184171E-2</v>
      </c>
    </row>
    <row r="1865" spans="2:4" x14ac:dyDescent="0.2">
      <c r="B1865" t="s">
        <v>1901</v>
      </c>
      <c r="C1865" s="51">
        <v>2.9233180063481898E-2</v>
      </c>
      <c r="D1865" s="51">
        <f t="shared" si="32"/>
        <v>5.9233180063481897E-2</v>
      </c>
    </row>
    <row r="1866" spans="2:4" x14ac:dyDescent="0.2">
      <c r="B1866" t="s">
        <v>1902</v>
      </c>
      <c r="C1866" s="51">
        <v>1.395281706404054E-2</v>
      </c>
      <c r="D1866" s="51">
        <f t="shared" si="32"/>
        <v>4.3952817064040542E-2</v>
      </c>
    </row>
    <row r="1867" spans="2:4" x14ac:dyDescent="0.2">
      <c r="B1867" t="s">
        <v>1903</v>
      </c>
      <c r="C1867" s="51">
        <v>1.0246410887680617E-2</v>
      </c>
      <c r="D1867" s="51">
        <f t="shared" si="32"/>
        <v>4.024641088768062E-2</v>
      </c>
    </row>
    <row r="1868" spans="2:4" x14ac:dyDescent="0.2">
      <c r="B1868" t="s">
        <v>1904</v>
      </c>
      <c r="C1868" s="51">
        <v>4.5321595911983627E-2</v>
      </c>
      <c r="D1868" s="51">
        <f t="shared" si="32"/>
        <v>7.5321595911983619E-2</v>
      </c>
    </row>
    <row r="1869" spans="2:4" x14ac:dyDescent="0.2">
      <c r="B1869" t="s">
        <v>1905</v>
      </c>
      <c r="C1869" s="51">
        <v>1.8009772756291658E-3</v>
      </c>
      <c r="D1869" s="51">
        <f t="shared" si="32"/>
        <v>3.1800977275629166E-2</v>
      </c>
    </row>
    <row r="1870" spans="2:4" x14ac:dyDescent="0.2">
      <c r="B1870" t="s">
        <v>1906</v>
      </c>
      <c r="C1870" s="51">
        <v>2.3220724135177576E-2</v>
      </c>
      <c r="D1870" s="51">
        <f t="shared" si="32"/>
        <v>5.3220724135177574E-2</v>
      </c>
    </row>
    <row r="1871" spans="2:4" x14ac:dyDescent="0.2">
      <c r="B1871" t="s">
        <v>1907</v>
      </c>
      <c r="C1871" s="51">
        <v>-1.2253251701017485E-2</v>
      </c>
      <c r="D1871" s="51">
        <f t="shared" si="32"/>
        <v>1.7746748298982512E-2</v>
      </c>
    </row>
    <row r="1872" spans="2:4" x14ac:dyDescent="0.2">
      <c r="B1872" t="s">
        <v>1908</v>
      </c>
      <c r="C1872" s="51">
        <v>-1.8035335941558255E-2</v>
      </c>
      <c r="D1872" s="51">
        <f t="shared" si="32"/>
        <v>1.1964664058441744E-2</v>
      </c>
    </row>
    <row r="1873" spans="2:4" x14ac:dyDescent="0.2">
      <c r="B1873" t="s">
        <v>1909</v>
      </c>
      <c r="C1873" s="51">
        <v>1.7864104485473781E-2</v>
      </c>
      <c r="D1873" s="51">
        <f t="shared" si="32"/>
        <v>4.7864104485473777E-2</v>
      </c>
    </row>
    <row r="1874" spans="2:4" x14ac:dyDescent="0.2">
      <c r="B1874" t="s">
        <v>1910</v>
      </c>
      <c r="C1874" s="51">
        <v>-1.5941576427586417E-2</v>
      </c>
      <c r="D1874" s="51">
        <f t="shared" si="32"/>
        <v>1.4058423572413582E-2</v>
      </c>
    </row>
    <row r="1875" spans="2:4" x14ac:dyDescent="0.2">
      <c r="B1875" t="s">
        <v>1911</v>
      </c>
      <c r="C1875" s="51">
        <v>-2.5519664841433358E-3</v>
      </c>
      <c r="D1875" s="51">
        <f t="shared" si="32"/>
        <v>2.7448033515856663E-2</v>
      </c>
    </row>
    <row r="1876" spans="2:4" x14ac:dyDescent="0.2">
      <c r="B1876" t="s">
        <v>1912</v>
      </c>
      <c r="C1876" s="51">
        <v>9.5795450532817766E-3</v>
      </c>
      <c r="D1876" s="51">
        <f t="shared" si="32"/>
        <v>3.9579545053281776E-2</v>
      </c>
    </row>
    <row r="1877" spans="2:4" x14ac:dyDescent="0.2">
      <c r="B1877" t="s">
        <v>1913</v>
      </c>
      <c r="C1877" s="51">
        <v>-2.8687674292673191E-3</v>
      </c>
      <c r="D1877" s="51">
        <f t="shared" si="32"/>
        <v>2.7131232570732682E-2</v>
      </c>
    </row>
    <row r="1878" spans="2:4" x14ac:dyDescent="0.2">
      <c r="B1878" t="s">
        <v>1914</v>
      </c>
      <c r="C1878" s="51">
        <v>5.1382487003300524E-3</v>
      </c>
      <c r="D1878" s="51">
        <f t="shared" si="32"/>
        <v>3.5138248700330055E-2</v>
      </c>
    </row>
    <row r="1879" spans="2:4" x14ac:dyDescent="0.2">
      <c r="B1879" t="s">
        <v>1915</v>
      </c>
      <c r="C1879" s="51">
        <v>3.4586544861535583E-2</v>
      </c>
      <c r="D1879" s="51">
        <f t="shared" si="32"/>
        <v>6.4586544861535589E-2</v>
      </c>
    </row>
    <row r="1880" spans="2:4" x14ac:dyDescent="0.2">
      <c r="B1880" t="s">
        <v>1916</v>
      </c>
      <c r="C1880" s="51">
        <v>-8.7341991689902036E-3</v>
      </c>
      <c r="D1880" s="51">
        <f t="shared" si="32"/>
        <v>2.1265800831009797E-2</v>
      </c>
    </row>
    <row r="1881" spans="2:4" x14ac:dyDescent="0.2">
      <c r="B1881" t="s">
        <v>1917</v>
      </c>
      <c r="C1881" s="51">
        <v>7.3374173105120021E-3</v>
      </c>
      <c r="D1881" s="51">
        <f t="shared" si="32"/>
        <v>3.7337417310512003E-2</v>
      </c>
    </row>
    <row r="1882" spans="2:4" x14ac:dyDescent="0.2">
      <c r="B1882" t="s">
        <v>1918</v>
      </c>
      <c r="C1882" s="51">
        <v>-1.5406311357151642E-2</v>
      </c>
      <c r="D1882" s="51">
        <f t="shared" si="32"/>
        <v>1.4593688642848357E-2</v>
      </c>
    </row>
    <row r="1883" spans="2:4" x14ac:dyDescent="0.2">
      <c r="B1883" t="s">
        <v>1919</v>
      </c>
      <c r="C1883" s="51">
        <v>-3.7960777790400028E-3</v>
      </c>
      <c r="D1883" s="51">
        <f t="shared" si="32"/>
        <v>2.6203922220959998E-2</v>
      </c>
    </row>
    <row r="1884" spans="2:4" x14ac:dyDescent="0.2">
      <c r="B1884" t="s">
        <v>1920</v>
      </c>
      <c r="C1884" s="51">
        <v>4.0368229432460198E-2</v>
      </c>
      <c r="D1884" s="51">
        <f t="shared" si="32"/>
        <v>7.0368229432460197E-2</v>
      </c>
    </row>
    <row r="1885" spans="2:4" x14ac:dyDescent="0.2">
      <c r="B1885" t="s">
        <v>1921</v>
      </c>
      <c r="C1885" s="51">
        <v>-2.2402687192309548E-2</v>
      </c>
      <c r="D1885" s="51">
        <f t="shared" si="32"/>
        <v>7.5973128076904511E-3</v>
      </c>
    </row>
    <row r="1886" spans="2:4" x14ac:dyDescent="0.2">
      <c r="B1886" t="s">
        <v>1922</v>
      </c>
      <c r="C1886" s="51">
        <v>8.0369521619039399E-3</v>
      </c>
      <c r="D1886" s="51">
        <f t="shared" si="32"/>
        <v>3.8036952161903941E-2</v>
      </c>
    </row>
    <row r="1887" spans="2:4" x14ac:dyDescent="0.2">
      <c r="B1887" t="s">
        <v>1923</v>
      </c>
      <c r="C1887" s="51">
        <v>6.514386718215448E-2</v>
      </c>
      <c r="D1887" s="51">
        <f t="shared" si="32"/>
        <v>9.5143867182154479E-2</v>
      </c>
    </row>
    <row r="1888" spans="2:4" x14ac:dyDescent="0.2">
      <c r="B1888" t="s">
        <v>1924</v>
      </c>
      <c r="C1888" s="51">
        <v>4.4975380095290653E-2</v>
      </c>
      <c r="D1888" s="51">
        <f t="shared" si="32"/>
        <v>7.4975380095290645E-2</v>
      </c>
    </row>
    <row r="1889" spans="2:4" x14ac:dyDescent="0.2">
      <c r="B1889" t="s">
        <v>1925</v>
      </c>
      <c r="C1889" s="51">
        <v>-3.0175841485909773E-2</v>
      </c>
      <c r="D1889" s="51">
        <f t="shared" si="32"/>
        <v>-1.7584148590977372E-4</v>
      </c>
    </row>
    <row r="1890" spans="2:4" x14ac:dyDescent="0.2">
      <c r="B1890" t="s">
        <v>1926</v>
      </c>
      <c r="C1890" s="51">
        <v>-1.5969988588213885E-2</v>
      </c>
      <c r="D1890" s="51">
        <f t="shared" si="32"/>
        <v>1.4030011411786114E-2</v>
      </c>
    </row>
    <row r="1891" spans="2:4" x14ac:dyDescent="0.2">
      <c r="B1891" t="s">
        <v>1927</v>
      </c>
      <c r="C1891" s="51">
        <v>1.9792067831673501E-2</v>
      </c>
      <c r="D1891" s="51">
        <f t="shared" si="32"/>
        <v>4.9792067831673503E-2</v>
      </c>
    </row>
    <row r="1892" spans="2:4" x14ac:dyDescent="0.2">
      <c r="B1892" t="s">
        <v>1928</v>
      </c>
      <c r="C1892" s="51">
        <v>1.0691835824598152E-2</v>
      </c>
      <c r="D1892" s="51">
        <f t="shared" si="32"/>
        <v>4.0691835824598149E-2</v>
      </c>
    </row>
    <row r="1893" spans="2:4" x14ac:dyDescent="0.2">
      <c r="B1893" t="s">
        <v>1929</v>
      </c>
      <c r="C1893" s="51">
        <v>4.522733920129033E-3</v>
      </c>
      <c r="D1893" s="51">
        <f t="shared" si="32"/>
        <v>3.4522733920129028E-2</v>
      </c>
    </row>
    <row r="1894" spans="2:4" x14ac:dyDescent="0.2">
      <c r="B1894" t="s">
        <v>1930</v>
      </c>
      <c r="C1894" s="51">
        <v>-1.3268451806980415E-2</v>
      </c>
      <c r="D1894" s="51">
        <f t="shared" si="32"/>
        <v>1.6731548193019585E-2</v>
      </c>
    </row>
    <row r="1895" spans="2:4" x14ac:dyDescent="0.2">
      <c r="B1895" t="s">
        <v>1931</v>
      </c>
      <c r="C1895" s="51">
        <v>1.9661590905601357E-2</v>
      </c>
      <c r="D1895" s="51">
        <f t="shared" si="32"/>
        <v>4.9661590905601356E-2</v>
      </c>
    </row>
    <row r="1896" spans="2:4" x14ac:dyDescent="0.2">
      <c r="B1896" t="s">
        <v>1932</v>
      </c>
      <c r="C1896" s="51">
        <v>-9.2707758806136239E-3</v>
      </c>
      <c r="D1896" s="51">
        <f t="shared" si="32"/>
        <v>2.0729224119386373E-2</v>
      </c>
    </row>
    <row r="1897" spans="2:4" x14ac:dyDescent="0.2">
      <c r="B1897" t="s">
        <v>1933</v>
      </c>
      <c r="C1897" s="51">
        <v>2.1889842284434462E-2</v>
      </c>
      <c r="D1897" s="51">
        <f t="shared" si="32"/>
        <v>5.1889842284434461E-2</v>
      </c>
    </row>
    <row r="1898" spans="2:4" x14ac:dyDescent="0.2">
      <c r="B1898" t="s">
        <v>1934</v>
      </c>
      <c r="C1898" s="51">
        <v>-3.2580145841062461E-3</v>
      </c>
      <c r="D1898" s="51">
        <f t="shared" si="32"/>
        <v>2.6741985415893753E-2</v>
      </c>
    </row>
    <row r="1899" spans="2:4" x14ac:dyDescent="0.2">
      <c r="B1899" t="s">
        <v>1935</v>
      </c>
      <c r="C1899" s="51">
        <v>-1.0786314040011376E-2</v>
      </c>
      <c r="D1899" s="51">
        <f t="shared" si="32"/>
        <v>1.9213685959988624E-2</v>
      </c>
    </row>
    <row r="1900" spans="2:4" x14ac:dyDescent="0.2">
      <c r="B1900" t="s">
        <v>1936</v>
      </c>
      <c r="C1900" s="51">
        <v>1.1086937458839425E-2</v>
      </c>
      <c r="D1900" s="51">
        <f t="shared" si="32"/>
        <v>4.1086937458839422E-2</v>
      </c>
    </row>
    <row r="1901" spans="2:4" x14ac:dyDescent="0.2">
      <c r="B1901" t="s">
        <v>1937</v>
      </c>
      <c r="C1901" s="51">
        <v>2.252103225681527E-2</v>
      </c>
      <c r="D1901" s="51">
        <f t="shared" si="32"/>
        <v>5.2521032256815273E-2</v>
      </c>
    </row>
    <row r="1902" spans="2:4" x14ac:dyDescent="0.2">
      <c r="B1902" t="s">
        <v>1938</v>
      </c>
      <c r="C1902" s="51">
        <v>4.0767063114199344E-4</v>
      </c>
      <c r="D1902" s="51">
        <f t="shared" si="32"/>
        <v>3.0407670631141991E-2</v>
      </c>
    </row>
    <row r="1903" spans="2:4" x14ac:dyDescent="0.2">
      <c r="B1903" t="s">
        <v>1939</v>
      </c>
      <c r="C1903" s="51">
        <v>4.3201176391009115E-2</v>
      </c>
      <c r="D1903" s="51">
        <f t="shared" si="32"/>
        <v>7.3201176391009121E-2</v>
      </c>
    </row>
    <row r="1904" spans="2:4" x14ac:dyDescent="0.2">
      <c r="B1904" t="s">
        <v>1940</v>
      </c>
      <c r="C1904" s="51">
        <v>2.3556532125027965E-2</v>
      </c>
      <c r="D1904" s="51">
        <f t="shared" si="32"/>
        <v>5.3556532125027964E-2</v>
      </c>
    </row>
    <row r="1905" spans="2:4" x14ac:dyDescent="0.2">
      <c r="B1905" t="s">
        <v>1941</v>
      </c>
      <c r="C1905" s="51">
        <v>9.1197491313062939E-3</v>
      </c>
      <c r="D1905" s="51">
        <f t="shared" si="32"/>
        <v>3.9119749131306294E-2</v>
      </c>
    </row>
    <row r="1906" spans="2:4" x14ac:dyDescent="0.2">
      <c r="B1906" t="s">
        <v>1942</v>
      </c>
      <c r="C1906" s="51">
        <v>3.6250216428373262E-2</v>
      </c>
      <c r="D1906" s="51">
        <f t="shared" si="32"/>
        <v>6.6250216428373254E-2</v>
      </c>
    </row>
    <row r="1907" spans="2:4" x14ac:dyDescent="0.2">
      <c r="B1907" t="s">
        <v>1943</v>
      </c>
      <c r="C1907" s="51">
        <v>4.4036034744260141E-2</v>
      </c>
      <c r="D1907" s="51">
        <f t="shared" si="32"/>
        <v>7.403603474426014E-2</v>
      </c>
    </row>
    <row r="1908" spans="2:4" x14ac:dyDescent="0.2">
      <c r="B1908" t="s">
        <v>1944</v>
      </c>
      <c r="C1908" s="51">
        <v>5.1351927142324859E-2</v>
      </c>
      <c r="D1908" s="51">
        <f t="shared" si="32"/>
        <v>8.1351927142324865E-2</v>
      </c>
    </row>
    <row r="1909" spans="2:4" x14ac:dyDescent="0.2">
      <c r="B1909" t="s">
        <v>1945</v>
      </c>
      <c r="C1909" s="51">
        <v>-2.0859927117191347E-2</v>
      </c>
      <c r="D1909" s="51">
        <f t="shared" si="32"/>
        <v>9.1400728828086517E-3</v>
      </c>
    </row>
    <row r="1910" spans="2:4" x14ac:dyDescent="0.2">
      <c r="B1910" t="s">
        <v>1946</v>
      </c>
      <c r="C1910" s="51">
        <v>1.9434289190627611E-2</v>
      </c>
      <c r="D1910" s="51">
        <f t="shared" si="32"/>
        <v>4.943428919062761E-2</v>
      </c>
    </row>
    <row r="1911" spans="2:4" x14ac:dyDescent="0.2">
      <c r="B1911" t="s">
        <v>1947</v>
      </c>
      <c r="C1911" s="51">
        <v>-1.5868481100908147E-2</v>
      </c>
      <c r="D1911" s="51">
        <f t="shared" si="32"/>
        <v>1.4131518899091852E-2</v>
      </c>
    </row>
    <row r="1912" spans="2:4" x14ac:dyDescent="0.2">
      <c r="B1912" t="s">
        <v>1948</v>
      </c>
      <c r="C1912" s="51">
        <v>5.1942844302842132E-3</v>
      </c>
      <c r="D1912" s="51">
        <f t="shared" si="32"/>
        <v>3.519428443028421E-2</v>
      </c>
    </row>
    <row r="1913" spans="2:4" x14ac:dyDescent="0.2">
      <c r="B1913" t="s">
        <v>1949</v>
      </c>
      <c r="C1913" s="51">
        <v>3.7243531700698988E-2</v>
      </c>
      <c r="D1913" s="51">
        <f t="shared" si="32"/>
        <v>6.7243531700698994E-2</v>
      </c>
    </row>
    <row r="1914" spans="2:4" x14ac:dyDescent="0.2">
      <c r="B1914" t="s">
        <v>1950</v>
      </c>
      <c r="C1914" s="51">
        <v>2.5644133069293196E-2</v>
      </c>
      <c r="D1914" s="51">
        <f t="shared" si="32"/>
        <v>5.5644133069293195E-2</v>
      </c>
    </row>
    <row r="1915" spans="2:4" x14ac:dyDescent="0.2">
      <c r="B1915" t="s">
        <v>1951</v>
      </c>
      <c r="C1915" s="51">
        <v>6.5440660301342331E-3</v>
      </c>
      <c r="D1915" s="51">
        <f t="shared" si="32"/>
        <v>3.6544066030134228E-2</v>
      </c>
    </row>
    <row r="1916" spans="2:4" x14ac:dyDescent="0.2">
      <c r="B1916" t="s">
        <v>1952</v>
      </c>
      <c r="C1916" s="51">
        <v>2.704192475149992E-2</v>
      </c>
      <c r="D1916" s="51">
        <f t="shared" si="32"/>
        <v>5.7041924751499919E-2</v>
      </c>
    </row>
    <row r="1917" spans="2:4" x14ac:dyDescent="0.2">
      <c r="B1917" t="s">
        <v>1953</v>
      </c>
      <c r="C1917" s="51">
        <v>4.3989261091817285E-2</v>
      </c>
      <c r="D1917" s="51">
        <f t="shared" si="32"/>
        <v>7.3989261091817277E-2</v>
      </c>
    </row>
    <row r="1918" spans="2:4" x14ac:dyDescent="0.2">
      <c r="B1918" t="s">
        <v>1954</v>
      </c>
      <c r="C1918" s="51">
        <v>-5.5597340920175101E-3</v>
      </c>
      <c r="D1918" s="51">
        <f t="shared" si="32"/>
        <v>2.444026590798249E-2</v>
      </c>
    </row>
    <row r="1919" spans="2:4" x14ac:dyDescent="0.2">
      <c r="B1919" t="s">
        <v>1955</v>
      </c>
      <c r="C1919" s="51">
        <v>-2.7464821834192514E-2</v>
      </c>
      <c r="D1919" s="51">
        <f t="shared" si="32"/>
        <v>2.5351781658074848E-3</v>
      </c>
    </row>
    <row r="1920" spans="2:4" x14ac:dyDescent="0.2">
      <c r="B1920" t="s">
        <v>1956</v>
      </c>
      <c r="C1920" s="51">
        <v>9.2299531170127354E-4</v>
      </c>
      <c r="D1920" s="51">
        <f t="shared" si="32"/>
        <v>3.0922995311701271E-2</v>
      </c>
    </row>
    <row r="1921" spans="2:4" x14ac:dyDescent="0.2">
      <c r="B1921" t="s">
        <v>1957</v>
      </c>
      <c r="C1921" s="51">
        <v>-1.4623124412783789E-2</v>
      </c>
      <c r="D1921" s="51">
        <f t="shared" si="32"/>
        <v>1.537687558721621E-2</v>
      </c>
    </row>
    <row r="1922" spans="2:4" x14ac:dyDescent="0.2">
      <c r="B1922" t="s">
        <v>1958</v>
      </c>
      <c r="C1922" s="51">
        <v>-4.4361771955720025E-2</v>
      </c>
      <c r="D1922" s="51">
        <f t="shared" si="32"/>
        <v>-1.4361771955720026E-2</v>
      </c>
    </row>
    <row r="1923" spans="2:4" x14ac:dyDescent="0.2">
      <c r="B1923" t="s">
        <v>1959</v>
      </c>
      <c r="C1923" s="51">
        <v>1.0175813951609835E-2</v>
      </c>
      <c r="D1923" s="51">
        <f t="shared" si="32"/>
        <v>4.0175813951609837E-2</v>
      </c>
    </row>
    <row r="1924" spans="2:4" x14ac:dyDescent="0.2">
      <c r="B1924" t="s">
        <v>1960</v>
      </c>
      <c r="C1924" s="51">
        <v>1.5354982595339132E-3</v>
      </c>
      <c r="D1924" s="51">
        <f t="shared" si="32"/>
        <v>3.153549825953391E-2</v>
      </c>
    </row>
    <row r="1925" spans="2:4" x14ac:dyDescent="0.2">
      <c r="B1925" t="s">
        <v>1961</v>
      </c>
      <c r="C1925" s="51">
        <v>-3.5905407936078104E-2</v>
      </c>
      <c r="D1925" s="51">
        <f t="shared" ref="D1925:D1988" si="33">C1925+3%</f>
        <v>-5.9054079360781053E-3</v>
      </c>
    </row>
    <row r="1926" spans="2:4" x14ac:dyDescent="0.2">
      <c r="B1926" t="s">
        <v>1962</v>
      </c>
      <c r="C1926" s="51">
        <v>1.0729497052661545E-2</v>
      </c>
      <c r="D1926" s="51">
        <f t="shared" si="33"/>
        <v>4.0729497052661545E-2</v>
      </c>
    </row>
    <row r="1927" spans="2:4" x14ac:dyDescent="0.2">
      <c r="B1927" t="s">
        <v>1963</v>
      </c>
      <c r="C1927" s="51">
        <v>-1.5801657430722319E-3</v>
      </c>
      <c r="D1927" s="51">
        <f t="shared" si="33"/>
        <v>2.8419834256927769E-2</v>
      </c>
    </row>
    <row r="1928" spans="2:4" x14ac:dyDescent="0.2">
      <c r="B1928" t="s">
        <v>1964</v>
      </c>
      <c r="C1928" s="51">
        <v>-2.1888080175378154E-3</v>
      </c>
      <c r="D1928" s="51">
        <f t="shared" si="33"/>
        <v>2.7811191982462184E-2</v>
      </c>
    </row>
    <row r="1929" spans="2:4" x14ac:dyDescent="0.2">
      <c r="B1929" t="s">
        <v>1965</v>
      </c>
      <c r="C1929" s="51">
        <v>2.4963229566691246E-4</v>
      </c>
      <c r="D1929" s="51">
        <f t="shared" si="33"/>
        <v>3.0249632295666913E-2</v>
      </c>
    </row>
    <row r="1930" spans="2:4" x14ac:dyDescent="0.2">
      <c r="B1930" t="s">
        <v>1966</v>
      </c>
      <c r="C1930" s="51">
        <v>3.1251858608023153E-2</v>
      </c>
      <c r="D1930" s="51">
        <f t="shared" si="33"/>
        <v>6.1251858608023152E-2</v>
      </c>
    </row>
    <row r="1931" spans="2:4" x14ac:dyDescent="0.2">
      <c r="B1931" t="s">
        <v>1967</v>
      </c>
      <c r="C1931" s="51">
        <v>1.330486888984359E-2</v>
      </c>
      <c r="D1931" s="51">
        <f t="shared" si="33"/>
        <v>4.3304868889843591E-2</v>
      </c>
    </row>
    <row r="1932" spans="2:4" x14ac:dyDescent="0.2">
      <c r="B1932" t="s">
        <v>1968</v>
      </c>
      <c r="C1932" s="51">
        <v>3.2243065274068755E-2</v>
      </c>
      <c r="D1932" s="51">
        <f t="shared" si="33"/>
        <v>6.2243065274068754E-2</v>
      </c>
    </row>
    <row r="1933" spans="2:4" x14ac:dyDescent="0.2">
      <c r="B1933" t="s">
        <v>1969</v>
      </c>
      <c r="C1933" s="51">
        <v>-1.5810164823532348E-2</v>
      </c>
      <c r="D1933" s="51">
        <f t="shared" si="33"/>
        <v>1.4189835176467651E-2</v>
      </c>
    </row>
    <row r="1934" spans="2:4" x14ac:dyDescent="0.2">
      <c r="B1934" t="s">
        <v>1970</v>
      </c>
      <c r="C1934" s="51">
        <v>8.7115550534576491E-3</v>
      </c>
      <c r="D1934" s="51">
        <f t="shared" si="33"/>
        <v>3.871155505345765E-2</v>
      </c>
    </row>
    <row r="1935" spans="2:4" x14ac:dyDescent="0.2">
      <c r="B1935" t="s">
        <v>1971</v>
      </c>
      <c r="C1935" s="51">
        <v>4.6419087263109594E-3</v>
      </c>
      <c r="D1935" s="51">
        <f t="shared" si="33"/>
        <v>3.4641908726310955E-2</v>
      </c>
    </row>
    <row r="1936" spans="2:4" x14ac:dyDescent="0.2">
      <c r="B1936" t="s">
        <v>1972</v>
      </c>
      <c r="C1936" s="51">
        <v>1.42598867865752E-2</v>
      </c>
      <c r="D1936" s="51">
        <f t="shared" si="33"/>
        <v>4.4259886786575199E-2</v>
      </c>
    </row>
    <row r="1937" spans="2:4" x14ac:dyDescent="0.2">
      <c r="B1937" t="s">
        <v>1973</v>
      </c>
      <c r="C1937" s="51">
        <v>-4.0551782843377009E-2</v>
      </c>
      <c r="D1937" s="51">
        <f t="shared" si="33"/>
        <v>-1.055178284337701E-2</v>
      </c>
    </row>
    <row r="1938" spans="2:4" x14ac:dyDescent="0.2">
      <c r="B1938" t="s">
        <v>1974</v>
      </c>
      <c r="C1938" s="51">
        <v>-2.4568832319661824E-3</v>
      </c>
      <c r="D1938" s="51">
        <f t="shared" si="33"/>
        <v>2.7543116768033817E-2</v>
      </c>
    </row>
    <row r="1939" spans="2:4" x14ac:dyDescent="0.2">
      <c r="B1939" t="s">
        <v>1975</v>
      </c>
      <c r="C1939" s="51">
        <v>6.8245418816609629E-4</v>
      </c>
      <c r="D1939" s="51">
        <f t="shared" si="33"/>
        <v>3.0682454188166095E-2</v>
      </c>
    </row>
    <row r="1940" spans="2:4" x14ac:dyDescent="0.2">
      <c r="B1940" t="s">
        <v>1976</v>
      </c>
      <c r="C1940" s="51">
        <v>6.3269779619229017E-3</v>
      </c>
      <c r="D1940" s="51">
        <f t="shared" si="33"/>
        <v>3.6326977961922899E-2</v>
      </c>
    </row>
    <row r="1941" spans="2:4" x14ac:dyDescent="0.2">
      <c r="B1941" t="s">
        <v>1977</v>
      </c>
      <c r="C1941" s="51">
        <v>1.9472775463156108E-2</v>
      </c>
      <c r="D1941" s="51">
        <f t="shared" si="33"/>
        <v>4.9472775463156107E-2</v>
      </c>
    </row>
    <row r="1942" spans="2:4" x14ac:dyDescent="0.2">
      <c r="B1942" t="s">
        <v>1978</v>
      </c>
      <c r="C1942" s="51">
        <v>2.0423617211280866E-2</v>
      </c>
      <c r="D1942" s="51">
        <f t="shared" si="33"/>
        <v>5.0423617211280865E-2</v>
      </c>
    </row>
    <row r="1943" spans="2:4" x14ac:dyDescent="0.2">
      <c r="B1943" t="s">
        <v>1979</v>
      </c>
      <c r="C1943" s="51">
        <v>2.4578139737315402E-2</v>
      </c>
      <c r="D1943" s="51">
        <f t="shared" si="33"/>
        <v>5.4578139737315401E-2</v>
      </c>
    </row>
    <row r="1944" spans="2:4" x14ac:dyDescent="0.2">
      <c r="B1944" t="s">
        <v>1980</v>
      </c>
      <c r="C1944" s="51">
        <v>8.7397730201350735E-3</v>
      </c>
      <c r="D1944" s="51">
        <f t="shared" si="33"/>
        <v>3.8739773020135072E-2</v>
      </c>
    </row>
    <row r="1945" spans="2:4" x14ac:dyDescent="0.2">
      <c r="B1945" t="s">
        <v>1981</v>
      </c>
      <c r="C1945" s="51">
        <v>-2.963663939652586E-2</v>
      </c>
      <c r="D1945" s="51">
        <f t="shared" si="33"/>
        <v>3.6336060347413879E-4</v>
      </c>
    </row>
    <row r="1946" spans="2:4" x14ac:dyDescent="0.2">
      <c r="B1946" t="s">
        <v>1982</v>
      </c>
      <c r="C1946" s="51">
        <v>4.5494861654563505E-2</v>
      </c>
      <c r="D1946" s="51">
        <f t="shared" si="33"/>
        <v>7.5494861654563511E-2</v>
      </c>
    </row>
    <row r="1947" spans="2:4" x14ac:dyDescent="0.2">
      <c r="B1947" t="s">
        <v>1983</v>
      </c>
      <c r="C1947" s="51">
        <v>3.1500440230993812E-2</v>
      </c>
      <c r="D1947" s="51">
        <f t="shared" si="33"/>
        <v>6.1500440230993811E-2</v>
      </c>
    </row>
    <row r="1948" spans="2:4" x14ac:dyDescent="0.2">
      <c r="B1948" t="s">
        <v>1984</v>
      </c>
      <c r="C1948" s="51">
        <v>-5.6562893528810405E-3</v>
      </c>
      <c r="D1948" s="51">
        <f t="shared" si="33"/>
        <v>2.434371064711896E-2</v>
      </c>
    </row>
    <row r="1949" spans="2:4" x14ac:dyDescent="0.2">
      <c r="B1949" t="s">
        <v>1985</v>
      </c>
      <c r="C1949" s="51">
        <v>2.6816687149214237E-2</v>
      </c>
      <c r="D1949" s="51">
        <f t="shared" si="33"/>
        <v>5.6816687149214236E-2</v>
      </c>
    </row>
    <row r="1950" spans="2:4" x14ac:dyDescent="0.2">
      <c r="B1950" t="s">
        <v>1986</v>
      </c>
      <c r="C1950" s="51">
        <v>1.841759919996306E-2</v>
      </c>
      <c r="D1950" s="51">
        <f t="shared" si="33"/>
        <v>4.8417599199963059E-2</v>
      </c>
    </row>
    <row r="1951" spans="2:4" x14ac:dyDescent="0.2">
      <c r="B1951" t="s">
        <v>1987</v>
      </c>
      <c r="C1951" s="51">
        <v>6.3808060339305972E-3</v>
      </c>
      <c r="D1951" s="51">
        <f t="shared" si="33"/>
        <v>3.6380806033930596E-2</v>
      </c>
    </row>
    <row r="1952" spans="2:4" x14ac:dyDescent="0.2">
      <c r="B1952" t="s">
        <v>1988</v>
      </c>
      <c r="C1952" s="51">
        <v>3.5450985583094209E-2</v>
      </c>
      <c r="D1952" s="51">
        <f t="shared" si="33"/>
        <v>6.5450985583094201E-2</v>
      </c>
    </row>
    <row r="1953" spans="2:4" x14ac:dyDescent="0.2">
      <c r="B1953" t="s">
        <v>1989</v>
      </c>
      <c r="C1953" s="51">
        <v>-1.0400392417787582E-2</v>
      </c>
      <c r="D1953" s="51">
        <f t="shared" si="33"/>
        <v>1.9599607582212415E-2</v>
      </c>
    </row>
    <row r="1954" spans="2:4" x14ac:dyDescent="0.2">
      <c r="B1954" t="s">
        <v>1990</v>
      </c>
      <c r="C1954" s="51">
        <v>1.838233816115753E-2</v>
      </c>
      <c r="D1954" s="51">
        <f t="shared" si="33"/>
        <v>4.8382338161157529E-2</v>
      </c>
    </row>
    <row r="1955" spans="2:4" x14ac:dyDescent="0.2">
      <c r="B1955" t="s">
        <v>1991</v>
      </c>
      <c r="C1955" s="51">
        <v>4.2811467429005004E-2</v>
      </c>
      <c r="D1955" s="51">
        <f t="shared" si="33"/>
        <v>7.2811467429005003E-2</v>
      </c>
    </row>
    <row r="1956" spans="2:4" x14ac:dyDescent="0.2">
      <c r="B1956" t="s">
        <v>1992</v>
      </c>
      <c r="C1956" s="51">
        <v>4.8801054609946465E-2</v>
      </c>
      <c r="D1956" s="51">
        <f t="shared" si="33"/>
        <v>7.8801054609946464E-2</v>
      </c>
    </row>
    <row r="1957" spans="2:4" x14ac:dyDescent="0.2">
      <c r="B1957" t="s">
        <v>1993</v>
      </c>
      <c r="C1957" s="51">
        <v>2.2458039834549755E-2</v>
      </c>
      <c r="D1957" s="51">
        <f t="shared" si="33"/>
        <v>5.2458039834549754E-2</v>
      </c>
    </row>
    <row r="1958" spans="2:4" x14ac:dyDescent="0.2">
      <c r="B1958" t="s">
        <v>1994</v>
      </c>
      <c r="C1958" s="51">
        <v>-1.5499229047212975E-2</v>
      </c>
      <c r="D1958" s="51">
        <f t="shared" si="33"/>
        <v>1.4500770952787024E-2</v>
      </c>
    </row>
    <row r="1959" spans="2:4" x14ac:dyDescent="0.2">
      <c r="B1959" t="s">
        <v>1995</v>
      </c>
      <c r="C1959" s="51">
        <v>2.2603323221693498E-2</v>
      </c>
      <c r="D1959" s="51">
        <f t="shared" si="33"/>
        <v>5.2603323221693497E-2</v>
      </c>
    </row>
    <row r="1960" spans="2:4" x14ac:dyDescent="0.2">
      <c r="B1960" t="s">
        <v>1996</v>
      </c>
      <c r="C1960" s="51">
        <v>-1.1056913761108027E-2</v>
      </c>
      <c r="D1960" s="51">
        <f t="shared" si="33"/>
        <v>1.8943086238891974E-2</v>
      </c>
    </row>
    <row r="1961" spans="2:4" x14ac:dyDescent="0.2">
      <c r="B1961" t="s">
        <v>1997</v>
      </c>
      <c r="C1961" s="51">
        <v>-8.2151681347088935E-3</v>
      </c>
      <c r="D1961" s="51">
        <f t="shared" si="33"/>
        <v>2.1784831865291107E-2</v>
      </c>
    </row>
    <row r="1962" spans="2:4" x14ac:dyDescent="0.2">
      <c r="B1962" t="s">
        <v>1998</v>
      </c>
      <c r="C1962" s="51">
        <v>4.0380025506810822E-2</v>
      </c>
      <c r="D1962" s="51">
        <f t="shared" si="33"/>
        <v>7.0380025506810828E-2</v>
      </c>
    </row>
    <row r="1963" spans="2:4" x14ac:dyDescent="0.2">
      <c r="B1963" t="s">
        <v>1999</v>
      </c>
      <c r="C1963" s="51">
        <v>2.304456826401844E-2</v>
      </c>
      <c r="D1963" s="51">
        <f t="shared" si="33"/>
        <v>5.3044568264018439E-2</v>
      </c>
    </row>
    <row r="1964" spans="2:4" x14ac:dyDescent="0.2">
      <c r="B1964" t="s">
        <v>2000</v>
      </c>
      <c r="C1964" s="51">
        <v>1.3076297803012745E-2</v>
      </c>
      <c r="D1964" s="51">
        <f t="shared" si="33"/>
        <v>4.3076297803012746E-2</v>
      </c>
    </row>
    <row r="1965" spans="2:4" x14ac:dyDescent="0.2">
      <c r="B1965" t="s">
        <v>2001</v>
      </c>
      <c r="C1965" s="51">
        <v>3.56572145384755E-2</v>
      </c>
      <c r="D1965" s="51">
        <f t="shared" si="33"/>
        <v>6.5657214538475506E-2</v>
      </c>
    </row>
    <row r="1966" spans="2:4" x14ac:dyDescent="0.2">
      <c r="B1966" t="s">
        <v>2002</v>
      </c>
      <c r="C1966" s="51">
        <v>1.1080960027938321E-2</v>
      </c>
      <c r="D1966" s="51">
        <f t="shared" si="33"/>
        <v>4.1080960027938318E-2</v>
      </c>
    </row>
    <row r="1967" spans="2:4" x14ac:dyDescent="0.2">
      <c r="B1967" t="s">
        <v>2003</v>
      </c>
      <c r="C1967" s="51">
        <v>-1.7129444032531756E-2</v>
      </c>
      <c r="D1967" s="51">
        <f t="shared" si="33"/>
        <v>1.2870555967468243E-2</v>
      </c>
    </row>
    <row r="1968" spans="2:4" x14ac:dyDescent="0.2">
      <c r="B1968" t="s">
        <v>2004</v>
      </c>
      <c r="C1968" s="51">
        <v>-1.5184480490980973E-2</v>
      </c>
      <c r="D1968" s="51">
        <f t="shared" si="33"/>
        <v>1.4815519509019026E-2</v>
      </c>
    </row>
    <row r="1969" spans="2:4" x14ac:dyDescent="0.2">
      <c r="B1969" t="s">
        <v>2005</v>
      </c>
      <c r="C1969" s="51">
        <v>3.9177857525701264E-2</v>
      </c>
      <c r="D1969" s="51">
        <f t="shared" si="33"/>
        <v>6.917785752570127E-2</v>
      </c>
    </row>
    <row r="1970" spans="2:4" x14ac:dyDescent="0.2">
      <c r="B1970" t="s">
        <v>2006</v>
      </c>
      <c r="C1970" s="51">
        <v>1.9000995447319806E-2</v>
      </c>
      <c r="D1970" s="51">
        <f t="shared" si="33"/>
        <v>4.9000995447319805E-2</v>
      </c>
    </row>
    <row r="1971" spans="2:4" x14ac:dyDescent="0.2">
      <c r="B1971" t="s">
        <v>2007</v>
      </c>
      <c r="C1971" s="51">
        <v>2.1331225343383411E-2</v>
      </c>
      <c r="D1971" s="51">
        <f t="shared" si="33"/>
        <v>5.1331225343383413E-2</v>
      </c>
    </row>
    <row r="1972" spans="2:4" x14ac:dyDescent="0.2">
      <c r="B1972" t="s">
        <v>2008</v>
      </c>
      <c r="C1972" s="51">
        <v>1.7965970393058035E-2</v>
      </c>
      <c r="D1972" s="51">
        <f t="shared" si="33"/>
        <v>4.7965970393058034E-2</v>
      </c>
    </row>
    <row r="1973" spans="2:4" x14ac:dyDescent="0.2">
      <c r="B1973" t="s">
        <v>2009</v>
      </c>
      <c r="C1973" s="51">
        <v>5.1666885943534423E-3</v>
      </c>
      <c r="D1973" s="51">
        <f t="shared" si="33"/>
        <v>3.5166688594353443E-2</v>
      </c>
    </row>
    <row r="1974" spans="2:4" x14ac:dyDescent="0.2">
      <c r="B1974" t="s">
        <v>2010</v>
      </c>
      <c r="C1974" s="51">
        <v>-9.6921570567258964E-3</v>
      </c>
      <c r="D1974" s="51">
        <f t="shared" si="33"/>
        <v>2.0307842943274104E-2</v>
      </c>
    </row>
    <row r="1975" spans="2:4" x14ac:dyDescent="0.2">
      <c r="B1975" t="s">
        <v>2011</v>
      </c>
      <c r="C1975" s="51">
        <v>5.3402335676669219E-3</v>
      </c>
      <c r="D1975" s="51">
        <f t="shared" si="33"/>
        <v>3.5340233567666919E-2</v>
      </c>
    </row>
    <row r="1976" spans="2:4" x14ac:dyDescent="0.2">
      <c r="B1976" t="s">
        <v>2012</v>
      </c>
      <c r="C1976" s="51">
        <v>1.701623363404485E-2</v>
      </c>
      <c r="D1976" s="51">
        <f t="shared" si="33"/>
        <v>4.7016233634044849E-2</v>
      </c>
    </row>
    <row r="1977" spans="2:4" x14ac:dyDescent="0.2">
      <c r="B1977" t="s">
        <v>2013</v>
      </c>
      <c r="C1977" s="51">
        <v>4.0422686129949328E-2</v>
      </c>
      <c r="D1977" s="51">
        <f t="shared" si="33"/>
        <v>7.0422686129949327E-2</v>
      </c>
    </row>
    <row r="1978" spans="2:4" x14ac:dyDescent="0.2">
      <c r="B1978" t="s">
        <v>2014</v>
      </c>
      <c r="C1978" s="51">
        <v>-2.3637711204733958E-4</v>
      </c>
      <c r="D1978" s="51">
        <f t="shared" si="33"/>
        <v>2.9763622887952659E-2</v>
      </c>
    </row>
    <row r="1979" spans="2:4" x14ac:dyDescent="0.2">
      <c r="B1979" t="s">
        <v>2015</v>
      </c>
      <c r="C1979" s="51">
        <v>8.0481875613087721E-3</v>
      </c>
      <c r="D1979" s="51">
        <f t="shared" si="33"/>
        <v>3.8048187561308774E-2</v>
      </c>
    </row>
    <row r="1980" spans="2:4" x14ac:dyDescent="0.2">
      <c r="B1980" t="s">
        <v>2016</v>
      </c>
      <c r="C1980" s="51">
        <v>1.5195342083459362E-2</v>
      </c>
      <c r="D1980" s="51">
        <f t="shared" si="33"/>
        <v>4.5195342083459364E-2</v>
      </c>
    </row>
    <row r="1981" spans="2:4" x14ac:dyDescent="0.2">
      <c r="B1981" t="s">
        <v>2017</v>
      </c>
      <c r="C1981" s="51">
        <v>4.6156804020038855E-3</v>
      </c>
      <c r="D1981" s="51">
        <f t="shared" si="33"/>
        <v>3.4615680402003884E-2</v>
      </c>
    </row>
    <row r="1982" spans="2:4" x14ac:dyDescent="0.2">
      <c r="B1982" t="s">
        <v>2018</v>
      </c>
      <c r="C1982" s="51">
        <v>2.4969325642247645E-2</v>
      </c>
      <c r="D1982" s="51">
        <f t="shared" si="33"/>
        <v>5.4969325642247643E-2</v>
      </c>
    </row>
    <row r="1983" spans="2:4" x14ac:dyDescent="0.2">
      <c r="B1983" t="s">
        <v>2019</v>
      </c>
      <c r="C1983" s="51">
        <v>3.9211485739823852E-2</v>
      </c>
      <c r="D1983" s="51">
        <f t="shared" si="33"/>
        <v>6.9211485739823858E-2</v>
      </c>
    </row>
    <row r="1984" spans="2:4" x14ac:dyDescent="0.2">
      <c r="B1984" t="s">
        <v>2020</v>
      </c>
      <c r="C1984" s="51">
        <v>8.9397454437177542E-3</v>
      </c>
      <c r="D1984" s="51">
        <f t="shared" si="33"/>
        <v>3.8939745443717755E-2</v>
      </c>
    </row>
    <row r="1985" spans="2:4" x14ac:dyDescent="0.2">
      <c r="B1985" t="s">
        <v>2021</v>
      </c>
      <c r="C1985" s="51">
        <v>-1.7925232286140548E-2</v>
      </c>
      <c r="D1985" s="51">
        <f t="shared" si="33"/>
        <v>1.2074767713859451E-2</v>
      </c>
    </row>
    <row r="1986" spans="2:4" x14ac:dyDescent="0.2">
      <c r="B1986" t="s">
        <v>2022</v>
      </c>
      <c r="C1986" s="51">
        <v>4.1481967459181583E-2</v>
      </c>
      <c r="D1986" s="51">
        <f t="shared" si="33"/>
        <v>7.1481967459181589E-2</v>
      </c>
    </row>
    <row r="1987" spans="2:4" x14ac:dyDescent="0.2">
      <c r="B1987" t="s">
        <v>2023</v>
      </c>
      <c r="C1987" s="51">
        <v>-1.4615930718462474E-2</v>
      </c>
      <c r="D1987" s="51">
        <f t="shared" si="33"/>
        <v>1.5384069281537524E-2</v>
      </c>
    </row>
    <row r="1988" spans="2:4" x14ac:dyDescent="0.2">
      <c r="B1988" t="s">
        <v>2024</v>
      </c>
      <c r="C1988" s="51">
        <v>3.2096682355777E-2</v>
      </c>
      <c r="D1988" s="51">
        <f t="shared" si="33"/>
        <v>6.2096682355776998E-2</v>
      </c>
    </row>
    <row r="1989" spans="2:4" x14ac:dyDescent="0.2">
      <c r="B1989" t="s">
        <v>2025</v>
      </c>
      <c r="C1989" s="51">
        <v>2.2331791962550637E-2</v>
      </c>
      <c r="D1989" s="51">
        <f t="shared" ref="D1989:D2052" si="34">C1989+3%</f>
        <v>5.2331791962550639E-2</v>
      </c>
    </row>
    <row r="1990" spans="2:4" x14ac:dyDescent="0.2">
      <c r="B1990" t="s">
        <v>2026</v>
      </c>
      <c r="C1990" s="51">
        <v>1.6870200742128413E-2</v>
      </c>
      <c r="D1990" s="51">
        <f t="shared" si="34"/>
        <v>4.6870200742128415E-2</v>
      </c>
    </row>
    <row r="1991" spans="2:4" x14ac:dyDescent="0.2">
      <c r="B1991" t="s">
        <v>2027</v>
      </c>
      <c r="C1991" s="51">
        <v>-7.3872598680676301E-3</v>
      </c>
      <c r="D1991" s="51">
        <f t="shared" si="34"/>
        <v>2.2612740131932367E-2</v>
      </c>
    </row>
    <row r="1992" spans="2:4" x14ac:dyDescent="0.2">
      <c r="B1992" t="s">
        <v>2028</v>
      </c>
      <c r="C1992" s="51">
        <v>2.6081121825113809E-2</v>
      </c>
      <c r="D1992" s="51">
        <f t="shared" si="34"/>
        <v>5.6081121825113808E-2</v>
      </c>
    </row>
    <row r="1993" spans="2:4" x14ac:dyDescent="0.2">
      <c r="B1993" t="s">
        <v>2029</v>
      </c>
      <c r="C1993" s="51">
        <v>3.784816428458259E-2</v>
      </c>
      <c r="D1993" s="51">
        <f t="shared" si="34"/>
        <v>6.7848164284582596E-2</v>
      </c>
    </row>
    <row r="1994" spans="2:4" x14ac:dyDescent="0.2">
      <c r="B1994" t="s">
        <v>2030</v>
      </c>
      <c r="C1994" s="51">
        <v>1.4100176506619041E-2</v>
      </c>
      <c r="D1994" s="51">
        <f t="shared" si="34"/>
        <v>4.4100176506619043E-2</v>
      </c>
    </row>
    <row r="1995" spans="2:4" x14ac:dyDescent="0.2">
      <c r="B1995" t="s">
        <v>2031</v>
      </c>
      <c r="C1995" s="51">
        <v>1.7883893760347831E-2</v>
      </c>
      <c r="D1995" s="51">
        <f t="shared" si="34"/>
        <v>4.788389376034783E-2</v>
      </c>
    </row>
    <row r="1996" spans="2:4" x14ac:dyDescent="0.2">
      <c r="B1996" t="s">
        <v>2032</v>
      </c>
      <c r="C1996" s="51">
        <v>-1.4395183547631779E-3</v>
      </c>
      <c r="D1996" s="51">
        <f t="shared" si="34"/>
        <v>2.8560481645236821E-2</v>
      </c>
    </row>
    <row r="1997" spans="2:4" x14ac:dyDescent="0.2">
      <c r="B1997" t="s">
        <v>2033</v>
      </c>
      <c r="C1997" s="51">
        <v>-1.1246488233393458E-2</v>
      </c>
      <c r="D1997" s="51">
        <f t="shared" si="34"/>
        <v>1.8753511766606543E-2</v>
      </c>
    </row>
    <row r="1998" spans="2:4" x14ac:dyDescent="0.2">
      <c r="B1998" t="s">
        <v>2034</v>
      </c>
      <c r="C1998" s="51">
        <v>1.9101054842290514E-3</v>
      </c>
      <c r="D1998" s="51">
        <f t="shared" si="34"/>
        <v>3.1910105484229054E-2</v>
      </c>
    </row>
    <row r="1999" spans="2:4" x14ac:dyDescent="0.2">
      <c r="B1999" t="s">
        <v>2035</v>
      </c>
      <c r="C1999" s="51">
        <v>-5.744458314633093E-3</v>
      </c>
      <c r="D1999" s="51">
        <f t="shared" si="34"/>
        <v>2.4255541685366908E-2</v>
      </c>
    </row>
    <row r="2000" spans="2:4" x14ac:dyDescent="0.2">
      <c r="B2000" t="s">
        <v>2036</v>
      </c>
      <c r="C2000" s="51">
        <v>-3.3337379141624116E-2</v>
      </c>
      <c r="D2000" s="51">
        <f t="shared" si="34"/>
        <v>-3.3373791416241166E-3</v>
      </c>
    </row>
    <row r="2001" spans="2:4" x14ac:dyDescent="0.2">
      <c r="B2001" t="s">
        <v>2037</v>
      </c>
      <c r="C2001" s="51">
        <v>5.9878023197982043E-2</v>
      </c>
      <c r="D2001" s="51">
        <f t="shared" si="34"/>
        <v>8.9878023197982049E-2</v>
      </c>
    </row>
    <row r="2002" spans="2:4" x14ac:dyDescent="0.2">
      <c r="B2002" t="s">
        <v>2038</v>
      </c>
      <c r="C2002" s="51">
        <v>2.8249049264084336E-2</v>
      </c>
      <c r="D2002" s="51">
        <f t="shared" si="34"/>
        <v>5.8249049264084335E-2</v>
      </c>
    </row>
    <row r="2003" spans="2:4" x14ac:dyDescent="0.2">
      <c r="B2003" t="s">
        <v>2039</v>
      </c>
      <c r="C2003" s="51">
        <v>1.6466765971420161E-2</v>
      </c>
      <c r="D2003" s="51">
        <f t="shared" si="34"/>
        <v>4.646676597142016E-2</v>
      </c>
    </row>
    <row r="2004" spans="2:4" x14ac:dyDescent="0.2">
      <c r="B2004" t="s">
        <v>2040</v>
      </c>
      <c r="C2004" s="51">
        <v>2.3148360484717641E-2</v>
      </c>
      <c r="D2004" s="51">
        <f t="shared" si="34"/>
        <v>5.314836048471764E-2</v>
      </c>
    </row>
    <row r="2005" spans="2:4" x14ac:dyDescent="0.2">
      <c r="B2005" t="s">
        <v>2041</v>
      </c>
      <c r="C2005" s="51">
        <v>-4.0862819287172288E-3</v>
      </c>
      <c r="D2005" s="51">
        <f t="shared" si="34"/>
        <v>2.591371807128277E-2</v>
      </c>
    </row>
    <row r="2006" spans="2:4" x14ac:dyDescent="0.2">
      <c r="B2006" t="s">
        <v>2042</v>
      </c>
      <c r="C2006" s="51">
        <v>3.3246589047903403E-2</v>
      </c>
      <c r="D2006" s="51">
        <f t="shared" si="34"/>
        <v>6.3246589047903395E-2</v>
      </c>
    </row>
    <row r="2007" spans="2:4" x14ac:dyDescent="0.2">
      <c r="B2007" t="s">
        <v>2043</v>
      </c>
      <c r="C2007" s="51">
        <v>-1.2725795700143058E-2</v>
      </c>
      <c r="D2007" s="51">
        <f t="shared" si="34"/>
        <v>1.7274204299856939E-2</v>
      </c>
    </row>
    <row r="2008" spans="2:4" x14ac:dyDescent="0.2">
      <c r="B2008" t="s">
        <v>2044</v>
      </c>
      <c r="C2008" s="51">
        <v>2.8342064634938893E-2</v>
      </c>
      <c r="D2008" s="51">
        <f t="shared" si="34"/>
        <v>5.8342064634938892E-2</v>
      </c>
    </row>
    <row r="2009" spans="2:4" x14ac:dyDescent="0.2">
      <c r="B2009" t="s">
        <v>2045</v>
      </c>
      <c r="C2009" s="51">
        <v>4.0650024663218022E-2</v>
      </c>
      <c r="D2009" s="51">
        <f t="shared" si="34"/>
        <v>7.0650024663218014E-2</v>
      </c>
    </row>
    <row r="2010" spans="2:4" x14ac:dyDescent="0.2">
      <c r="B2010" t="s">
        <v>2046</v>
      </c>
      <c r="C2010" s="51">
        <v>3.0224968855766098E-3</v>
      </c>
      <c r="D2010" s="51">
        <f t="shared" si="34"/>
        <v>3.302249688557661E-2</v>
      </c>
    </row>
    <row r="2011" spans="2:4" x14ac:dyDescent="0.2">
      <c r="B2011" t="s">
        <v>2047</v>
      </c>
      <c r="C2011" s="51">
        <v>-7.378760368853118E-3</v>
      </c>
      <c r="D2011" s="51">
        <f t="shared" si="34"/>
        <v>2.2621239631146879E-2</v>
      </c>
    </row>
    <row r="2012" spans="2:4" x14ac:dyDescent="0.2">
      <c r="B2012" t="s">
        <v>2048</v>
      </c>
      <c r="C2012" s="51">
        <v>5.870208374507524E-3</v>
      </c>
      <c r="D2012" s="51">
        <f t="shared" si="34"/>
        <v>3.5870208374507523E-2</v>
      </c>
    </row>
    <row r="2013" spans="2:4" x14ac:dyDescent="0.2">
      <c r="B2013" t="s">
        <v>2049</v>
      </c>
      <c r="C2013" s="51">
        <v>-2.3772784005136924E-2</v>
      </c>
      <c r="D2013" s="51">
        <f t="shared" si="34"/>
        <v>6.2272159948630751E-3</v>
      </c>
    </row>
    <row r="2014" spans="2:4" x14ac:dyDescent="0.2">
      <c r="B2014" t="s">
        <v>2050</v>
      </c>
      <c r="C2014" s="51">
        <v>-1.5456395199531703E-2</v>
      </c>
      <c r="D2014" s="51">
        <f t="shared" si="34"/>
        <v>1.4543604800468296E-2</v>
      </c>
    </row>
    <row r="2015" spans="2:4" x14ac:dyDescent="0.2">
      <c r="B2015" t="s">
        <v>2051</v>
      </c>
      <c r="C2015" s="51">
        <v>1.8644870632796101E-2</v>
      </c>
      <c r="D2015" s="51">
        <f t="shared" si="34"/>
        <v>4.86448706327961E-2</v>
      </c>
    </row>
    <row r="2016" spans="2:4" x14ac:dyDescent="0.2">
      <c r="B2016" t="s">
        <v>2052</v>
      </c>
      <c r="C2016" s="51">
        <v>-6.682961038986605E-3</v>
      </c>
      <c r="D2016" s="51">
        <f t="shared" si="34"/>
        <v>2.3317038961013392E-2</v>
      </c>
    </row>
    <row r="2017" spans="2:4" x14ac:dyDescent="0.2">
      <c r="B2017" t="s">
        <v>2053</v>
      </c>
      <c r="C2017" s="51">
        <v>-1.0084895133725831E-2</v>
      </c>
      <c r="D2017" s="51">
        <f t="shared" si="34"/>
        <v>1.9915104866274166E-2</v>
      </c>
    </row>
    <row r="2018" spans="2:4" x14ac:dyDescent="0.2">
      <c r="B2018" t="s">
        <v>2054</v>
      </c>
      <c r="C2018" s="51">
        <v>3.9191190174492199E-2</v>
      </c>
      <c r="D2018" s="51">
        <f t="shared" si="34"/>
        <v>6.9191190174492198E-2</v>
      </c>
    </row>
    <row r="2019" spans="2:4" x14ac:dyDescent="0.2">
      <c r="B2019" t="s">
        <v>2055</v>
      </c>
      <c r="C2019" s="51">
        <v>-3.801312661046672E-2</v>
      </c>
      <c r="D2019" s="51">
        <f t="shared" si="34"/>
        <v>-8.0131266104667212E-3</v>
      </c>
    </row>
    <row r="2020" spans="2:4" x14ac:dyDescent="0.2">
      <c r="B2020" t="s">
        <v>2056</v>
      </c>
      <c r="C2020" s="51">
        <v>-1.543582293167204E-4</v>
      </c>
      <c r="D2020" s="51">
        <f t="shared" si="34"/>
        <v>2.984564177068328E-2</v>
      </c>
    </row>
    <row r="2021" spans="2:4" x14ac:dyDescent="0.2">
      <c r="B2021" t="s">
        <v>2057</v>
      </c>
      <c r="C2021" s="51">
        <v>1.0801694100850698E-2</v>
      </c>
      <c r="D2021" s="51">
        <f t="shared" si="34"/>
        <v>4.0801694100850695E-2</v>
      </c>
    </row>
    <row r="2022" spans="2:4" x14ac:dyDescent="0.2">
      <c r="B2022" t="s">
        <v>2058</v>
      </c>
      <c r="C2022" s="51">
        <v>2.6959910738612182E-2</v>
      </c>
      <c r="D2022" s="51">
        <f t="shared" si="34"/>
        <v>5.6959910738612181E-2</v>
      </c>
    </row>
    <row r="2023" spans="2:4" x14ac:dyDescent="0.2">
      <c r="B2023" t="s">
        <v>2059</v>
      </c>
      <c r="C2023" s="51">
        <v>-1.0891313862946716E-2</v>
      </c>
      <c r="D2023" s="51">
        <f t="shared" si="34"/>
        <v>1.9108686137053285E-2</v>
      </c>
    </row>
    <row r="2024" spans="2:4" x14ac:dyDescent="0.2">
      <c r="B2024" t="s">
        <v>2060</v>
      </c>
      <c r="C2024" s="51">
        <v>2.7206632194421002E-2</v>
      </c>
      <c r="D2024" s="51">
        <f t="shared" si="34"/>
        <v>5.7206632194421E-2</v>
      </c>
    </row>
    <row r="2025" spans="2:4" x14ac:dyDescent="0.2">
      <c r="B2025" t="s">
        <v>2061</v>
      </c>
      <c r="C2025" s="51">
        <v>2.2239662706319937E-2</v>
      </c>
      <c r="D2025" s="51">
        <f t="shared" si="34"/>
        <v>5.2239662706319939E-2</v>
      </c>
    </row>
    <row r="2026" spans="2:4" x14ac:dyDescent="0.2">
      <c r="B2026" t="s">
        <v>2062</v>
      </c>
      <c r="C2026" s="51">
        <v>3.6461477334074024E-2</v>
      </c>
      <c r="D2026" s="51">
        <f t="shared" si="34"/>
        <v>6.6461477334074023E-2</v>
      </c>
    </row>
    <row r="2027" spans="2:4" x14ac:dyDescent="0.2">
      <c r="B2027" t="s">
        <v>2063</v>
      </c>
      <c r="C2027" s="51">
        <v>-3.8470564114016486E-3</v>
      </c>
      <c r="D2027" s="51">
        <f t="shared" si="34"/>
        <v>2.6152943588598349E-2</v>
      </c>
    </row>
    <row r="2028" spans="2:4" x14ac:dyDescent="0.2">
      <c r="B2028" t="s">
        <v>2064</v>
      </c>
      <c r="C2028" s="51">
        <v>4.8854636680941213E-3</v>
      </c>
      <c r="D2028" s="51">
        <f t="shared" si="34"/>
        <v>3.488546366809412E-2</v>
      </c>
    </row>
    <row r="2029" spans="2:4" x14ac:dyDescent="0.2">
      <c r="B2029" t="s">
        <v>2065</v>
      </c>
      <c r="C2029" s="51">
        <v>5.482461972248687E-3</v>
      </c>
      <c r="D2029" s="51">
        <f t="shared" si="34"/>
        <v>3.5482461972248684E-2</v>
      </c>
    </row>
    <row r="2030" spans="2:4" x14ac:dyDescent="0.2">
      <c r="B2030" t="s">
        <v>2066</v>
      </c>
      <c r="C2030" s="51">
        <v>2.8655516473365693E-2</v>
      </c>
      <c r="D2030" s="51">
        <f t="shared" si="34"/>
        <v>5.8655516473365692E-2</v>
      </c>
    </row>
    <row r="2031" spans="2:4" x14ac:dyDescent="0.2">
      <c r="B2031" t="s">
        <v>2067</v>
      </c>
      <c r="C2031" s="51">
        <v>6.7243561013220071E-5</v>
      </c>
      <c r="D2031" s="51">
        <f t="shared" si="34"/>
        <v>3.0067243561013219E-2</v>
      </c>
    </row>
    <row r="2032" spans="2:4" x14ac:dyDescent="0.2">
      <c r="B2032" t="s">
        <v>2068</v>
      </c>
      <c r="C2032" s="51">
        <v>4.6331811393049246E-2</v>
      </c>
      <c r="D2032" s="51">
        <f t="shared" si="34"/>
        <v>7.6331811393049245E-2</v>
      </c>
    </row>
    <row r="2033" spans="2:4" x14ac:dyDescent="0.2">
      <c r="B2033" t="s">
        <v>2069</v>
      </c>
      <c r="C2033" s="51">
        <v>3.334316617306797E-2</v>
      </c>
      <c r="D2033" s="51">
        <f t="shared" si="34"/>
        <v>6.3343166173067969E-2</v>
      </c>
    </row>
    <row r="2034" spans="2:4" x14ac:dyDescent="0.2">
      <c r="B2034" t="s">
        <v>2070</v>
      </c>
      <c r="C2034" s="51">
        <v>3.3057110959346596E-2</v>
      </c>
      <c r="D2034" s="51">
        <f t="shared" si="34"/>
        <v>6.3057110959346602E-2</v>
      </c>
    </row>
    <row r="2035" spans="2:4" x14ac:dyDescent="0.2">
      <c r="B2035" t="s">
        <v>2071</v>
      </c>
      <c r="C2035" s="51">
        <v>3.0328933835812215E-3</v>
      </c>
      <c r="D2035" s="51">
        <f t="shared" si="34"/>
        <v>3.3032893383581223E-2</v>
      </c>
    </row>
    <row r="2036" spans="2:4" x14ac:dyDescent="0.2">
      <c r="B2036" t="s">
        <v>2072</v>
      </c>
      <c r="C2036" s="51">
        <v>2.7099975473390998E-2</v>
      </c>
      <c r="D2036" s="51">
        <f t="shared" si="34"/>
        <v>5.7099975473390997E-2</v>
      </c>
    </row>
    <row r="2037" spans="2:4" x14ac:dyDescent="0.2">
      <c r="B2037" t="s">
        <v>2073</v>
      </c>
      <c r="C2037" s="51">
        <v>3.7410342050211286E-2</v>
      </c>
      <c r="D2037" s="51">
        <f t="shared" si="34"/>
        <v>6.7410342050211292E-2</v>
      </c>
    </row>
    <row r="2038" spans="2:4" x14ac:dyDescent="0.2">
      <c r="B2038" t="s">
        <v>2074</v>
      </c>
      <c r="C2038" s="51">
        <v>1.6990607683274213E-3</v>
      </c>
      <c r="D2038" s="51">
        <f t="shared" si="34"/>
        <v>3.1699060768327417E-2</v>
      </c>
    </row>
    <row r="2039" spans="2:4" x14ac:dyDescent="0.2">
      <c r="B2039" t="s">
        <v>2075</v>
      </c>
      <c r="C2039" s="51">
        <v>3.1233506231997943E-2</v>
      </c>
      <c r="D2039" s="51">
        <f t="shared" si="34"/>
        <v>6.1233506231997942E-2</v>
      </c>
    </row>
    <row r="2040" spans="2:4" x14ac:dyDescent="0.2">
      <c r="B2040" t="s">
        <v>2076</v>
      </c>
      <c r="C2040" s="51">
        <v>-7.8700035847454348E-3</v>
      </c>
      <c r="D2040" s="51">
        <f t="shared" si="34"/>
        <v>2.2129996415254566E-2</v>
      </c>
    </row>
    <row r="2041" spans="2:4" x14ac:dyDescent="0.2">
      <c r="B2041" t="s">
        <v>2077</v>
      </c>
      <c r="C2041" s="51">
        <v>6.6284728364294672E-3</v>
      </c>
      <c r="D2041" s="51">
        <f t="shared" si="34"/>
        <v>3.6628472836429463E-2</v>
      </c>
    </row>
    <row r="2042" spans="2:4" x14ac:dyDescent="0.2">
      <c r="B2042" t="s">
        <v>2078</v>
      </c>
      <c r="C2042" s="51">
        <v>1.8634649714531569E-2</v>
      </c>
      <c r="D2042" s="51">
        <f t="shared" si="34"/>
        <v>4.8634649714531568E-2</v>
      </c>
    </row>
    <row r="2043" spans="2:4" x14ac:dyDescent="0.2">
      <c r="B2043" t="s">
        <v>2079</v>
      </c>
      <c r="C2043" s="51">
        <v>2.4051572884667416E-5</v>
      </c>
      <c r="D2043" s="51">
        <f t="shared" si="34"/>
        <v>3.0024051572884666E-2</v>
      </c>
    </row>
    <row r="2044" spans="2:4" x14ac:dyDescent="0.2">
      <c r="B2044" t="s">
        <v>2080</v>
      </c>
      <c r="C2044" s="51">
        <v>-4.1761874773700629E-2</v>
      </c>
      <c r="D2044" s="51">
        <f t="shared" si="34"/>
        <v>-1.176187477370063E-2</v>
      </c>
    </row>
    <row r="2045" spans="2:4" x14ac:dyDescent="0.2">
      <c r="B2045" t="s">
        <v>2081</v>
      </c>
      <c r="C2045" s="51">
        <v>3.9425974128810505E-3</v>
      </c>
      <c r="D2045" s="51">
        <f t="shared" si="34"/>
        <v>3.3942597412881047E-2</v>
      </c>
    </row>
    <row r="2046" spans="2:4" x14ac:dyDescent="0.2">
      <c r="B2046" t="s">
        <v>2082</v>
      </c>
      <c r="C2046" s="51">
        <v>1.5755971017996254E-2</v>
      </c>
      <c r="D2046" s="51">
        <f t="shared" si="34"/>
        <v>4.575597101799625E-2</v>
      </c>
    </row>
    <row r="2047" spans="2:4" x14ac:dyDescent="0.2">
      <c r="B2047" t="s">
        <v>2083</v>
      </c>
      <c r="C2047" s="51">
        <v>-2.5181161280616402E-3</v>
      </c>
      <c r="D2047" s="51">
        <f t="shared" si="34"/>
        <v>2.748188387193836E-2</v>
      </c>
    </row>
    <row r="2048" spans="2:4" x14ac:dyDescent="0.2">
      <c r="B2048" t="s">
        <v>2084</v>
      </c>
      <c r="C2048" s="51">
        <v>-9.3008028594434664E-3</v>
      </c>
      <c r="D2048" s="51">
        <f t="shared" si="34"/>
        <v>2.0699197140556534E-2</v>
      </c>
    </row>
    <row r="2049" spans="2:4" x14ac:dyDescent="0.2">
      <c r="B2049" t="s">
        <v>2085</v>
      </c>
      <c r="C2049" s="51">
        <v>-2.3747756697293516E-2</v>
      </c>
      <c r="D2049" s="51">
        <f t="shared" si="34"/>
        <v>6.2522433027064825E-3</v>
      </c>
    </row>
    <row r="2050" spans="2:4" x14ac:dyDescent="0.2">
      <c r="B2050" t="s">
        <v>2086</v>
      </c>
      <c r="C2050" s="51">
        <v>5.8121628168446002E-2</v>
      </c>
      <c r="D2050" s="51">
        <f t="shared" si="34"/>
        <v>8.8121628168446001E-2</v>
      </c>
    </row>
    <row r="2051" spans="2:4" x14ac:dyDescent="0.2">
      <c r="B2051" t="s">
        <v>2087</v>
      </c>
      <c r="C2051" s="51">
        <v>4.3470424715098899E-3</v>
      </c>
      <c r="D2051" s="51">
        <f t="shared" si="34"/>
        <v>3.4347042471509888E-2</v>
      </c>
    </row>
    <row r="2052" spans="2:4" x14ac:dyDescent="0.2">
      <c r="B2052" t="s">
        <v>2088</v>
      </c>
      <c r="C2052" s="51">
        <v>2.5914301176148138E-2</v>
      </c>
      <c r="D2052" s="51">
        <f t="shared" si="34"/>
        <v>5.5914301176148137E-2</v>
      </c>
    </row>
    <row r="2053" spans="2:4" x14ac:dyDescent="0.2">
      <c r="B2053" t="s">
        <v>2089</v>
      </c>
      <c r="C2053" s="51">
        <v>-1.2830008961899134E-3</v>
      </c>
      <c r="D2053" s="51">
        <f t="shared" ref="D2053:D2116" si="35">C2053+3%</f>
        <v>2.8716999103810086E-2</v>
      </c>
    </row>
    <row r="2054" spans="2:4" x14ac:dyDescent="0.2">
      <c r="B2054" t="s">
        <v>2090</v>
      </c>
      <c r="C2054" s="51">
        <v>-1.7031513755494301E-3</v>
      </c>
      <c r="D2054" s="51">
        <f t="shared" si="35"/>
        <v>2.8296848624450567E-2</v>
      </c>
    </row>
    <row r="2055" spans="2:4" x14ac:dyDescent="0.2">
      <c r="B2055" t="s">
        <v>2091</v>
      </c>
      <c r="C2055" s="51">
        <v>1.5066148478183205E-2</v>
      </c>
      <c r="D2055" s="51">
        <f t="shared" si="35"/>
        <v>4.5066148478183202E-2</v>
      </c>
    </row>
    <row r="2056" spans="2:4" x14ac:dyDescent="0.2">
      <c r="B2056" t="s">
        <v>2092</v>
      </c>
      <c r="C2056" s="51">
        <v>1.2222159709346115E-2</v>
      </c>
      <c r="D2056" s="51">
        <f t="shared" si="35"/>
        <v>4.2222159709346112E-2</v>
      </c>
    </row>
    <row r="2057" spans="2:4" x14ac:dyDescent="0.2">
      <c r="B2057" t="s">
        <v>2093</v>
      </c>
      <c r="C2057" s="51">
        <v>3.7418052383671629E-2</v>
      </c>
      <c r="D2057" s="51">
        <f t="shared" si="35"/>
        <v>6.7418052383671628E-2</v>
      </c>
    </row>
    <row r="2058" spans="2:4" x14ac:dyDescent="0.2">
      <c r="B2058" t="s">
        <v>2094</v>
      </c>
      <c r="C2058" s="51">
        <v>-1.9718261201547911E-2</v>
      </c>
      <c r="D2058" s="51">
        <f t="shared" si="35"/>
        <v>1.0281738798452088E-2</v>
      </c>
    </row>
    <row r="2059" spans="2:4" x14ac:dyDescent="0.2">
      <c r="B2059" t="s">
        <v>2095</v>
      </c>
      <c r="C2059" s="51">
        <v>-1.6571971015140866E-2</v>
      </c>
      <c r="D2059" s="51">
        <f t="shared" si="35"/>
        <v>1.3428028984859133E-2</v>
      </c>
    </row>
    <row r="2060" spans="2:4" x14ac:dyDescent="0.2">
      <c r="B2060" t="s">
        <v>2096</v>
      </c>
      <c r="C2060" s="51">
        <v>2.3297497534544853E-2</v>
      </c>
      <c r="D2060" s="51">
        <f t="shared" si="35"/>
        <v>5.3297497534544852E-2</v>
      </c>
    </row>
    <row r="2061" spans="2:4" x14ac:dyDescent="0.2">
      <c r="B2061" t="s">
        <v>2097</v>
      </c>
      <c r="C2061" s="51">
        <v>-2.4203460708310282E-2</v>
      </c>
      <c r="D2061" s="51">
        <f t="shared" si="35"/>
        <v>5.7965392916897174E-3</v>
      </c>
    </row>
    <row r="2062" spans="2:4" x14ac:dyDescent="0.2">
      <c r="B2062" t="s">
        <v>2098</v>
      </c>
      <c r="C2062" s="51">
        <v>-7.1856089222046681E-3</v>
      </c>
      <c r="D2062" s="51">
        <f t="shared" si="35"/>
        <v>2.2814391077795329E-2</v>
      </c>
    </row>
    <row r="2063" spans="2:4" x14ac:dyDescent="0.2">
      <c r="B2063" t="s">
        <v>2099</v>
      </c>
      <c r="C2063" s="51">
        <v>-9.759371370368532E-3</v>
      </c>
      <c r="D2063" s="51">
        <f t="shared" si="35"/>
        <v>2.0240628629631469E-2</v>
      </c>
    </row>
    <row r="2064" spans="2:4" x14ac:dyDescent="0.2">
      <c r="B2064" t="s">
        <v>2100</v>
      </c>
      <c r="C2064" s="51">
        <v>-5.6621375732934815E-3</v>
      </c>
      <c r="D2064" s="51">
        <f t="shared" si="35"/>
        <v>2.4337862426706519E-2</v>
      </c>
    </row>
    <row r="2065" spans="2:4" x14ac:dyDescent="0.2">
      <c r="B2065" t="s">
        <v>2101</v>
      </c>
      <c r="C2065" s="51">
        <v>-5.8769407630124958E-3</v>
      </c>
      <c r="D2065" s="51">
        <f t="shared" si="35"/>
        <v>2.4123059236987501E-2</v>
      </c>
    </row>
    <row r="2066" spans="2:4" x14ac:dyDescent="0.2">
      <c r="B2066" t="s">
        <v>2102</v>
      </c>
      <c r="C2066" s="51">
        <v>-1.5742954165292328E-3</v>
      </c>
      <c r="D2066" s="51">
        <f t="shared" si="35"/>
        <v>2.8425704583470768E-2</v>
      </c>
    </row>
    <row r="2067" spans="2:4" x14ac:dyDescent="0.2">
      <c r="B2067" t="s">
        <v>2103</v>
      </c>
      <c r="C2067" s="51">
        <v>-2.4858481102798646E-2</v>
      </c>
      <c r="D2067" s="51">
        <f t="shared" si="35"/>
        <v>5.1415188972013526E-3</v>
      </c>
    </row>
    <row r="2068" spans="2:4" x14ac:dyDescent="0.2">
      <c r="B2068" t="s">
        <v>2104</v>
      </c>
      <c r="C2068" s="51">
        <v>6.4977209580863639E-3</v>
      </c>
      <c r="D2068" s="51">
        <f t="shared" si="35"/>
        <v>3.6497720958086365E-2</v>
      </c>
    </row>
    <row r="2069" spans="2:4" x14ac:dyDescent="0.2">
      <c r="B2069" t="s">
        <v>2105</v>
      </c>
      <c r="C2069" s="51">
        <v>-1.0913395542523201E-2</v>
      </c>
      <c r="D2069" s="51">
        <f t="shared" si="35"/>
        <v>1.90866044574768E-2</v>
      </c>
    </row>
    <row r="2070" spans="2:4" x14ac:dyDescent="0.2">
      <c r="B2070" t="s">
        <v>2106</v>
      </c>
      <c r="C2070" s="51">
        <v>1.1375581707995824E-2</v>
      </c>
      <c r="D2070" s="51">
        <f t="shared" si="35"/>
        <v>4.1375581707995823E-2</v>
      </c>
    </row>
    <row r="2071" spans="2:4" x14ac:dyDescent="0.2">
      <c r="B2071" t="s">
        <v>2107</v>
      </c>
      <c r="C2071" s="51">
        <v>2.0022765578254897E-3</v>
      </c>
      <c r="D2071" s="51">
        <f t="shared" si="35"/>
        <v>3.200227655782549E-2</v>
      </c>
    </row>
    <row r="2072" spans="2:4" x14ac:dyDescent="0.2">
      <c r="B2072" t="s">
        <v>2108</v>
      </c>
      <c r="C2072" s="51">
        <v>2.8246938280264131E-2</v>
      </c>
      <c r="D2072" s="51">
        <f t="shared" si="35"/>
        <v>5.8246938280264129E-2</v>
      </c>
    </row>
    <row r="2073" spans="2:4" x14ac:dyDescent="0.2">
      <c r="B2073" t="s">
        <v>2109</v>
      </c>
      <c r="C2073" s="51">
        <v>7.1472474217955488E-3</v>
      </c>
      <c r="D2073" s="51">
        <f t="shared" si="35"/>
        <v>3.7147247421795551E-2</v>
      </c>
    </row>
    <row r="2074" spans="2:4" x14ac:dyDescent="0.2">
      <c r="B2074" t="s">
        <v>2110</v>
      </c>
      <c r="C2074" s="51">
        <v>1.9104703567434846E-3</v>
      </c>
      <c r="D2074" s="51">
        <f t="shared" si="35"/>
        <v>3.1910470356743485E-2</v>
      </c>
    </row>
    <row r="2075" spans="2:4" x14ac:dyDescent="0.2">
      <c r="B2075" t="s">
        <v>2111</v>
      </c>
      <c r="C2075" s="51">
        <v>1.4458564574762467E-2</v>
      </c>
      <c r="D2075" s="51">
        <f t="shared" si="35"/>
        <v>4.4458564574762466E-2</v>
      </c>
    </row>
    <row r="2076" spans="2:4" x14ac:dyDescent="0.2">
      <c r="B2076" t="s">
        <v>2112</v>
      </c>
      <c r="C2076" s="51">
        <v>-1.2886062783838253E-2</v>
      </c>
      <c r="D2076" s="51">
        <f t="shared" si="35"/>
        <v>1.7113937216161744E-2</v>
      </c>
    </row>
    <row r="2077" spans="2:4" x14ac:dyDescent="0.2">
      <c r="B2077" t="s">
        <v>2113</v>
      </c>
      <c r="C2077" s="51">
        <v>3.0332943321364401E-2</v>
      </c>
      <c r="D2077" s="51">
        <f t="shared" si="35"/>
        <v>6.03329433213644E-2</v>
      </c>
    </row>
    <row r="2078" spans="2:4" x14ac:dyDescent="0.2">
      <c r="B2078" t="s">
        <v>2114</v>
      </c>
      <c r="C2078" s="51">
        <v>2.8784584616968319E-2</v>
      </c>
      <c r="D2078" s="51">
        <f t="shared" si="35"/>
        <v>5.8784584616968318E-2</v>
      </c>
    </row>
    <row r="2079" spans="2:4" x14ac:dyDescent="0.2">
      <c r="B2079" t="s">
        <v>2115</v>
      </c>
      <c r="C2079" s="51">
        <v>4.3325586267334106E-2</v>
      </c>
      <c r="D2079" s="51">
        <f t="shared" si="35"/>
        <v>7.3325586267334097E-2</v>
      </c>
    </row>
    <row r="2080" spans="2:4" x14ac:dyDescent="0.2">
      <c r="B2080" t="s">
        <v>2116</v>
      </c>
      <c r="C2080" s="51">
        <v>3.3616396272887726E-2</v>
      </c>
      <c r="D2080" s="51">
        <f t="shared" si="35"/>
        <v>6.3616396272887732E-2</v>
      </c>
    </row>
    <row r="2081" spans="2:4" x14ac:dyDescent="0.2">
      <c r="B2081" t="s">
        <v>2117</v>
      </c>
      <c r="C2081" s="51">
        <v>2.9404426260413244E-3</v>
      </c>
      <c r="D2081" s="51">
        <f t="shared" si="35"/>
        <v>3.2940442626041323E-2</v>
      </c>
    </row>
    <row r="2082" spans="2:4" x14ac:dyDescent="0.2">
      <c r="B2082" t="s">
        <v>2118</v>
      </c>
      <c r="C2082" s="51">
        <v>1.1298041139036284E-2</v>
      </c>
      <c r="D2082" s="51">
        <f t="shared" si="35"/>
        <v>4.1298041139036283E-2</v>
      </c>
    </row>
    <row r="2083" spans="2:4" x14ac:dyDescent="0.2">
      <c r="B2083" t="s">
        <v>2119</v>
      </c>
      <c r="C2083" s="51">
        <v>-5.9731243361741369E-4</v>
      </c>
      <c r="D2083" s="51">
        <f t="shared" si="35"/>
        <v>2.9402687566382583E-2</v>
      </c>
    </row>
    <row r="2084" spans="2:4" x14ac:dyDescent="0.2">
      <c r="B2084" t="s">
        <v>2120</v>
      </c>
      <c r="C2084" s="51">
        <v>5.8669083968423468E-3</v>
      </c>
      <c r="D2084" s="51">
        <f t="shared" si="35"/>
        <v>3.5866908396842347E-2</v>
      </c>
    </row>
    <row r="2085" spans="2:4" x14ac:dyDescent="0.2">
      <c r="B2085" t="s">
        <v>2121</v>
      </c>
      <c r="C2085" s="51">
        <v>-6.4614390321960837E-3</v>
      </c>
      <c r="D2085" s="51">
        <f t="shared" si="35"/>
        <v>2.3538560967803913E-2</v>
      </c>
    </row>
    <row r="2086" spans="2:4" x14ac:dyDescent="0.2">
      <c r="B2086" t="s">
        <v>2122</v>
      </c>
      <c r="C2086" s="51">
        <v>4.2353129862771014E-3</v>
      </c>
      <c r="D2086" s="51">
        <f t="shared" si="35"/>
        <v>3.4235312986277099E-2</v>
      </c>
    </row>
    <row r="2087" spans="2:4" x14ac:dyDescent="0.2">
      <c r="B2087" t="s">
        <v>2123</v>
      </c>
      <c r="C2087" s="51">
        <v>1.026423341823836E-2</v>
      </c>
      <c r="D2087" s="51">
        <f t="shared" si="35"/>
        <v>4.0264233418238357E-2</v>
      </c>
    </row>
    <row r="2088" spans="2:4" x14ac:dyDescent="0.2">
      <c r="B2088" t="s">
        <v>2124</v>
      </c>
      <c r="C2088" s="51">
        <v>5.7665948905942571E-3</v>
      </c>
      <c r="D2088" s="51">
        <f t="shared" si="35"/>
        <v>3.5766594890594257E-2</v>
      </c>
    </row>
    <row r="2089" spans="2:4" x14ac:dyDescent="0.2">
      <c r="B2089" t="s">
        <v>2125</v>
      </c>
      <c r="C2089" s="51">
        <v>1.9469490656483963E-2</v>
      </c>
      <c r="D2089" s="51">
        <f t="shared" si="35"/>
        <v>4.9469490656483962E-2</v>
      </c>
    </row>
    <row r="2090" spans="2:4" x14ac:dyDescent="0.2">
      <c r="B2090" t="s">
        <v>2126</v>
      </c>
      <c r="C2090" s="51">
        <v>5.1139430378028964E-3</v>
      </c>
      <c r="D2090" s="51">
        <f t="shared" si="35"/>
        <v>3.5113943037802894E-2</v>
      </c>
    </row>
    <row r="2091" spans="2:4" x14ac:dyDescent="0.2">
      <c r="B2091" t="s">
        <v>2127</v>
      </c>
      <c r="C2091" s="51">
        <v>2.8408638890982246E-2</v>
      </c>
      <c r="D2091" s="51">
        <f t="shared" si="35"/>
        <v>5.8408638890982245E-2</v>
      </c>
    </row>
    <row r="2092" spans="2:4" x14ac:dyDescent="0.2">
      <c r="B2092" t="s">
        <v>2128</v>
      </c>
      <c r="C2092" s="51">
        <v>3.0424203612229583E-2</v>
      </c>
      <c r="D2092" s="51">
        <f t="shared" si="35"/>
        <v>6.0424203612229582E-2</v>
      </c>
    </row>
    <row r="2093" spans="2:4" x14ac:dyDescent="0.2">
      <c r="B2093" t="s">
        <v>2129</v>
      </c>
      <c r="C2093" s="51">
        <v>2.8603962147104582E-2</v>
      </c>
      <c r="D2093" s="51">
        <f t="shared" si="35"/>
        <v>5.8603962147104581E-2</v>
      </c>
    </row>
    <row r="2094" spans="2:4" x14ac:dyDescent="0.2">
      <c r="B2094" t="s">
        <v>2130</v>
      </c>
      <c r="C2094" s="51">
        <v>3.7057197953667773E-3</v>
      </c>
      <c r="D2094" s="51">
        <f t="shared" si="35"/>
        <v>3.3705719795366774E-2</v>
      </c>
    </row>
    <row r="2095" spans="2:4" x14ac:dyDescent="0.2">
      <c r="B2095" t="s">
        <v>2131</v>
      </c>
      <c r="C2095" s="51">
        <v>6.178776342951069E-3</v>
      </c>
      <c r="D2095" s="51">
        <f t="shared" si="35"/>
        <v>3.6178776342951066E-2</v>
      </c>
    </row>
    <row r="2096" spans="2:4" x14ac:dyDescent="0.2">
      <c r="B2096" t="s">
        <v>2132</v>
      </c>
      <c r="C2096" s="51">
        <v>1.6346494673411351E-2</v>
      </c>
      <c r="D2096" s="51">
        <f t="shared" si="35"/>
        <v>4.6346494673411349E-2</v>
      </c>
    </row>
    <row r="2097" spans="2:4" x14ac:dyDescent="0.2">
      <c r="B2097" t="s">
        <v>2133</v>
      </c>
      <c r="C2097" s="51">
        <v>2.7922648052797268E-2</v>
      </c>
      <c r="D2097" s="51">
        <f t="shared" si="35"/>
        <v>5.7922648052797267E-2</v>
      </c>
    </row>
    <row r="2098" spans="2:4" x14ac:dyDescent="0.2">
      <c r="B2098" t="s">
        <v>2134</v>
      </c>
      <c r="C2098" s="51">
        <v>1.6013301713725597E-2</v>
      </c>
      <c r="D2098" s="51">
        <f t="shared" si="35"/>
        <v>4.6013301713725599E-2</v>
      </c>
    </row>
    <row r="2099" spans="2:4" x14ac:dyDescent="0.2">
      <c r="B2099" t="s">
        <v>2135</v>
      </c>
      <c r="C2099" s="51">
        <v>1.3556603648335558E-2</v>
      </c>
      <c r="D2099" s="51">
        <f t="shared" si="35"/>
        <v>4.3556603648335558E-2</v>
      </c>
    </row>
    <row r="2100" spans="2:4" x14ac:dyDescent="0.2">
      <c r="B2100" t="s">
        <v>2136</v>
      </c>
      <c r="C2100" s="51">
        <v>3.5205092110540397E-2</v>
      </c>
      <c r="D2100" s="51">
        <f t="shared" si="35"/>
        <v>6.5205092110540402E-2</v>
      </c>
    </row>
    <row r="2101" spans="2:4" x14ac:dyDescent="0.2">
      <c r="B2101" t="s">
        <v>2137</v>
      </c>
      <c r="C2101" s="51">
        <v>2.3124970148481073E-2</v>
      </c>
      <c r="D2101" s="51">
        <f t="shared" si="35"/>
        <v>5.3124970148481068E-2</v>
      </c>
    </row>
    <row r="2102" spans="2:4" x14ac:dyDescent="0.2">
      <c r="B2102" t="s">
        <v>2138</v>
      </c>
      <c r="C2102" s="51">
        <v>-1.0601199998181944E-2</v>
      </c>
      <c r="D2102" s="51">
        <f t="shared" si="35"/>
        <v>1.9398800001818053E-2</v>
      </c>
    </row>
    <row r="2103" spans="2:4" x14ac:dyDescent="0.2">
      <c r="B2103" t="s">
        <v>2139</v>
      </c>
      <c r="C2103" s="51">
        <v>1.576006723434592E-2</v>
      </c>
      <c r="D2103" s="51">
        <f t="shared" si="35"/>
        <v>4.5760067234345919E-2</v>
      </c>
    </row>
    <row r="2104" spans="2:4" x14ac:dyDescent="0.2">
      <c r="B2104" t="s">
        <v>2140</v>
      </c>
      <c r="C2104" s="51">
        <v>-8.8592216004077708E-3</v>
      </c>
      <c r="D2104" s="51">
        <f t="shared" si="35"/>
        <v>2.1140778399592226E-2</v>
      </c>
    </row>
    <row r="2105" spans="2:4" x14ac:dyDescent="0.2">
      <c r="B2105" t="s">
        <v>2141</v>
      </c>
      <c r="C2105" s="51">
        <v>1.1806854818196598E-2</v>
      </c>
      <c r="D2105" s="51">
        <f t="shared" si="35"/>
        <v>4.1806854818196598E-2</v>
      </c>
    </row>
    <row r="2106" spans="2:4" x14ac:dyDescent="0.2">
      <c r="B2106" t="s">
        <v>2142</v>
      </c>
      <c r="C2106" s="51">
        <v>1.1084961521924327E-2</v>
      </c>
      <c r="D2106" s="51">
        <f t="shared" si="35"/>
        <v>4.1084961521924326E-2</v>
      </c>
    </row>
    <row r="2107" spans="2:4" x14ac:dyDescent="0.2">
      <c r="B2107" t="s">
        <v>2143</v>
      </c>
      <c r="C2107" s="51">
        <v>6.0521269574076546E-3</v>
      </c>
      <c r="D2107" s="51">
        <f t="shared" si="35"/>
        <v>3.6052126957407657E-2</v>
      </c>
    </row>
    <row r="2108" spans="2:4" x14ac:dyDescent="0.2">
      <c r="B2108" t="s">
        <v>2144</v>
      </c>
      <c r="C2108" s="51">
        <v>2.2063750771762501E-2</v>
      </c>
      <c r="D2108" s="51">
        <f t="shared" si="35"/>
        <v>5.20637507717625E-2</v>
      </c>
    </row>
    <row r="2109" spans="2:4" x14ac:dyDescent="0.2">
      <c r="B2109" t="s">
        <v>2145</v>
      </c>
      <c r="C2109" s="51">
        <v>-1.7002880272428612E-2</v>
      </c>
      <c r="D2109" s="51">
        <f t="shared" si="35"/>
        <v>1.2997119727571387E-2</v>
      </c>
    </row>
    <row r="2110" spans="2:4" x14ac:dyDescent="0.2">
      <c r="B2110" t="s">
        <v>2146</v>
      </c>
      <c r="C2110" s="51">
        <v>1.0642251414365591E-2</v>
      </c>
      <c r="D2110" s="51">
        <f t="shared" si="35"/>
        <v>4.0642251414365588E-2</v>
      </c>
    </row>
    <row r="2111" spans="2:4" x14ac:dyDescent="0.2">
      <c r="B2111" t="s">
        <v>2147</v>
      </c>
      <c r="C2111" s="51">
        <v>-8.5923055961778516E-5</v>
      </c>
      <c r="D2111" s="51">
        <f t="shared" si="35"/>
        <v>2.991407694403822E-2</v>
      </c>
    </row>
    <row r="2112" spans="2:4" x14ac:dyDescent="0.2">
      <c r="B2112" t="s">
        <v>2148</v>
      </c>
      <c r="C2112" s="51">
        <v>2.339379551417288E-2</v>
      </c>
      <c r="D2112" s="51">
        <f t="shared" si="35"/>
        <v>5.3393795514172879E-2</v>
      </c>
    </row>
    <row r="2113" spans="2:4" x14ac:dyDescent="0.2">
      <c r="B2113" t="s">
        <v>2149</v>
      </c>
      <c r="C2113" s="51">
        <v>3.3075098733545694E-3</v>
      </c>
      <c r="D2113" s="51">
        <f t="shared" si="35"/>
        <v>3.3307509873354568E-2</v>
      </c>
    </row>
    <row r="2114" spans="2:4" x14ac:dyDescent="0.2">
      <c r="B2114" t="s">
        <v>2150</v>
      </c>
      <c r="C2114" s="51">
        <v>1.4505624331282271E-2</v>
      </c>
      <c r="D2114" s="51">
        <f t="shared" si="35"/>
        <v>4.4505624331282273E-2</v>
      </c>
    </row>
    <row r="2115" spans="2:4" x14ac:dyDescent="0.2">
      <c r="B2115" t="s">
        <v>2151</v>
      </c>
      <c r="C2115" s="51">
        <v>3.8693392768077206E-2</v>
      </c>
      <c r="D2115" s="51">
        <f t="shared" si="35"/>
        <v>6.8693392768077205E-2</v>
      </c>
    </row>
    <row r="2116" spans="2:4" x14ac:dyDescent="0.2">
      <c r="B2116" t="s">
        <v>2152</v>
      </c>
      <c r="C2116" s="51">
        <v>1.8086427190611796E-3</v>
      </c>
      <c r="D2116" s="51">
        <f t="shared" si="35"/>
        <v>3.1808642719061177E-2</v>
      </c>
    </row>
    <row r="2117" spans="2:4" x14ac:dyDescent="0.2">
      <c r="B2117" t="s">
        <v>2153</v>
      </c>
      <c r="C2117" s="51">
        <v>-8.5198222484632723E-3</v>
      </c>
      <c r="D2117" s="51">
        <f t="shared" ref="D2117:D2180" si="36">C2117+3%</f>
        <v>2.1480177751536725E-2</v>
      </c>
    </row>
    <row r="2118" spans="2:4" x14ac:dyDescent="0.2">
      <c r="B2118" t="s">
        <v>2154</v>
      </c>
      <c r="C2118" s="51">
        <v>3.6844703639868706E-4</v>
      </c>
      <c r="D2118" s="51">
        <f t="shared" si="36"/>
        <v>3.0368447036398686E-2</v>
      </c>
    </row>
    <row r="2119" spans="2:4" x14ac:dyDescent="0.2">
      <c r="B2119" t="s">
        <v>2155</v>
      </c>
      <c r="C2119" s="51">
        <v>-1.182094008855529E-3</v>
      </c>
      <c r="D2119" s="51">
        <f t="shared" si="36"/>
        <v>2.881790599114447E-2</v>
      </c>
    </row>
    <row r="2120" spans="2:4" x14ac:dyDescent="0.2">
      <c r="B2120" t="s">
        <v>2156</v>
      </c>
      <c r="C2120" s="51">
        <v>3.1751884217125402E-2</v>
      </c>
      <c r="D2120" s="51">
        <f t="shared" si="36"/>
        <v>6.1751884217125401E-2</v>
      </c>
    </row>
    <row r="2121" spans="2:4" x14ac:dyDescent="0.2">
      <c r="B2121" t="s">
        <v>2157</v>
      </c>
      <c r="C2121" s="51">
        <v>1.5097397003085419E-2</v>
      </c>
      <c r="D2121" s="51">
        <f t="shared" si="36"/>
        <v>4.5097397003085418E-2</v>
      </c>
    </row>
    <row r="2122" spans="2:4" x14ac:dyDescent="0.2">
      <c r="B2122" t="s">
        <v>2158</v>
      </c>
      <c r="C2122" s="51">
        <v>-5.7276381549965557E-3</v>
      </c>
      <c r="D2122" s="51">
        <f t="shared" si="36"/>
        <v>2.4272361845003441E-2</v>
      </c>
    </row>
    <row r="2123" spans="2:4" x14ac:dyDescent="0.2">
      <c r="B2123" t="s">
        <v>2159</v>
      </c>
      <c r="C2123" s="51">
        <v>8.4532222023260949E-3</v>
      </c>
      <c r="D2123" s="51">
        <f t="shared" si="36"/>
        <v>3.8453222202326096E-2</v>
      </c>
    </row>
    <row r="2124" spans="2:4" x14ac:dyDescent="0.2">
      <c r="B2124" t="s">
        <v>2160</v>
      </c>
      <c r="C2124" s="51">
        <v>9.4661425196867523E-3</v>
      </c>
      <c r="D2124" s="51">
        <f t="shared" si="36"/>
        <v>3.9466142519686748E-2</v>
      </c>
    </row>
    <row r="2125" spans="2:4" x14ac:dyDescent="0.2">
      <c r="B2125" t="s">
        <v>2161</v>
      </c>
      <c r="C2125" s="51">
        <v>3.3226436350026707E-2</v>
      </c>
      <c r="D2125" s="51">
        <f t="shared" si="36"/>
        <v>6.3226436350026699E-2</v>
      </c>
    </row>
    <row r="2126" spans="2:4" x14ac:dyDescent="0.2">
      <c r="B2126" t="s">
        <v>2162</v>
      </c>
      <c r="C2126" s="51">
        <v>2.9023375555218084E-2</v>
      </c>
      <c r="D2126" s="51">
        <f t="shared" si="36"/>
        <v>5.9023375555218083E-2</v>
      </c>
    </row>
    <row r="2127" spans="2:4" x14ac:dyDescent="0.2">
      <c r="B2127" t="s">
        <v>2163</v>
      </c>
      <c r="C2127" s="51">
        <v>-4.1692168378617139E-3</v>
      </c>
      <c r="D2127" s="51">
        <f t="shared" si="36"/>
        <v>2.5830783162138285E-2</v>
      </c>
    </row>
    <row r="2128" spans="2:4" x14ac:dyDescent="0.2">
      <c r="B2128" t="s">
        <v>2164</v>
      </c>
      <c r="C2128" s="51">
        <v>3.983529235812977E-2</v>
      </c>
      <c r="D2128" s="51">
        <f t="shared" si="36"/>
        <v>6.9835292358129769E-2</v>
      </c>
    </row>
    <row r="2129" spans="2:4" x14ac:dyDescent="0.2">
      <c r="B2129" t="s">
        <v>2165</v>
      </c>
      <c r="C2129" s="51">
        <v>3.4573028228611545E-2</v>
      </c>
      <c r="D2129" s="51">
        <f t="shared" si="36"/>
        <v>6.4573028228611551E-2</v>
      </c>
    </row>
    <row r="2130" spans="2:4" x14ac:dyDescent="0.2">
      <c r="B2130" t="s">
        <v>2166</v>
      </c>
      <c r="C2130" s="51">
        <v>2.0111290605703703E-2</v>
      </c>
      <c r="D2130" s="51">
        <f t="shared" si="36"/>
        <v>5.0111290605703698E-2</v>
      </c>
    </row>
    <row r="2131" spans="2:4" x14ac:dyDescent="0.2">
      <c r="B2131" t="s">
        <v>2167</v>
      </c>
      <c r="C2131" s="51">
        <v>1.8773979974248921E-2</v>
      </c>
      <c r="D2131" s="51">
        <f t="shared" si="36"/>
        <v>4.877397997424892E-2</v>
      </c>
    </row>
    <row r="2132" spans="2:4" x14ac:dyDescent="0.2">
      <c r="B2132" t="s">
        <v>2168</v>
      </c>
      <c r="C2132" s="51">
        <v>5.4126520618220219E-3</v>
      </c>
      <c r="D2132" s="51">
        <f t="shared" si="36"/>
        <v>3.5412652061822023E-2</v>
      </c>
    </row>
    <row r="2133" spans="2:4" x14ac:dyDescent="0.2">
      <c r="B2133" t="s">
        <v>2169</v>
      </c>
      <c r="C2133" s="51">
        <v>1.0103748347009184E-2</v>
      </c>
      <c r="D2133" s="51">
        <f t="shared" si="36"/>
        <v>4.010374834700918E-2</v>
      </c>
    </row>
    <row r="2134" spans="2:4" x14ac:dyDescent="0.2">
      <c r="B2134" t="s">
        <v>2170</v>
      </c>
      <c r="C2134" s="51">
        <v>2.1578460399874426E-2</v>
      </c>
      <c r="D2134" s="51">
        <f t="shared" si="36"/>
        <v>5.1578460399874425E-2</v>
      </c>
    </row>
    <row r="2135" spans="2:4" x14ac:dyDescent="0.2">
      <c r="B2135" t="s">
        <v>2171</v>
      </c>
      <c r="C2135" s="51">
        <v>1.0273794179007003E-2</v>
      </c>
      <c r="D2135" s="51">
        <f t="shared" si="36"/>
        <v>4.0273794179007005E-2</v>
      </c>
    </row>
    <row r="2136" spans="2:4" x14ac:dyDescent="0.2">
      <c r="B2136" t="s">
        <v>2172</v>
      </c>
      <c r="C2136" s="51">
        <v>-2.7318323971337363E-2</v>
      </c>
      <c r="D2136" s="51">
        <f t="shared" si="36"/>
        <v>2.6816760286626357E-3</v>
      </c>
    </row>
    <row r="2137" spans="2:4" x14ac:dyDescent="0.2">
      <c r="B2137" t="s">
        <v>2173</v>
      </c>
      <c r="C2137" s="51">
        <v>-5.951230638088726E-4</v>
      </c>
      <c r="D2137" s="51">
        <f t="shared" si="36"/>
        <v>2.9404876936191128E-2</v>
      </c>
    </row>
    <row r="2138" spans="2:4" x14ac:dyDescent="0.2">
      <c r="B2138" t="s">
        <v>2174</v>
      </c>
      <c r="C2138" s="51">
        <v>1.4791328358089013E-2</v>
      </c>
      <c r="D2138" s="51">
        <f t="shared" si="36"/>
        <v>4.4791328358089008E-2</v>
      </c>
    </row>
    <row r="2139" spans="2:4" x14ac:dyDescent="0.2">
      <c r="B2139" t="s">
        <v>2175</v>
      </c>
      <c r="C2139" s="51">
        <v>3.2382374505837509E-2</v>
      </c>
      <c r="D2139" s="51">
        <f t="shared" si="36"/>
        <v>6.2382374505837508E-2</v>
      </c>
    </row>
    <row r="2140" spans="2:4" x14ac:dyDescent="0.2">
      <c r="B2140" t="s">
        <v>2176</v>
      </c>
      <c r="C2140" s="51">
        <v>1.8813138579478819E-3</v>
      </c>
      <c r="D2140" s="51">
        <f t="shared" si="36"/>
        <v>3.1881313857947881E-2</v>
      </c>
    </row>
    <row r="2141" spans="2:4" x14ac:dyDescent="0.2">
      <c r="B2141" t="s">
        <v>2177</v>
      </c>
      <c r="C2141" s="51">
        <v>3.5253785438504298E-2</v>
      </c>
      <c r="D2141" s="51">
        <f t="shared" si="36"/>
        <v>6.5253785438504297E-2</v>
      </c>
    </row>
    <row r="2142" spans="2:4" x14ac:dyDescent="0.2">
      <c r="B2142" t="s">
        <v>2178</v>
      </c>
      <c r="C2142" s="51">
        <v>7.5619885446822788E-3</v>
      </c>
      <c r="D2142" s="51">
        <f t="shared" si="36"/>
        <v>3.7561988544682276E-2</v>
      </c>
    </row>
    <row r="2143" spans="2:4" x14ac:dyDescent="0.2">
      <c r="B2143" t="s">
        <v>2179</v>
      </c>
      <c r="C2143" s="51">
        <v>3.131720628996891E-2</v>
      </c>
      <c r="D2143" s="51">
        <f t="shared" si="36"/>
        <v>6.1317206289968909E-2</v>
      </c>
    </row>
    <row r="2144" spans="2:4" x14ac:dyDescent="0.2">
      <c r="B2144" t="s">
        <v>2180</v>
      </c>
      <c r="C2144" s="51">
        <v>-6.8440729454040238E-3</v>
      </c>
      <c r="D2144" s="51">
        <f t="shared" si="36"/>
        <v>2.3155927054595973E-2</v>
      </c>
    </row>
    <row r="2145" spans="2:4" x14ac:dyDescent="0.2">
      <c r="B2145" t="s">
        <v>2181</v>
      </c>
      <c r="C2145" s="51">
        <v>-2.7533988534060964E-2</v>
      </c>
      <c r="D2145" s="51">
        <f t="shared" si="36"/>
        <v>2.4660114659390345E-3</v>
      </c>
    </row>
    <row r="2146" spans="2:4" x14ac:dyDescent="0.2">
      <c r="B2146" t="s">
        <v>2182</v>
      </c>
      <c r="C2146" s="51">
        <v>-1.7796754997405705E-2</v>
      </c>
      <c r="D2146" s="51">
        <f t="shared" si="36"/>
        <v>1.2203245002594294E-2</v>
      </c>
    </row>
    <row r="2147" spans="2:4" x14ac:dyDescent="0.2">
      <c r="B2147" t="s">
        <v>2183</v>
      </c>
      <c r="C2147" s="51">
        <v>-8.6569332980511223E-3</v>
      </c>
      <c r="D2147" s="51">
        <f t="shared" si="36"/>
        <v>2.1343066701948875E-2</v>
      </c>
    </row>
    <row r="2148" spans="2:4" x14ac:dyDescent="0.2">
      <c r="B2148" t="s">
        <v>2184</v>
      </c>
      <c r="C2148" s="51">
        <v>-1.8480408668517641E-2</v>
      </c>
      <c r="D2148" s="51">
        <f t="shared" si="36"/>
        <v>1.1519591331482358E-2</v>
      </c>
    </row>
    <row r="2149" spans="2:4" x14ac:dyDescent="0.2">
      <c r="B2149" t="s">
        <v>2185</v>
      </c>
      <c r="C2149" s="51">
        <v>1.2166751457554238E-3</v>
      </c>
      <c r="D2149" s="51">
        <f t="shared" si="36"/>
        <v>3.1216675145755421E-2</v>
      </c>
    </row>
    <row r="2150" spans="2:4" x14ac:dyDescent="0.2">
      <c r="B2150" t="s">
        <v>2186</v>
      </c>
      <c r="C2150" s="51">
        <v>-1.4199246984756672E-2</v>
      </c>
      <c r="D2150" s="51">
        <f t="shared" si="36"/>
        <v>1.5800753015243328E-2</v>
      </c>
    </row>
    <row r="2151" spans="2:4" x14ac:dyDescent="0.2">
      <c r="B2151" t="s">
        <v>2187</v>
      </c>
      <c r="C2151" s="51">
        <v>-2.1472575450954462E-2</v>
      </c>
      <c r="D2151" s="51">
        <f t="shared" si="36"/>
        <v>8.5274245490455369E-3</v>
      </c>
    </row>
    <row r="2152" spans="2:4" x14ac:dyDescent="0.2">
      <c r="B2152" t="s">
        <v>2188</v>
      </c>
      <c r="C2152" s="51">
        <v>1.5616001690402177E-2</v>
      </c>
      <c r="D2152" s="51">
        <f t="shared" si="36"/>
        <v>4.5616001690402176E-2</v>
      </c>
    </row>
    <row r="2153" spans="2:4" x14ac:dyDescent="0.2">
      <c r="B2153" t="s">
        <v>2189</v>
      </c>
      <c r="C2153" s="51">
        <v>1.5764747135670099E-2</v>
      </c>
      <c r="D2153" s="51">
        <f t="shared" si="36"/>
        <v>4.5764747135670095E-2</v>
      </c>
    </row>
    <row r="2154" spans="2:4" x14ac:dyDescent="0.2">
      <c r="B2154" t="s">
        <v>2190</v>
      </c>
      <c r="C2154" s="51">
        <v>-2.9452546121092656E-3</v>
      </c>
      <c r="D2154" s="51">
        <f t="shared" si="36"/>
        <v>2.7054745387890732E-2</v>
      </c>
    </row>
    <row r="2155" spans="2:4" x14ac:dyDescent="0.2">
      <c r="B2155" t="s">
        <v>2191</v>
      </c>
      <c r="C2155" s="51">
        <v>2.0892511227668921E-2</v>
      </c>
      <c r="D2155" s="51">
        <f t="shared" si="36"/>
        <v>5.089251122766892E-2</v>
      </c>
    </row>
    <row r="2156" spans="2:4" x14ac:dyDescent="0.2">
      <c r="B2156" t="s">
        <v>2192</v>
      </c>
      <c r="C2156" s="51">
        <v>1.9889954065714886E-2</v>
      </c>
      <c r="D2156" s="51">
        <f t="shared" si="36"/>
        <v>4.9889954065714885E-2</v>
      </c>
    </row>
    <row r="2157" spans="2:4" x14ac:dyDescent="0.2">
      <c r="B2157" t="s">
        <v>2193</v>
      </c>
      <c r="C2157" s="51">
        <v>1.8308123037169558E-2</v>
      </c>
      <c r="D2157" s="51">
        <f t="shared" si="36"/>
        <v>4.8308123037169554E-2</v>
      </c>
    </row>
    <row r="2158" spans="2:4" x14ac:dyDescent="0.2">
      <c r="B2158" t="s">
        <v>2194</v>
      </c>
      <c r="C2158" s="51">
        <v>3.417382040255508E-2</v>
      </c>
      <c r="D2158" s="51">
        <f t="shared" si="36"/>
        <v>6.4173820402555079E-2</v>
      </c>
    </row>
    <row r="2159" spans="2:4" x14ac:dyDescent="0.2">
      <c r="B2159" t="s">
        <v>2195</v>
      </c>
      <c r="C2159" s="51">
        <v>5.3857413375643327E-3</v>
      </c>
      <c r="D2159" s="51">
        <f t="shared" si="36"/>
        <v>3.5385741337564329E-2</v>
      </c>
    </row>
    <row r="2160" spans="2:4" x14ac:dyDescent="0.2">
      <c r="B2160" t="s">
        <v>2196</v>
      </c>
      <c r="C2160" s="51">
        <v>5.9195140444804319E-2</v>
      </c>
      <c r="D2160" s="51">
        <f t="shared" si="36"/>
        <v>8.9195140444804311E-2</v>
      </c>
    </row>
    <row r="2161" spans="2:4" x14ac:dyDescent="0.2">
      <c r="B2161" t="s">
        <v>2197</v>
      </c>
      <c r="C2161" s="51">
        <v>4.6938493041293168E-2</v>
      </c>
      <c r="D2161" s="51">
        <f t="shared" si="36"/>
        <v>7.693849304129316E-2</v>
      </c>
    </row>
    <row r="2162" spans="2:4" x14ac:dyDescent="0.2">
      <c r="B2162" t="s">
        <v>2198</v>
      </c>
      <c r="C2162" s="51">
        <v>1.3031085584294853E-2</v>
      </c>
      <c r="D2162" s="51">
        <f t="shared" si="36"/>
        <v>4.3031085584294852E-2</v>
      </c>
    </row>
    <row r="2163" spans="2:4" x14ac:dyDescent="0.2">
      <c r="B2163" t="s">
        <v>2199</v>
      </c>
      <c r="C2163" s="51">
        <v>5.1660985702595454E-3</v>
      </c>
      <c r="D2163" s="51">
        <f t="shared" si="36"/>
        <v>3.5166098570259541E-2</v>
      </c>
    </row>
    <row r="2164" spans="2:4" x14ac:dyDescent="0.2">
      <c r="B2164" t="s">
        <v>2200</v>
      </c>
      <c r="C2164" s="51">
        <v>3.6598804789068559E-4</v>
      </c>
      <c r="D2164" s="51">
        <f t="shared" si="36"/>
        <v>3.0365988047890684E-2</v>
      </c>
    </row>
    <row r="2165" spans="2:4" x14ac:dyDescent="0.2">
      <c r="B2165" t="s">
        <v>2201</v>
      </c>
      <c r="C2165" s="51">
        <v>9.1038928807170068E-3</v>
      </c>
      <c r="D2165" s="51">
        <f t="shared" si="36"/>
        <v>3.9103892880717007E-2</v>
      </c>
    </row>
    <row r="2166" spans="2:4" x14ac:dyDescent="0.2">
      <c r="B2166" t="s">
        <v>2202</v>
      </c>
      <c r="C2166" s="51">
        <v>4.1280929240643856E-3</v>
      </c>
      <c r="D2166" s="51">
        <f t="shared" si="36"/>
        <v>3.4128092924064386E-2</v>
      </c>
    </row>
    <row r="2167" spans="2:4" x14ac:dyDescent="0.2">
      <c r="B2167" t="s">
        <v>2203</v>
      </c>
      <c r="C2167" s="51">
        <v>4.7573391925890322E-2</v>
      </c>
      <c r="D2167" s="51">
        <f t="shared" si="36"/>
        <v>7.7573391925890328E-2</v>
      </c>
    </row>
    <row r="2168" spans="2:4" x14ac:dyDescent="0.2">
      <c r="B2168" t="s">
        <v>2204</v>
      </c>
      <c r="C2168" s="51">
        <v>7.7631846638960729E-3</v>
      </c>
      <c r="D2168" s="51">
        <f t="shared" si="36"/>
        <v>3.7763184663896068E-2</v>
      </c>
    </row>
    <row r="2169" spans="2:4" x14ac:dyDescent="0.2">
      <c r="B2169" t="s">
        <v>2205</v>
      </c>
      <c r="C2169" s="51">
        <v>-2.5569536141987932E-2</v>
      </c>
      <c r="D2169" s="51">
        <f t="shared" si="36"/>
        <v>4.4304638580120667E-3</v>
      </c>
    </row>
    <row r="2170" spans="2:4" x14ac:dyDescent="0.2">
      <c r="B2170" t="s">
        <v>2206</v>
      </c>
      <c r="C2170" s="51">
        <v>-8.6740978559196862E-3</v>
      </c>
      <c r="D2170" s="51">
        <f t="shared" si="36"/>
        <v>2.1325902144080311E-2</v>
      </c>
    </row>
    <row r="2171" spans="2:4" x14ac:dyDescent="0.2">
      <c r="B2171" t="s">
        <v>2207</v>
      </c>
      <c r="C2171" s="51">
        <v>-1.4373618209508757E-2</v>
      </c>
      <c r="D2171" s="51">
        <f t="shared" si="36"/>
        <v>1.5626381790491244E-2</v>
      </c>
    </row>
    <row r="2172" spans="2:4" x14ac:dyDescent="0.2">
      <c r="B2172" t="s">
        <v>2208</v>
      </c>
      <c r="C2172" s="51">
        <v>5.645413385688647E-3</v>
      </c>
      <c r="D2172" s="51">
        <f t="shared" si="36"/>
        <v>3.5645413385688648E-2</v>
      </c>
    </row>
    <row r="2173" spans="2:4" x14ac:dyDescent="0.2">
      <c r="B2173" t="s">
        <v>2209</v>
      </c>
      <c r="C2173" s="51">
        <v>2.7959492642372845E-2</v>
      </c>
      <c r="D2173" s="51">
        <f t="shared" si="36"/>
        <v>5.7959492642372844E-2</v>
      </c>
    </row>
    <row r="2174" spans="2:4" x14ac:dyDescent="0.2">
      <c r="B2174" t="s">
        <v>2210</v>
      </c>
      <c r="C2174" s="51">
        <v>1.9163155017518585E-2</v>
      </c>
      <c r="D2174" s="51">
        <f t="shared" si="36"/>
        <v>4.9163155017518584E-2</v>
      </c>
    </row>
    <row r="2175" spans="2:4" x14ac:dyDescent="0.2">
      <c r="B2175" t="s">
        <v>2211</v>
      </c>
      <c r="C2175" s="51">
        <v>1.287101043749291E-2</v>
      </c>
      <c r="D2175" s="51">
        <f t="shared" si="36"/>
        <v>4.2871010437492911E-2</v>
      </c>
    </row>
    <row r="2176" spans="2:4" x14ac:dyDescent="0.2">
      <c r="B2176" t="s">
        <v>2212</v>
      </c>
      <c r="C2176" s="51">
        <v>4.8573127903158514E-2</v>
      </c>
      <c r="D2176" s="51">
        <f t="shared" si="36"/>
        <v>7.8573127903158513E-2</v>
      </c>
    </row>
    <row r="2177" spans="2:4" x14ac:dyDescent="0.2">
      <c r="B2177" t="s">
        <v>2213</v>
      </c>
      <c r="C2177" s="51">
        <v>-1.3257725376731259E-3</v>
      </c>
      <c r="D2177" s="51">
        <f t="shared" si="36"/>
        <v>2.8674227462326875E-2</v>
      </c>
    </row>
    <row r="2178" spans="2:4" x14ac:dyDescent="0.2">
      <c r="B2178" t="s">
        <v>2214</v>
      </c>
      <c r="C2178" s="51">
        <v>3.4226405313931167E-2</v>
      </c>
      <c r="D2178" s="51">
        <f t="shared" si="36"/>
        <v>6.4226405313931173E-2</v>
      </c>
    </row>
    <row r="2179" spans="2:4" x14ac:dyDescent="0.2">
      <c r="B2179" t="s">
        <v>2215</v>
      </c>
      <c r="C2179" s="51">
        <v>1.4195626198876377E-2</v>
      </c>
      <c r="D2179" s="51">
        <f t="shared" si="36"/>
        <v>4.4195626198876375E-2</v>
      </c>
    </row>
    <row r="2180" spans="2:4" x14ac:dyDescent="0.2">
      <c r="B2180" t="s">
        <v>2216</v>
      </c>
      <c r="C2180" s="51">
        <v>8.2003604547263419E-3</v>
      </c>
      <c r="D2180" s="51">
        <f t="shared" si="36"/>
        <v>3.8200360454726343E-2</v>
      </c>
    </row>
    <row r="2181" spans="2:4" x14ac:dyDescent="0.2">
      <c r="B2181" t="s">
        <v>2217</v>
      </c>
      <c r="C2181" s="51">
        <v>-1.8165195540028913E-3</v>
      </c>
      <c r="D2181" s="51">
        <f t="shared" ref="D2181:D2244" si="37">C2181+3%</f>
        <v>2.8183480445997108E-2</v>
      </c>
    </row>
    <row r="2182" spans="2:4" x14ac:dyDescent="0.2">
      <c r="B2182" t="s">
        <v>2218</v>
      </c>
      <c r="C2182" s="51">
        <v>5.2510762962798094E-2</v>
      </c>
      <c r="D2182" s="51">
        <f t="shared" si="37"/>
        <v>8.2510762962798093E-2</v>
      </c>
    </row>
    <row r="2183" spans="2:4" x14ac:dyDescent="0.2">
      <c r="B2183" t="s">
        <v>2219</v>
      </c>
      <c r="C2183" s="51">
        <v>1.7188570038111552E-2</v>
      </c>
      <c r="D2183" s="51">
        <f t="shared" si="37"/>
        <v>4.7188570038111555E-2</v>
      </c>
    </row>
    <row r="2184" spans="2:4" x14ac:dyDescent="0.2">
      <c r="B2184" t="s">
        <v>2220</v>
      </c>
      <c r="C2184" s="51">
        <v>-2.4950708976228461E-3</v>
      </c>
      <c r="D2184" s="51">
        <f t="shared" si="37"/>
        <v>2.7504929102377153E-2</v>
      </c>
    </row>
    <row r="2185" spans="2:4" x14ac:dyDescent="0.2">
      <c r="B2185" t="s">
        <v>2221</v>
      </c>
      <c r="C2185" s="51">
        <v>-2.5328734945844512E-2</v>
      </c>
      <c r="D2185" s="51">
        <f t="shared" si="37"/>
        <v>4.6712650541554865E-3</v>
      </c>
    </row>
    <row r="2186" spans="2:4" x14ac:dyDescent="0.2">
      <c r="B2186" t="s">
        <v>2222</v>
      </c>
      <c r="C2186" s="51">
        <v>-2.03978305567293E-2</v>
      </c>
      <c r="D2186" s="51">
        <f t="shared" si="37"/>
        <v>9.6021694432706986E-3</v>
      </c>
    </row>
    <row r="2187" spans="2:4" x14ac:dyDescent="0.2">
      <c r="B2187" t="s">
        <v>2223</v>
      </c>
      <c r="C2187" s="51">
        <v>2.5711568572297457E-2</v>
      </c>
      <c r="D2187" s="51">
        <f t="shared" si="37"/>
        <v>5.5711568572297455E-2</v>
      </c>
    </row>
    <row r="2188" spans="2:4" x14ac:dyDescent="0.2">
      <c r="B2188" t="s">
        <v>2224</v>
      </c>
      <c r="C2188" s="51">
        <v>2.2657640504573251E-2</v>
      </c>
      <c r="D2188" s="51">
        <f t="shared" si="37"/>
        <v>5.265764050457325E-2</v>
      </c>
    </row>
    <row r="2189" spans="2:4" x14ac:dyDescent="0.2">
      <c r="B2189" t="s">
        <v>2225</v>
      </c>
      <c r="C2189" s="51">
        <v>-3.1081278473785254E-3</v>
      </c>
      <c r="D2189" s="51">
        <f t="shared" si="37"/>
        <v>2.6891872152621475E-2</v>
      </c>
    </row>
    <row r="2190" spans="2:4" x14ac:dyDescent="0.2">
      <c r="B2190" t="s">
        <v>2226</v>
      </c>
      <c r="C2190" s="51">
        <v>-1.456560266991115E-2</v>
      </c>
      <c r="D2190" s="51">
        <f t="shared" si="37"/>
        <v>1.5434397330088849E-2</v>
      </c>
    </row>
    <row r="2191" spans="2:4" x14ac:dyDescent="0.2">
      <c r="B2191" t="s">
        <v>2227</v>
      </c>
      <c r="C2191" s="51">
        <v>-2.8614486092489802E-2</v>
      </c>
      <c r="D2191" s="51">
        <f t="shared" si="37"/>
        <v>1.3855139075101969E-3</v>
      </c>
    </row>
    <row r="2192" spans="2:4" x14ac:dyDescent="0.2">
      <c r="B2192" t="s">
        <v>2228</v>
      </c>
      <c r="C2192" s="51">
        <v>1.7042214485763971E-2</v>
      </c>
      <c r="D2192" s="51">
        <f t="shared" si="37"/>
        <v>4.704221448576397E-2</v>
      </c>
    </row>
    <row r="2193" spans="2:4" x14ac:dyDescent="0.2">
      <c r="B2193" t="s">
        <v>2229</v>
      </c>
      <c r="C2193" s="51">
        <v>3.9533887681486107E-2</v>
      </c>
      <c r="D2193" s="51">
        <f t="shared" si="37"/>
        <v>6.9533887681486106E-2</v>
      </c>
    </row>
    <row r="2194" spans="2:4" x14ac:dyDescent="0.2">
      <c r="B2194" t="s">
        <v>2230</v>
      </c>
      <c r="C2194" s="51">
        <v>-1.0067493958812129E-2</v>
      </c>
      <c r="D2194" s="51">
        <f t="shared" si="37"/>
        <v>1.9932506041187868E-2</v>
      </c>
    </row>
    <row r="2195" spans="2:4" x14ac:dyDescent="0.2">
      <c r="B2195" t="s">
        <v>2231</v>
      </c>
      <c r="C2195" s="51">
        <v>3.0040721193755594E-2</v>
      </c>
      <c r="D2195" s="51">
        <f t="shared" si="37"/>
        <v>6.0040721193755593E-2</v>
      </c>
    </row>
    <row r="2196" spans="2:4" x14ac:dyDescent="0.2">
      <c r="B2196" t="s">
        <v>2232</v>
      </c>
      <c r="C2196" s="51">
        <v>4.2146525359635943E-2</v>
      </c>
      <c r="D2196" s="51">
        <f t="shared" si="37"/>
        <v>7.2146525359635949E-2</v>
      </c>
    </row>
    <row r="2197" spans="2:4" x14ac:dyDescent="0.2">
      <c r="B2197" t="s">
        <v>2233</v>
      </c>
      <c r="C2197" s="51">
        <v>-3.903429171716457E-3</v>
      </c>
      <c r="D2197" s="51">
        <f t="shared" si="37"/>
        <v>2.6096570828283542E-2</v>
      </c>
    </row>
    <row r="2198" spans="2:4" x14ac:dyDescent="0.2">
      <c r="B2198" t="s">
        <v>2234</v>
      </c>
      <c r="C2198" s="51">
        <v>1.9302542520904506E-2</v>
      </c>
      <c r="D2198" s="51">
        <f t="shared" si="37"/>
        <v>4.9302542520904505E-2</v>
      </c>
    </row>
    <row r="2199" spans="2:4" x14ac:dyDescent="0.2">
      <c r="B2199" t="s">
        <v>2235</v>
      </c>
      <c r="C2199" s="51">
        <v>7.8633856791208781E-3</v>
      </c>
      <c r="D2199" s="51">
        <f t="shared" si="37"/>
        <v>3.7863385679120877E-2</v>
      </c>
    </row>
    <row r="2200" spans="2:4" x14ac:dyDescent="0.2">
      <c r="B2200" t="s">
        <v>2236</v>
      </c>
      <c r="C2200" s="51">
        <v>6.7144494468073497E-3</v>
      </c>
      <c r="D2200" s="51">
        <f t="shared" si="37"/>
        <v>3.6714449446807351E-2</v>
      </c>
    </row>
    <row r="2201" spans="2:4" x14ac:dyDescent="0.2">
      <c r="B2201" t="s">
        <v>2237</v>
      </c>
      <c r="C2201" s="51">
        <v>-1.1148872674736016E-2</v>
      </c>
      <c r="D2201" s="51">
        <f t="shared" si="37"/>
        <v>1.8851127325263985E-2</v>
      </c>
    </row>
    <row r="2202" spans="2:4" x14ac:dyDescent="0.2">
      <c r="B2202" t="s">
        <v>2238</v>
      </c>
      <c r="C2202" s="51">
        <v>-3.1851970621938133E-5</v>
      </c>
      <c r="D2202" s="51">
        <f t="shared" si="37"/>
        <v>2.9968148029378062E-2</v>
      </c>
    </row>
    <row r="2203" spans="2:4" x14ac:dyDescent="0.2">
      <c r="B2203" t="s">
        <v>2239</v>
      </c>
      <c r="C2203" s="51">
        <v>3.3827287601739503E-2</v>
      </c>
      <c r="D2203" s="51">
        <f t="shared" si="37"/>
        <v>6.3827287601739502E-2</v>
      </c>
    </row>
    <row r="2204" spans="2:4" x14ac:dyDescent="0.2">
      <c r="B2204" t="s">
        <v>2240</v>
      </c>
      <c r="C2204" s="51">
        <v>1.5815103577147827E-2</v>
      </c>
      <c r="D2204" s="51">
        <f t="shared" si="37"/>
        <v>4.5815103577147825E-2</v>
      </c>
    </row>
    <row r="2205" spans="2:4" x14ac:dyDescent="0.2">
      <c r="B2205" t="s">
        <v>2241</v>
      </c>
      <c r="C2205" s="51">
        <v>2.7590307968282466E-3</v>
      </c>
      <c r="D2205" s="51">
        <f t="shared" si="37"/>
        <v>3.2759030796828244E-2</v>
      </c>
    </row>
    <row r="2206" spans="2:4" x14ac:dyDescent="0.2">
      <c r="B2206" t="s">
        <v>2242</v>
      </c>
      <c r="C2206" s="51">
        <v>2.9770474080664253E-3</v>
      </c>
      <c r="D2206" s="51">
        <f t="shared" si="37"/>
        <v>3.2977047408066423E-2</v>
      </c>
    </row>
    <row r="2207" spans="2:4" x14ac:dyDescent="0.2">
      <c r="B2207" t="s">
        <v>2243</v>
      </c>
      <c r="C2207" s="51">
        <v>-1.6799703237363024E-2</v>
      </c>
      <c r="D2207" s="51">
        <f t="shared" si="37"/>
        <v>1.3200296762636975E-2</v>
      </c>
    </row>
    <row r="2208" spans="2:4" x14ac:dyDescent="0.2">
      <c r="B2208" t="s">
        <v>2244</v>
      </c>
      <c r="C2208" s="51">
        <v>2.5359849255599809E-2</v>
      </c>
      <c r="D2208" s="51">
        <f t="shared" si="37"/>
        <v>5.5359849255599808E-2</v>
      </c>
    </row>
    <row r="2209" spans="2:4" x14ac:dyDescent="0.2">
      <c r="B2209" t="s">
        <v>2245</v>
      </c>
      <c r="C2209" s="51">
        <v>7.4144028406232659E-3</v>
      </c>
      <c r="D2209" s="51">
        <f t="shared" si="37"/>
        <v>3.7414402840623265E-2</v>
      </c>
    </row>
    <row r="2210" spans="2:4" x14ac:dyDescent="0.2">
      <c r="B2210" t="s">
        <v>2246</v>
      </c>
      <c r="C2210" s="51">
        <v>4.7527771375685694E-2</v>
      </c>
      <c r="D2210" s="51">
        <f t="shared" si="37"/>
        <v>7.75277713756857E-2</v>
      </c>
    </row>
    <row r="2211" spans="2:4" x14ac:dyDescent="0.2">
      <c r="B2211" t="s">
        <v>2247</v>
      </c>
      <c r="C2211" s="51">
        <v>8.6267754498582042E-3</v>
      </c>
      <c r="D2211" s="51">
        <f t="shared" si="37"/>
        <v>3.8626775449858201E-2</v>
      </c>
    </row>
    <row r="2212" spans="2:4" x14ac:dyDescent="0.2">
      <c r="B2212" t="s">
        <v>2248</v>
      </c>
      <c r="C2212" s="51">
        <v>-6.2440352054582444E-3</v>
      </c>
      <c r="D2212" s="51">
        <f t="shared" si="37"/>
        <v>2.3755964794541756E-2</v>
      </c>
    </row>
    <row r="2213" spans="2:4" x14ac:dyDescent="0.2">
      <c r="B2213" t="s">
        <v>2249</v>
      </c>
      <c r="C2213" s="51">
        <v>1.4009963729099746E-2</v>
      </c>
      <c r="D2213" s="51">
        <f t="shared" si="37"/>
        <v>4.4009963729099745E-2</v>
      </c>
    </row>
    <row r="2214" spans="2:4" x14ac:dyDescent="0.2">
      <c r="B2214" t="s">
        <v>2250</v>
      </c>
      <c r="C2214" s="51">
        <v>1.1292686401720695E-2</v>
      </c>
      <c r="D2214" s="51">
        <f t="shared" si="37"/>
        <v>4.1292686401720693E-2</v>
      </c>
    </row>
    <row r="2215" spans="2:4" x14ac:dyDescent="0.2">
      <c r="B2215" t="s">
        <v>2251</v>
      </c>
      <c r="C2215" s="51">
        <v>3.0277592580719395E-2</v>
      </c>
      <c r="D2215" s="51">
        <f t="shared" si="37"/>
        <v>6.0277592580719394E-2</v>
      </c>
    </row>
    <row r="2216" spans="2:4" x14ac:dyDescent="0.2">
      <c r="B2216" t="s">
        <v>2252</v>
      </c>
      <c r="C2216" s="51">
        <v>-4.8899888384214916E-3</v>
      </c>
      <c r="D2216" s="51">
        <f t="shared" si="37"/>
        <v>2.5110011161578509E-2</v>
      </c>
    </row>
    <row r="2217" spans="2:4" x14ac:dyDescent="0.2">
      <c r="B2217" t="s">
        <v>2253</v>
      </c>
      <c r="C2217" s="51">
        <v>6.0492097435521697E-2</v>
      </c>
      <c r="D2217" s="51">
        <f t="shared" si="37"/>
        <v>9.0492097435521696E-2</v>
      </c>
    </row>
    <row r="2218" spans="2:4" x14ac:dyDescent="0.2">
      <c r="B2218" t="s">
        <v>2254</v>
      </c>
      <c r="C2218" s="51">
        <v>2.5230985585664917E-2</v>
      </c>
      <c r="D2218" s="51">
        <f t="shared" si="37"/>
        <v>5.5230985585664916E-2</v>
      </c>
    </row>
    <row r="2219" spans="2:4" x14ac:dyDescent="0.2">
      <c r="B2219" t="s">
        <v>2255</v>
      </c>
      <c r="C2219" s="51">
        <v>-1.2606899135628917E-2</v>
      </c>
      <c r="D2219" s="51">
        <f t="shared" si="37"/>
        <v>1.7393100864371083E-2</v>
      </c>
    </row>
    <row r="2220" spans="2:4" x14ac:dyDescent="0.2">
      <c r="B2220" t="s">
        <v>2256</v>
      </c>
      <c r="C2220" s="51">
        <v>-7.2626564320226687E-3</v>
      </c>
      <c r="D2220" s="51">
        <f t="shared" si="37"/>
        <v>2.2737343567977332E-2</v>
      </c>
    </row>
    <row r="2221" spans="2:4" x14ac:dyDescent="0.2">
      <c r="B2221" t="s">
        <v>2257</v>
      </c>
      <c r="C2221" s="51">
        <v>1.7676818041991411E-2</v>
      </c>
      <c r="D2221" s="51">
        <f t="shared" si="37"/>
        <v>4.7676818041991406E-2</v>
      </c>
    </row>
    <row r="2222" spans="2:4" x14ac:dyDescent="0.2">
      <c r="B2222" t="s">
        <v>2258</v>
      </c>
      <c r="C2222" s="51">
        <v>2.1950314372467764E-2</v>
      </c>
      <c r="D2222" s="51">
        <f t="shared" si="37"/>
        <v>5.1950314372467762E-2</v>
      </c>
    </row>
    <row r="2223" spans="2:4" x14ac:dyDescent="0.2">
      <c r="B2223" t="s">
        <v>2259</v>
      </c>
      <c r="C2223" s="51">
        <v>-1.9967957097686499E-2</v>
      </c>
      <c r="D2223" s="51">
        <f t="shared" si="37"/>
        <v>1.00320429023135E-2</v>
      </c>
    </row>
    <row r="2224" spans="2:4" x14ac:dyDescent="0.2">
      <c r="B2224" t="s">
        <v>2260</v>
      </c>
      <c r="C2224" s="51">
        <v>2.0416378862341988E-2</v>
      </c>
      <c r="D2224" s="51">
        <f t="shared" si="37"/>
        <v>5.0416378862341987E-2</v>
      </c>
    </row>
    <row r="2225" spans="2:4" x14ac:dyDescent="0.2">
      <c r="B2225" t="s">
        <v>2261</v>
      </c>
      <c r="C2225" s="51">
        <v>3.8415777476639115E-2</v>
      </c>
      <c r="D2225" s="51">
        <f t="shared" si="37"/>
        <v>6.8415777476639114E-2</v>
      </c>
    </row>
    <row r="2226" spans="2:4" x14ac:dyDescent="0.2">
      <c r="B2226" t="s">
        <v>2262</v>
      </c>
      <c r="C2226" s="51">
        <v>2.5877865163489236E-2</v>
      </c>
      <c r="D2226" s="51">
        <f t="shared" si="37"/>
        <v>5.5877865163489235E-2</v>
      </c>
    </row>
    <row r="2227" spans="2:4" x14ac:dyDescent="0.2">
      <c r="B2227" t="s">
        <v>2263</v>
      </c>
      <c r="C2227" s="51">
        <v>-1.491874041703615E-2</v>
      </c>
      <c r="D2227" s="51">
        <f t="shared" si="37"/>
        <v>1.5081259582963849E-2</v>
      </c>
    </row>
    <row r="2228" spans="2:4" x14ac:dyDescent="0.2">
      <c r="B2228" t="s">
        <v>2264</v>
      </c>
      <c r="C2228" s="51">
        <v>3.3441095895926309E-2</v>
      </c>
      <c r="D2228" s="51">
        <f t="shared" si="37"/>
        <v>6.3441095895926308E-2</v>
      </c>
    </row>
    <row r="2229" spans="2:4" x14ac:dyDescent="0.2">
      <c r="B2229" t="s">
        <v>2265</v>
      </c>
      <c r="C2229" s="51">
        <v>-1.0401467080970029E-2</v>
      </c>
      <c r="D2229" s="51">
        <f t="shared" si="37"/>
        <v>1.9598532919029972E-2</v>
      </c>
    </row>
    <row r="2230" spans="2:4" x14ac:dyDescent="0.2">
      <c r="B2230" t="s">
        <v>2266</v>
      </c>
      <c r="C2230" s="51">
        <v>4.4244112203557333E-2</v>
      </c>
      <c r="D2230" s="51">
        <f t="shared" si="37"/>
        <v>7.4244112203557339E-2</v>
      </c>
    </row>
    <row r="2231" spans="2:4" x14ac:dyDescent="0.2">
      <c r="B2231" t="s">
        <v>2267</v>
      </c>
      <c r="C2231" s="51">
        <v>1.9845746231409462E-2</v>
      </c>
      <c r="D2231" s="51">
        <f t="shared" si="37"/>
        <v>4.9845746231409457E-2</v>
      </c>
    </row>
    <row r="2232" spans="2:4" x14ac:dyDescent="0.2">
      <c r="B2232" t="s">
        <v>2268</v>
      </c>
      <c r="C2232" s="51">
        <v>2.1897020106269446E-3</v>
      </c>
      <c r="D2232" s="51">
        <f t="shared" si="37"/>
        <v>3.2189702010626944E-2</v>
      </c>
    </row>
    <row r="2233" spans="2:4" x14ac:dyDescent="0.2">
      <c r="B2233" t="s">
        <v>2269</v>
      </c>
      <c r="C2233" s="51">
        <v>3.9799027321527833E-2</v>
      </c>
      <c r="D2233" s="51">
        <f t="shared" si="37"/>
        <v>6.9799027321527832E-2</v>
      </c>
    </row>
    <row r="2234" spans="2:4" x14ac:dyDescent="0.2">
      <c r="B2234" t="s">
        <v>2270</v>
      </c>
      <c r="C2234" s="51">
        <v>3.6157612979314368E-3</v>
      </c>
      <c r="D2234" s="51">
        <f t="shared" si="37"/>
        <v>3.3615761297931437E-2</v>
      </c>
    </row>
    <row r="2235" spans="2:4" x14ac:dyDescent="0.2">
      <c r="B2235" t="s">
        <v>2271</v>
      </c>
      <c r="C2235" s="51">
        <v>5.0299332742067106E-3</v>
      </c>
      <c r="D2235" s="51">
        <f t="shared" si="37"/>
        <v>3.5029933274206712E-2</v>
      </c>
    </row>
    <row r="2236" spans="2:4" x14ac:dyDescent="0.2">
      <c r="B2236" t="s">
        <v>2272</v>
      </c>
      <c r="C2236" s="51">
        <v>1.0968916124173986E-2</v>
      </c>
      <c r="D2236" s="51">
        <f t="shared" si="37"/>
        <v>4.0968916124173985E-2</v>
      </c>
    </row>
    <row r="2237" spans="2:4" x14ac:dyDescent="0.2">
      <c r="B2237" t="s">
        <v>2273</v>
      </c>
      <c r="C2237" s="51">
        <v>1.7764840031759873E-2</v>
      </c>
      <c r="D2237" s="51">
        <f t="shared" si="37"/>
        <v>4.7764840031759875E-2</v>
      </c>
    </row>
    <row r="2238" spans="2:4" x14ac:dyDescent="0.2">
      <c r="B2238" t="s">
        <v>2274</v>
      </c>
      <c r="C2238" s="51">
        <v>1.3699396072872972E-2</v>
      </c>
      <c r="D2238" s="51">
        <f t="shared" si="37"/>
        <v>4.3699396072872973E-2</v>
      </c>
    </row>
    <row r="2239" spans="2:4" x14ac:dyDescent="0.2">
      <c r="B2239" t="s">
        <v>2275</v>
      </c>
      <c r="C2239" s="51">
        <v>2.1528727131322777E-2</v>
      </c>
      <c r="D2239" s="51">
        <f t="shared" si="37"/>
        <v>5.1528727131322775E-2</v>
      </c>
    </row>
    <row r="2240" spans="2:4" x14ac:dyDescent="0.2">
      <c r="B2240" t="s">
        <v>2276</v>
      </c>
      <c r="C2240" s="51">
        <v>1.0586783421728238E-2</v>
      </c>
      <c r="D2240" s="51">
        <f t="shared" si="37"/>
        <v>4.0586783421728237E-2</v>
      </c>
    </row>
    <row r="2241" spans="2:4" x14ac:dyDescent="0.2">
      <c r="B2241" t="s">
        <v>2277</v>
      </c>
      <c r="C2241" s="51">
        <v>-1.9257470023320705E-3</v>
      </c>
      <c r="D2241" s="51">
        <f t="shared" si="37"/>
        <v>2.8074252997667928E-2</v>
      </c>
    </row>
    <row r="2242" spans="2:4" x14ac:dyDescent="0.2">
      <c r="B2242" t="s">
        <v>2278</v>
      </c>
      <c r="C2242" s="51">
        <v>-7.0111169526136715E-3</v>
      </c>
      <c r="D2242" s="51">
        <f t="shared" si="37"/>
        <v>2.2988883047386326E-2</v>
      </c>
    </row>
    <row r="2243" spans="2:4" x14ac:dyDescent="0.2">
      <c r="B2243" t="s">
        <v>2279</v>
      </c>
      <c r="C2243" s="51">
        <v>1.2361478531732872E-2</v>
      </c>
      <c r="D2243" s="51">
        <f t="shared" si="37"/>
        <v>4.2361478531732874E-2</v>
      </c>
    </row>
    <row r="2244" spans="2:4" x14ac:dyDescent="0.2">
      <c r="B2244" t="s">
        <v>2280</v>
      </c>
      <c r="C2244" s="51">
        <v>3.9068082495521989E-2</v>
      </c>
      <c r="D2244" s="51">
        <f t="shared" si="37"/>
        <v>6.9068082495521987E-2</v>
      </c>
    </row>
    <row r="2245" spans="2:4" x14ac:dyDescent="0.2">
      <c r="B2245" t="s">
        <v>2281</v>
      </c>
      <c r="C2245" s="51">
        <v>4.7245368062257334E-2</v>
      </c>
      <c r="D2245" s="51">
        <f t="shared" ref="D2245:D2308" si="38">C2245+3%</f>
        <v>7.7245368062257333E-2</v>
      </c>
    </row>
    <row r="2246" spans="2:4" x14ac:dyDescent="0.2">
      <c r="B2246" t="s">
        <v>2282</v>
      </c>
      <c r="C2246" s="51">
        <v>-2.3052200417266258E-4</v>
      </c>
      <c r="D2246" s="51">
        <f t="shared" si="38"/>
        <v>2.9769477995827336E-2</v>
      </c>
    </row>
    <row r="2247" spans="2:4" x14ac:dyDescent="0.2">
      <c r="B2247" t="s">
        <v>2283</v>
      </c>
      <c r="C2247" s="51">
        <v>-4.2923760661803725E-3</v>
      </c>
      <c r="D2247" s="51">
        <f t="shared" si="38"/>
        <v>2.5707623933819625E-2</v>
      </c>
    </row>
    <row r="2248" spans="2:4" x14ac:dyDescent="0.2">
      <c r="B2248" t="s">
        <v>2284</v>
      </c>
      <c r="C2248" s="51">
        <v>2.9848749457911383E-3</v>
      </c>
      <c r="D2248" s="51">
        <f t="shared" si="38"/>
        <v>3.2984874945791137E-2</v>
      </c>
    </row>
    <row r="2249" spans="2:4" x14ac:dyDescent="0.2">
      <c r="B2249" t="s">
        <v>2285</v>
      </c>
      <c r="C2249" s="51">
        <v>4.82768298781526E-2</v>
      </c>
      <c r="D2249" s="51">
        <f t="shared" si="38"/>
        <v>7.8276829878152598E-2</v>
      </c>
    </row>
    <row r="2250" spans="2:4" x14ac:dyDescent="0.2">
      <c r="B2250" t="s">
        <v>2286</v>
      </c>
      <c r="C2250" s="51">
        <v>-1.572131595076335E-2</v>
      </c>
      <c r="D2250" s="51">
        <f t="shared" si="38"/>
        <v>1.4278684049236649E-2</v>
      </c>
    </row>
    <row r="2251" spans="2:4" x14ac:dyDescent="0.2">
      <c r="B2251" t="s">
        <v>2287</v>
      </c>
      <c r="C2251" s="51">
        <v>4.238900112122742E-3</v>
      </c>
      <c r="D2251" s="51">
        <f t="shared" si="38"/>
        <v>3.4238900112122744E-2</v>
      </c>
    </row>
    <row r="2252" spans="2:4" x14ac:dyDescent="0.2">
      <c r="B2252" t="s">
        <v>2288</v>
      </c>
      <c r="C2252" s="51">
        <v>-2.9591315859821297E-2</v>
      </c>
      <c r="D2252" s="51">
        <f t="shared" si="38"/>
        <v>4.0868414017870142E-4</v>
      </c>
    </row>
    <row r="2253" spans="2:4" x14ac:dyDescent="0.2">
      <c r="B2253" t="s">
        <v>2289</v>
      </c>
      <c r="C2253" s="51">
        <v>1.0010525514225741E-2</v>
      </c>
      <c r="D2253" s="51">
        <f t="shared" si="38"/>
        <v>4.0010525514225737E-2</v>
      </c>
    </row>
    <row r="2254" spans="2:4" x14ac:dyDescent="0.2">
      <c r="B2254" t="s">
        <v>2290</v>
      </c>
      <c r="C2254" s="51">
        <v>2.3617488542638518E-3</v>
      </c>
      <c r="D2254" s="51">
        <f t="shared" si="38"/>
        <v>3.236174885426385E-2</v>
      </c>
    </row>
    <row r="2255" spans="2:4" x14ac:dyDescent="0.2">
      <c r="B2255" t="s">
        <v>2291</v>
      </c>
      <c r="C2255" s="51">
        <v>6.6436694614387531E-3</v>
      </c>
      <c r="D2255" s="51">
        <f t="shared" si="38"/>
        <v>3.6643669461438752E-2</v>
      </c>
    </row>
    <row r="2256" spans="2:4" x14ac:dyDescent="0.2">
      <c r="B2256" t="s">
        <v>2292</v>
      </c>
      <c r="C2256" s="51">
        <v>1.0896711721121114E-2</v>
      </c>
      <c r="D2256" s="51">
        <f t="shared" si="38"/>
        <v>4.089671172112111E-2</v>
      </c>
    </row>
    <row r="2257" spans="2:4" x14ac:dyDescent="0.2">
      <c r="B2257" t="s">
        <v>2293</v>
      </c>
      <c r="C2257" s="51">
        <v>-1.5747354501683554E-2</v>
      </c>
      <c r="D2257" s="51">
        <f t="shared" si="38"/>
        <v>1.4252645498316445E-2</v>
      </c>
    </row>
    <row r="2258" spans="2:4" x14ac:dyDescent="0.2">
      <c r="B2258" t="s">
        <v>2294</v>
      </c>
      <c r="C2258" s="51">
        <v>-4.6648736289177251E-3</v>
      </c>
      <c r="D2258" s="51">
        <f t="shared" si="38"/>
        <v>2.5335126371082275E-2</v>
      </c>
    </row>
    <row r="2259" spans="2:4" x14ac:dyDescent="0.2">
      <c r="B2259" t="s">
        <v>2295</v>
      </c>
      <c r="C2259" s="51">
        <v>9.6490028800765223E-3</v>
      </c>
      <c r="D2259" s="51">
        <f t="shared" si="38"/>
        <v>3.9649002880076521E-2</v>
      </c>
    </row>
    <row r="2260" spans="2:4" x14ac:dyDescent="0.2">
      <c r="B2260" t="s">
        <v>2296</v>
      </c>
      <c r="C2260" s="51">
        <v>-2.3019713907296728E-2</v>
      </c>
      <c r="D2260" s="51">
        <f t="shared" si="38"/>
        <v>6.9802860927032709E-3</v>
      </c>
    </row>
    <row r="2261" spans="2:4" x14ac:dyDescent="0.2">
      <c r="B2261" t="s">
        <v>2297</v>
      </c>
      <c r="C2261" s="51">
        <v>-2.2950474709394875E-2</v>
      </c>
      <c r="D2261" s="51">
        <f t="shared" si="38"/>
        <v>7.0495252906051242E-3</v>
      </c>
    </row>
    <row r="2262" spans="2:4" x14ac:dyDescent="0.2">
      <c r="B2262" t="s">
        <v>2298</v>
      </c>
      <c r="C2262" s="51">
        <v>3.1896592580066108E-2</v>
      </c>
      <c r="D2262" s="51">
        <f t="shared" si="38"/>
        <v>6.1896592580066107E-2</v>
      </c>
    </row>
    <row r="2263" spans="2:4" x14ac:dyDescent="0.2">
      <c r="B2263" t="s">
        <v>2299</v>
      </c>
      <c r="C2263" s="51">
        <v>-1.1672864416679333E-2</v>
      </c>
      <c r="D2263" s="51">
        <f t="shared" si="38"/>
        <v>1.8327135583320664E-2</v>
      </c>
    </row>
    <row r="2264" spans="2:4" x14ac:dyDescent="0.2">
      <c r="B2264" t="s">
        <v>2300</v>
      </c>
      <c r="C2264" s="51">
        <v>2.3865095963095983E-3</v>
      </c>
      <c r="D2264" s="51">
        <f t="shared" si="38"/>
        <v>3.23865095963096E-2</v>
      </c>
    </row>
    <row r="2265" spans="2:4" x14ac:dyDescent="0.2">
      <c r="B2265" t="s">
        <v>2301</v>
      </c>
      <c r="C2265" s="51">
        <v>1.1658517873928617E-3</v>
      </c>
      <c r="D2265" s="51">
        <f t="shared" si="38"/>
        <v>3.1165851787392861E-2</v>
      </c>
    </row>
    <row r="2266" spans="2:4" x14ac:dyDescent="0.2">
      <c r="B2266" t="s">
        <v>2302</v>
      </c>
      <c r="C2266" s="51">
        <v>2.0839574392765767E-2</v>
      </c>
      <c r="D2266" s="51">
        <f t="shared" si="38"/>
        <v>5.0839574392765763E-2</v>
      </c>
    </row>
    <row r="2267" spans="2:4" x14ac:dyDescent="0.2">
      <c r="B2267" t="s">
        <v>2303</v>
      </c>
      <c r="C2267" s="51">
        <v>-2.6941634576792849E-2</v>
      </c>
      <c r="D2267" s="51">
        <f t="shared" si="38"/>
        <v>3.0583654232071503E-3</v>
      </c>
    </row>
    <row r="2268" spans="2:4" x14ac:dyDescent="0.2">
      <c r="B2268" t="s">
        <v>2304</v>
      </c>
      <c r="C2268" s="51">
        <v>-1.079181637521408E-2</v>
      </c>
      <c r="D2268" s="51">
        <f t="shared" si="38"/>
        <v>1.9208183624785921E-2</v>
      </c>
    </row>
    <row r="2269" spans="2:4" x14ac:dyDescent="0.2">
      <c r="B2269" t="s">
        <v>2305</v>
      </c>
      <c r="C2269" s="51">
        <v>5.3241622865231757E-2</v>
      </c>
      <c r="D2269" s="51">
        <f t="shared" si="38"/>
        <v>8.3241622865231762E-2</v>
      </c>
    </row>
    <row r="2270" spans="2:4" x14ac:dyDescent="0.2">
      <c r="B2270" t="s">
        <v>2306</v>
      </c>
      <c r="C2270" s="51">
        <v>-1.3639921085612775E-2</v>
      </c>
      <c r="D2270" s="51">
        <f t="shared" si="38"/>
        <v>1.6360078914387226E-2</v>
      </c>
    </row>
    <row r="2271" spans="2:4" x14ac:dyDescent="0.2">
      <c r="B2271" t="s">
        <v>2307</v>
      </c>
      <c r="C2271" s="51">
        <v>1.7114657460954169E-2</v>
      </c>
      <c r="D2271" s="51">
        <f t="shared" si="38"/>
        <v>4.7114657460954168E-2</v>
      </c>
    </row>
    <row r="2272" spans="2:4" x14ac:dyDescent="0.2">
      <c r="B2272" t="s">
        <v>2308</v>
      </c>
      <c r="C2272" s="51">
        <v>-1.9144073364845561E-2</v>
      </c>
      <c r="D2272" s="51">
        <f t="shared" si="38"/>
        <v>1.0855926635154438E-2</v>
      </c>
    </row>
    <row r="2273" spans="2:4" x14ac:dyDescent="0.2">
      <c r="B2273" t="s">
        <v>2309</v>
      </c>
      <c r="C2273" s="51">
        <v>2.9457521115268025E-2</v>
      </c>
      <c r="D2273" s="51">
        <f t="shared" si="38"/>
        <v>5.9457521115268024E-2</v>
      </c>
    </row>
    <row r="2274" spans="2:4" x14ac:dyDescent="0.2">
      <c r="B2274" t="s">
        <v>2310</v>
      </c>
      <c r="C2274" s="51">
        <v>3.0262677821418754E-2</v>
      </c>
      <c r="D2274" s="51">
        <f t="shared" si="38"/>
        <v>6.0262677821418753E-2</v>
      </c>
    </row>
    <row r="2275" spans="2:4" x14ac:dyDescent="0.2">
      <c r="B2275" t="s">
        <v>2311</v>
      </c>
      <c r="C2275" s="51">
        <v>1.244136995999225E-2</v>
      </c>
      <c r="D2275" s="51">
        <f t="shared" si="38"/>
        <v>4.2441369959992245E-2</v>
      </c>
    </row>
    <row r="2276" spans="2:4" x14ac:dyDescent="0.2">
      <c r="B2276" t="s">
        <v>2312</v>
      </c>
      <c r="C2276" s="51">
        <v>-5.406060969708984E-3</v>
      </c>
      <c r="D2276" s="51">
        <f t="shared" si="38"/>
        <v>2.4593939030291015E-2</v>
      </c>
    </row>
    <row r="2277" spans="2:4" x14ac:dyDescent="0.2">
      <c r="B2277" t="s">
        <v>2313</v>
      </c>
      <c r="C2277" s="51">
        <v>-1.5605096680197448E-2</v>
      </c>
      <c r="D2277" s="51">
        <f t="shared" si="38"/>
        <v>1.4394903319802551E-2</v>
      </c>
    </row>
    <row r="2278" spans="2:4" x14ac:dyDescent="0.2">
      <c r="B2278" t="s">
        <v>2314</v>
      </c>
      <c r="C2278" s="51">
        <v>-4.1136859039263979E-5</v>
      </c>
      <c r="D2278" s="51">
        <f t="shared" si="38"/>
        <v>2.9958863140960735E-2</v>
      </c>
    </row>
    <row r="2279" spans="2:4" x14ac:dyDescent="0.2">
      <c r="B2279" t="s">
        <v>2315</v>
      </c>
      <c r="C2279" s="51">
        <v>7.3391365216952421E-3</v>
      </c>
      <c r="D2279" s="51">
        <f t="shared" si="38"/>
        <v>3.7339136521695238E-2</v>
      </c>
    </row>
    <row r="2280" spans="2:4" x14ac:dyDescent="0.2">
      <c r="B2280" t="s">
        <v>2316</v>
      </c>
      <c r="C2280" s="51">
        <v>4.4060058812383548E-2</v>
      </c>
      <c r="D2280" s="51">
        <f t="shared" si="38"/>
        <v>7.4060058812383547E-2</v>
      </c>
    </row>
    <row r="2281" spans="2:4" x14ac:dyDescent="0.2">
      <c r="B2281" t="s">
        <v>2317</v>
      </c>
      <c r="C2281" s="51">
        <v>8.2800607396672655E-3</v>
      </c>
      <c r="D2281" s="51">
        <f t="shared" si="38"/>
        <v>3.8280060739667263E-2</v>
      </c>
    </row>
    <row r="2282" spans="2:4" x14ac:dyDescent="0.2">
      <c r="B2282" t="s">
        <v>2318</v>
      </c>
      <c r="C2282" s="51">
        <v>4.052973371140535E-2</v>
      </c>
      <c r="D2282" s="51">
        <f t="shared" si="38"/>
        <v>7.0529733711405349E-2</v>
      </c>
    </row>
    <row r="2283" spans="2:4" x14ac:dyDescent="0.2">
      <c r="B2283" t="s">
        <v>2319</v>
      </c>
      <c r="C2283" s="51">
        <v>1.858693753280358E-3</v>
      </c>
      <c r="D2283" s="51">
        <f t="shared" si="38"/>
        <v>3.1858693753280355E-2</v>
      </c>
    </row>
    <row r="2284" spans="2:4" x14ac:dyDescent="0.2">
      <c r="B2284" t="s">
        <v>2320</v>
      </c>
      <c r="C2284" s="51">
        <v>-1.9974173241364135E-2</v>
      </c>
      <c r="D2284" s="51">
        <f t="shared" si="38"/>
        <v>1.0025826758635864E-2</v>
      </c>
    </row>
    <row r="2285" spans="2:4" x14ac:dyDescent="0.2">
      <c r="B2285" t="s">
        <v>2321</v>
      </c>
      <c r="C2285" s="51">
        <v>-2.706950257287933E-2</v>
      </c>
      <c r="D2285" s="51">
        <f t="shared" si="38"/>
        <v>2.9304974271206694E-3</v>
      </c>
    </row>
    <row r="2286" spans="2:4" x14ac:dyDescent="0.2">
      <c r="B2286" t="s">
        <v>2322</v>
      </c>
      <c r="C2286" s="51">
        <v>2.2515009345380468E-3</v>
      </c>
      <c r="D2286" s="51">
        <f t="shared" si="38"/>
        <v>3.2251500934538047E-2</v>
      </c>
    </row>
    <row r="2287" spans="2:4" x14ac:dyDescent="0.2">
      <c r="B2287" t="s">
        <v>2323</v>
      </c>
      <c r="C2287" s="51">
        <v>-7.3511177132298943E-3</v>
      </c>
      <c r="D2287" s="51">
        <f t="shared" si="38"/>
        <v>2.2648882286770103E-2</v>
      </c>
    </row>
    <row r="2288" spans="2:4" x14ac:dyDescent="0.2">
      <c r="B2288" t="s">
        <v>2324</v>
      </c>
      <c r="C2288" s="51">
        <v>4.0741490121170613E-2</v>
      </c>
      <c r="D2288" s="51">
        <f t="shared" si="38"/>
        <v>7.0741490121170619E-2</v>
      </c>
    </row>
    <row r="2289" spans="2:4" x14ac:dyDescent="0.2">
      <c r="B2289" t="s">
        <v>2325</v>
      </c>
      <c r="C2289" s="51">
        <v>6.9242896328245715E-3</v>
      </c>
      <c r="D2289" s="51">
        <f t="shared" si="38"/>
        <v>3.692428963282457E-2</v>
      </c>
    </row>
    <row r="2290" spans="2:4" x14ac:dyDescent="0.2">
      <c r="B2290" t="s">
        <v>2326</v>
      </c>
      <c r="C2290" s="51">
        <v>2.7250782016284315E-2</v>
      </c>
      <c r="D2290" s="51">
        <f t="shared" si="38"/>
        <v>5.7250782016284314E-2</v>
      </c>
    </row>
    <row r="2291" spans="2:4" x14ac:dyDescent="0.2">
      <c r="B2291" t="s">
        <v>2327</v>
      </c>
      <c r="C2291" s="51">
        <v>2.4400870043090588E-2</v>
      </c>
      <c r="D2291" s="51">
        <f t="shared" si="38"/>
        <v>5.4400870043090591E-2</v>
      </c>
    </row>
    <row r="2292" spans="2:4" x14ac:dyDescent="0.2">
      <c r="B2292" t="s">
        <v>2328</v>
      </c>
      <c r="C2292" s="51">
        <v>2.3363772580403903E-2</v>
      </c>
      <c r="D2292" s="51">
        <f t="shared" si="38"/>
        <v>5.3363772580403902E-2</v>
      </c>
    </row>
    <row r="2293" spans="2:4" x14ac:dyDescent="0.2">
      <c r="B2293" t="s">
        <v>2329</v>
      </c>
      <c r="C2293" s="51">
        <v>1.1754011810872468E-2</v>
      </c>
      <c r="D2293" s="51">
        <f t="shared" si="38"/>
        <v>4.1754011810872467E-2</v>
      </c>
    </row>
    <row r="2294" spans="2:4" x14ac:dyDescent="0.2">
      <c r="B2294" t="s">
        <v>2330</v>
      </c>
      <c r="C2294" s="51">
        <v>2.0713224172241647E-2</v>
      </c>
      <c r="D2294" s="51">
        <f t="shared" si="38"/>
        <v>5.0713224172241646E-2</v>
      </c>
    </row>
    <row r="2295" spans="2:4" x14ac:dyDescent="0.2">
      <c r="B2295" t="s">
        <v>2331</v>
      </c>
      <c r="C2295" s="51">
        <v>1.07747491533388E-3</v>
      </c>
      <c r="D2295" s="51">
        <f t="shared" si="38"/>
        <v>3.1077474915333879E-2</v>
      </c>
    </row>
    <row r="2296" spans="2:4" x14ac:dyDescent="0.2">
      <c r="B2296" t="s">
        <v>2332</v>
      </c>
      <c r="C2296" s="51">
        <v>1.2748647824645064E-2</v>
      </c>
      <c r="D2296" s="51">
        <f t="shared" si="38"/>
        <v>4.2748647824645061E-2</v>
      </c>
    </row>
    <row r="2297" spans="2:4" x14ac:dyDescent="0.2">
      <c r="B2297" t="s">
        <v>2333</v>
      </c>
      <c r="C2297" s="51">
        <v>2.2922213270203811E-2</v>
      </c>
      <c r="D2297" s="51">
        <f t="shared" si="38"/>
        <v>5.2922213270203813E-2</v>
      </c>
    </row>
    <row r="2298" spans="2:4" x14ac:dyDescent="0.2">
      <c r="B2298" t="s">
        <v>2334</v>
      </c>
      <c r="C2298" s="51">
        <v>1.1289630513564859E-2</v>
      </c>
      <c r="D2298" s="51">
        <f t="shared" si="38"/>
        <v>4.1289630513564858E-2</v>
      </c>
    </row>
    <row r="2299" spans="2:4" x14ac:dyDescent="0.2">
      <c r="B2299" t="s">
        <v>2335</v>
      </c>
      <c r="C2299" s="51">
        <v>9.882419007737302E-3</v>
      </c>
      <c r="D2299" s="51">
        <f t="shared" si="38"/>
        <v>3.9882419007737299E-2</v>
      </c>
    </row>
    <row r="2300" spans="2:4" x14ac:dyDescent="0.2">
      <c r="B2300" t="s">
        <v>2336</v>
      </c>
      <c r="C2300" s="51">
        <v>1.8211989647640398E-2</v>
      </c>
      <c r="D2300" s="51">
        <f t="shared" si="38"/>
        <v>4.8211989647640396E-2</v>
      </c>
    </row>
    <row r="2301" spans="2:4" x14ac:dyDescent="0.2">
      <c r="B2301" t="s">
        <v>2337</v>
      </c>
      <c r="C2301" s="51">
        <v>3.7231122841031861E-2</v>
      </c>
      <c r="D2301" s="51">
        <f t="shared" si="38"/>
        <v>6.723112284103186E-2</v>
      </c>
    </row>
    <row r="2302" spans="2:4" x14ac:dyDescent="0.2">
      <c r="B2302" t="s">
        <v>2338</v>
      </c>
      <c r="C2302" s="51">
        <v>3.6060161557159291E-2</v>
      </c>
      <c r="D2302" s="51">
        <f t="shared" si="38"/>
        <v>6.6060161557159297E-2</v>
      </c>
    </row>
    <row r="2303" spans="2:4" x14ac:dyDescent="0.2">
      <c r="B2303" t="s">
        <v>2339</v>
      </c>
      <c r="C2303" s="51">
        <v>3.7450326041380709E-3</v>
      </c>
      <c r="D2303" s="51">
        <f t="shared" si="38"/>
        <v>3.3745032604138067E-2</v>
      </c>
    </row>
    <row r="2304" spans="2:4" x14ac:dyDescent="0.2">
      <c r="B2304" t="s">
        <v>2340</v>
      </c>
      <c r="C2304" s="51">
        <v>4.4825942162008706E-2</v>
      </c>
      <c r="D2304" s="51">
        <f t="shared" si="38"/>
        <v>7.4825942162008705E-2</v>
      </c>
    </row>
    <row r="2305" spans="2:4" x14ac:dyDescent="0.2">
      <c r="B2305" t="s">
        <v>2341</v>
      </c>
      <c r="C2305" s="51">
        <v>1.4166578421467315E-2</v>
      </c>
      <c r="D2305" s="51">
        <f t="shared" si="38"/>
        <v>4.4166578421467317E-2</v>
      </c>
    </row>
    <row r="2306" spans="2:4" x14ac:dyDescent="0.2">
      <c r="B2306" t="s">
        <v>2342</v>
      </c>
      <c r="C2306" s="51">
        <v>2.5516763712437295E-3</v>
      </c>
      <c r="D2306" s="51">
        <f t="shared" si="38"/>
        <v>3.2551676371243732E-2</v>
      </c>
    </row>
    <row r="2307" spans="2:4" x14ac:dyDescent="0.2">
      <c r="B2307" t="s">
        <v>2343</v>
      </c>
      <c r="C2307" s="51">
        <v>-4.0542724293182904E-4</v>
      </c>
      <c r="D2307" s="51">
        <f t="shared" si="38"/>
        <v>2.9594572757068172E-2</v>
      </c>
    </row>
    <row r="2308" spans="2:4" x14ac:dyDescent="0.2">
      <c r="B2308" t="s">
        <v>2344</v>
      </c>
      <c r="C2308" s="51">
        <v>3.2762902204238394E-2</v>
      </c>
      <c r="D2308" s="51">
        <f t="shared" si="38"/>
        <v>6.2762902204238386E-2</v>
      </c>
    </row>
    <row r="2309" spans="2:4" x14ac:dyDescent="0.2">
      <c r="B2309" t="s">
        <v>2345</v>
      </c>
      <c r="C2309" s="51">
        <v>1.2427093396552485E-2</v>
      </c>
      <c r="D2309" s="51">
        <f t="shared" ref="D2309:D2372" si="39">C2309+3%</f>
        <v>4.2427093396552484E-2</v>
      </c>
    </row>
    <row r="2310" spans="2:4" x14ac:dyDescent="0.2">
      <c r="B2310" t="s">
        <v>2346</v>
      </c>
      <c r="C2310" s="51">
        <v>-4.2329878787903848E-3</v>
      </c>
      <c r="D2310" s="51">
        <f t="shared" si="39"/>
        <v>2.5767012121209614E-2</v>
      </c>
    </row>
    <row r="2311" spans="2:4" x14ac:dyDescent="0.2">
      <c r="B2311" t="s">
        <v>2347</v>
      </c>
      <c r="C2311" s="51">
        <v>2.3198488788370546E-2</v>
      </c>
      <c r="D2311" s="51">
        <f t="shared" si="39"/>
        <v>5.3198488788370545E-2</v>
      </c>
    </row>
    <row r="2312" spans="2:4" x14ac:dyDescent="0.2">
      <c r="B2312" t="s">
        <v>2348</v>
      </c>
      <c r="C2312" s="51">
        <v>3.3563233638590755E-2</v>
      </c>
      <c r="D2312" s="51">
        <f t="shared" si="39"/>
        <v>6.356323363859076E-2</v>
      </c>
    </row>
    <row r="2313" spans="2:4" x14ac:dyDescent="0.2">
      <c r="B2313" t="s">
        <v>2349</v>
      </c>
      <c r="C2313" s="51">
        <v>-1.2617978611845909E-4</v>
      </c>
      <c r="D2313" s="51">
        <f t="shared" si="39"/>
        <v>2.987382021388154E-2</v>
      </c>
    </row>
    <row r="2314" spans="2:4" x14ac:dyDescent="0.2">
      <c r="B2314" t="s">
        <v>2350</v>
      </c>
      <c r="C2314" s="51">
        <v>-2.789249662033845E-5</v>
      </c>
      <c r="D2314" s="51">
        <f t="shared" si="39"/>
        <v>2.9972107503379662E-2</v>
      </c>
    </row>
    <row r="2315" spans="2:4" x14ac:dyDescent="0.2">
      <c r="B2315" t="s">
        <v>2351</v>
      </c>
      <c r="C2315" s="51">
        <v>2.5467762496714497E-2</v>
      </c>
      <c r="D2315" s="51">
        <f t="shared" si="39"/>
        <v>5.5467762496714493E-2</v>
      </c>
    </row>
    <row r="2316" spans="2:4" x14ac:dyDescent="0.2">
      <c r="B2316" t="s">
        <v>2352</v>
      </c>
      <c r="C2316" s="51">
        <v>1.3179083490973895E-3</v>
      </c>
      <c r="D2316" s="51">
        <f t="shared" si="39"/>
        <v>3.1317908349097388E-2</v>
      </c>
    </row>
    <row r="2317" spans="2:4" x14ac:dyDescent="0.2">
      <c r="B2317" t="s">
        <v>2353</v>
      </c>
      <c r="C2317" s="51">
        <v>-3.97784522855665E-4</v>
      </c>
      <c r="D2317" s="51">
        <f t="shared" si="39"/>
        <v>2.9602215477144332E-2</v>
      </c>
    </row>
    <row r="2318" spans="2:4" x14ac:dyDescent="0.2">
      <c r="B2318" t="s">
        <v>2354</v>
      </c>
      <c r="C2318" s="51">
        <v>2.3817563632074705E-2</v>
      </c>
      <c r="D2318" s="51">
        <f t="shared" si="39"/>
        <v>5.3817563632074704E-2</v>
      </c>
    </row>
    <row r="2319" spans="2:4" x14ac:dyDescent="0.2">
      <c r="B2319" t="s">
        <v>2355</v>
      </c>
      <c r="C2319" s="51">
        <v>-3.8192778432443591E-4</v>
      </c>
      <c r="D2319" s="51">
        <f t="shared" si="39"/>
        <v>2.9618072215675563E-2</v>
      </c>
    </row>
    <row r="2320" spans="2:4" x14ac:dyDescent="0.2">
      <c r="B2320" t="s">
        <v>2356</v>
      </c>
      <c r="C2320" s="51">
        <v>3.0431042787994272E-2</v>
      </c>
      <c r="D2320" s="51">
        <f t="shared" si="39"/>
        <v>6.0431042787994271E-2</v>
      </c>
    </row>
    <row r="2321" spans="2:4" x14ac:dyDescent="0.2">
      <c r="B2321" t="s">
        <v>2357</v>
      </c>
      <c r="C2321" s="51">
        <v>1.6203501508959085E-2</v>
      </c>
      <c r="D2321" s="51">
        <f t="shared" si="39"/>
        <v>4.6203501508959084E-2</v>
      </c>
    </row>
    <row r="2322" spans="2:4" x14ac:dyDescent="0.2">
      <c r="B2322" t="s">
        <v>2358</v>
      </c>
      <c r="C2322" s="51">
        <v>-1.8337541334840043E-2</v>
      </c>
      <c r="D2322" s="51">
        <f t="shared" si="39"/>
        <v>1.1662458665159955E-2</v>
      </c>
    </row>
    <row r="2323" spans="2:4" x14ac:dyDescent="0.2">
      <c r="B2323" t="s">
        <v>2359</v>
      </c>
      <c r="C2323" s="51">
        <v>3.5757410138270218E-2</v>
      </c>
      <c r="D2323" s="51">
        <f t="shared" si="39"/>
        <v>6.5757410138270217E-2</v>
      </c>
    </row>
    <row r="2324" spans="2:4" x14ac:dyDescent="0.2">
      <c r="B2324" t="s">
        <v>2360</v>
      </c>
      <c r="C2324" s="51">
        <v>-2.7632735350656863E-3</v>
      </c>
      <c r="D2324" s="51">
        <f t="shared" si="39"/>
        <v>2.7236726464934313E-2</v>
      </c>
    </row>
    <row r="2325" spans="2:4" x14ac:dyDescent="0.2">
      <c r="B2325" t="s">
        <v>2361</v>
      </c>
      <c r="C2325" s="51">
        <v>-2.4060748321859567E-2</v>
      </c>
      <c r="D2325" s="51">
        <f t="shared" si="39"/>
        <v>5.9392516781404323E-3</v>
      </c>
    </row>
    <row r="2326" spans="2:4" x14ac:dyDescent="0.2">
      <c r="B2326" t="s">
        <v>2362</v>
      </c>
      <c r="C2326" s="51">
        <v>7.5817148234700888E-3</v>
      </c>
      <c r="D2326" s="51">
        <f t="shared" si="39"/>
        <v>3.7581714823470086E-2</v>
      </c>
    </row>
    <row r="2327" spans="2:4" x14ac:dyDescent="0.2">
      <c r="B2327" t="s">
        <v>2363</v>
      </c>
      <c r="C2327" s="51">
        <v>1.328993761812898E-4</v>
      </c>
      <c r="D2327" s="51">
        <f t="shared" si="39"/>
        <v>3.0132899376181289E-2</v>
      </c>
    </row>
    <row r="2328" spans="2:4" x14ac:dyDescent="0.2">
      <c r="B2328" t="s">
        <v>2364</v>
      </c>
      <c r="C2328" s="51">
        <v>4.2007762003621808E-2</v>
      </c>
      <c r="D2328" s="51">
        <f t="shared" si="39"/>
        <v>7.20077620036218E-2</v>
      </c>
    </row>
    <row r="2329" spans="2:4" x14ac:dyDescent="0.2">
      <c r="B2329" t="s">
        <v>2365</v>
      </c>
      <c r="C2329" s="51">
        <v>3.2304896498125254E-3</v>
      </c>
      <c r="D2329" s="51">
        <f t="shared" si="39"/>
        <v>3.3230489649812525E-2</v>
      </c>
    </row>
    <row r="2330" spans="2:4" x14ac:dyDescent="0.2">
      <c r="B2330" t="s">
        <v>2366</v>
      </c>
      <c r="C2330" s="51">
        <v>1.1274171715987203E-2</v>
      </c>
      <c r="D2330" s="51">
        <f t="shared" si="39"/>
        <v>4.1274171715987198E-2</v>
      </c>
    </row>
    <row r="2331" spans="2:4" x14ac:dyDescent="0.2">
      <c r="B2331" t="s">
        <v>2367</v>
      </c>
      <c r="C2331" s="51">
        <v>-6.3974947761045297E-3</v>
      </c>
      <c r="D2331" s="51">
        <f t="shared" si="39"/>
        <v>2.3602505223895467E-2</v>
      </c>
    </row>
    <row r="2332" spans="2:4" x14ac:dyDescent="0.2">
      <c r="B2332" t="s">
        <v>2368</v>
      </c>
      <c r="C2332" s="51">
        <v>-3.3643347361727478E-3</v>
      </c>
      <c r="D2332" s="51">
        <f t="shared" si="39"/>
        <v>2.6635665263827251E-2</v>
      </c>
    </row>
    <row r="2333" spans="2:4" x14ac:dyDescent="0.2">
      <c r="B2333" t="s">
        <v>2369</v>
      </c>
      <c r="C2333" s="51">
        <v>7.9719021291429978E-3</v>
      </c>
      <c r="D2333" s="51">
        <f t="shared" si="39"/>
        <v>3.7971902129142997E-2</v>
      </c>
    </row>
    <row r="2334" spans="2:4" x14ac:dyDescent="0.2">
      <c r="B2334" t="s">
        <v>2370</v>
      </c>
      <c r="C2334" s="51">
        <v>-2.93308097916627E-2</v>
      </c>
      <c r="D2334" s="51">
        <f t="shared" si="39"/>
        <v>6.6919020833729886E-4</v>
      </c>
    </row>
    <row r="2335" spans="2:4" x14ac:dyDescent="0.2">
      <c r="B2335" t="s">
        <v>2371</v>
      </c>
      <c r="C2335" s="51">
        <v>7.4038029310433233E-3</v>
      </c>
      <c r="D2335" s="51">
        <f t="shared" si="39"/>
        <v>3.7403802931043326E-2</v>
      </c>
    </row>
    <row r="2336" spans="2:4" x14ac:dyDescent="0.2">
      <c r="B2336" t="s">
        <v>2372</v>
      </c>
      <c r="C2336" s="51">
        <v>1.6543261204863165E-2</v>
      </c>
      <c r="D2336" s="51">
        <f t="shared" si="39"/>
        <v>4.6543261204863164E-2</v>
      </c>
    </row>
    <row r="2337" spans="2:4" x14ac:dyDescent="0.2">
      <c r="B2337" t="s">
        <v>2373</v>
      </c>
      <c r="C2337" s="51">
        <v>3.9542230318142392E-2</v>
      </c>
      <c r="D2337" s="51">
        <f t="shared" si="39"/>
        <v>6.9542230318142384E-2</v>
      </c>
    </row>
    <row r="2338" spans="2:4" x14ac:dyDescent="0.2">
      <c r="B2338" t="s">
        <v>2374</v>
      </c>
      <c r="C2338" s="51">
        <v>-1.4829936255098071E-2</v>
      </c>
      <c r="D2338" s="51">
        <f t="shared" si="39"/>
        <v>1.5170063744901928E-2</v>
      </c>
    </row>
    <row r="2339" spans="2:4" x14ac:dyDescent="0.2">
      <c r="B2339" t="s">
        <v>2375</v>
      </c>
      <c r="C2339" s="51">
        <v>-2.8474306477570793E-2</v>
      </c>
      <c r="D2339" s="51">
        <f t="shared" si="39"/>
        <v>1.5256935224292056E-3</v>
      </c>
    </row>
    <row r="2340" spans="2:4" x14ac:dyDescent="0.2">
      <c r="B2340" t="s">
        <v>2376</v>
      </c>
      <c r="C2340" s="51">
        <v>-1.3262664230269063E-2</v>
      </c>
      <c r="D2340" s="51">
        <f t="shared" si="39"/>
        <v>1.6737335769730938E-2</v>
      </c>
    </row>
    <row r="2341" spans="2:4" x14ac:dyDescent="0.2">
      <c r="B2341" t="s">
        <v>2377</v>
      </c>
      <c r="C2341" s="51">
        <v>-5.8775965603083315E-3</v>
      </c>
      <c r="D2341" s="51">
        <f t="shared" si="39"/>
        <v>2.4122403439691666E-2</v>
      </c>
    </row>
    <row r="2342" spans="2:4" x14ac:dyDescent="0.2">
      <c r="B2342" t="s">
        <v>2378</v>
      </c>
      <c r="C2342" s="51">
        <v>-2.0104101910872973E-2</v>
      </c>
      <c r="D2342" s="51">
        <f t="shared" si="39"/>
        <v>9.8958980891270254E-3</v>
      </c>
    </row>
    <row r="2343" spans="2:4" x14ac:dyDescent="0.2">
      <c r="B2343" t="s">
        <v>2379</v>
      </c>
      <c r="C2343" s="51">
        <v>8.3976805327014969E-3</v>
      </c>
      <c r="D2343" s="51">
        <f t="shared" si="39"/>
        <v>3.8397680532701498E-2</v>
      </c>
    </row>
    <row r="2344" spans="2:4" x14ac:dyDescent="0.2">
      <c r="B2344" t="s">
        <v>2380</v>
      </c>
      <c r="C2344" s="51">
        <v>1.6974598239173425E-2</v>
      </c>
      <c r="D2344" s="51">
        <f t="shared" si="39"/>
        <v>4.6974598239173423E-2</v>
      </c>
    </row>
    <row r="2345" spans="2:4" x14ac:dyDescent="0.2">
      <c r="B2345" t="s">
        <v>2381</v>
      </c>
      <c r="C2345" s="51">
        <v>2.8798875970924469E-3</v>
      </c>
      <c r="D2345" s="51">
        <f t="shared" si="39"/>
        <v>3.2879887597092448E-2</v>
      </c>
    </row>
    <row r="2346" spans="2:4" x14ac:dyDescent="0.2">
      <c r="B2346" t="s">
        <v>2382</v>
      </c>
      <c r="C2346" s="51">
        <v>-1.1727336441773538E-2</v>
      </c>
      <c r="D2346" s="51">
        <f t="shared" si="39"/>
        <v>1.827266355822646E-2</v>
      </c>
    </row>
    <row r="2347" spans="2:4" x14ac:dyDescent="0.2">
      <c r="B2347" t="s">
        <v>2383</v>
      </c>
      <c r="C2347" s="51">
        <v>3.2903410425392998E-3</v>
      </c>
      <c r="D2347" s="51">
        <f t="shared" si="39"/>
        <v>3.32903410425393E-2</v>
      </c>
    </row>
    <row r="2348" spans="2:4" x14ac:dyDescent="0.2">
      <c r="B2348" t="s">
        <v>2384</v>
      </c>
      <c r="C2348" s="51">
        <v>3.9954416129220925E-2</v>
      </c>
      <c r="D2348" s="51">
        <f t="shared" si="39"/>
        <v>6.9954416129220931E-2</v>
      </c>
    </row>
    <row r="2349" spans="2:4" x14ac:dyDescent="0.2">
      <c r="B2349" t="s">
        <v>2385</v>
      </c>
      <c r="C2349" s="51">
        <v>-5.7562379373871531E-3</v>
      </c>
      <c r="D2349" s="51">
        <f t="shared" si="39"/>
        <v>2.4243762062612847E-2</v>
      </c>
    </row>
    <row r="2350" spans="2:4" x14ac:dyDescent="0.2">
      <c r="B2350" t="s">
        <v>2386</v>
      </c>
      <c r="C2350" s="51">
        <v>1.4282067604737173E-2</v>
      </c>
      <c r="D2350" s="51">
        <f t="shared" si="39"/>
        <v>4.4282067604737171E-2</v>
      </c>
    </row>
    <row r="2351" spans="2:4" x14ac:dyDescent="0.2">
      <c r="B2351" t="s">
        <v>2387</v>
      </c>
      <c r="C2351" s="51">
        <v>1.643529517010027E-2</v>
      </c>
      <c r="D2351" s="51">
        <f t="shared" si="39"/>
        <v>4.6435295170100269E-2</v>
      </c>
    </row>
    <row r="2352" spans="2:4" x14ac:dyDescent="0.2">
      <c r="B2352" t="s">
        <v>2388</v>
      </c>
      <c r="C2352" s="51">
        <v>3.4147140163511239E-2</v>
      </c>
      <c r="D2352" s="51">
        <f t="shared" si="39"/>
        <v>6.4147140163511238E-2</v>
      </c>
    </row>
    <row r="2353" spans="2:4" x14ac:dyDescent="0.2">
      <c r="B2353" t="s">
        <v>2389</v>
      </c>
      <c r="C2353" s="51">
        <v>7.3376081077982311E-3</v>
      </c>
      <c r="D2353" s="51">
        <f t="shared" si="39"/>
        <v>3.733760810779823E-2</v>
      </c>
    </row>
    <row r="2354" spans="2:4" x14ac:dyDescent="0.2">
      <c r="B2354" t="s">
        <v>2390</v>
      </c>
      <c r="C2354" s="51">
        <v>1.1946592871261656E-3</v>
      </c>
      <c r="D2354" s="51">
        <f t="shared" si="39"/>
        <v>3.1194659287126163E-2</v>
      </c>
    </row>
    <row r="2355" spans="2:4" x14ac:dyDescent="0.2">
      <c r="B2355" t="s">
        <v>2391</v>
      </c>
      <c r="C2355" s="51">
        <v>3.7759300744562505E-2</v>
      </c>
      <c r="D2355" s="51">
        <f t="shared" si="39"/>
        <v>6.7759300744562503E-2</v>
      </c>
    </row>
    <row r="2356" spans="2:4" x14ac:dyDescent="0.2">
      <c r="B2356" t="s">
        <v>2392</v>
      </c>
      <c r="C2356" s="51">
        <v>-1.5838184675107975E-2</v>
      </c>
      <c r="D2356" s="51">
        <f t="shared" si="39"/>
        <v>1.4161815324892024E-2</v>
      </c>
    </row>
    <row r="2357" spans="2:4" x14ac:dyDescent="0.2">
      <c r="B2357" t="s">
        <v>2393</v>
      </c>
      <c r="C2357" s="51">
        <v>3.1812389971922907E-2</v>
      </c>
      <c r="D2357" s="51">
        <f t="shared" si="39"/>
        <v>6.1812389971922906E-2</v>
      </c>
    </row>
    <row r="2358" spans="2:4" x14ac:dyDescent="0.2">
      <c r="B2358" t="s">
        <v>2394</v>
      </c>
      <c r="C2358" s="51">
        <v>3.5662350027035931E-2</v>
      </c>
      <c r="D2358" s="51">
        <f t="shared" si="39"/>
        <v>6.5662350027035937E-2</v>
      </c>
    </row>
    <row r="2359" spans="2:4" x14ac:dyDescent="0.2">
      <c r="B2359" t="s">
        <v>2395</v>
      </c>
      <c r="C2359" s="51">
        <v>1.037145036826333E-2</v>
      </c>
      <c r="D2359" s="51">
        <f t="shared" si="39"/>
        <v>4.0371450368263326E-2</v>
      </c>
    </row>
    <row r="2360" spans="2:4" x14ac:dyDescent="0.2">
      <c r="B2360" t="s">
        <v>2396</v>
      </c>
      <c r="C2360" s="51">
        <v>-4.5374807484287443E-3</v>
      </c>
      <c r="D2360" s="51">
        <f t="shared" si="39"/>
        <v>2.5462519251571253E-2</v>
      </c>
    </row>
    <row r="2361" spans="2:4" x14ac:dyDescent="0.2">
      <c r="B2361" t="s">
        <v>2397</v>
      </c>
      <c r="C2361" s="51">
        <v>3.1109959337494109E-2</v>
      </c>
      <c r="D2361" s="51">
        <f t="shared" si="39"/>
        <v>6.1109959337494107E-2</v>
      </c>
    </row>
    <row r="2362" spans="2:4" x14ac:dyDescent="0.2">
      <c r="B2362" t="s">
        <v>2398</v>
      </c>
      <c r="C2362" s="51">
        <v>5.4700253252632107E-2</v>
      </c>
      <c r="D2362" s="51">
        <f t="shared" si="39"/>
        <v>8.4700253252632113E-2</v>
      </c>
    </row>
    <row r="2363" spans="2:4" x14ac:dyDescent="0.2">
      <c r="B2363" t="s">
        <v>2399</v>
      </c>
      <c r="C2363" s="51">
        <v>1.6019322485917462E-2</v>
      </c>
      <c r="D2363" s="51">
        <f t="shared" si="39"/>
        <v>4.601932248591746E-2</v>
      </c>
    </row>
    <row r="2364" spans="2:4" x14ac:dyDescent="0.2">
      <c r="B2364" t="s">
        <v>2400</v>
      </c>
      <c r="C2364" s="51">
        <v>1.1548330782409008E-3</v>
      </c>
      <c r="D2364" s="51">
        <f t="shared" si="39"/>
        <v>3.11548330782409E-2</v>
      </c>
    </row>
    <row r="2365" spans="2:4" x14ac:dyDescent="0.2">
      <c r="B2365" t="s">
        <v>2401</v>
      </c>
      <c r="C2365" s="51">
        <v>3.398213087526053E-2</v>
      </c>
      <c r="D2365" s="51">
        <f t="shared" si="39"/>
        <v>6.3982130875260529E-2</v>
      </c>
    </row>
    <row r="2366" spans="2:4" x14ac:dyDescent="0.2">
      <c r="B2366" t="s">
        <v>2402</v>
      </c>
      <c r="C2366" s="51">
        <v>3.7875841210855667E-2</v>
      </c>
      <c r="D2366" s="51">
        <f t="shared" si="39"/>
        <v>6.7875841210855659E-2</v>
      </c>
    </row>
    <row r="2367" spans="2:4" x14ac:dyDescent="0.2">
      <c r="B2367" t="s">
        <v>2403</v>
      </c>
      <c r="C2367" s="51">
        <v>4.5972575502377371E-2</v>
      </c>
      <c r="D2367" s="51">
        <f t="shared" si="39"/>
        <v>7.5972575502377376E-2</v>
      </c>
    </row>
    <row r="2368" spans="2:4" x14ac:dyDescent="0.2">
      <c r="B2368" t="s">
        <v>2404</v>
      </c>
      <c r="C2368" s="51">
        <v>3.258118648361634E-2</v>
      </c>
      <c r="D2368" s="51">
        <f t="shared" si="39"/>
        <v>6.2581186483616338E-2</v>
      </c>
    </row>
    <row r="2369" spans="2:4" x14ac:dyDescent="0.2">
      <c r="B2369" t="s">
        <v>2405</v>
      </c>
      <c r="C2369" s="51">
        <v>3.4116041710022402E-2</v>
      </c>
      <c r="D2369" s="51">
        <f t="shared" si="39"/>
        <v>6.4116041710022401E-2</v>
      </c>
    </row>
    <row r="2370" spans="2:4" x14ac:dyDescent="0.2">
      <c r="B2370" t="s">
        <v>2406</v>
      </c>
      <c r="C2370" s="51">
        <v>-1.7245403371008869E-2</v>
      </c>
      <c r="D2370" s="51">
        <f t="shared" si="39"/>
        <v>1.275459662899113E-2</v>
      </c>
    </row>
    <row r="2371" spans="2:4" x14ac:dyDescent="0.2">
      <c r="B2371" t="s">
        <v>2407</v>
      </c>
      <c r="C2371" s="51">
        <v>2.2861988796712668E-2</v>
      </c>
      <c r="D2371" s="51">
        <f t="shared" si="39"/>
        <v>5.2861988796712667E-2</v>
      </c>
    </row>
    <row r="2372" spans="2:4" x14ac:dyDescent="0.2">
      <c r="B2372" t="s">
        <v>2408</v>
      </c>
      <c r="C2372" s="51">
        <v>-3.0381483453043839E-2</v>
      </c>
      <c r="D2372" s="51">
        <f t="shared" si="39"/>
        <v>-3.8148345304384046E-4</v>
      </c>
    </row>
    <row r="2373" spans="2:4" x14ac:dyDescent="0.2">
      <c r="B2373" t="s">
        <v>2409</v>
      </c>
      <c r="C2373" s="51">
        <v>1.8955006161937245E-2</v>
      </c>
      <c r="D2373" s="51">
        <f t="shared" ref="D2373:D2436" si="40">C2373+3%</f>
        <v>4.8955006161937244E-2</v>
      </c>
    </row>
    <row r="2374" spans="2:4" x14ac:dyDescent="0.2">
      <c r="B2374" t="s">
        <v>2410</v>
      </c>
      <c r="C2374" s="51">
        <v>2.7122388950175096E-2</v>
      </c>
      <c r="D2374" s="51">
        <f t="shared" si="40"/>
        <v>5.7122388950175094E-2</v>
      </c>
    </row>
    <row r="2375" spans="2:4" x14ac:dyDescent="0.2">
      <c r="B2375" t="s">
        <v>2411</v>
      </c>
      <c r="C2375" s="51">
        <v>1.2154582695583151E-2</v>
      </c>
      <c r="D2375" s="51">
        <f t="shared" si="40"/>
        <v>4.215458269558315E-2</v>
      </c>
    </row>
    <row r="2376" spans="2:4" x14ac:dyDescent="0.2">
      <c r="B2376" t="s">
        <v>2412</v>
      </c>
      <c r="C2376" s="51">
        <v>4.6221764170552319E-3</v>
      </c>
      <c r="D2376" s="51">
        <f t="shared" si="40"/>
        <v>3.4622176417055228E-2</v>
      </c>
    </row>
    <row r="2377" spans="2:4" x14ac:dyDescent="0.2">
      <c r="B2377" t="s">
        <v>2413</v>
      </c>
      <c r="C2377" s="51">
        <v>3.8361156005700954E-2</v>
      </c>
      <c r="D2377" s="51">
        <f t="shared" si="40"/>
        <v>6.8361156005700946E-2</v>
      </c>
    </row>
    <row r="2378" spans="2:4" x14ac:dyDescent="0.2">
      <c r="B2378" t="s">
        <v>2414</v>
      </c>
      <c r="C2378" s="51">
        <v>6.7441455077447482E-3</v>
      </c>
      <c r="D2378" s="51">
        <f t="shared" si="40"/>
        <v>3.6744145507744748E-2</v>
      </c>
    </row>
    <row r="2379" spans="2:4" x14ac:dyDescent="0.2">
      <c r="B2379" t="s">
        <v>2415</v>
      </c>
      <c r="C2379" s="51">
        <v>2.8615118980040511E-3</v>
      </c>
      <c r="D2379" s="51">
        <f t="shared" si="40"/>
        <v>3.2861511898004049E-2</v>
      </c>
    </row>
    <row r="2380" spans="2:4" x14ac:dyDescent="0.2">
      <c r="B2380" t="s">
        <v>2416</v>
      </c>
      <c r="C2380" s="51">
        <v>-3.0276425543594943E-2</v>
      </c>
      <c r="D2380" s="51">
        <f t="shared" si="40"/>
        <v>-2.7642554359494365E-4</v>
      </c>
    </row>
    <row r="2381" spans="2:4" x14ac:dyDescent="0.2">
      <c r="B2381" t="s">
        <v>2417</v>
      </c>
      <c r="C2381" s="51">
        <v>-1.2686686038627883E-2</v>
      </c>
      <c r="D2381" s="51">
        <f t="shared" si="40"/>
        <v>1.7313313961372118E-2</v>
      </c>
    </row>
    <row r="2382" spans="2:4" x14ac:dyDescent="0.2">
      <c r="B2382" t="s">
        <v>2418</v>
      </c>
      <c r="C2382" s="51">
        <v>2.8400534028993417E-2</v>
      </c>
      <c r="D2382" s="51">
        <f t="shared" si="40"/>
        <v>5.8400534028993416E-2</v>
      </c>
    </row>
    <row r="2383" spans="2:4" x14ac:dyDescent="0.2">
      <c r="B2383" t="s">
        <v>2419</v>
      </c>
      <c r="C2383" s="51">
        <v>2.1495825762149486E-2</v>
      </c>
      <c r="D2383" s="51">
        <f t="shared" si="40"/>
        <v>5.1495825762149484E-2</v>
      </c>
    </row>
    <row r="2384" spans="2:4" x14ac:dyDescent="0.2">
      <c r="B2384" t="s">
        <v>2420</v>
      </c>
      <c r="C2384" s="51">
        <v>1.1402562816672134E-2</v>
      </c>
      <c r="D2384" s="51">
        <f t="shared" si="40"/>
        <v>4.1402562816672137E-2</v>
      </c>
    </row>
    <row r="2385" spans="2:4" x14ac:dyDescent="0.2">
      <c r="B2385" t="s">
        <v>2421</v>
      </c>
      <c r="C2385" s="51">
        <v>-1.3463995386810606E-2</v>
      </c>
      <c r="D2385" s="51">
        <f t="shared" si="40"/>
        <v>1.6536004613189395E-2</v>
      </c>
    </row>
    <row r="2386" spans="2:4" x14ac:dyDescent="0.2">
      <c r="B2386" t="s">
        <v>2422</v>
      </c>
      <c r="C2386" s="51">
        <v>-2.2827073327034084E-2</v>
      </c>
      <c r="D2386" s="51">
        <f t="shared" si="40"/>
        <v>7.1729266729659152E-3</v>
      </c>
    </row>
    <row r="2387" spans="2:4" x14ac:dyDescent="0.2">
      <c r="B2387" t="s">
        <v>2423</v>
      </c>
      <c r="C2387" s="51">
        <v>3.1564840295748339E-2</v>
      </c>
      <c r="D2387" s="51">
        <f t="shared" si="40"/>
        <v>6.1564840295748338E-2</v>
      </c>
    </row>
    <row r="2388" spans="2:4" x14ac:dyDescent="0.2">
      <c r="B2388" t="s">
        <v>2424</v>
      </c>
      <c r="C2388" s="51">
        <v>2.2111150072617911E-2</v>
      </c>
      <c r="D2388" s="51">
        <f t="shared" si="40"/>
        <v>5.2111150072617907E-2</v>
      </c>
    </row>
    <row r="2389" spans="2:4" x14ac:dyDescent="0.2">
      <c r="B2389" t="s">
        <v>2425</v>
      </c>
      <c r="C2389" s="51">
        <v>2.8557788114799573E-2</v>
      </c>
      <c r="D2389" s="51">
        <f t="shared" si="40"/>
        <v>5.8557788114799572E-2</v>
      </c>
    </row>
    <row r="2390" spans="2:4" x14ac:dyDescent="0.2">
      <c r="B2390" t="s">
        <v>2426</v>
      </c>
      <c r="C2390" s="51">
        <v>-2.7290967133616416E-2</v>
      </c>
      <c r="D2390" s="51">
        <f t="shared" si="40"/>
        <v>2.709032866383583E-3</v>
      </c>
    </row>
    <row r="2391" spans="2:4" x14ac:dyDescent="0.2">
      <c r="B2391" t="s">
        <v>2427</v>
      </c>
      <c r="C2391" s="51">
        <v>1.3148922366259669E-3</v>
      </c>
      <c r="D2391" s="51">
        <f t="shared" si="40"/>
        <v>3.1314892236625966E-2</v>
      </c>
    </row>
    <row r="2392" spans="2:4" x14ac:dyDescent="0.2">
      <c r="B2392" t="s">
        <v>2428</v>
      </c>
      <c r="C2392" s="51">
        <v>-1.6400068920590517E-2</v>
      </c>
      <c r="D2392" s="51">
        <f t="shared" si="40"/>
        <v>1.3599931079409482E-2</v>
      </c>
    </row>
    <row r="2393" spans="2:4" x14ac:dyDescent="0.2">
      <c r="B2393" t="s">
        <v>2429</v>
      </c>
      <c r="C2393" s="51">
        <v>2.8608847780430546E-2</v>
      </c>
      <c r="D2393" s="51">
        <f t="shared" si="40"/>
        <v>5.8608847780430545E-2</v>
      </c>
    </row>
    <row r="2394" spans="2:4" x14ac:dyDescent="0.2">
      <c r="B2394" t="s">
        <v>2430</v>
      </c>
      <c r="C2394" s="51">
        <v>1.8563821363469499E-2</v>
      </c>
      <c r="D2394" s="51">
        <f t="shared" si="40"/>
        <v>4.8563821363469498E-2</v>
      </c>
    </row>
    <row r="2395" spans="2:4" x14ac:dyDescent="0.2">
      <c r="B2395" t="s">
        <v>2431</v>
      </c>
      <c r="C2395" s="51">
        <v>4.4118987397570156E-2</v>
      </c>
      <c r="D2395" s="51">
        <f t="shared" si="40"/>
        <v>7.4118987397570155E-2</v>
      </c>
    </row>
    <row r="2396" spans="2:4" x14ac:dyDescent="0.2">
      <c r="B2396" t="s">
        <v>2432</v>
      </c>
      <c r="C2396" s="51">
        <v>-8.6567334575961673E-3</v>
      </c>
      <c r="D2396" s="51">
        <f t="shared" si="40"/>
        <v>2.134326654240383E-2</v>
      </c>
    </row>
    <row r="2397" spans="2:4" x14ac:dyDescent="0.2">
      <c r="B2397" t="s">
        <v>2433</v>
      </c>
      <c r="C2397" s="51">
        <v>1.7836797887714924E-3</v>
      </c>
      <c r="D2397" s="51">
        <f t="shared" si="40"/>
        <v>3.1783679788771488E-2</v>
      </c>
    </row>
    <row r="2398" spans="2:4" x14ac:dyDescent="0.2">
      <c r="B2398" t="s">
        <v>2434</v>
      </c>
      <c r="C2398" s="51">
        <v>-2.3201028623502599E-3</v>
      </c>
      <c r="D2398" s="51">
        <f t="shared" si="40"/>
        <v>2.7679897137649741E-2</v>
      </c>
    </row>
    <row r="2399" spans="2:4" x14ac:dyDescent="0.2">
      <c r="B2399" t="s">
        <v>2435</v>
      </c>
      <c r="C2399" s="51">
        <v>3.1416518936670454E-2</v>
      </c>
      <c r="D2399" s="51">
        <f t="shared" si="40"/>
        <v>6.1416518936670453E-2</v>
      </c>
    </row>
    <row r="2400" spans="2:4" x14ac:dyDescent="0.2">
      <c r="B2400" t="s">
        <v>2436</v>
      </c>
      <c r="C2400" s="51">
        <v>-8.3548662323349159E-3</v>
      </c>
      <c r="D2400" s="51">
        <f t="shared" si="40"/>
        <v>2.1645133767665081E-2</v>
      </c>
    </row>
    <row r="2401" spans="2:4" x14ac:dyDescent="0.2">
      <c r="B2401" t="s">
        <v>2437</v>
      </c>
      <c r="C2401" s="51">
        <v>1.2178197142817891E-2</v>
      </c>
      <c r="D2401" s="51">
        <f t="shared" si="40"/>
        <v>4.217819714281789E-2</v>
      </c>
    </row>
    <row r="2402" spans="2:4" x14ac:dyDescent="0.2">
      <c r="B2402" t="s">
        <v>2438</v>
      </c>
      <c r="C2402" s="51">
        <v>-1.1106563821637239E-2</v>
      </c>
      <c r="D2402" s="51">
        <f t="shared" si="40"/>
        <v>1.8893436178362762E-2</v>
      </c>
    </row>
    <row r="2403" spans="2:4" x14ac:dyDescent="0.2">
      <c r="B2403" t="s">
        <v>2439</v>
      </c>
      <c r="C2403" s="51">
        <v>1.3449187582389704E-3</v>
      </c>
      <c r="D2403" s="51">
        <f t="shared" si="40"/>
        <v>3.1344918758238971E-2</v>
      </c>
    </row>
    <row r="2404" spans="2:4" x14ac:dyDescent="0.2">
      <c r="B2404" t="s">
        <v>2440</v>
      </c>
      <c r="C2404" s="51">
        <v>1.8477062253735403E-2</v>
      </c>
      <c r="D2404" s="51">
        <f t="shared" si="40"/>
        <v>4.8477062253735402E-2</v>
      </c>
    </row>
    <row r="2405" spans="2:4" x14ac:dyDescent="0.2">
      <c r="B2405" t="s">
        <v>2441</v>
      </c>
      <c r="C2405" s="51">
        <v>-1.2361720820845667E-2</v>
      </c>
      <c r="D2405" s="51">
        <f t="shared" si="40"/>
        <v>1.763827917915433E-2</v>
      </c>
    </row>
    <row r="2406" spans="2:4" x14ac:dyDescent="0.2">
      <c r="B2406" t="s">
        <v>2442</v>
      </c>
      <c r="C2406" s="51">
        <v>-1.2420061374190678E-3</v>
      </c>
      <c r="D2406" s="51">
        <f t="shared" si="40"/>
        <v>2.8757993862580933E-2</v>
      </c>
    </row>
    <row r="2407" spans="2:4" x14ac:dyDescent="0.2">
      <c r="B2407" t="s">
        <v>2443</v>
      </c>
      <c r="C2407" s="51">
        <v>-6.3371645673469968E-3</v>
      </c>
      <c r="D2407" s="51">
        <f t="shared" si="40"/>
        <v>2.3662835432653004E-2</v>
      </c>
    </row>
    <row r="2408" spans="2:4" x14ac:dyDescent="0.2">
      <c r="B2408" t="s">
        <v>2444</v>
      </c>
      <c r="C2408" s="51">
        <v>1.8365280581862604E-2</v>
      </c>
      <c r="D2408" s="51">
        <f t="shared" si="40"/>
        <v>4.8365280581862603E-2</v>
      </c>
    </row>
    <row r="2409" spans="2:4" x14ac:dyDescent="0.2">
      <c r="B2409" t="s">
        <v>2445</v>
      </c>
      <c r="C2409" s="51">
        <v>-4.7303265113225294E-3</v>
      </c>
      <c r="D2409" s="51">
        <f t="shared" si="40"/>
        <v>2.5269673488677469E-2</v>
      </c>
    </row>
    <row r="2410" spans="2:4" x14ac:dyDescent="0.2">
      <c r="B2410" t="s">
        <v>2446</v>
      </c>
      <c r="C2410" s="51">
        <v>-9.5434170290700348E-3</v>
      </c>
      <c r="D2410" s="51">
        <f t="shared" si="40"/>
        <v>2.0456582970929962E-2</v>
      </c>
    </row>
    <row r="2411" spans="2:4" x14ac:dyDescent="0.2">
      <c r="B2411" t="s">
        <v>2447</v>
      </c>
      <c r="C2411" s="51">
        <v>2.8566020206292404E-2</v>
      </c>
      <c r="D2411" s="51">
        <f t="shared" si="40"/>
        <v>5.8566020206292403E-2</v>
      </c>
    </row>
    <row r="2412" spans="2:4" x14ac:dyDescent="0.2">
      <c r="B2412" t="s">
        <v>2448</v>
      </c>
      <c r="C2412" s="51">
        <v>5.6116296283316172E-2</v>
      </c>
      <c r="D2412" s="51">
        <f t="shared" si="40"/>
        <v>8.6116296283316171E-2</v>
      </c>
    </row>
    <row r="2413" spans="2:4" x14ac:dyDescent="0.2">
      <c r="B2413" t="s">
        <v>2449</v>
      </c>
      <c r="C2413" s="51">
        <v>7.0711049310370061E-4</v>
      </c>
      <c r="D2413" s="51">
        <f t="shared" si="40"/>
        <v>3.07071104931037E-2</v>
      </c>
    </row>
    <row r="2414" spans="2:4" x14ac:dyDescent="0.2">
      <c r="B2414" t="s">
        <v>2450</v>
      </c>
      <c r="C2414" s="51">
        <v>2.2084259368754598E-2</v>
      </c>
      <c r="D2414" s="51">
        <f t="shared" si="40"/>
        <v>5.2084259368754597E-2</v>
      </c>
    </row>
    <row r="2415" spans="2:4" x14ac:dyDescent="0.2">
      <c r="B2415" t="s">
        <v>2451</v>
      </c>
      <c r="C2415" s="51">
        <v>3.4729799689400383E-2</v>
      </c>
      <c r="D2415" s="51">
        <f t="shared" si="40"/>
        <v>6.4729799689400375E-2</v>
      </c>
    </row>
    <row r="2416" spans="2:4" x14ac:dyDescent="0.2">
      <c r="B2416" t="s">
        <v>2452</v>
      </c>
      <c r="C2416" s="51">
        <v>3.2152908722956439E-2</v>
      </c>
      <c r="D2416" s="51">
        <f t="shared" si="40"/>
        <v>6.2152908722956438E-2</v>
      </c>
    </row>
    <row r="2417" spans="2:4" x14ac:dyDescent="0.2">
      <c r="B2417" t="s">
        <v>2453</v>
      </c>
      <c r="C2417" s="51">
        <v>-5.9518075255709547E-4</v>
      </c>
      <c r="D2417" s="51">
        <f t="shared" si="40"/>
        <v>2.9404819247442905E-2</v>
      </c>
    </row>
    <row r="2418" spans="2:4" x14ac:dyDescent="0.2">
      <c r="B2418" t="s">
        <v>2454</v>
      </c>
      <c r="C2418" s="51">
        <v>2.2553161938079998E-2</v>
      </c>
      <c r="D2418" s="51">
        <f t="shared" si="40"/>
        <v>5.2553161938079997E-2</v>
      </c>
    </row>
    <row r="2419" spans="2:4" x14ac:dyDescent="0.2">
      <c r="B2419" t="s">
        <v>2455</v>
      </c>
      <c r="C2419" s="51">
        <v>2.9315414918235264E-2</v>
      </c>
      <c r="D2419" s="51">
        <f t="shared" si="40"/>
        <v>5.9315414918235262E-2</v>
      </c>
    </row>
    <row r="2420" spans="2:4" x14ac:dyDescent="0.2">
      <c r="B2420" t="s">
        <v>2456</v>
      </c>
      <c r="C2420" s="51">
        <v>1.0213734801488643E-2</v>
      </c>
      <c r="D2420" s="51">
        <f t="shared" si="40"/>
        <v>4.021373480148864E-2</v>
      </c>
    </row>
    <row r="2421" spans="2:4" x14ac:dyDescent="0.2">
      <c r="B2421" t="s">
        <v>2457</v>
      </c>
      <c r="C2421" s="51">
        <v>2.720832064411826E-2</v>
      </c>
      <c r="D2421" s="51">
        <f t="shared" si="40"/>
        <v>5.7208320644118259E-2</v>
      </c>
    </row>
    <row r="2422" spans="2:4" x14ac:dyDescent="0.2">
      <c r="B2422" t="s">
        <v>2458</v>
      </c>
      <c r="C2422" s="51">
        <v>3.5301027460611194E-3</v>
      </c>
      <c r="D2422" s="51">
        <f t="shared" si="40"/>
        <v>3.3530102746061122E-2</v>
      </c>
    </row>
    <row r="2423" spans="2:4" x14ac:dyDescent="0.2">
      <c r="B2423" t="s">
        <v>2459</v>
      </c>
      <c r="C2423" s="51">
        <v>1.8979871227572213E-3</v>
      </c>
      <c r="D2423" s="51">
        <f t="shared" si="40"/>
        <v>3.1897987122757224E-2</v>
      </c>
    </row>
    <row r="2424" spans="2:4" x14ac:dyDescent="0.2">
      <c r="B2424" t="s">
        <v>2460</v>
      </c>
      <c r="C2424" s="51">
        <v>2.5474203351501881E-2</v>
      </c>
      <c r="D2424" s="51">
        <f t="shared" si="40"/>
        <v>5.5474203351501883E-2</v>
      </c>
    </row>
    <row r="2425" spans="2:4" x14ac:dyDescent="0.2">
      <c r="B2425" t="s">
        <v>2461</v>
      </c>
      <c r="C2425" s="51">
        <v>3.7384111351531343E-2</v>
      </c>
      <c r="D2425" s="51">
        <f t="shared" si="40"/>
        <v>6.7384111351531342E-2</v>
      </c>
    </row>
    <row r="2426" spans="2:4" x14ac:dyDescent="0.2">
      <c r="B2426" t="s">
        <v>2462</v>
      </c>
      <c r="C2426" s="51">
        <v>-1.6338642644750913E-2</v>
      </c>
      <c r="D2426" s="51">
        <f t="shared" si="40"/>
        <v>1.3661357355249086E-2</v>
      </c>
    </row>
    <row r="2427" spans="2:4" x14ac:dyDescent="0.2">
      <c r="B2427" t="s">
        <v>2463</v>
      </c>
      <c r="C2427" s="51">
        <v>-6.8607929289990436E-3</v>
      </c>
      <c r="D2427" s="51">
        <f t="shared" si="40"/>
        <v>2.3139207071000957E-2</v>
      </c>
    </row>
    <row r="2428" spans="2:4" x14ac:dyDescent="0.2">
      <c r="B2428" t="s">
        <v>2464</v>
      </c>
      <c r="C2428" s="51">
        <v>1.5288843099084596E-2</v>
      </c>
      <c r="D2428" s="51">
        <f t="shared" si="40"/>
        <v>4.5288843099084597E-2</v>
      </c>
    </row>
    <row r="2429" spans="2:4" x14ac:dyDescent="0.2">
      <c r="B2429" t="s">
        <v>2465</v>
      </c>
      <c r="C2429" s="51">
        <v>2.7063498174739617E-2</v>
      </c>
      <c r="D2429" s="51">
        <f t="shared" si="40"/>
        <v>5.7063498174739616E-2</v>
      </c>
    </row>
    <row r="2430" spans="2:4" x14ac:dyDescent="0.2">
      <c r="B2430" t="s">
        <v>2466</v>
      </c>
      <c r="C2430" s="51">
        <v>1.6473296418540739E-2</v>
      </c>
      <c r="D2430" s="51">
        <f t="shared" si="40"/>
        <v>4.6473296418540741E-2</v>
      </c>
    </row>
    <row r="2431" spans="2:4" x14ac:dyDescent="0.2">
      <c r="B2431" t="s">
        <v>2467</v>
      </c>
      <c r="C2431" s="51">
        <v>-2.5153450890660893E-2</v>
      </c>
      <c r="D2431" s="51">
        <f t="shared" si="40"/>
        <v>4.8465491093391058E-3</v>
      </c>
    </row>
    <row r="2432" spans="2:4" x14ac:dyDescent="0.2">
      <c r="B2432" t="s">
        <v>2468</v>
      </c>
      <c r="C2432" s="51">
        <v>-9.748923553389249E-3</v>
      </c>
      <c r="D2432" s="51">
        <f t="shared" si="40"/>
        <v>2.0251076446610748E-2</v>
      </c>
    </row>
    <row r="2433" spans="2:4" x14ac:dyDescent="0.2">
      <c r="B2433" t="s">
        <v>2469</v>
      </c>
      <c r="C2433" s="51">
        <v>2.0847853235381034E-2</v>
      </c>
      <c r="D2433" s="51">
        <f t="shared" si="40"/>
        <v>5.0847853235381033E-2</v>
      </c>
    </row>
    <row r="2434" spans="2:4" x14ac:dyDescent="0.2">
      <c r="B2434" t="s">
        <v>2470</v>
      </c>
      <c r="C2434" s="51">
        <v>-3.874604159687621E-5</v>
      </c>
      <c r="D2434" s="51">
        <f t="shared" si="40"/>
        <v>2.9961253958403121E-2</v>
      </c>
    </row>
    <row r="2435" spans="2:4" x14ac:dyDescent="0.2">
      <c r="B2435" t="s">
        <v>2471</v>
      </c>
      <c r="C2435" s="51">
        <v>-4.0138436960342177E-3</v>
      </c>
      <c r="D2435" s="51">
        <f t="shared" si="40"/>
        <v>2.5986156303965779E-2</v>
      </c>
    </row>
    <row r="2436" spans="2:4" x14ac:dyDescent="0.2">
      <c r="B2436" t="s">
        <v>2472</v>
      </c>
      <c r="C2436" s="51">
        <v>7.5697949580395777E-3</v>
      </c>
      <c r="D2436" s="51">
        <f t="shared" si="40"/>
        <v>3.7569794958039575E-2</v>
      </c>
    </row>
    <row r="2437" spans="2:4" x14ac:dyDescent="0.2">
      <c r="B2437" t="s">
        <v>2473</v>
      </c>
      <c r="C2437" s="51">
        <v>1.6595075468321265E-2</v>
      </c>
      <c r="D2437" s="51">
        <f t="shared" ref="D2437:D2500" si="41">C2437+3%</f>
        <v>4.6595075468321263E-2</v>
      </c>
    </row>
    <row r="2438" spans="2:4" x14ac:dyDescent="0.2">
      <c r="B2438" t="s">
        <v>2474</v>
      </c>
      <c r="C2438" s="51">
        <v>-8.6936910006473727E-3</v>
      </c>
      <c r="D2438" s="51">
        <f t="shared" si="41"/>
        <v>2.1306308999352624E-2</v>
      </c>
    </row>
    <row r="2439" spans="2:4" x14ac:dyDescent="0.2">
      <c r="B2439" t="s">
        <v>2475</v>
      </c>
      <c r="C2439" s="51">
        <v>1.7762736973723544E-2</v>
      </c>
      <c r="D2439" s="51">
        <f t="shared" si="41"/>
        <v>4.7762736973723546E-2</v>
      </c>
    </row>
    <row r="2440" spans="2:4" x14ac:dyDescent="0.2">
      <c r="B2440" t="s">
        <v>2476</v>
      </c>
      <c r="C2440" s="51">
        <v>1.8458814534708622E-3</v>
      </c>
      <c r="D2440" s="51">
        <f t="shared" si="41"/>
        <v>3.1845881453470865E-2</v>
      </c>
    </row>
    <row r="2441" spans="2:4" x14ac:dyDescent="0.2">
      <c r="B2441" t="s">
        <v>2477</v>
      </c>
      <c r="C2441" s="51">
        <v>2.3431812244282431E-2</v>
      </c>
      <c r="D2441" s="51">
        <f t="shared" si="41"/>
        <v>5.343181224428243E-2</v>
      </c>
    </row>
    <row r="2442" spans="2:4" x14ac:dyDescent="0.2">
      <c r="B2442" t="s">
        <v>2478</v>
      </c>
      <c r="C2442" s="51">
        <v>2.6398954786714786E-2</v>
      </c>
      <c r="D2442" s="51">
        <f t="shared" si="41"/>
        <v>5.6398954786714785E-2</v>
      </c>
    </row>
    <row r="2443" spans="2:4" x14ac:dyDescent="0.2">
      <c r="B2443" t="s">
        <v>2479</v>
      </c>
      <c r="C2443" s="51">
        <v>4.6190143984971337E-2</v>
      </c>
      <c r="D2443" s="51">
        <f t="shared" si="41"/>
        <v>7.6190143984971342E-2</v>
      </c>
    </row>
    <row r="2444" spans="2:4" x14ac:dyDescent="0.2">
      <c r="B2444" t="s">
        <v>2480</v>
      </c>
      <c r="C2444" s="51">
        <v>-3.1510867270024702E-2</v>
      </c>
      <c r="D2444" s="51">
        <f t="shared" si="41"/>
        <v>-1.5108672700247031E-3</v>
      </c>
    </row>
    <row r="2445" spans="2:4" x14ac:dyDescent="0.2">
      <c r="B2445" t="s">
        <v>2481</v>
      </c>
      <c r="C2445" s="51">
        <v>-1.9122542289200933E-3</v>
      </c>
      <c r="D2445" s="51">
        <f t="shared" si="41"/>
        <v>2.8087745771079906E-2</v>
      </c>
    </row>
    <row r="2446" spans="2:4" x14ac:dyDescent="0.2">
      <c r="B2446" t="s">
        <v>2482</v>
      </c>
      <c r="C2446" s="51">
        <v>-1.87314955010634E-4</v>
      </c>
      <c r="D2446" s="51">
        <f t="shared" si="41"/>
        <v>2.9812685044989365E-2</v>
      </c>
    </row>
    <row r="2447" spans="2:4" x14ac:dyDescent="0.2">
      <c r="B2447" t="s">
        <v>2483</v>
      </c>
      <c r="C2447" s="51">
        <v>2.3086457848348001E-2</v>
      </c>
      <c r="D2447" s="51">
        <f t="shared" si="41"/>
        <v>5.3086457848348E-2</v>
      </c>
    </row>
    <row r="2448" spans="2:4" x14ac:dyDescent="0.2">
      <c r="B2448" t="s">
        <v>2484</v>
      </c>
      <c r="C2448" s="51">
        <v>3.4322069044994089E-2</v>
      </c>
      <c r="D2448" s="51">
        <f t="shared" si="41"/>
        <v>6.4322069044994087E-2</v>
      </c>
    </row>
    <row r="2449" spans="2:4" x14ac:dyDescent="0.2">
      <c r="B2449" t="s">
        <v>2485</v>
      </c>
      <c r="C2449" s="51">
        <v>-8.718298696598745E-3</v>
      </c>
      <c r="D2449" s="51">
        <f t="shared" si="41"/>
        <v>2.1281701303401256E-2</v>
      </c>
    </row>
    <row r="2450" spans="2:4" x14ac:dyDescent="0.2">
      <c r="B2450" t="s">
        <v>2486</v>
      </c>
      <c r="C2450" s="51">
        <v>1.8412447746245793E-2</v>
      </c>
      <c r="D2450" s="51">
        <f t="shared" si="41"/>
        <v>4.8412447746245792E-2</v>
      </c>
    </row>
    <row r="2451" spans="2:4" x14ac:dyDescent="0.2">
      <c r="B2451" t="s">
        <v>2487</v>
      </c>
      <c r="C2451" s="51">
        <v>3.2896815533562787E-2</v>
      </c>
      <c r="D2451" s="51">
        <f t="shared" si="41"/>
        <v>6.2896815533562786E-2</v>
      </c>
    </row>
    <row r="2452" spans="2:4" x14ac:dyDescent="0.2">
      <c r="B2452" t="s">
        <v>2488</v>
      </c>
      <c r="C2452" s="51">
        <v>-1.7323989014484432E-2</v>
      </c>
      <c r="D2452" s="51">
        <f t="shared" si="41"/>
        <v>1.2676010985515566E-2</v>
      </c>
    </row>
    <row r="2453" spans="2:4" x14ac:dyDescent="0.2">
      <c r="B2453" t="s">
        <v>2489</v>
      </c>
      <c r="C2453" s="51">
        <v>1.8860875204675095E-2</v>
      </c>
      <c r="D2453" s="51">
        <f t="shared" si="41"/>
        <v>4.8860875204675094E-2</v>
      </c>
    </row>
    <row r="2454" spans="2:4" x14ac:dyDescent="0.2">
      <c r="B2454" t="s">
        <v>2490</v>
      </c>
      <c r="C2454" s="51">
        <v>4.3353156701171625E-4</v>
      </c>
      <c r="D2454" s="51">
        <f t="shared" si="41"/>
        <v>3.0433531567011715E-2</v>
      </c>
    </row>
    <row r="2455" spans="2:4" x14ac:dyDescent="0.2">
      <c r="B2455" t="s">
        <v>2491</v>
      </c>
      <c r="C2455" s="51">
        <v>-2.0546996720289028E-2</v>
      </c>
      <c r="D2455" s="51">
        <f t="shared" si="41"/>
        <v>9.4530032797109712E-3</v>
      </c>
    </row>
    <row r="2456" spans="2:4" x14ac:dyDescent="0.2">
      <c r="B2456" t="s">
        <v>2492</v>
      </c>
      <c r="C2456" s="51">
        <v>3.9590420671002477E-2</v>
      </c>
      <c r="D2456" s="51">
        <f t="shared" si="41"/>
        <v>6.9590420671002476E-2</v>
      </c>
    </row>
    <row r="2457" spans="2:4" x14ac:dyDescent="0.2">
      <c r="B2457" t="s">
        <v>2493</v>
      </c>
      <c r="C2457" s="51">
        <v>5.1803709553681333E-2</v>
      </c>
      <c r="D2457" s="51">
        <f t="shared" si="41"/>
        <v>8.1803709553681325E-2</v>
      </c>
    </row>
    <row r="2458" spans="2:4" x14ac:dyDescent="0.2">
      <c r="B2458" t="s">
        <v>2494</v>
      </c>
      <c r="C2458" s="51">
        <v>4.3738207007721491E-5</v>
      </c>
      <c r="D2458" s="51">
        <f t="shared" si="41"/>
        <v>3.004373820700772E-2</v>
      </c>
    </row>
    <row r="2459" spans="2:4" x14ac:dyDescent="0.2">
      <c r="B2459" t="s">
        <v>2495</v>
      </c>
      <c r="C2459" s="51">
        <v>2.1437685615742663E-2</v>
      </c>
      <c r="D2459" s="51">
        <f t="shared" si="41"/>
        <v>5.1437685615742662E-2</v>
      </c>
    </row>
    <row r="2460" spans="2:4" x14ac:dyDescent="0.2">
      <c r="B2460" t="s">
        <v>2496</v>
      </c>
      <c r="C2460" s="51">
        <v>3.0370796249946867E-2</v>
      </c>
      <c r="D2460" s="51">
        <f t="shared" si="41"/>
        <v>6.0370796249946866E-2</v>
      </c>
    </row>
    <row r="2461" spans="2:4" x14ac:dyDescent="0.2">
      <c r="B2461" t="s">
        <v>2497</v>
      </c>
      <c r="C2461" s="51">
        <v>-4.1975187402034653E-3</v>
      </c>
      <c r="D2461" s="51">
        <f t="shared" si="41"/>
        <v>2.5802481259796534E-2</v>
      </c>
    </row>
    <row r="2462" spans="2:4" x14ac:dyDescent="0.2">
      <c r="B2462" t="s">
        <v>2498</v>
      </c>
      <c r="C2462" s="51">
        <v>1.2637730963776756E-2</v>
      </c>
      <c r="D2462" s="51">
        <f t="shared" si="41"/>
        <v>4.2637730963776752E-2</v>
      </c>
    </row>
    <row r="2463" spans="2:4" x14ac:dyDescent="0.2">
      <c r="B2463" t="s">
        <v>2499</v>
      </c>
      <c r="C2463" s="51">
        <v>5.7238702153013139E-2</v>
      </c>
      <c r="D2463" s="51">
        <f t="shared" si="41"/>
        <v>8.7238702153013131E-2</v>
      </c>
    </row>
    <row r="2464" spans="2:4" x14ac:dyDescent="0.2">
      <c r="B2464" t="s">
        <v>2500</v>
      </c>
      <c r="C2464" s="51">
        <v>-6.8307368663439814E-3</v>
      </c>
      <c r="D2464" s="51">
        <f t="shared" si="41"/>
        <v>2.3169263133656019E-2</v>
      </c>
    </row>
    <row r="2465" spans="2:4" x14ac:dyDescent="0.2">
      <c r="B2465" t="s">
        <v>2501</v>
      </c>
      <c r="C2465" s="51">
        <v>6.6801917255564919E-3</v>
      </c>
      <c r="D2465" s="51">
        <f t="shared" si="41"/>
        <v>3.6680191725556491E-2</v>
      </c>
    </row>
    <row r="2466" spans="2:4" x14ac:dyDescent="0.2">
      <c r="B2466" t="s">
        <v>2502</v>
      </c>
      <c r="C2466" s="51">
        <v>8.800425920048904E-3</v>
      </c>
      <c r="D2466" s="51">
        <f t="shared" si="41"/>
        <v>3.8800425920048905E-2</v>
      </c>
    </row>
    <row r="2467" spans="2:4" x14ac:dyDescent="0.2">
      <c r="B2467" t="s">
        <v>2503</v>
      </c>
      <c r="C2467" s="51">
        <v>1.7491686411998567E-2</v>
      </c>
      <c r="D2467" s="51">
        <f t="shared" si="41"/>
        <v>4.7491686411998565E-2</v>
      </c>
    </row>
    <row r="2468" spans="2:4" x14ac:dyDescent="0.2">
      <c r="B2468" t="s">
        <v>2504</v>
      </c>
      <c r="C2468" s="51">
        <v>1.2237112478014841E-2</v>
      </c>
      <c r="D2468" s="51">
        <f t="shared" si="41"/>
        <v>4.2237112478014843E-2</v>
      </c>
    </row>
    <row r="2469" spans="2:4" x14ac:dyDescent="0.2">
      <c r="B2469" t="s">
        <v>2505</v>
      </c>
      <c r="C2469" s="51">
        <v>6.7454202629666678E-3</v>
      </c>
      <c r="D2469" s="51">
        <f t="shared" si="41"/>
        <v>3.6745420262966663E-2</v>
      </c>
    </row>
    <row r="2470" spans="2:4" x14ac:dyDescent="0.2">
      <c r="B2470" t="s">
        <v>2506</v>
      </c>
      <c r="C2470" s="51">
        <v>1.2684845040449901E-4</v>
      </c>
      <c r="D2470" s="51">
        <f t="shared" si="41"/>
        <v>3.0126848450404496E-2</v>
      </c>
    </row>
    <row r="2471" spans="2:4" x14ac:dyDescent="0.2">
      <c r="B2471" t="s">
        <v>2507</v>
      </c>
      <c r="C2471" s="51">
        <v>-7.571874158587925E-3</v>
      </c>
      <c r="D2471" s="51">
        <f t="shared" si="41"/>
        <v>2.2428125841412072E-2</v>
      </c>
    </row>
    <row r="2472" spans="2:4" x14ac:dyDescent="0.2">
      <c r="B2472" t="s">
        <v>2508</v>
      </c>
      <c r="C2472" s="51">
        <v>-2.2175878475828876E-3</v>
      </c>
      <c r="D2472" s="51">
        <f t="shared" si="41"/>
        <v>2.7782412152417113E-2</v>
      </c>
    </row>
    <row r="2473" spans="2:4" x14ac:dyDescent="0.2">
      <c r="B2473" t="s">
        <v>2509</v>
      </c>
      <c r="C2473" s="51">
        <v>2.1210535520201738E-3</v>
      </c>
      <c r="D2473" s="51">
        <f t="shared" si="41"/>
        <v>3.2121053552020176E-2</v>
      </c>
    </row>
    <row r="2474" spans="2:4" x14ac:dyDescent="0.2">
      <c r="B2474" t="s">
        <v>2510</v>
      </c>
      <c r="C2474" s="51">
        <v>5.6001692703533029E-2</v>
      </c>
      <c r="D2474" s="51">
        <f t="shared" si="41"/>
        <v>8.6001692703533028E-2</v>
      </c>
    </row>
    <row r="2475" spans="2:4" x14ac:dyDescent="0.2">
      <c r="B2475" t="s">
        <v>2511</v>
      </c>
      <c r="C2475" s="51">
        <v>1.0435878424669325E-2</v>
      </c>
      <c r="D2475" s="51">
        <f t="shared" si="41"/>
        <v>4.0435878424669322E-2</v>
      </c>
    </row>
    <row r="2476" spans="2:4" x14ac:dyDescent="0.2">
      <c r="B2476" t="s">
        <v>2512</v>
      </c>
      <c r="C2476" s="51">
        <v>8.3589609690943277E-4</v>
      </c>
      <c r="D2476" s="51">
        <f t="shared" si="41"/>
        <v>3.0835896096909433E-2</v>
      </c>
    </row>
    <row r="2477" spans="2:4" x14ac:dyDescent="0.2">
      <c r="B2477" t="s">
        <v>2513</v>
      </c>
      <c r="C2477" s="51">
        <v>3.3563568162562576E-2</v>
      </c>
      <c r="D2477" s="51">
        <f t="shared" si="41"/>
        <v>6.3563568162562575E-2</v>
      </c>
    </row>
    <row r="2478" spans="2:4" x14ac:dyDescent="0.2">
      <c r="B2478" t="s">
        <v>2514</v>
      </c>
      <c r="C2478" s="51">
        <v>6.0367876096689872E-4</v>
      </c>
      <c r="D2478" s="51">
        <f t="shared" si="41"/>
        <v>3.0603678760966896E-2</v>
      </c>
    </row>
    <row r="2479" spans="2:4" x14ac:dyDescent="0.2">
      <c r="B2479" t="s">
        <v>2515</v>
      </c>
      <c r="C2479" s="51">
        <v>2.0045094282414393E-2</v>
      </c>
      <c r="D2479" s="51">
        <f t="shared" si="41"/>
        <v>5.0045094282414396E-2</v>
      </c>
    </row>
    <row r="2480" spans="2:4" x14ac:dyDescent="0.2">
      <c r="B2480" t="s">
        <v>2516</v>
      </c>
      <c r="C2480" s="51">
        <v>1.4983363140187351E-2</v>
      </c>
      <c r="D2480" s="51">
        <f t="shared" si="41"/>
        <v>4.4983363140187346E-2</v>
      </c>
    </row>
    <row r="2481" spans="2:4" x14ac:dyDescent="0.2">
      <c r="B2481" t="s">
        <v>2517</v>
      </c>
      <c r="C2481" s="51">
        <v>-8.5713963232369825E-3</v>
      </c>
      <c r="D2481" s="51">
        <f t="shared" si="41"/>
        <v>2.1428603676763018E-2</v>
      </c>
    </row>
    <row r="2482" spans="2:4" x14ac:dyDescent="0.2">
      <c r="B2482" t="s">
        <v>2518</v>
      </c>
      <c r="C2482" s="51">
        <v>2.0375240006189788E-2</v>
      </c>
      <c r="D2482" s="51">
        <f t="shared" si="41"/>
        <v>5.0375240006189786E-2</v>
      </c>
    </row>
    <row r="2483" spans="2:4" x14ac:dyDescent="0.2">
      <c r="B2483" t="s">
        <v>2519</v>
      </c>
      <c r="C2483" s="51">
        <v>5.549256308185771E-2</v>
      </c>
      <c r="D2483" s="51">
        <f t="shared" si="41"/>
        <v>8.5492563081857709E-2</v>
      </c>
    </row>
    <row r="2484" spans="2:4" x14ac:dyDescent="0.2">
      <c r="B2484" t="s">
        <v>2520</v>
      </c>
      <c r="C2484" s="51">
        <v>-2.4172274630040312E-2</v>
      </c>
      <c r="D2484" s="51">
        <f t="shared" si="41"/>
        <v>5.8277253699596868E-3</v>
      </c>
    </row>
    <row r="2485" spans="2:4" x14ac:dyDescent="0.2">
      <c r="B2485" t="s">
        <v>2521</v>
      </c>
      <c r="C2485" s="51">
        <v>3.0355880550176559E-2</v>
      </c>
      <c r="D2485" s="51">
        <f t="shared" si="41"/>
        <v>6.0355880550176558E-2</v>
      </c>
    </row>
    <row r="2486" spans="2:4" x14ac:dyDescent="0.2">
      <c r="B2486" t="s">
        <v>2522</v>
      </c>
      <c r="C2486" s="51">
        <v>-2.642912392794336E-3</v>
      </c>
      <c r="D2486" s="51">
        <f t="shared" si="41"/>
        <v>2.7357087607205663E-2</v>
      </c>
    </row>
    <row r="2487" spans="2:4" x14ac:dyDescent="0.2">
      <c r="B2487" t="s">
        <v>2523</v>
      </c>
      <c r="C2487" s="51">
        <v>3.9320784672601791E-2</v>
      </c>
      <c r="D2487" s="51">
        <f t="shared" si="41"/>
        <v>6.932078467260179E-2</v>
      </c>
    </row>
    <row r="2488" spans="2:4" x14ac:dyDescent="0.2">
      <c r="B2488" t="s">
        <v>2524</v>
      </c>
      <c r="C2488" s="51">
        <v>3.1742502013740313E-2</v>
      </c>
      <c r="D2488" s="51">
        <f t="shared" si="41"/>
        <v>6.1742502013740312E-2</v>
      </c>
    </row>
    <row r="2489" spans="2:4" x14ac:dyDescent="0.2">
      <c r="B2489" t="s">
        <v>2525</v>
      </c>
      <c r="C2489" s="51">
        <v>-6.5619128165277565E-3</v>
      </c>
      <c r="D2489" s="51">
        <f t="shared" si="41"/>
        <v>2.3438087183472241E-2</v>
      </c>
    </row>
    <row r="2490" spans="2:4" x14ac:dyDescent="0.2">
      <c r="B2490" t="s">
        <v>2526</v>
      </c>
      <c r="C2490" s="51">
        <v>-5.7705039677843194E-3</v>
      </c>
      <c r="D2490" s="51">
        <f t="shared" si="41"/>
        <v>2.4229496032215678E-2</v>
      </c>
    </row>
    <row r="2491" spans="2:4" x14ac:dyDescent="0.2">
      <c r="B2491" t="s">
        <v>2527</v>
      </c>
      <c r="C2491" s="51">
        <v>1.1325830395343423E-3</v>
      </c>
      <c r="D2491" s="51">
        <f t="shared" si="41"/>
        <v>3.1132583039534339E-2</v>
      </c>
    </row>
    <row r="2492" spans="2:4" x14ac:dyDescent="0.2">
      <c r="B2492" t="s">
        <v>2528</v>
      </c>
      <c r="C2492" s="51">
        <v>2.8335420236076866E-2</v>
      </c>
      <c r="D2492" s="51">
        <f t="shared" si="41"/>
        <v>5.8335420236076865E-2</v>
      </c>
    </row>
    <row r="2493" spans="2:4" x14ac:dyDescent="0.2">
      <c r="B2493" t="s">
        <v>2529</v>
      </c>
      <c r="C2493" s="51">
        <v>1.6221639569273087E-2</v>
      </c>
      <c r="D2493" s="51">
        <f t="shared" si="41"/>
        <v>4.6221639569273082E-2</v>
      </c>
    </row>
    <row r="2494" spans="2:4" x14ac:dyDescent="0.2">
      <c r="B2494" t="s">
        <v>2530</v>
      </c>
      <c r="C2494" s="51">
        <v>-8.8299023647678537E-3</v>
      </c>
      <c r="D2494" s="51">
        <f t="shared" si="41"/>
        <v>2.1170097635232143E-2</v>
      </c>
    </row>
    <row r="2495" spans="2:4" x14ac:dyDescent="0.2">
      <c r="B2495" t="s">
        <v>2531</v>
      </c>
      <c r="C2495" s="51">
        <v>3.9236071283439089E-2</v>
      </c>
      <c r="D2495" s="51">
        <f t="shared" si="41"/>
        <v>6.9236071283439088E-2</v>
      </c>
    </row>
    <row r="2496" spans="2:4" x14ac:dyDescent="0.2">
      <c r="B2496" t="s">
        <v>2532</v>
      </c>
      <c r="C2496" s="51">
        <v>2.2899843696905918E-2</v>
      </c>
      <c r="D2496" s="51">
        <f t="shared" si="41"/>
        <v>5.2899843696905917E-2</v>
      </c>
    </row>
    <row r="2497" spans="2:4" x14ac:dyDescent="0.2">
      <c r="B2497" t="s">
        <v>2533</v>
      </c>
      <c r="C2497" s="51">
        <v>4.4452566643598965E-2</v>
      </c>
      <c r="D2497" s="51">
        <f t="shared" si="41"/>
        <v>7.4452566643598964E-2</v>
      </c>
    </row>
    <row r="2498" spans="2:4" x14ac:dyDescent="0.2">
      <c r="B2498" t="s">
        <v>2534</v>
      </c>
      <c r="C2498" s="51">
        <v>3.3316106787185586E-2</v>
      </c>
      <c r="D2498" s="51">
        <f t="shared" si="41"/>
        <v>6.3316106787185578E-2</v>
      </c>
    </row>
    <row r="2499" spans="2:4" x14ac:dyDescent="0.2">
      <c r="B2499" t="s">
        <v>2535</v>
      </c>
      <c r="C2499" s="51">
        <v>1.9259696470648156E-2</v>
      </c>
      <c r="D2499" s="51">
        <f t="shared" si="41"/>
        <v>4.9259696470648151E-2</v>
      </c>
    </row>
    <row r="2500" spans="2:4" x14ac:dyDescent="0.2">
      <c r="B2500" t="s">
        <v>2536</v>
      </c>
      <c r="C2500" s="51">
        <v>1.8984880318181956E-2</v>
      </c>
      <c r="D2500" s="51">
        <f t="shared" si="41"/>
        <v>4.8984880318181954E-2</v>
      </c>
    </row>
    <row r="2501" spans="2:4" x14ac:dyDescent="0.2">
      <c r="B2501" t="s">
        <v>2537</v>
      </c>
      <c r="C2501" s="51">
        <v>-1.4526025773702895E-3</v>
      </c>
      <c r="D2501" s="51">
        <f t="shared" ref="D2501:D2564" si="42">C2501+3%</f>
        <v>2.8547397422629711E-2</v>
      </c>
    </row>
    <row r="2502" spans="2:4" x14ac:dyDescent="0.2">
      <c r="B2502" t="s">
        <v>2538</v>
      </c>
      <c r="C2502" s="51">
        <v>3.0038160375513157E-4</v>
      </c>
      <c r="D2502" s="51">
        <f t="shared" si="42"/>
        <v>3.030038160375513E-2</v>
      </c>
    </row>
    <row r="2503" spans="2:4" x14ac:dyDescent="0.2">
      <c r="B2503" t="s">
        <v>2539</v>
      </c>
      <c r="C2503" s="51">
        <v>2.1807028304453378E-2</v>
      </c>
      <c r="D2503" s="51">
        <f t="shared" si="42"/>
        <v>5.1807028304453377E-2</v>
      </c>
    </row>
    <row r="2504" spans="2:4" x14ac:dyDescent="0.2">
      <c r="B2504" t="s">
        <v>2540</v>
      </c>
      <c r="C2504" s="51">
        <v>1.7282328833698388E-3</v>
      </c>
      <c r="D2504" s="51">
        <f t="shared" si="42"/>
        <v>3.1728232883369838E-2</v>
      </c>
    </row>
    <row r="2505" spans="2:4" x14ac:dyDescent="0.2">
      <c r="B2505" t="s">
        <v>2541</v>
      </c>
      <c r="C2505" s="51">
        <v>-1.8417221630575291E-2</v>
      </c>
      <c r="D2505" s="51">
        <f t="shared" si="42"/>
        <v>1.1582778369424708E-2</v>
      </c>
    </row>
    <row r="2506" spans="2:4" x14ac:dyDescent="0.2">
      <c r="B2506" t="s">
        <v>2542</v>
      </c>
      <c r="C2506" s="51">
        <v>1.2633242634494626E-2</v>
      </c>
      <c r="D2506" s="51">
        <f t="shared" si="42"/>
        <v>4.2633242634494625E-2</v>
      </c>
    </row>
    <row r="2507" spans="2:4" x14ac:dyDescent="0.2">
      <c r="B2507" t="s">
        <v>2543</v>
      </c>
      <c r="C2507" s="51">
        <v>-2.561259831289027E-2</v>
      </c>
      <c r="D2507" s="51">
        <f t="shared" si="42"/>
        <v>4.3874016871097293E-3</v>
      </c>
    </row>
    <row r="2508" spans="2:4" x14ac:dyDescent="0.2">
      <c r="B2508" t="s">
        <v>2544</v>
      </c>
      <c r="C2508" s="51">
        <v>3.0904464157921988E-2</v>
      </c>
      <c r="D2508" s="51">
        <f t="shared" si="42"/>
        <v>6.0904464157921986E-2</v>
      </c>
    </row>
    <row r="2509" spans="2:4" x14ac:dyDescent="0.2">
      <c r="B2509" t="s">
        <v>2545</v>
      </c>
      <c r="C2509" s="51">
        <v>-2.367377561636793E-4</v>
      </c>
      <c r="D2509" s="51">
        <f t="shared" si="42"/>
        <v>2.9763262243836318E-2</v>
      </c>
    </row>
    <row r="2510" spans="2:4" x14ac:dyDescent="0.2">
      <c r="B2510" t="s">
        <v>2546</v>
      </c>
      <c r="C2510" s="51">
        <v>4.2280181528165893E-2</v>
      </c>
      <c r="D2510" s="51">
        <f t="shared" si="42"/>
        <v>7.2280181528165899E-2</v>
      </c>
    </row>
    <row r="2511" spans="2:4" x14ac:dyDescent="0.2">
      <c r="B2511" t="s">
        <v>2547</v>
      </c>
      <c r="C2511" s="51">
        <v>-2.1210855442914366E-3</v>
      </c>
      <c r="D2511" s="51">
        <f t="shared" si="42"/>
        <v>2.7878914455708562E-2</v>
      </c>
    </row>
    <row r="2512" spans="2:4" x14ac:dyDescent="0.2">
      <c r="B2512" t="s">
        <v>2548</v>
      </c>
      <c r="C2512" s="51">
        <v>-2.2448946013063693E-2</v>
      </c>
      <c r="D2512" s="51">
        <f t="shared" si="42"/>
        <v>7.5510539869363055E-3</v>
      </c>
    </row>
    <row r="2513" spans="2:4" x14ac:dyDescent="0.2">
      <c r="B2513" t="s">
        <v>2549</v>
      </c>
      <c r="C2513" s="51">
        <v>-3.7724823923494539E-3</v>
      </c>
      <c r="D2513" s="51">
        <f t="shared" si="42"/>
        <v>2.6227517607650547E-2</v>
      </c>
    </row>
    <row r="2514" spans="2:4" x14ac:dyDescent="0.2">
      <c r="B2514" t="s">
        <v>2550</v>
      </c>
      <c r="C2514" s="51">
        <v>1.4152938466975349E-2</v>
      </c>
      <c r="D2514" s="51">
        <f t="shared" si="42"/>
        <v>4.415293846697535E-2</v>
      </c>
    </row>
    <row r="2515" spans="2:4" x14ac:dyDescent="0.2">
      <c r="B2515" t="s">
        <v>2551</v>
      </c>
      <c r="C2515" s="51">
        <v>1.3072564880075585E-2</v>
      </c>
      <c r="D2515" s="51">
        <f t="shared" si="42"/>
        <v>4.3072564880075583E-2</v>
      </c>
    </row>
    <row r="2516" spans="2:4" x14ac:dyDescent="0.2">
      <c r="B2516" t="s">
        <v>2552</v>
      </c>
      <c r="C2516" s="51">
        <v>-2.5255435658140257E-3</v>
      </c>
      <c r="D2516" s="51">
        <f t="shared" si="42"/>
        <v>2.7474456434185973E-2</v>
      </c>
    </row>
    <row r="2517" spans="2:4" x14ac:dyDescent="0.2">
      <c r="B2517" t="s">
        <v>2553</v>
      </c>
      <c r="C2517" s="51">
        <v>-1.022224712465517E-2</v>
      </c>
      <c r="D2517" s="51">
        <f t="shared" si="42"/>
        <v>1.9777752875344827E-2</v>
      </c>
    </row>
    <row r="2518" spans="2:4" x14ac:dyDescent="0.2">
      <c r="B2518" t="s">
        <v>2554</v>
      </c>
      <c r="C2518" s="51">
        <v>1.5777205391156495E-2</v>
      </c>
      <c r="D2518" s="51">
        <f t="shared" si="42"/>
        <v>4.5777205391156497E-2</v>
      </c>
    </row>
    <row r="2519" spans="2:4" x14ac:dyDescent="0.2">
      <c r="B2519" t="s">
        <v>2555</v>
      </c>
      <c r="C2519" s="51">
        <v>2.3940158017083078E-2</v>
      </c>
      <c r="D2519" s="51">
        <f t="shared" si="42"/>
        <v>5.3940158017083073E-2</v>
      </c>
    </row>
    <row r="2520" spans="2:4" x14ac:dyDescent="0.2">
      <c r="B2520" t="s">
        <v>2556</v>
      </c>
      <c r="C2520" s="51">
        <v>-7.9288401856390887E-3</v>
      </c>
      <c r="D2520" s="51">
        <f t="shared" si="42"/>
        <v>2.2071159814360912E-2</v>
      </c>
    </row>
    <row r="2521" spans="2:4" x14ac:dyDescent="0.2">
      <c r="B2521" t="s">
        <v>2557</v>
      </c>
      <c r="C2521" s="51">
        <v>2.4082072065751879E-2</v>
      </c>
      <c r="D2521" s="51">
        <f t="shared" si="42"/>
        <v>5.4082072065751878E-2</v>
      </c>
    </row>
    <row r="2522" spans="2:4" x14ac:dyDescent="0.2">
      <c r="B2522" t="s">
        <v>2558</v>
      </c>
      <c r="C2522" s="51">
        <v>3.2203542233539925E-2</v>
      </c>
      <c r="D2522" s="51">
        <f t="shared" si="42"/>
        <v>6.2203542233539924E-2</v>
      </c>
    </row>
    <row r="2523" spans="2:4" x14ac:dyDescent="0.2">
      <c r="B2523" t="s">
        <v>2559</v>
      </c>
      <c r="C2523" s="51">
        <v>-8.6732998456715438E-3</v>
      </c>
      <c r="D2523" s="51">
        <f t="shared" si="42"/>
        <v>2.1326700154328457E-2</v>
      </c>
    </row>
    <row r="2524" spans="2:4" x14ac:dyDescent="0.2">
      <c r="B2524" t="s">
        <v>2560</v>
      </c>
      <c r="C2524" s="51">
        <v>4.1430667299914875E-2</v>
      </c>
      <c r="D2524" s="51">
        <f t="shared" si="42"/>
        <v>7.1430667299914874E-2</v>
      </c>
    </row>
    <row r="2525" spans="2:4" x14ac:dyDescent="0.2">
      <c r="B2525" t="s">
        <v>2561</v>
      </c>
      <c r="C2525" s="51">
        <v>-7.4691444210744935E-3</v>
      </c>
      <c r="D2525" s="51">
        <f t="shared" si="42"/>
        <v>2.2530855578925507E-2</v>
      </c>
    </row>
    <row r="2526" spans="2:4" x14ac:dyDescent="0.2">
      <c r="B2526" t="s">
        <v>2562</v>
      </c>
      <c r="C2526" s="51">
        <v>-1.056892872389101E-2</v>
      </c>
      <c r="D2526" s="51">
        <f t="shared" si="42"/>
        <v>1.9431071276108991E-2</v>
      </c>
    </row>
    <row r="2527" spans="2:4" x14ac:dyDescent="0.2">
      <c r="B2527" t="s">
        <v>2563</v>
      </c>
      <c r="C2527" s="51">
        <v>-8.8612135139184752E-3</v>
      </c>
      <c r="D2527" s="51">
        <f t="shared" si="42"/>
        <v>2.1138786486081522E-2</v>
      </c>
    </row>
    <row r="2528" spans="2:4" x14ac:dyDescent="0.2">
      <c r="B2528" t="s">
        <v>2564</v>
      </c>
      <c r="C2528" s="51">
        <v>4.9833606365849385E-3</v>
      </c>
      <c r="D2528" s="51">
        <f t="shared" si="42"/>
        <v>3.4983360636584936E-2</v>
      </c>
    </row>
    <row r="2529" spans="2:4" x14ac:dyDescent="0.2">
      <c r="B2529" t="s">
        <v>2565</v>
      </c>
      <c r="C2529" s="51">
        <v>-1.1943730916042455E-2</v>
      </c>
      <c r="D2529" s="51">
        <f t="shared" si="42"/>
        <v>1.8056269083957542E-2</v>
      </c>
    </row>
    <row r="2530" spans="2:4" x14ac:dyDescent="0.2">
      <c r="B2530" t="s">
        <v>2566</v>
      </c>
      <c r="C2530" s="51">
        <v>1.9575427512311373E-2</v>
      </c>
      <c r="D2530" s="51">
        <f t="shared" si="42"/>
        <v>4.9575427512311372E-2</v>
      </c>
    </row>
    <row r="2531" spans="2:4" x14ac:dyDescent="0.2">
      <c r="B2531" t="s">
        <v>2567</v>
      </c>
      <c r="C2531" s="51">
        <v>4.6329435175899616E-2</v>
      </c>
      <c r="D2531" s="51">
        <f t="shared" si="42"/>
        <v>7.6329435175899615E-2</v>
      </c>
    </row>
    <row r="2532" spans="2:4" x14ac:dyDescent="0.2">
      <c r="B2532" t="s">
        <v>2568</v>
      </c>
      <c r="C2532" s="51">
        <v>-5.6443343863662749E-3</v>
      </c>
      <c r="D2532" s="51">
        <f t="shared" si="42"/>
        <v>2.4355665613633726E-2</v>
      </c>
    </row>
    <row r="2533" spans="2:4" x14ac:dyDescent="0.2">
      <c r="B2533" t="s">
        <v>2569</v>
      </c>
      <c r="C2533" s="51">
        <v>1.1453016853392589E-3</v>
      </c>
      <c r="D2533" s="51">
        <f t="shared" si="42"/>
        <v>3.1145301685339258E-2</v>
      </c>
    </row>
    <row r="2534" spans="2:4" x14ac:dyDescent="0.2">
      <c r="B2534" t="s">
        <v>2570</v>
      </c>
      <c r="C2534" s="51">
        <v>2.387531587817289E-2</v>
      </c>
      <c r="D2534" s="51">
        <f t="shared" si="42"/>
        <v>5.3875315878172889E-2</v>
      </c>
    </row>
    <row r="2535" spans="2:4" x14ac:dyDescent="0.2">
      <c r="B2535" t="s">
        <v>2571</v>
      </c>
      <c r="C2535" s="51">
        <v>9.5597510136254255E-3</v>
      </c>
      <c r="D2535" s="51">
        <f t="shared" si="42"/>
        <v>3.9559751013625424E-2</v>
      </c>
    </row>
    <row r="2536" spans="2:4" x14ac:dyDescent="0.2">
      <c r="B2536" t="s">
        <v>2572</v>
      </c>
      <c r="C2536" s="51">
        <v>2.9533458117255246E-2</v>
      </c>
      <c r="D2536" s="51">
        <f t="shared" si="42"/>
        <v>5.9533458117255245E-2</v>
      </c>
    </row>
    <row r="2537" spans="2:4" x14ac:dyDescent="0.2">
      <c r="B2537" t="s">
        <v>2573</v>
      </c>
      <c r="C2537" s="51">
        <v>1.8574721498918659E-2</v>
      </c>
      <c r="D2537" s="51">
        <f t="shared" si="42"/>
        <v>4.8574721498918658E-2</v>
      </c>
    </row>
    <row r="2538" spans="2:4" x14ac:dyDescent="0.2">
      <c r="B2538" t="s">
        <v>2574</v>
      </c>
      <c r="C2538" s="51">
        <v>2.8676972454283328E-2</v>
      </c>
      <c r="D2538" s="51">
        <f t="shared" si="42"/>
        <v>5.8676972454283327E-2</v>
      </c>
    </row>
    <row r="2539" spans="2:4" x14ac:dyDescent="0.2">
      <c r="B2539" t="s">
        <v>2575</v>
      </c>
      <c r="C2539" s="51">
        <v>5.3902286382913733E-3</v>
      </c>
      <c r="D2539" s="51">
        <f t="shared" si="42"/>
        <v>3.5390228638291374E-2</v>
      </c>
    </row>
    <row r="2540" spans="2:4" x14ac:dyDescent="0.2">
      <c r="B2540" t="s">
        <v>2576</v>
      </c>
      <c r="C2540" s="51">
        <v>1.7292224226132163E-2</v>
      </c>
      <c r="D2540" s="51">
        <f t="shared" si="42"/>
        <v>4.7292224226132162E-2</v>
      </c>
    </row>
    <row r="2541" spans="2:4" x14ac:dyDescent="0.2">
      <c r="B2541" t="s">
        <v>2577</v>
      </c>
      <c r="C2541" s="51">
        <v>-2.0018957425694366E-2</v>
      </c>
      <c r="D2541" s="51">
        <f t="shared" si="42"/>
        <v>9.9810425743056333E-3</v>
      </c>
    </row>
    <row r="2542" spans="2:4" x14ac:dyDescent="0.2">
      <c r="B2542" t="s">
        <v>2578</v>
      </c>
      <c r="C2542" s="51">
        <v>2.5566441176782598E-2</v>
      </c>
      <c r="D2542" s="51">
        <f t="shared" si="42"/>
        <v>5.5566441176782597E-2</v>
      </c>
    </row>
    <row r="2543" spans="2:4" x14ac:dyDescent="0.2">
      <c r="B2543" t="s">
        <v>2579</v>
      </c>
      <c r="C2543" s="51">
        <v>-1.3048639971889217E-2</v>
      </c>
      <c r="D2543" s="51">
        <f t="shared" si="42"/>
        <v>1.6951360028110783E-2</v>
      </c>
    </row>
    <row r="2544" spans="2:4" x14ac:dyDescent="0.2">
      <c r="B2544" t="s">
        <v>2580</v>
      </c>
      <c r="C2544" s="51">
        <v>3.217097099195998E-2</v>
      </c>
      <c r="D2544" s="51">
        <f t="shared" si="42"/>
        <v>6.2170970991959978E-2</v>
      </c>
    </row>
    <row r="2545" spans="2:4" x14ac:dyDescent="0.2">
      <c r="B2545" t="s">
        <v>2581</v>
      </c>
      <c r="C2545" s="51">
        <v>2.8591087946150721E-2</v>
      </c>
      <c r="D2545" s="51">
        <f t="shared" si="42"/>
        <v>5.859108794615072E-2</v>
      </c>
    </row>
    <row r="2546" spans="2:4" x14ac:dyDescent="0.2">
      <c r="B2546" t="s">
        <v>2582</v>
      </c>
      <c r="C2546" s="51">
        <v>4.0696029882679331E-3</v>
      </c>
      <c r="D2546" s="51">
        <f t="shared" si="42"/>
        <v>3.406960298826793E-2</v>
      </c>
    </row>
    <row r="2547" spans="2:4" x14ac:dyDescent="0.2">
      <c r="B2547" t="s">
        <v>2583</v>
      </c>
      <c r="C2547" s="51">
        <v>-1.3407465603498371E-2</v>
      </c>
      <c r="D2547" s="51">
        <f t="shared" si="42"/>
        <v>1.6592534396501629E-2</v>
      </c>
    </row>
    <row r="2548" spans="2:4" x14ac:dyDescent="0.2">
      <c r="B2548" t="s">
        <v>2584</v>
      </c>
      <c r="C2548" s="51">
        <v>1.6914257386981525E-2</v>
      </c>
      <c r="D2548" s="51">
        <f t="shared" si="42"/>
        <v>4.6914257386981524E-2</v>
      </c>
    </row>
    <row r="2549" spans="2:4" x14ac:dyDescent="0.2">
      <c r="B2549" t="s">
        <v>2585</v>
      </c>
      <c r="C2549" s="51">
        <v>-3.1534543265949448E-2</v>
      </c>
      <c r="D2549" s="51">
        <f t="shared" si="42"/>
        <v>-1.5345432659494493E-3</v>
      </c>
    </row>
    <row r="2550" spans="2:4" x14ac:dyDescent="0.2">
      <c r="B2550" t="s">
        <v>2586</v>
      </c>
      <c r="C2550" s="51">
        <v>-2.0678427020106548E-2</v>
      </c>
      <c r="D2550" s="51">
        <f t="shared" si="42"/>
        <v>9.3215729798934513E-3</v>
      </c>
    </row>
    <row r="2551" spans="2:4" x14ac:dyDescent="0.2">
      <c r="B2551" t="s">
        <v>2587</v>
      </c>
      <c r="C2551" s="51">
        <v>-4.7307768394941104E-3</v>
      </c>
      <c r="D2551" s="51">
        <f t="shared" si="42"/>
        <v>2.5269223160505887E-2</v>
      </c>
    </row>
    <row r="2552" spans="2:4" x14ac:dyDescent="0.2">
      <c r="B2552" t="s">
        <v>2588</v>
      </c>
      <c r="C2552" s="51">
        <v>3.4057575558097887E-2</v>
      </c>
      <c r="D2552" s="51">
        <f t="shared" si="42"/>
        <v>6.4057575558097879E-2</v>
      </c>
    </row>
    <row r="2553" spans="2:4" x14ac:dyDescent="0.2">
      <c r="B2553" t="s">
        <v>2589</v>
      </c>
      <c r="C2553" s="51">
        <v>-3.1033576678205409E-2</v>
      </c>
      <c r="D2553" s="51">
        <f t="shared" si="42"/>
        <v>-1.0335766782054098E-3</v>
      </c>
    </row>
    <row r="2554" spans="2:4" x14ac:dyDescent="0.2">
      <c r="B2554" t="s">
        <v>2590</v>
      </c>
      <c r="C2554" s="51">
        <v>2.8161598408985362E-2</v>
      </c>
      <c r="D2554" s="51">
        <f t="shared" si="42"/>
        <v>5.8161598408985361E-2</v>
      </c>
    </row>
    <row r="2555" spans="2:4" x14ac:dyDescent="0.2">
      <c r="B2555" t="s">
        <v>2591</v>
      </c>
      <c r="C2555" s="51">
        <v>9.9475000453021906E-4</v>
      </c>
      <c r="D2555" s="51">
        <f t="shared" si="42"/>
        <v>3.0994750004530218E-2</v>
      </c>
    </row>
    <row r="2556" spans="2:4" x14ac:dyDescent="0.2">
      <c r="B2556" t="s">
        <v>2592</v>
      </c>
      <c r="C2556" s="51">
        <v>-8.0392289227542834E-3</v>
      </c>
      <c r="D2556" s="51">
        <f t="shared" si="42"/>
        <v>2.1960771077245714E-2</v>
      </c>
    </row>
    <row r="2557" spans="2:4" x14ac:dyDescent="0.2">
      <c r="B2557" t="s">
        <v>2593</v>
      </c>
      <c r="C2557" s="51">
        <v>-2.4695684517040621E-2</v>
      </c>
      <c r="D2557" s="51">
        <f t="shared" si="42"/>
        <v>5.3043154829593778E-3</v>
      </c>
    </row>
    <row r="2558" spans="2:4" x14ac:dyDescent="0.2">
      <c r="B2558" t="s">
        <v>2594</v>
      </c>
      <c r="C2558" s="51">
        <v>3.9595220133455547E-3</v>
      </c>
      <c r="D2558" s="51">
        <f t="shared" si="42"/>
        <v>3.3959522013345553E-2</v>
      </c>
    </row>
    <row r="2559" spans="2:4" x14ac:dyDescent="0.2">
      <c r="B2559" t="s">
        <v>2595</v>
      </c>
      <c r="C2559" s="51">
        <v>2.8876555470197532E-2</v>
      </c>
      <c r="D2559" s="51">
        <f t="shared" si="42"/>
        <v>5.8876555470197531E-2</v>
      </c>
    </row>
    <row r="2560" spans="2:4" x14ac:dyDescent="0.2">
      <c r="B2560" t="s">
        <v>2596</v>
      </c>
      <c r="C2560" s="51">
        <v>-3.9344536511751998E-3</v>
      </c>
      <c r="D2560" s="51">
        <f t="shared" si="42"/>
        <v>2.6065546348824797E-2</v>
      </c>
    </row>
    <row r="2561" spans="2:4" x14ac:dyDescent="0.2">
      <c r="B2561" t="s">
        <v>2597</v>
      </c>
      <c r="C2561" s="51">
        <v>-1.9819062665982733E-2</v>
      </c>
      <c r="D2561" s="51">
        <f t="shared" si="42"/>
        <v>1.0180937334017266E-2</v>
      </c>
    </row>
    <row r="2562" spans="2:4" x14ac:dyDescent="0.2">
      <c r="B2562" t="s">
        <v>2598</v>
      </c>
      <c r="C2562" s="51">
        <v>-1.1752674088044949E-2</v>
      </c>
      <c r="D2562" s="51">
        <f t="shared" si="42"/>
        <v>1.8247325911955048E-2</v>
      </c>
    </row>
    <row r="2563" spans="2:4" x14ac:dyDescent="0.2">
      <c r="B2563" t="s">
        <v>2599</v>
      </c>
      <c r="C2563" s="51">
        <v>-1.4524505391214108E-2</v>
      </c>
      <c r="D2563" s="51">
        <f t="shared" si="42"/>
        <v>1.5475494608785891E-2</v>
      </c>
    </row>
    <row r="2564" spans="2:4" x14ac:dyDescent="0.2">
      <c r="B2564" t="s">
        <v>2600</v>
      </c>
      <c r="C2564" s="51">
        <v>-2.1548584020449089E-2</v>
      </c>
      <c r="D2564" s="51">
        <f t="shared" si="42"/>
        <v>8.4514159795509095E-3</v>
      </c>
    </row>
    <row r="2565" spans="2:4" x14ac:dyDescent="0.2">
      <c r="B2565" t="s">
        <v>2601</v>
      </c>
      <c r="C2565" s="51">
        <v>-2.4719753352568947E-3</v>
      </c>
      <c r="D2565" s="51">
        <f t="shared" ref="D2565:D2628" si="43">C2565+3%</f>
        <v>2.7528024664743106E-2</v>
      </c>
    </row>
    <row r="2566" spans="2:4" x14ac:dyDescent="0.2">
      <c r="B2566" t="s">
        <v>2602</v>
      </c>
      <c r="C2566" s="51">
        <v>1.4274966204100216E-2</v>
      </c>
      <c r="D2566" s="51">
        <f t="shared" si="43"/>
        <v>4.4274966204100215E-2</v>
      </c>
    </row>
    <row r="2567" spans="2:4" x14ac:dyDescent="0.2">
      <c r="B2567" t="s">
        <v>2603</v>
      </c>
      <c r="C2567" s="51">
        <v>4.4300540571968527E-2</v>
      </c>
      <c r="D2567" s="51">
        <f t="shared" si="43"/>
        <v>7.4300540571968526E-2</v>
      </c>
    </row>
    <row r="2568" spans="2:4" x14ac:dyDescent="0.2">
      <c r="B2568" t="s">
        <v>2604</v>
      </c>
      <c r="C2568" s="51">
        <v>2.4907450231196462E-2</v>
      </c>
      <c r="D2568" s="51">
        <f t="shared" si="43"/>
        <v>5.4907450231196461E-2</v>
      </c>
    </row>
    <row r="2569" spans="2:4" x14ac:dyDescent="0.2">
      <c r="B2569" t="s">
        <v>2605</v>
      </c>
      <c r="C2569" s="51">
        <v>7.2427726713340914E-3</v>
      </c>
      <c r="D2569" s="51">
        <f t="shared" si="43"/>
        <v>3.7242772671334093E-2</v>
      </c>
    </row>
    <row r="2570" spans="2:4" x14ac:dyDescent="0.2">
      <c r="B2570" t="s">
        <v>2606</v>
      </c>
      <c r="C2570" s="51">
        <v>4.2252434383641194E-3</v>
      </c>
      <c r="D2570" s="51">
        <f t="shared" si="43"/>
        <v>3.4225243438364118E-2</v>
      </c>
    </row>
    <row r="2571" spans="2:4" x14ac:dyDescent="0.2">
      <c r="B2571" t="s">
        <v>2607</v>
      </c>
      <c r="C2571" s="51">
        <v>2.5377680093081841E-2</v>
      </c>
      <c r="D2571" s="51">
        <f t="shared" si="43"/>
        <v>5.5377680093081839E-2</v>
      </c>
    </row>
    <row r="2572" spans="2:4" x14ac:dyDescent="0.2">
      <c r="B2572" t="s">
        <v>2608</v>
      </c>
      <c r="C2572" s="51">
        <v>1.096014576202676E-2</v>
      </c>
      <c r="D2572" s="51">
        <f t="shared" si="43"/>
        <v>4.0960145762026758E-2</v>
      </c>
    </row>
    <row r="2573" spans="2:4" x14ac:dyDescent="0.2">
      <c r="B2573" t="s">
        <v>2609</v>
      </c>
      <c r="C2573" s="51">
        <v>1.5957245274871062E-2</v>
      </c>
      <c r="D2573" s="51">
        <f t="shared" si="43"/>
        <v>4.5957245274871064E-2</v>
      </c>
    </row>
    <row r="2574" spans="2:4" x14ac:dyDescent="0.2">
      <c r="B2574" t="s">
        <v>2610</v>
      </c>
      <c r="C2574" s="51">
        <v>3.0655419209999479E-2</v>
      </c>
      <c r="D2574" s="51">
        <f t="shared" si="43"/>
        <v>6.0655419209999478E-2</v>
      </c>
    </row>
    <row r="2575" spans="2:4" x14ac:dyDescent="0.2">
      <c r="B2575" t="s">
        <v>2611</v>
      </c>
      <c r="C2575" s="51">
        <v>2.2712302584913104E-2</v>
      </c>
      <c r="D2575" s="51">
        <f t="shared" si="43"/>
        <v>5.2712302584913107E-2</v>
      </c>
    </row>
    <row r="2576" spans="2:4" x14ac:dyDescent="0.2">
      <c r="B2576" t="s">
        <v>2612</v>
      </c>
      <c r="C2576" s="51">
        <v>-2.5948611807879735E-3</v>
      </c>
      <c r="D2576" s="51">
        <f t="shared" si="43"/>
        <v>2.7405138819212027E-2</v>
      </c>
    </row>
    <row r="2577" spans="2:4" x14ac:dyDescent="0.2">
      <c r="B2577" t="s">
        <v>2613</v>
      </c>
      <c r="C2577" s="51">
        <v>-9.7348927960034023E-3</v>
      </c>
      <c r="D2577" s="51">
        <f t="shared" si="43"/>
        <v>2.0265107203996595E-2</v>
      </c>
    </row>
    <row r="2578" spans="2:4" x14ac:dyDescent="0.2">
      <c r="B2578" t="s">
        <v>2614</v>
      </c>
      <c r="C2578" s="51">
        <v>8.3231656405687634E-3</v>
      </c>
      <c r="D2578" s="51">
        <f t="shared" si="43"/>
        <v>3.8323165640568764E-2</v>
      </c>
    </row>
    <row r="2579" spans="2:4" x14ac:dyDescent="0.2">
      <c r="B2579" t="s">
        <v>2615</v>
      </c>
      <c r="C2579" s="51">
        <v>3.1791141074742721E-2</v>
      </c>
      <c r="D2579" s="51">
        <f t="shared" si="43"/>
        <v>6.179114107474272E-2</v>
      </c>
    </row>
    <row r="2580" spans="2:4" x14ac:dyDescent="0.2">
      <c r="B2580" t="s">
        <v>2616</v>
      </c>
      <c r="C2580" s="51">
        <v>2.3939896950051748E-2</v>
      </c>
      <c r="D2580" s="51">
        <f t="shared" si="43"/>
        <v>5.3939896950051747E-2</v>
      </c>
    </row>
    <row r="2581" spans="2:4" x14ac:dyDescent="0.2">
      <c r="B2581" t="s">
        <v>2617</v>
      </c>
      <c r="C2581" s="51">
        <v>3.3011834386647235E-3</v>
      </c>
      <c r="D2581" s="51">
        <f t="shared" si="43"/>
        <v>3.3301183438664721E-2</v>
      </c>
    </row>
    <row r="2582" spans="2:4" x14ac:dyDescent="0.2">
      <c r="B2582" t="s">
        <v>2618</v>
      </c>
      <c r="C2582" s="51">
        <v>-2.2022476738633487E-2</v>
      </c>
      <c r="D2582" s="51">
        <f t="shared" si="43"/>
        <v>7.977523261366512E-3</v>
      </c>
    </row>
    <row r="2583" spans="2:4" x14ac:dyDescent="0.2">
      <c r="B2583" t="s">
        <v>2619</v>
      </c>
      <c r="C2583" s="51">
        <v>2.658640781085065E-2</v>
      </c>
      <c r="D2583" s="51">
        <f t="shared" si="43"/>
        <v>5.6586407810850649E-2</v>
      </c>
    </row>
    <row r="2584" spans="2:4" x14ac:dyDescent="0.2">
      <c r="B2584" t="s">
        <v>2620</v>
      </c>
      <c r="C2584" s="51">
        <v>2.0814475495112981E-2</v>
      </c>
      <c r="D2584" s="51">
        <f t="shared" si="43"/>
        <v>5.0814475495112976E-2</v>
      </c>
    </row>
    <row r="2585" spans="2:4" x14ac:dyDescent="0.2">
      <c r="B2585" t="s">
        <v>2621</v>
      </c>
      <c r="C2585" s="51">
        <v>8.6891837169057913E-4</v>
      </c>
      <c r="D2585" s="51">
        <f t="shared" si="43"/>
        <v>3.0868918371690576E-2</v>
      </c>
    </row>
    <row r="2586" spans="2:4" x14ac:dyDescent="0.2">
      <c r="B2586" t="s">
        <v>2622</v>
      </c>
      <c r="C2586" s="51">
        <v>1.3610115701374853E-2</v>
      </c>
      <c r="D2586" s="51">
        <f t="shared" si="43"/>
        <v>4.3610115701374852E-2</v>
      </c>
    </row>
    <row r="2587" spans="2:4" x14ac:dyDescent="0.2">
      <c r="B2587" t="s">
        <v>2623</v>
      </c>
      <c r="C2587" s="51">
        <v>4.0535092142002419E-2</v>
      </c>
      <c r="D2587" s="51">
        <f t="shared" si="43"/>
        <v>7.0535092142002417E-2</v>
      </c>
    </row>
    <row r="2588" spans="2:4" x14ac:dyDescent="0.2">
      <c r="B2588" t="s">
        <v>2624</v>
      </c>
      <c r="C2588" s="51">
        <v>4.7914327931757178E-2</v>
      </c>
      <c r="D2588" s="51">
        <f t="shared" si="43"/>
        <v>7.7914327931757177E-2</v>
      </c>
    </row>
    <row r="2589" spans="2:4" x14ac:dyDescent="0.2">
      <c r="B2589" t="s">
        <v>2625</v>
      </c>
      <c r="C2589" s="51">
        <v>2.460079525357544E-2</v>
      </c>
      <c r="D2589" s="51">
        <f t="shared" si="43"/>
        <v>5.4600795253575439E-2</v>
      </c>
    </row>
    <row r="2590" spans="2:4" x14ac:dyDescent="0.2">
      <c r="B2590" t="s">
        <v>2626</v>
      </c>
      <c r="C2590" s="51">
        <v>5.9671284123281557E-2</v>
      </c>
      <c r="D2590" s="51">
        <f t="shared" si="43"/>
        <v>8.9671284123281556E-2</v>
      </c>
    </row>
    <row r="2591" spans="2:4" x14ac:dyDescent="0.2">
      <c r="B2591" t="s">
        <v>2627</v>
      </c>
      <c r="C2591" s="51">
        <v>4.9894156000228878E-3</v>
      </c>
      <c r="D2591" s="51">
        <f t="shared" si="43"/>
        <v>3.4989415600022888E-2</v>
      </c>
    </row>
    <row r="2592" spans="2:4" x14ac:dyDescent="0.2">
      <c r="B2592" t="s">
        <v>2628</v>
      </c>
      <c r="C2592" s="51">
        <v>2.1238022662987098E-3</v>
      </c>
      <c r="D2592" s="51">
        <f t="shared" si="43"/>
        <v>3.2123802266298712E-2</v>
      </c>
    </row>
    <row r="2593" spans="2:4" x14ac:dyDescent="0.2">
      <c r="B2593" t="s">
        <v>2629</v>
      </c>
      <c r="C2593" s="51">
        <v>1.6043705116219359E-2</v>
      </c>
      <c r="D2593" s="51">
        <f t="shared" si="43"/>
        <v>4.6043705116219358E-2</v>
      </c>
    </row>
    <row r="2594" spans="2:4" x14ac:dyDescent="0.2">
      <c r="B2594" t="s">
        <v>2630</v>
      </c>
      <c r="C2594" s="51">
        <v>2.2658180991617913E-2</v>
      </c>
      <c r="D2594" s="51">
        <f t="shared" si="43"/>
        <v>5.2658180991617912E-2</v>
      </c>
    </row>
    <row r="2595" spans="2:4" x14ac:dyDescent="0.2">
      <c r="B2595" t="s">
        <v>2631</v>
      </c>
      <c r="C2595" s="51">
        <v>1.4267132114049594E-2</v>
      </c>
      <c r="D2595" s="51">
        <f t="shared" si="43"/>
        <v>4.426713211404959E-2</v>
      </c>
    </row>
    <row r="2596" spans="2:4" x14ac:dyDescent="0.2">
      <c r="B2596" t="s">
        <v>2632</v>
      </c>
      <c r="C2596" s="51">
        <v>1.3288001742194999E-2</v>
      </c>
      <c r="D2596" s="51">
        <f t="shared" si="43"/>
        <v>4.3288001742194999E-2</v>
      </c>
    </row>
    <row r="2597" spans="2:4" x14ac:dyDescent="0.2">
      <c r="B2597" t="s">
        <v>2633</v>
      </c>
      <c r="C2597" s="51">
        <v>1.5983574948521644E-2</v>
      </c>
      <c r="D2597" s="51">
        <f t="shared" si="43"/>
        <v>4.5983574948521642E-2</v>
      </c>
    </row>
    <row r="2598" spans="2:4" x14ac:dyDescent="0.2">
      <c r="B2598" t="s">
        <v>2634</v>
      </c>
      <c r="C2598" s="51">
        <v>-3.6344762616298317E-3</v>
      </c>
      <c r="D2598" s="51">
        <f t="shared" si="43"/>
        <v>2.6365523738370165E-2</v>
      </c>
    </row>
    <row r="2599" spans="2:4" x14ac:dyDescent="0.2">
      <c r="B2599" t="s">
        <v>2635</v>
      </c>
      <c r="C2599" s="51">
        <v>1.6525348542915402E-2</v>
      </c>
      <c r="D2599" s="51">
        <f t="shared" si="43"/>
        <v>4.6525348542915401E-2</v>
      </c>
    </row>
    <row r="2600" spans="2:4" x14ac:dyDescent="0.2">
      <c r="B2600" t="s">
        <v>2636</v>
      </c>
      <c r="C2600" s="51">
        <v>-1.0538470983456767E-2</v>
      </c>
      <c r="D2600" s="51">
        <f t="shared" si="43"/>
        <v>1.946152901654323E-2</v>
      </c>
    </row>
    <row r="2601" spans="2:4" x14ac:dyDescent="0.2">
      <c r="B2601" t="s">
        <v>2637</v>
      </c>
      <c r="C2601" s="51">
        <v>-1.2772401234127777E-2</v>
      </c>
      <c r="D2601" s="51">
        <f t="shared" si="43"/>
        <v>1.7227598765872223E-2</v>
      </c>
    </row>
    <row r="2602" spans="2:4" x14ac:dyDescent="0.2">
      <c r="B2602" t="s">
        <v>2638</v>
      </c>
      <c r="C2602" s="51">
        <v>8.4765657701890863E-3</v>
      </c>
      <c r="D2602" s="51">
        <f t="shared" si="43"/>
        <v>3.8476565770189083E-2</v>
      </c>
    </row>
    <row r="2603" spans="2:4" x14ac:dyDescent="0.2">
      <c r="B2603" t="s">
        <v>2639</v>
      </c>
      <c r="C2603" s="51">
        <v>1.9905387859841417E-2</v>
      </c>
      <c r="D2603" s="51">
        <f t="shared" si="43"/>
        <v>4.9905387859841416E-2</v>
      </c>
    </row>
    <row r="2604" spans="2:4" x14ac:dyDescent="0.2">
      <c r="B2604" t="s">
        <v>2640</v>
      </c>
      <c r="C2604" s="51">
        <v>-1.3013908819747422E-2</v>
      </c>
      <c r="D2604" s="51">
        <f t="shared" si="43"/>
        <v>1.6986091180252579E-2</v>
      </c>
    </row>
    <row r="2605" spans="2:4" x14ac:dyDescent="0.2">
      <c r="B2605" t="s">
        <v>2641</v>
      </c>
      <c r="C2605" s="51">
        <v>2.8734274414213258E-2</v>
      </c>
      <c r="D2605" s="51">
        <f t="shared" si="43"/>
        <v>5.8734274414213257E-2</v>
      </c>
    </row>
    <row r="2606" spans="2:4" x14ac:dyDescent="0.2">
      <c r="B2606" t="s">
        <v>2642</v>
      </c>
      <c r="C2606" s="51">
        <v>-8.4198759982754574E-3</v>
      </c>
      <c r="D2606" s="51">
        <f t="shared" si="43"/>
        <v>2.1580124001724543E-2</v>
      </c>
    </row>
    <row r="2607" spans="2:4" x14ac:dyDescent="0.2">
      <c r="B2607" t="s">
        <v>2643</v>
      </c>
      <c r="C2607" s="51">
        <v>-1.446543531634382E-2</v>
      </c>
      <c r="D2607" s="51">
        <f t="shared" si="43"/>
        <v>1.5534564683656179E-2</v>
      </c>
    </row>
    <row r="2608" spans="2:4" x14ac:dyDescent="0.2">
      <c r="B2608" t="s">
        <v>2644</v>
      </c>
      <c r="C2608" s="51">
        <v>1.3491230907002112E-2</v>
      </c>
      <c r="D2608" s="51">
        <f t="shared" si="43"/>
        <v>4.3491230907002111E-2</v>
      </c>
    </row>
    <row r="2609" spans="2:4" x14ac:dyDescent="0.2">
      <c r="B2609" t="s">
        <v>2645</v>
      </c>
      <c r="C2609" s="51">
        <v>7.0363665183742468E-3</v>
      </c>
      <c r="D2609" s="51">
        <f t="shared" si="43"/>
        <v>3.7036366518374247E-2</v>
      </c>
    </row>
    <row r="2610" spans="2:4" x14ac:dyDescent="0.2">
      <c r="B2610" t="s">
        <v>2646</v>
      </c>
      <c r="C2610" s="51">
        <v>1.2502132605515106E-2</v>
      </c>
      <c r="D2610" s="51">
        <f t="shared" si="43"/>
        <v>4.2502132605515108E-2</v>
      </c>
    </row>
    <row r="2611" spans="2:4" x14ac:dyDescent="0.2">
      <c r="B2611" t="s">
        <v>2647</v>
      </c>
      <c r="C2611" s="51">
        <v>2.2637570685810054E-2</v>
      </c>
      <c r="D2611" s="51">
        <f t="shared" si="43"/>
        <v>5.2637570685810056E-2</v>
      </c>
    </row>
    <row r="2612" spans="2:4" x14ac:dyDescent="0.2">
      <c r="B2612" t="s">
        <v>2648</v>
      </c>
      <c r="C2612" s="51">
        <v>1.4570829207376044E-2</v>
      </c>
      <c r="D2612" s="51">
        <f t="shared" si="43"/>
        <v>4.4570829207376039E-2</v>
      </c>
    </row>
    <row r="2613" spans="2:4" x14ac:dyDescent="0.2">
      <c r="B2613" t="s">
        <v>2649</v>
      </c>
      <c r="C2613" s="51">
        <v>4.5409383959652654E-2</v>
      </c>
      <c r="D2613" s="51">
        <f t="shared" si="43"/>
        <v>7.5409383959652659E-2</v>
      </c>
    </row>
    <row r="2614" spans="2:4" x14ac:dyDescent="0.2">
      <c r="B2614" t="s">
        <v>2650</v>
      </c>
      <c r="C2614" s="51">
        <v>4.5032565766764142E-2</v>
      </c>
      <c r="D2614" s="51">
        <f t="shared" si="43"/>
        <v>7.5032565766764148E-2</v>
      </c>
    </row>
    <row r="2615" spans="2:4" x14ac:dyDescent="0.2">
      <c r="B2615" t="s">
        <v>2651</v>
      </c>
      <c r="C2615" s="51">
        <v>2.3208047502794114E-2</v>
      </c>
      <c r="D2615" s="51">
        <f t="shared" si="43"/>
        <v>5.3208047502794113E-2</v>
      </c>
    </row>
    <row r="2616" spans="2:4" x14ac:dyDescent="0.2">
      <c r="B2616" t="s">
        <v>2652</v>
      </c>
      <c r="C2616" s="51">
        <v>5.3340746528700925E-3</v>
      </c>
      <c r="D2616" s="51">
        <f t="shared" si="43"/>
        <v>3.5334074652870091E-2</v>
      </c>
    </row>
    <row r="2617" spans="2:4" x14ac:dyDescent="0.2">
      <c r="B2617" t="s">
        <v>2653</v>
      </c>
      <c r="C2617" s="51">
        <v>4.436534360099529E-2</v>
      </c>
      <c r="D2617" s="51">
        <f t="shared" si="43"/>
        <v>7.4365343600995282E-2</v>
      </c>
    </row>
    <row r="2618" spans="2:4" x14ac:dyDescent="0.2">
      <c r="B2618" t="s">
        <v>2654</v>
      </c>
      <c r="C2618" s="51">
        <v>1.419110088853151E-2</v>
      </c>
      <c r="D2618" s="51">
        <f t="shared" si="43"/>
        <v>4.4191100888531509E-2</v>
      </c>
    </row>
    <row r="2619" spans="2:4" x14ac:dyDescent="0.2">
      <c r="B2619" t="s">
        <v>2655</v>
      </c>
      <c r="C2619" s="51">
        <v>-1.7853888453158405E-2</v>
      </c>
      <c r="D2619" s="51">
        <f t="shared" si="43"/>
        <v>1.2146111546841594E-2</v>
      </c>
    </row>
    <row r="2620" spans="2:4" x14ac:dyDescent="0.2">
      <c r="B2620" t="s">
        <v>2656</v>
      </c>
      <c r="C2620" s="51">
        <v>4.9444413342776073E-3</v>
      </c>
      <c r="D2620" s="51">
        <f t="shared" si="43"/>
        <v>3.4944441334277605E-2</v>
      </c>
    </row>
    <row r="2621" spans="2:4" x14ac:dyDescent="0.2">
      <c r="B2621" t="s">
        <v>2657</v>
      </c>
      <c r="C2621" s="51">
        <v>2.2483258777879489E-2</v>
      </c>
      <c r="D2621" s="51">
        <f t="shared" si="43"/>
        <v>5.2483258777879488E-2</v>
      </c>
    </row>
    <row r="2622" spans="2:4" x14ac:dyDescent="0.2">
      <c r="B2622" t="s">
        <v>2658</v>
      </c>
      <c r="C2622" s="51">
        <v>4.1203690491927727E-3</v>
      </c>
      <c r="D2622" s="51">
        <f t="shared" si="43"/>
        <v>3.4120369049192772E-2</v>
      </c>
    </row>
    <row r="2623" spans="2:4" x14ac:dyDescent="0.2">
      <c r="B2623" t="s">
        <v>2659</v>
      </c>
      <c r="C2623" s="51">
        <v>4.2011001539619189E-2</v>
      </c>
      <c r="D2623" s="51">
        <f t="shared" si="43"/>
        <v>7.2011001539619188E-2</v>
      </c>
    </row>
    <row r="2624" spans="2:4" x14ac:dyDescent="0.2">
      <c r="B2624" t="s">
        <v>2660</v>
      </c>
      <c r="C2624" s="51">
        <v>2.7382098544544278E-2</v>
      </c>
      <c r="D2624" s="51">
        <f t="shared" si="43"/>
        <v>5.7382098544544277E-2</v>
      </c>
    </row>
    <row r="2625" spans="2:4" x14ac:dyDescent="0.2">
      <c r="B2625" t="s">
        <v>2661</v>
      </c>
      <c r="C2625" s="51">
        <v>2.3227240094801097E-2</v>
      </c>
      <c r="D2625" s="51">
        <f t="shared" si="43"/>
        <v>5.3227240094801093E-2</v>
      </c>
    </row>
    <row r="2626" spans="2:4" x14ac:dyDescent="0.2">
      <c r="B2626" t="s">
        <v>2662</v>
      </c>
      <c r="C2626" s="51">
        <v>-9.2003560718627152E-3</v>
      </c>
      <c r="D2626" s="51">
        <f t="shared" si="43"/>
        <v>2.0799643928137282E-2</v>
      </c>
    </row>
    <row r="2627" spans="2:4" x14ac:dyDescent="0.2">
      <c r="B2627" t="s">
        <v>2663</v>
      </c>
      <c r="C2627" s="51">
        <v>3.7770416796101186E-2</v>
      </c>
      <c r="D2627" s="51">
        <f t="shared" si="43"/>
        <v>6.7770416796101185E-2</v>
      </c>
    </row>
    <row r="2628" spans="2:4" x14ac:dyDescent="0.2">
      <c r="B2628" t="s">
        <v>2664</v>
      </c>
      <c r="C2628" s="51">
        <v>-2.204978033173019E-2</v>
      </c>
      <c r="D2628" s="51">
        <f t="shared" si="43"/>
        <v>7.950219668269809E-3</v>
      </c>
    </row>
    <row r="2629" spans="2:4" x14ac:dyDescent="0.2">
      <c r="B2629" t="s">
        <v>2665</v>
      </c>
      <c r="C2629" s="51">
        <v>2.7856743724823704E-2</v>
      </c>
      <c r="D2629" s="51">
        <f t="shared" ref="D2629:D2692" si="44">C2629+3%</f>
        <v>5.7856743724823703E-2</v>
      </c>
    </row>
    <row r="2630" spans="2:4" x14ac:dyDescent="0.2">
      <c r="B2630" t="s">
        <v>2666</v>
      </c>
      <c r="C2630" s="51">
        <v>9.9948515185728348E-3</v>
      </c>
      <c r="D2630" s="51">
        <f t="shared" si="44"/>
        <v>3.9994851518572835E-2</v>
      </c>
    </row>
    <row r="2631" spans="2:4" x14ac:dyDescent="0.2">
      <c r="B2631" t="s">
        <v>2667</v>
      </c>
      <c r="C2631" s="51">
        <v>-1.7406918057626591E-2</v>
      </c>
      <c r="D2631" s="51">
        <f t="shared" si="44"/>
        <v>1.2593081942373408E-2</v>
      </c>
    </row>
    <row r="2632" spans="2:4" x14ac:dyDescent="0.2">
      <c r="B2632" t="s">
        <v>2668</v>
      </c>
      <c r="C2632" s="51">
        <v>1.0672096720393934E-2</v>
      </c>
      <c r="D2632" s="51">
        <f t="shared" si="44"/>
        <v>4.067209672039393E-2</v>
      </c>
    </row>
    <row r="2633" spans="2:4" x14ac:dyDescent="0.2">
      <c r="B2633" t="s">
        <v>2669</v>
      </c>
      <c r="C2633" s="51">
        <v>3.5522932701172787E-2</v>
      </c>
      <c r="D2633" s="51">
        <f t="shared" si="44"/>
        <v>6.5522932701172792E-2</v>
      </c>
    </row>
    <row r="2634" spans="2:4" x14ac:dyDescent="0.2">
      <c r="B2634" t="s">
        <v>2670</v>
      </c>
      <c r="C2634" s="51">
        <v>-6.7491892258702418E-4</v>
      </c>
      <c r="D2634" s="51">
        <f t="shared" si="44"/>
        <v>2.9325081077412975E-2</v>
      </c>
    </row>
    <row r="2635" spans="2:4" x14ac:dyDescent="0.2">
      <c r="B2635" t="s">
        <v>2671</v>
      </c>
      <c r="C2635" s="51">
        <v>-2.3593731394990783E-2</v>
      </c>
      <c r="D2635" s="51">
        <f t="shared" si="44"/>
        <v>6.406268605009216E-3</v>
      </c>
    </row>
    <row r="2636" spans="2:4" x14ac:dyDescent="0.2">
      <c r="B2636" t="s">
        <v>2672</v>
      </c>
      <c r="C2636" s="51">
        <v>3.6674573642992384E-2</v>
      </c>
      <c r="D2636" s="51">
        <f t="shared" si="44"/>
        <v>6.6674573642992382E-2</v>
      </c>
    </row>
    <row r="2637" spans="2:4" x14ac:dyDescent="0.2">
      <c r="B2637" t="s">
        <v>2673</v>
      </c>
      <c r="C2637" s="51">
        <v>2.2135622948091594E-3</v>
      </c>
      <c r="D2637" s="51">
        <f t="shared" si="44"/>
        <v>3.2213562294809157E-2</v>
      </c>
    </row>
    <row r="2638" spans="2:4" x14ac:dyDescent="0.2">
      <c r="B2638" t="s">
        <v>2674</v>
      </c>
      <c r="C2638" s="51">
        <v>-4.5755121305976823E-4</v>
      </c>
      <c r="D2638" s="51">
        <f t="shared" si="44"/>
        <v>2.9542448786940231E-2</v>
      </c>
    </row>
    <row r="2639" spans="2:4" x14ac:dyDescent="0.2">
      <c r="B2639" t="s">
        <v>2675</v>
      </c>
      <c r="C2639" s="51">
        <v>-2.328749638100102E-4</v>
      </c>
      <c r="D2639" s="51">
        <f t="shared" si="44"/>
        <v>2.9767125036189987E-2</v>
      </c>
    </row>
    <row r="2640" spans="2:4" x14ac:dyDescent="0.2">
      <c r="B2640" t="s">
        <v>2676</v>
      </c>
      <c r="C2640" s="51">
        <v>1.5430484783995398E-2</v>
      </c>
      <c r="D2640" s="51">
        <f t="shared" si="44"/>
        <v>4.5430484783995397E-2</v>
      </c>
    </row>
    <row r="2641" spans="2:4" x14ac:dyDescent="0.2">
      <c r="B2641" t="s">
        <v>2677</v>
      </c>
      <c r="C2641" s="51">
        <v>2.0138233789249491E-2</v>
      </c>
      <c r="D2641" s="51">
        <f t="shared" si="44"/>
        <v>5.0138233789249489E-2</v>
      </c>
    </row>
    <row r="2642" spans="2:4" x14ac:dyDescent="0.2">
      <c r="B2642" t="s">
        <v>2678</v>
      </c>
      <c r="C2642" s="51">
        <v>2.2524575704888382E-2</v>
      </c>
      <c r="D2642" s="51">
        <f t="shared" si="44"/>
        <v>5.2524575704888381E-2</v>
      </c>
    </row>
    <row r="2643" spans="2:4" x14ac:dyDescent="0.2">
      <c r="B2643" t="s">
        <v>2679</v>
      </c>
      <c r="C2643" s="51">
        <v>2.2959924098721191E-2</v>
      </c>
      <c r="D2643" s="51">
        <f t="shared" si="44"/>
        <v>5.2959924098721189E-2</v>
      </c>
    </row>
    <row r="2644" spans="2:4" x14ac:dyDescent="0.2">
      <c r="B2644" t="s">
        <v>2680</v>
      </c>
      <c r="C2644" s="51">
        <v>1.2026247402981085E-2</v>
      </c>
      <c r="D2644" s="51">
        <f t="shared" si="44"/>
        <v>4.2026247402981082E-2</v>
      </c>
    </row>
    <row r="2645" spans="2:4" x14ac:dyDescent="0.2">
      <c r="B2645" t="s">
        <v>2681</v>
      </c>
      <c r="C2645" s="51">
        <v>1.1021370229150281E-2</v>
      </c>
      <c r="D2645" s="51">
        <f t="shared" si="44"/>
        <v>4.1021370229150284E-2</v>
      </c>
    </row>
    <row r="2646" spans="2:4" x14ac:dyDescent="0.2">
      <c r="B2646" t="s">
        <v>2682</v>
      </c>
      <c r="C2646" s="51">
        <v>6.2330121366029265E-3</v>
      </c>
      <c r="D2646" s="51">
        <f t="shared" si="44"/>
        <v>3.6233012136602925E-2</v>
      </c>
    </row>
    <row r="2647" spans="2:4" x14ac:dyDescent="0.2">
      <c r="B2647" t="s">
        <v>2683</v>
      </c>
      <c r="C2647" s="51">
        <v>-8.07649663913175E-4</v>
      </c>
      <c r="D2647" s="51">
        <f t="shared" si="44"/>
        <v>2.9192350336086824E-2</v>
      </c>
    </row>
    <row r="2648" spans="2:4" x14ac:dyDescent="0.2">
      <c r="B2648" t="s">
        <v>2684</v>
      </c>
      <c r="C2648" s="51">
        <v>5.4234186285893014E-4</v>
      </c>
      <c r="D2648" s="51">
        <f t="shared" si="44"/>
        <v>3.0542341862858931E-2</v>
      </c>
    </row>
    <row r="2649" spans="2:4" x14ac:dyDescent="0.2">
      <c r="B2649" t="s">
        <v>2685</v>
      </c>
      <c r="C2649" s="51">
        <v>2.003315574548736E-2</v>
      </c>
      <c r="D2649" s="51">
        <f t="shared" si="44"/>
        <v>5.0033155745487362E-2</v>
      </c>
    </row>
    <row r="2650" spans="2:4" x14ac:dyDescent="0.2">
      <c r="B2650" t="s">
        <v>2686</v>
      </c>
      <c r="C2650" s="51">
        <v>2.5081690017065152E-2</v>
      </c>
      <c r="D2650" s="51">
        <f t="shared" si="44"/>
        <v>5.508169001706515E-2</v>
      </c>
    </row>
    <row r="2651" spans="2:4" x14ac:dyDescent="0.2">
      <c r="B2651" t="s">
        <v>2687</v>
      </c>
      <c r="C2651" s="51">
        <v>-2.0147077494688734E-2</v>
      </c>
      <c r="D2651" s="51">
        <f t="shared" si="44"/>
        <v>9.8529225053112651E-3</v>
      </c>
    </row>
    <row r="2652" spans="2:4" x14ac:dyDescent="0.2">
      <c r="B2652" t="s">
        <v>2688</v>
      </c>
      <c r="C2652" s="51">
        <v>-1.7030884821848016E-2</v>
      </c>
      <c r="D2652" s="51">
        <f t="shared" si="44"/>
        <v>1.2969115178151983E-2</v>
      </c>
    </row>
    <row r="2653" spans="2:4" x14ac:dyDescent="0.2">
      <c r="B2653" t="s">
        <v>2689</v>
      </c>
      <c r="C2653" s="51">
        <v>1.0440307844368443E-2</v>
      </c>
      <c r="D2653" s="51">
        <f t="shared" si="44"/>
        <v>4.0440307844368445E-2</v>
      </c>
    </row>
    <row r="2654" spans="2:4" x14ac:dyDescent="0.2">
      <c r="B2654" t="s">
        <v>2690</v>
      </c>
      <c r="C2654" s="51">
        <v>7.7481229731466969E-2</v>
      </c>
      <c r="D2654" s="51">
        <f t="shared" si="44"/>
        <v>0.10748122973146697</v>
      </c>
    </row>
    <row r="2655" spans="2:4" x14ac:dyDescent="0.2">
      <c r="B2655" t="s">
        <v>2691</v>
      </c>
      <c r="C2655" s="51">
        <v>5.1318995542226235E-2</v>
      </c>
      <c r="D2655" s="51">
        <f t="shared" si="44"/>
        <v>8.1318995542226241E-2</v>
      </c>
    </row>
    <row r="2656" spans="2:4" x14ac:dyDescent="0.2">
      <c r="B2656" t="s">
        <v>2692</v>
      </c>
      <c r="C2656" s="51">
        <v>6.5119636418920698E-3</v>
      </c>
      <c r="D2656" s="51">
        <f t="shared" si="44"/>
        <v>3.6511963641892069E-2</v>
      </c>
    </row>
    <row r="2657" spans="2:4" x14ac:dyDescent="0.2">
      <c r="B2657" t="s">
        <v>2693</v>
      </c>
      <c r="C2657" s="51">
        <v>2.0734702281425411E-2</v>
      </c>
      <c r="D2657" s="51">
        <f t="shared" si="44"/>
        <v>5.073470228142541E-2</v>
      </c>
    </row>
    <row r="2658" spans="2:4" x14ac:dyDescent="0.2">
      <c r="B2658" t="s">
        <v>2694</v>
      </c>
      <c r="C2658" s="51">
        <v>-7.9962228091667639E-3</v>
      </c>
      <c r="D2658" s="51">
        <f t="shared" si="44"/>
        <v>2.2003777190833233E-2</v>
      </c>
    </row>
    <row r="2659" spans="2:4" x14ac:dyDescent="0.2">
      <c r="B2659" t="s">
        <v>2695</v>
      </c>
      <c r="C2659" s="51">
        <v>-1.8875159757862491E-2</v>
      </c>
      <c r="D2659" s="51">
        <f t="shared" si="44"/>
        <v>1.1124840242137508E-2</v>
      </c>
    </row>
    <row r="2660" spans="2:4" x14ac:dyDescent="0.2">
      <c r="B2660" t="s">
        <v>2696</v>
      </c>
      <c r="C2660" s="51">
        <v>-2.8325597098165269E-2</v>
      </c>
      <c r="D2660" s="51">
        <f t="shared" si="44"/>
        <v>1.6744029018347303E-3</v>
      </c>
    </row>
    <row r="2661" spans="2:4" x14ac:dyDescent="0.2">
      <c r="B2661" t="s">
        <v>2697</v>
      </c>
      <c r="C2661" s="51">
        <v>3.2773437719602803E-2</v>
      </c>
      <c r="D2661" s="51">
        <f t="shared" si="44"/>
        <v>6.2773437719602809E-2</v>
      </c>
    </row>
    <row r="2662" spans="2:4" x14ac:dyDescent="0.2">
      <c r="B2662" t="s">
        <v>2698</v>
      </c>
      <c r="C2662" s="51">
        <v>1.4203384254834191E-2</v>
      </c>
      <c r="D2662" s="51">
        <f t="shared" si="44"/>
        <v>4.4203384254834194E-2</v>
      </c>
    </row>
    <row r="2663" spans="2:4" x14ac:dyDescent="0.2">
      <c r="B2663" t="s">
        <v>2699</v>
      </c>
      <c r="C2663" s="51">
        <v>-1.33519709266518E-2</v>
      </c>
      <c r="D2663" s="51">
        <f t="shared" si="44"/>
        <v>1.6648029073348197E-2</v>
      </c>
    </row>
    <row r="2664" spans="2:4" x14ac:dyDescent="0.2">
      <c r="B2664" t="s">
        <v>2700</v>
      </c>
      <c r="C2664" s="51">
        <v>-1.7611001718473358E-2</v>
      </c>
      <c r="D2664" s="51">
        <f t="shared" si="44"/>
        <v>1.2388998281526641E-2</v>
      </c>
    </row>
    <row r="2665" spans="2:4" x14ac:dyDescent="0.2">
      <c r="B2665" t="s">
        <v>2701</v>
      </c>
      <c r="C2665" s="51">
        <v>2.4128106007109157E-2</v>
      </c>
      <c r="D2665" s="51">
        <f t="shared" si="44"/>
        <v>5.4128106007109156E-2</v>
      </c>
    </row>
    <row r="2666" spans="2:4" x14ac:dyDescent="0.2">
      <c r="B2666" t="s">
        <v>2702</v>
      </c>
      <c r="C2666" s="51">
        <v>1.4269560976599479E-2</v>
      </c>
      <c r="D2666" s="51">
        <f t="shared" si="44"/>
        <v>4.4269560976599481E-2</v>
      </c>
    </row>
    <row r="2667" spans="2:4" x14ac:dyDescent="0.2">
      <c r="B2667" t="s">
        <v>2703</v>
      </c>
      <c r="C2667" s="51">
        <v>-1.8546429447568562E-2</v>
      </c>
      <c r="D2667" s="51">
        <f t="shared" si="44"/>
        <v>1.1453570552431437E-2</v>
      </c>
    </row>
    <row r="2668" spans="2:4" x14ac:dyDescent="0.2">
      <c r="B2668" t="s">
        <v>2704</v>
      </c>
      <c r="C2668" s="51">
        <v>-1.4654011460984382E-2</v>
      </c>
      <c r="D2668" s="51">
        <f t="shared" si="44"/>
        <v>1.5345988539015617E-2</v>
      </c>
    </row>
    <row r="2669" spans="2:4" x14ac:dyDescent="0.2">
      <c r="B2669" t="s">
        <v>2705</v>
      </c>
      <c r="C2669" s="51">
        <v>3.2214384902262673E-2</v>
      </c>
      <c r="D2669" s="51">
        <f t="shared" si="44"/>
        <v>6.2214384902262672E-2</v>
      </c>
    </row>
    <row r="2670" spans="2:4" x14ac:dyDescent="0.2">
      <c r="B2670" t="s">
        <v>2706</v>
      </c>
      <c r="C2670" s="51">
        <v>-8.3340900998946279E-3</v>
      </c>
      <c r="D2670" s="51">
        <f t="shared" si="44"/>
        <v>2.1665909900105369E-2</v>
      </c>
    </row>
    <row r="2671" spans="2:4" x14ac:dyDescent="0.2">
      <c r="B2671" t="s">
        <v>2707</v>
      </c>
      <c r="C2671" s="51">
        <v>6.8690120719257708E-3</v>
      </c>
      <c r="D2671" s="51">
        <f t="shared" si="44"/>
        <v>3.6869012071925771E-2</v>
      </c>
    </row>
    <row r="2672" spans="2:4" x14ac:dyDescent="0.2">
      <c r="B2672" t="s">
        <v>2708</v>
      </c>
      <c r="C2672" s="51">
        <v>-7.6130519651906037E-2</v>
      </c>
      <c r="D2672" s="51">
        <f t="shared" si="44"/>
        <v>-4.6130519651906038E-2</v>
      </c>
    </row>
    <row r="2673" spans="2:4" x14ac:dyDescent="0.2">
      <c r="B2673" t="s">
        <v>2709</v>
      </c>
      <c r="C2673" s="51">
        <v>1.3936601252381893E-3</v>
      </c>
      <c r="D2673" s="51">
        <f t="shared" si="44"/>
        <v>3.1393660125238185E-2</v>
      </c>
    </row>
    <row r="2674" spans="2:4" x14ac:dyDescent="0.2">
      <c r="B2674" t="s">
        <v>2710</v>
      </c>
      <c r="C2674" s="51">
        <v>4.9118514844650966E-3</v>
      </c>
      <c r="D2674" s="51">
        <f t="shared" si="44"/>
        <v>3.4911851484465094E-2</v>
      </c>
    </row>
    <row r="2675" spans="2:4" x14ac:dyDescent="0.2">
      <c r="B2675" t="s">
        <v>2711</v>
      </c>
      <c r="C2675" s="51">
        <v>3.7424172218128042E-2</v>
      </c>
      <c r="D2675" s="51">
        <f t="shared" si="44"/>
        <v>6.7424172218128048E-2</v>
      </c>
    </row>
    <row r="2676" spans="2:4" x14ac:dyDescent="0.2">
      <c r="B2676" t="s">
        <v>2712</v>
      </c>
      <c r="C2676" s="51">
        <v>9.4340555762404237E-3</v>
      </c>
      <c r="D2676" s="51">
        <f t="shared" si="44"/>
        <v>3.9434055576240426E-2</v>
      </c>
    </row>
    <row r="2677" spans="2:4" x14ac:dyDescent="0.2">
      <c r="B2677" t="s">
        <v>2713</v>
      </c>
      <c r="C2677" s="51">
        <v>-1.7966065657370169E-2</v>
      </c>
      <c r="D2677" s="51">
        <f t="shared" si="44"/>
        <v>1.203393434262983E-2</v>
      </c>
    </row>
    <row r="2678" spans="2:4" x14ac:dyDescent="0.2">
      <c r="B2678" t="s">
        <v>2714</v>
      </c>
      <c r="C2678" s="51">
        <v>8.0224940057914695E-3</v>
      </c>
      <c r="D2678" s="51">
        <f t="shared" si="44"/>
        <v>3.8022494005791468E-2</v>
      </c>
    </row>
    <row r="2679" spans="2:4" x14ac:dyDescent="0.2">
      <c r="B2679" t="s">
        <v>2715</v>
      </c>
      <c r="C2679" s="51">
        <v>1.7327605477633134E-2</v>
      </c>
      <c r="D2679" s="51">
        <f t="shared" si="44"/>
        <v>4.7327605477633136E-2</v>
      </c>
    </row>
    <row r="2680" spans="2:4" x14ac:dyDescent="0.2">
      <c r="B2680" t="s">
        <v>2716</v>
      </c>
      <c r="C2680" s="51">
        <v>-2.6136118007778781E-3</v>
      </c>
      <c r="D2680" s="51">
        <f t="shared" si="44"/>
        <v>2.7386388199222123E-2</v>
      </c>
    </row>
    <row r="2681" spans="2:4" x14ac:dyDescent="0.2">
      <c r="B2681" t="s">
        <v>2717</v>
      </c>
      <c r="C2681" s="51">
        <v>-1.0221457825429553E-2</v>
      </c>
      <c r="D2681" s="51">
        <f t="shared" si="44"/>
        <v>1.9778542174570445E-2</v>
      </c>
    </row>
    <row r="2682" spans="2:4" x14ac:dyDescent="0.2">
      <c r="B2682" t="s">
        <v>2718</v>
      </c>
      <c r="C2682" s="51">
        <v>5.7396548293322082E-3</v>
      </c>
      <c r="D2682" s="51">
        <f t="shared" si="44"/>
        <v>3.573965482933221E-2</v>
      </c>
    </row>
    <row r="2683" spans="2:4" x14ac:dyDescent="0.2">
      <c r="B2683" t="s">
        <v>2719</v>
      </c>
      <c r="C2683" s="51">
        <v>1.929287514550659E-2</v>
      </c>
      <c r="D2683" s="51">
        <f t="shared" si="44"/>
        <v>4.9292875145506593E-2</v>
      </c>
    </row>
    <row r="2684" spans="2:4" x14ac:dyDescent="0.2">
      <c r="B2684" t="s">
        <v>2720</v>
      </c>
      <c r="C2684" s="51">
        <v>1.3389010540062746E-2</v>
      </c>
      <c r="D2684" s="51">
        <f t="shared" si="44"/>
        <v>4.3389010540062743E-2</v>
      </c>
    </row>
    <row r="2685" spans="2:4" x14ac:dyDescent="0.2">
      <c r="B2685" t="s">
        <v>2721</v>
      </c>
      <c r="C2685" s="51">
        <v>-1.7801265499775634E-2</v>
      </c>
      <c r="D2685" s="51">
        <f t="shared" si="44"/>
        <v>1.2198734500224365E-2</v>
      </c>
    </row>
    <row r="2686" spans="2:4" x14ac:dyDescent="0.2">
      <c r="B2686" t="s">
        <v>2722</v>
      </c>
      <c r="C2686" s="51">
        <v>2.7632477772556965E-2</v>
      </c>
      <c r="D2686" s="51">
        <f t="shared" si="44"/>
        <v>5.7632477772556964E-2</v>
      </c>
    </row>
    <row r="2687" spans="2:4" x14ac:dyDescent="0.2">
      <c r="B2687" t="s">
        <v>2723</v>
      </c>
      <c r="C2687" s="51">
        <v>1.6092690622483211E-2</v>
      </c>
      <c r="D2687" s="51">
        <f t="shared" si="44"/>
        <v>4.6092690622483209E-2</v>
      </c>
    </row>
    <row r="2688" spans="2:4" x14ac:dyDescent="0.2">
      <c r="B2688" t="s">
        <v>2724</v>
      </c>
      <c r="C2688" s="51">
        <v>1.0001122009262E-2</v>
      </c>
      <c r="D2688" s="51">
        <f t="shared" si="44"/>
        <v>4.0001122009262001E-2</v>
      </c>
    </row>
    <row r="2689" spans="2:4" x14ac:dyDescent="0.2">
      <c r="B2689" t="s">
        <v>2725</v>
      </c>
      <c r="C2689" s="51">
        <v>-1.5817819372611751E-2</v>
      </c>
      <c r="D2689" s="51">
        <f t="shared" si="44"/>
        <v>1.4182180627388248E-2</v>
      </c>
    </row>
    <row r="2690" spans="2:4" x14ac:dyDescent="0.2">
      <c r="B2690" t="s">
        <v>2726</v>
      </c>
      <c r="C2690" s="51">
        <v>5.0025918325889577E-3</v>
      </c>
      <c r="D2690" s="51">
        <f t="shared" si="44"/>
        <v>3.5002591832588956E-2</v>
      </c>
    </row>
    <row r="2691" spans="2:4" x14ac:dyDescent="0.2">
      <c r="B2691" t="s">
        <v>2727</v>
      </c>
      <c r="C2691" s="51">
        <v>1.4731717053713428E-2</v>
      </c>
      <c r="D2691" s="51">
        <f t="shared" si="44"/>
        <v>4.4731717053713427E-2</v>
      </c>
    </row>
    <row r="2692" spans="2:4" x14ac:dyDescent="0.2">
      <c r="B2692" t="s">
        <v>2728</v>
      </c>
      <c r="C2692" s="51">
        <v>-8.180807520140462E-3</v>
      </c>
      <c r="D2692" s="51">
        <f t="shared" si="44"/>
        <v>2.1819192479859535E-2</v>
      </c>
    </row>
    <row r="2693" spans="2:4" x14ac:dyDescent="0.2">
      <c r="B2693" t="s">
        <v>2729</v>
      </c>
      <c r="C2693" s="51">
        <v>-1.4287926567370121E-2</v>
      </c>
      <c r="D2693" s="51">
        <f t="shared" ref="D2693:D2756" si="45">C2693+3%</f>
        <v>1.5712073432629876E-2</v>
      </c>
    </row>
    <row r="2694" spans="2:4" x14ac:dyDescent="0.2">
      <c r="B2694" t="s">
        <v>2730</v>
      </c>
      <c r="C2694" s="51">
        <v>2.8705468067687423E-2</v>
      </c>
      <c r="D2694" s="51">
        <f t="shared" si="45"/>
        <v>5.8705468067687422E-2</v>
      </c>
    </row>
    <row r="2695" spans="2:4" x14ac:dyDescent="0.2">
      <c r="B2695" t="s">
        <v>2731</v>
      </c>
      <c r="C2695" s="51">
        <v>-1.8208566777487695E-2</v>
      </c>
      <c r="D2695" s="51">
        <f t="shared" si="45"/>
        <v>1.1791433222512304E-2</v>
      </c>
    </row>
    <row r="2696" spans="2:4" x14ac:dyDescent="0.2">
      <c r="B2696" t="s">
        <v>2732</v>
      </c>
      <c r="C2696" s="51">
        <v>2.8166508405814868E-2</v>
      </c>
      <c r="D2696" s="51">
        <f t="shared" si="45"/>
        <v>5.8166508405814867E-2</v>
      </c>
    </row>
    <row r="2697" spans="2:4" x14ac:dyDescent="0.2">
      <c r="B2697" t="s">
        <v>2733</v>
      </c>
      <c r="C2697" s="51">
        <v>-1.5951857132775069E-2</v>
      </c>
      <c r="D2697" s="51">
        <f t="shared" si="45"/>
        <v>1.404814286722493E-2</v>
      </c>
    </row>
    <row r="2698" spans="2:4" x14ac:dyDescent="0.2">
      <c r="B2698" t="s">
        <v>2734</v>
      </c>
      <c r="C2698" s="51">
        <v>3.3421623800218105E-2</v>
      </c>
      <c r="D2698" s="51">
        <f t="shared" si="45"/>
        <v>6.3421623800218097E-2</v>
      </c>
    </row>
    <row r="2699" spans="2:4" x14ac:dyDescent="0.2">
      <c r="B2699" t="s">
        <v>2735</v>
      </c>
      <c r="C2699" s="51">
        <v>-3.597491681539661E-3</v>
      </c>
      <c r="D2699" s="51">
        <f t="shared" si="45"/>
        <v>2.640250831846034E-2</v>
      </c>
    </row>
    <row r="2700" spans="2:4" x14ac:dyDescent="0.2">
      <c r="B2700" t="s">
        <v>2736</v>
      </c>
      <c r="C2700" s="51">
        <v>-8.7821826143830665E-3</v>
      </c>
      <c r="D2700" s="51">
        <f t="shared" si="45"/>
        <v>2.1217817385616934E-2</v>
      </c>
    </row>
    <row r="2701" spans="2:4" x14ac:dyDescent="0.2">
      <c r="B2701" t="s">
        <v>2737</v>
      </c>
      <c r="C2701" s="51">
        <v>4.2628078572185028E-2</v>
      </c>
      <c r="D2701" s="51">
        <f t="shared" si="45"/>
        <v>7.2628078572185034E-2</v>
      </c>
    </row>
    <row r="2702" spans="2:4" x14ac:dyDescent="0.2">
      <c r="B2702" t="s">
        <v>2738</v>
      </c>
      <c r="C2702" s="51">
        <v>-1.100035576458939E-2</v>
      </c>
      <c r="D2702" s="51">
        <f t="shared" si="45"/>
        <v>1.8999644235410611E-2</v>
      </c>
    </row>
    <row r="2703" spans="2:4" x14ac:dyDescent="0.2">
      <c r="B2703" t="s">
        <v>2739</v>
      </c>
      <c r="C2703" s="51">
        <v>1.1570426211619741E-2</v>
      </c>
      <c r="D2703" s="51">
        <f t="shared" si="45"/>
        <v>4.1570426211619743E-2</v>
      </c>
    </row>
    <row r="2704" spans="2:4" x14ac:dyDescent="0.2">
      <c r="B2704" t="s">
        <v>2740</v>
      </c>
      <c r="C2704" s="51">
        <v>1.0424334064146008E-2</v>
      </c>
      <c r="D2704" s="51">
        <f t="shared" si="45"/>
        <v>4.0424334064146007E-2</v>
      </c>
    </row>
    <row r="2705" spans="2:4" x14ac:dyDescent="0.2">
      <c r="B2705" t="s">
        <v>2741</v>
      </c>
      <c r="C2705" s="51">
        <v>3.3958003254495266E-2</v>
      </c>
      <c r="D2705" s="51">
        <f t="shared" si="45"/>
        <v>6.3958003254495271E-2</v>
      </c>
    </row>
    <row r="2706" spans="2:4" x14ac:dyDescent="0.2">
      <c r="B2706" t="s">
        <v>2742</v>
      </c>
      <c r="C2706" s="51">
        <v>3.23987456085695E-2</v>
      </c>
      <c r="D2706" s="51">
        <f t="shared" si="45"/>
        <v>6.2398745608569499E-2</v>
      </c>
    </row>
    <row r="2707" spans="2:4" x14ac:dyDescent="0.2">
      <c r="B2707" t="s">
        <v>2743</v>
      </c>
      <c r="C2707" s="51">
        <v>5.5773562989528255E-3</v>
      </c>
      <c r="D2707" s="51">
        <f t="shared" si="45"/>
        <v>3.5577356298952825E-2</v>
      </c>
    </row>
    <row r="2708" spans="2:4" x14ac:dyDescent="0.2">
      <c r="B2708" t="s">
        <v>2744</v>
      </c>
      <c r="C2708" s="51">
        <v>2.3227093061814155E-2</v>
      </c>
      <c r="D2708" s="51">
        <f t="shared" si="45"/>
        <v>5.3227093061814154E-2</v>
      </c>
    </row>
    <row r="2709" spans="2:4" x14ac:dyDescent="0.2">
      <c r="B2709" t="s">
        <v>2745</v>
      </c>
      <c r="C2709" s="51">
        <v>1.9464673701219716E-2</v>
      </c>
      <c r="D2709" s="51">
        <f t="shared" si="45"/>
        <v>4.9464673701219715E-2</v>
      </c>
    </row>
    <row r="2710" spans="2:4" x14ac:dyDescent="0.2">
      <c r="B2710" t="s">
        <v>2746</v>
      </c>
      <c r="C2710" s="51">
        <v>1.8987598233133941E-2</v>
      </c>
      <c r="D2710" s="51">
        <f t="shared" si="45"/>
        <v>4.8987598233133936E-2</v>
      </c>
    </row>
    <row r="2711" spans="2:4" x14ac:dyDescent="0.2">
      <c r="B2711" t="s">
        <v>2747</v>
      </c>
      <c r="C2711" s="51">
        <v>1.0018810308379811E-2</v>
      </c>
      <c r="D2711" s="51">
        <f t="shared" si="45"/>
        <v>4.001881030837981E-2</v>
      </c>
    </row>
    <row r="2712" spans="2:4" x14ac:dyDescent="0.2">
      <c r="B2712" t="s">
        <v>2748</v>
      </c>
      <c r="C2712" s="51">
        <v>6.5184141510975652E-3</v>
      </c>
      <c r="D2712" s="51">
        <f t="shared" si="45"/>
        <v>3.6518414151097564E-2</v>
      </c>
    </row>
    <row r="2713" spans="2:4" x14ac:dyDescent="0.2">
      <c r="B2713" t="s">
        <v>2749</v>
      </c>
      <c r="C2713" s="51">
        <v>5.4423295987593096E-3</v>
      </c>
      <c r="D2713" s="51">
        <f t="shared" si="45"/>
        <v>3.5442329598759308E-2</v>
      </c>
    </row>
    <row r="2714" spans="2:4" x14ac:dyDescent="0.2">
      <c r="B2714" t="s">
        <v>2750</v>
      </c>
      <c r="C2714" s="51">
        <v>5.0314709215024012E-2</v>
      </c>
      <c r="D2714" s="51">
        <f t="shared" si="45"/>
        <v>8.0314709215024011E-2</v>
      </c>
    </row>
    <row r="2715" spans="2:4" x14ac:dyDescent="0.2">
      <c r="B2715" t="s">
        <v>2751</v>
      </c>
      <c r="C2715" s="51">
        <v>-1.1148001404588716E-2</v>
      </c>
      <c r="D2715" s="51">
        <f t="shared" si="45"/>
        <v>1.8851998595411285E-2</v>
      </c>
    </row>
    <row r="2716" spans="2:4" x14ac:dyDescent="0.2">
      <c r="B2716" t="s">
        <v>2752</v>
      </c>
      <c r="C2716" s="51">
        <v>2.1518320541102899E-2</v>
      </c>
      <c r="D2716" s="51">
        <f t="shared" si="45"/>
        <v>5.1518320541102898E-2</v>
      </c>
    </row>
    <row r="2717" spans="2:4" x14ac:dyDescent="0.2">
      <c r="B2717" t="s">
        <v>2753</v>
      </c>
      <c r="C2717" s="51">
        <v>4.2558119216318184E-2</v>
      </c>
      <c r="D2717" s="51">
        <f t="shared" si="45"/>
        <v>7.255811921631819E-2</v>
      </c>
    </row>
    <row r="2718" spans="2:4" x14ac:dyDescent="0.2">
      <c r="B2718" t="s">
        <v>2754</v>
      </c>
      <c r="C2718" s="51">
        <v>1.1979060964946685E-3</v>
      </c>
      <c r="D2718" s="51">
        <f t="shared" si="45"/>
        <v>3.1197906096494667E-2</v>
      </c>
    </row>
    <row r="2719" spans="2:4" x14ac:dyDescent="0.2">
      <c r="B2719" t="s">
        <v>2755</v>
      </c>
      <c r="C2719" s="51">
        <v>2.45535431937196E-2</v>
      </c>
      <c r="D2719" s="51">
        <f t="shared" si="45"/>
        <v>5.4553543193719599E-2</v>
      </c>
    </row>
    <row r="2720" spans="2:4" x14ac:dyDescent="0.2">
      <c r="B2720" t="s">
        <v>2756</v>
      </c>
      <c r="C2720" s="51">
        <v>-5.5602082296057724E-3</v>
      </c>
      <c r="D2720" s="51">
        <f t="shared" si="45"/>
        <v>2.4439791770394226E-2</v>
      </c>
    </row>
    <row r="2721" spans="2:4" x14ac:dyDescent="0.2">
      <c r="B2721" t="s">
        <v>2757</v>
      </c>
      <c r="C2721" s="51">
        <v>-1.3750767488184372E-3</v>
      </c>
      <c r="D2721" s="51">
        <f t="shared" si="45"/>
        <v>2.8624923251181562E-2</v>
      </c>
    </row>
    <row r="2722" spans="2:4" x14ac:dyDescent="0.2">
      <c r="B2722" t="s">
        <v>2758</v>
      </c>
      <c r="C2722" s="51">
        <v>4.9455340776942427E-2</v>
      </c>
      <c r="D2722" s="51">
        <f t="shared" si="45"/>
        <v>7.9455340776942426E-2</v>
      </c>
    </row>
    <row r="2723" spans="2:4" x14ac:dyDescent="0.2">
      <c r="B2723" t="s">
        <v>2759</v>
      </c>
      <c r="C2723" s="51">
        <v>1.301871725981755E-2</v>
      </c>
      <c r="D2723" s="51">
        <f t="shared" si="45"/>
        <v>4.3018717259817547E-2</v>
      </c>
    </row>
    <row r="2724" spans="2:4" x14ac:dyDescent="0.2">
      <c r="B2724" t="s">
        <v>2760</v>
      </c>
      <c r="C2724" s="51">
        <v>1.129322816337321E-2</v>
      </c>
      <c r="D2724" s="51">
        <f t="shared" si="45"/>
        <v>4.1293228163373205E-2</v>
      </c>
    </row>
    <row r="2725" spans="2:4" x14ac:dyDescent="0.2">
      <c r="B2725" t="s">
        <v>2761</v>
      </c>
      <c r="C2725" s="51">
        <v>-2.1131865992621089E-2</v>
      </c>
      <c r="D2725" s="51">
        <f t="shared" si="45"/>
        <v>8.8681340073789097E-3</v>
      </c>
    </row>
    <row r="2726" spans="2:4" x14ac:dyDescent="0.2">
      <c r="B2726" t="s">
        <v>2762</v>
      </c>
      <c r="C2726" s="51">
        <v>4.1843317612142314E-2</v>
      </c>
      <c r="D2726" s="51">
        <f t="shared" si="45"/>
        <v>7.1843317612142313E-2</v>
      </c>
    </row>
    <row r="2727" spans="2:4" x14ac:dyDescent="0.2">
      <c r="B2727" t="s">
        <v>2763</v>
      </c>
      <c r="C2727" s="51">
        <v>5.9477940670072098E-3</v>
      </c>
      <c r="D2727" s="51">
        <f t="shared" si="45"/>
        <v>3.594779406700721E-2</v>
      </c>
    </row>
    <row r="2728" spans="2:4" x14ac:dyDescent="0.2">
      <c r="B2728" t="s">
        <v>2764</v>
      </c>
      <c r="C2728" s="51">
        <v>2.9606653527944962E-2</v>
      </c>
      <c r="D2728" s="51">
        <f t="shared" si="45"/>
        <v>5.9606653527944961E-2</v>
      </c>
    </row>
    <row r="2729" spans="2:4" x14ac:dyDescent="0.2">
      <c r="B2729" t="s">
        <v>2765</v>
      </c>
      <c r="C2729" s="51">
        <v>-1.7690075639444643E-2</v>
      </c>
      <c r="D2729" s="51">
        <f t="shared" si="45"/>
        <v>1.2309924360555356E-2</v>
      </c>
    </row>
    <row r="2730" spans="2:4" x14ac:dyDescent="0.2">
      <c r="B2730" t="s">
        <v>2766</v>
      </c>
      <c r="C2730" s="51">
        <v>9.6409881836855022E-3</v>
      </c>
      <c r="D2730" s="51">
        <f t="shared" si="45"/>
        <v>3.9640988183685499E-2</v>
      </c>
    </row>
    <row r="2731" spans="2:4" x14ac:dyDescent="0.2">
      <c r="B2731" t="s">
        <v>2767</v>
      </c>
      <c r="C2731" s="51">
        <v>-2.0142202395871563E-2</v>
      </c>
      <c r="D2731" s="51">
        <f t="shared" si="45"/>
        <v>9.8577976041284363E-3</v>
      </c>
    </row>
    <row r="2732" spans="2:4" x14ac:dyDescent="0.2">
      <c r="B2732" t="s">
        <v>2768</v>
      </c>
      <c r="C2732" s="51">
        <v>2.6109310079085735E-2</v>
      </c>
      <c r="D2732" s="51">
        <f t="shared" si="45"/>
        <v>5.6109310079085734E-2</v>
      </c>
    </row>
    <row r="2733" spans="2:4" x14ac:dyDescent="0.2">
      <c r="B2733" t="s">
        <v>2769</v>
      </c>
      <c r="C2733" s="51">
        <v>1.8703378040220986E-2</v>
      </c>
      <c r="D2733" s="51">
        <f t="shared" si="45"/>
        <v>4.8703378040220985E-2</v>
      </c>
    </row>
    <row r="2734" spans="2:4" x14ac:dyDescent="0.2">
      <c r="B2734" t="s">
        <v>2770</v>
      </c>
      <c r="C2734" s="51">
        <v>4.6370535938912077E-2</v>
      </c>
      <c r="D2734" s="51">
        <f t="shared" si="45"/>
        <v>7.6370535938912076E-2</v>
      </c>
    </row>
    <row r="2735" spans="2:4" x14ac:dyDescent="0.2">
      <c r="B2735" t="s">
        <v>2771</v>
      </c>
      <c r="C2735" s="51">
        <v>1.8869975436660726E-2</v>
      </c>
      <c r="D2735" s="51">
        <f t="shared" si="45"/>
        <v>4.8869975436660724E-2</v>
      </c>
    </row>
    <row r="2736" spans="2:4" x14ac:dyDescent="0.2">
      <c r="B2736" t="s">
        <v>2772</v>
      </c>
      <c r="C2736" s="51">
        <v>-1.7799789023008737E-2</v>
      </c>
      <c r="D2736" s="51">
        <f t="shared" si="45"/>
        <v>1.2200210976991262E-2</v>
      </c>
    </row>
    <row r="2737" spans="2:4" x14ac:dyDescent="0.2">
      <c r="B2737" t="s">
        <v>2773</v>
      </c>
      <c r="C2737" s="51">
        <v>1.441939704610494E-2</v>
      </c>
      <c r="D2737" s="51">
        <f t="shared" si="45"/>
        <v>4.4419397046104939E-2</v>
      </c>
    </row>
    <row r="2738" spans="2:4" x14ac:dyDescent="0.2">
      <c r="B2738" t="s">
        <v>2774</v>
      </c>
      <c r="C2738" s="51">
        <v>3.7846991225392063E-2</v>
      </c>
      <c r="D2738" s="51">
        <f t="shared" si="45"/>
        <v>6.7846991225392062E-2</v>
      </c>
    </row>
    <row r="2739" spans="2:4" x14ac:dyDescent="0.2">
      <c r="B2739" t="s">
        <v>2775</v>
      </c>
      <c r="C2739" s="51">
        <v>2.2591211776733185E-2</v>
      </c>
      <c r="D2739" s="51">
        <f t="shared" si="45"/>
        <v>5.2591211776733184E-2</v>
      </c>
    </row>
    <row r="2740" spans="2:4" x14ac:dyDescent="0.2">
      <c r="B2740" t="s">
        <v>2776</v>
      </c>
      <c r="C2740" s="51">
        <v>7.8143042855191181E-3</v>
      </c>
      <c r="D2740" s="51">
        <f t="shared" si="45"/>
        <v>3.7814304285519115E-2</v>
      </c>
    </row>
    <row r="2741" spans="2:4" x14ac:dyDescent="0.2">
      <c r="B2741" t="s">
        <v>2777</v>
      </c>
      <c r="C2741" s="51">
        <v>-9.2496234460398789E-3</v>
      </c>
      <c r="D2741" s="51">
        <f t="shared" si="45"/>
        <v>2.0750376553960122E-2</v>
      </c>
    </row>
    <row r="2742" spans="2:4" x14ac:dyDescent="0.2">
      <c r="B2742" t="s">
        <v>2778</v>
      </c>
      <c r="C2742" s="51">
        <v>2.1330107535539392E-2</v>
      </c>
      <c r="D2742" s="51">
        <f t="shared" si="45"/>
        <v>5.133010753553939E-2</v>
      </c>
    </row>
    <row r="2743" spans="2:4" x14ac:dyDescent="0.2">
      <c r="B2743" t="s">
        <v>2779</v>
      </c>
      <c r="C2743" s="51">
        <v>-3.1625502398322358E-3</v>
      </c>
      <c r="D2743" s="51">
        <f t="shared" si="45"/>
        <v>2.6837449760167761E-2</v>
      </c>
    </row>
    <row r="2744" spans="2:4" x14ac:dyDescent="0.2">
      <c r="B2744" t="s">
        <v>2780</v>
      </c>
      <c r="C2744" s="51">
        <v>8.6754299057443529E-3</v>
      </c>
      <c r="D2744" s="51">
        <f t="shared" si="45"/>
        <v>3.8675429905744352E-2</v>
      </c>
    </row>
    <row r="2745" spans="2:4" x14ac:dyDescent="0.2">
      <c r="B2745" t="s">
        <v>2781</v>
      </c>
      <c r="C2745" s="51">
        <v>1.0172313572560047E-3</v>
      </c>
      <c r="D2745" s="51">
        <f t="shared" si="45"/>
        <v>3.1017231357256002E-2</v>
      </c>
    </row>
    <row r="2746" spans="2:4" x14ac:dyDescent="0.2">
      <c r="B2746" t="s">
        <v>2782</v>
      </c>
      <c r="C2746" s="51">
        <v>1.3225920866101016E-2</v>
      </c>
      <c r="D2746" s="51">
        <f t="shared" si="45"/>
        <v>4.3225920866101011E-2</v>
      </c>
    </row>
    <row r="2747" spans="2:4" x14ac:dyDescent="0.2">
      <c r="B2747" t="s">
        <v>2783</v>
      </c>
      <c r="C2747" s="51">
        <v>1.0104531811316235E-2</v>
      </c>
      <c r="D2747" s="51">
        <f t="shared" si="45"/>
        <v>4.0104531811316235E-2</v>
      </c>
    </row>
    <row r="2748" spans="2:4" x14ac:dyDescent="0.2">
      <c r="B2748" t="s">
        <v>2784</v>
      </c>
      <c r="C2748" s="51">
        <v>1.1960481111023977E-2</v>
      </c>
      <c r="D2748" s="51">
        <f t="shared" si="45"/>
        <v>4.1960481111023976E-2</v>
      </c>
    </row>
    <row r="2749" spans="2:4" x14ac:dyDescent="0.2">
      <c r="B2749" t="s">
        <v>2785</v>
      </c>
      <c r="C2749" s="51">
        <v>3.199537884238185E-2</v>
      </c>
      <c r="D2749" s="51">
        <f t="shared" si="45"/>
        <v>6.1995378842381849E-2</v>
      </c>
    </row>
    <row r="2750" spans="2:4" x14ac:dyDescent="0.2">
      <c r="B2750" t="s">
        <v>2786</v>
      </c>
      <c r="C2750" s="51">
        <v>2.6763851907796475E-2</v>
      </c>
      <c r="D2750" s="51">
        <f t="shared" si="45"/>
        <v>5.6763851907796474E-2</v>
      </c>
    </row>
    <row r="2751" spans="2:4" x14ac:dyDescent="0.2">
      <c r="B2751" t="s">
        <v>2787</v>
      </c>
      <c r="C2751" s="51">
        <v>-9.6897635064176601E-3</v>
      </c>
      <c r="D2751" s="51">
        <f t="shared" si="45"/>
        <v>2.0310236493582337E-2</v>
      </c>
    </row>
    <row r="2752" spans="2:4" x14ac:dyDescent="0.2">
      <c r="B2752" t="s">
        <v>2788</v>
      </c>
      <c r="C2752" s="51">
        <v>-6.2027252626420861E-3</v>
      </c>
      <c r="D2752" s="51">
        <f t="shared" si="45"/>
        <v>2.3797274737357911E-2</v>
      </c>
    </row>
    <row r="2753" spans="2:4" x14ac:dyDescent="0.2">
      <c r="B2753" t="s">
        <v>2789</v>
      </c>
      <c r="C2753" s="51">
        <v>3.6875869749749528E-3</v>
      </c>
      <c r="D2753" s="51">
        <f t="shared" si="45"/>
        <v>3.3687586974974953E-2</v>
      </c>
    </row>
    <row r="2754" spans="2:4" x14ac:dyDescent="0.2">
      <c r="B2754" t="s">
        <v>2790</v>
      </c>
      <c r="C2754" s="51">
        <v>2.9542605799075319E-2</v>
      </c>
      <c r="D2754" s="51">
        <f t="shared" si="45"/>
        <v>5.9542605799075318E-2</v>
      </c>
    </row>
    <row r="2755" spans="2:4" x14ac:dyDescent="0.2">
      <c r="B2755" t="s">
        <v>2791</v>
      </c>
      <c r="C2755" s="51">
        <v>6.3859629656384601E-3</v>
      </c>
      <c r="D2755" s="51">
        <f t="shared" si="45"/>
        <v>3.6385962965638459E-2</v>
      </c>
    </row>
    <row r="2756" spans="2:4" x14ac:dyDescent="0.2">
      <c r="B2756" t="s">
        <v>2792</v>
      </c>
      <c r="C2756" s="51">
        <v>3.6444857872216289E-2</v>
      </c>
      <c r="D2756" s="51">
        <f t="shared" si="45"/>
        <v>6.6444857872216295E-2</v>
      </c>
    </row>
    <row r="2757" spans="2:4" x14ac:dyDescent="0.2">
      <c r="B2757" t="s">
        <v>2793</v>
      </c>
      <c r="C2757" s="51">
        <v>5.1383228910648171E-2</v>
      </c>
      <c r="D2757" s="51">
        <f t="shared" ref="D2757:D2820" si="46">C2757+3%</f>
        <v>8.138322891064817E-2</v>
      </c>
    </row>
    <row r="2758" spans="2:4" x14ac:dyDescent="0.2">
      <c r="B2758" t="s">
        <v>2794</v>
      </c>
      <c r="C2758" s="51">
        <v>1.8505331517008786E-2</v>
      </c>
      <c r="D2758" s="51">
        <f t="shared" si="46"/>
        <v>4.8505331517008782E-2</v>
      </c>
    </row>
    <row r="2759" spans="2:4" x14ac:dyDescent="0.2">
      <c r="B2759" t="s">
        <v>2795</v>
      </c>
      <c r="C2759" s="51">
        <v>2.0830538373988169E-2</v>
      </c>
      <c r="D2759" s="51">
        <f t="shared" si="46"/>
        <v>5.0830538373988168E-2</v>
      </c>
    </row>
    <row r="2760" spans="2:4" x14ac:dyDescent="0.2">
      <c r="B2760" t="s">
        <v>2796</v>
      </c>
      <c r="C2760" s="51">
        <v>-1.3874633019637898E-2</v>
      </c>
      <c r="D2760" s="51">
        <f t="shared" si="46"/>
        <v>1.6125366980362099E-2</v>
      </c>
    </row>
    <row r="2761" spans="2:4" x14ac:dyDescent="0.2">
      <c r="B2761" t="s">
        <v>2797</v>
      </c>
      <c r="C2761" s="51">
        <v>4.2839878262210106E-2</v>
      </c>
      <c r="D2761" s="51">
        <f t="shared" si="46"/>
        <v>7.2839878262210112E-2</v>
      </c>
    </row>
    <row r="2762" spans="2:4" x14ac:dyDescent="0.2">
      <c r="B2762" t="s">
        <v>2798</v>
      </c>
      <c r="C2762" s="51">
        <v>-5.3243538417106235E-3</v>
      </c>
      <c r="D2762" s="51">
        <f t="shared" si="46"/>
        <v>2.4675646158289377E-2</v>
      </c>
    </row>
    <row r="2763" spans="2:4" x14ac:dyDescent="0.2">
      <c r="B2763" t="s">
        <v>2799</v>
      </c>
      <c r="C2763" s="51">
        <v>2.5138210507206521E-2</v>
      </c>
      <c r="D2763" s="51">
        <f t="shared" si="46"/>
        <v>5.513821050720652E-2</v>
      </c>
    </row>
    <row r="2764" spans="2:4" x14ac:dyDescent="0.2">
      <c r="B2764" t="s">
        <v>2800</v>
      </c>
      <c r="C2764" s="51">
        <v>1.4107243250832041E-2</v>
      </c>
      <c r="D2764" s="51">
        <f t="shared" si="46"/>
        <v>4.410724325083204E-2</v>
      </c>
    </row>
    <row r="2765" spans="2:4" x14ac:dyDescent="0.2">
      <c r="B2765" t="s">
        <v>2801</v>
      </c>
      <c r="C2765" s="51">
        <v>1.5551164603421682E-2</v>
      </c>
      <c r="D2765" s="51">
        <f t="shared" si="46"/>
        <v>4.5551164603421679E-2</v>
      </c>
    </row>
    <row r="2766" spans="2:4" x14ac:dyDescent="0.2">
      <c r="B2766" t="s">
        <v>2802</v>
      </c>
      <c r="C2766" s="51">
        <v>3.0534284054039511E-2</v>
      </c>
      <c r="D2766" s="51">
        <f t="shared" si="46"/>
        <v>6.053428405403951E-2</v>
      </c>
    </row>
    <row r="2767" spans="2:4" x14ac:dyDescent="0.2">
      <c r="B2767" t="s">
        <v>2803</v>
      </c>
      <c r="C2767" s="51">
        <v>-3.218522319501059E-4</v>
      </c>
      <c r="D2767" s="51">
        <f t="shared" si="46"/>
        <v>2.9678147768049893E-2</v>
      </c>
    </row>
    <row r="2768" spans="2:4" x14ac:dyDescent="0.2">
      <c r="B2768" t="s">
        <v>2804</v>
      </c>
      <c r="C2768" s="51">
        <v>1.9615466479049652E-2</v>
      </c>
      <c r="D2768" s="51">
        <f t="shared" si="46"/>
        <v>4.9615466479049651E-2</v>
      </c>
    </row>
    <row r="2769" spans="2:4" x14ac:dyDescent="0.2">
      <c r="B2769" t="s">
        <v>2805</v>
      </c>
      <c r="C2769" s="51">
        <v>1.877132742514645E-2</v>
      </c>
      <c r="D2769" s="51">
        <f t="shared" si="46"/>
        <v>4.8771327425146449E-2</v>
      </c>
    </row>
    <row r="2770" spans="2:4" x14ac:dyDescent="0.2">
      <c r="B2770" t="s">
        <v>2806</v>
      </c>
      <c r="C2770" s="51">
        <v>4.5684675613011372E-3</v>
      </c>
      <c r="D2770" s="51">
        <f t="shared" si="46"/>
        <v>3.4568467561301136E-2</v>
      </c>
    </row>
    <row r="2771" spans="2:4" x14ac:dyDescent="0.2">
      <c r="B2771" t="s">
        <v>2807</v>
      </c>
      <c r="C2771" s="51">
        <v>4.418833430428009E-2</v>
      </c>
      <c r="D2771" s="51">
        <f t="shared" si="46"/>
        <v>7.4188334304280096E-2</v>
      </c>
    </row>
    <row r="2772" spans="2:4" x14ac:dyDescent="0.2">
      <c r="B2772" t="s">
        <v>2808</v>
      </c>
      <c r="C2772" s="51">
        <v>6.8075854185296915E-3</v>
      </c>
      <c r="D2772" s="51">
        <f t="shared" si="46"/>
        <v>3.6807585418529687E-2</v>
      </c>
    </row>
    <row r="2773" spans="2:4" x14ac:dyDescent="0.2">
      <c r="B2773" t="s">
        <v>2809</v>
      </c>
      <c r="C2773" s="51">
        <v>-2.7548306839230791E-2</v>
      </c>
      <c r="D2773" s="51">
        <f t="shared" si="46"/>
        <v>2.4516931607692083E-3</v>
      </c>
    </row>
    <row r="2774" spans="2:4" x14ac:dyDescent="0.2">
      <c r="B2774" t="s">
        <v>2810</v>
      </c>
      <c r="C2774" s="51">
        <v>-1.7033743331628121E-3</v>
      </c>
      <c r="D2774" s="51">
        <f t="shared" si="46"/>
        <v>2.8296625666837188E-2</v>
      </c>
    </row>
    <row r="2775" spans="2:4" x14ac:dyDescent="0.2">
      <c r="B2775" t="s">
        <v>2811</v>
      </c>
      <c r="C2775" s="51">
        <v>-1.9948712119085062E-2</v>
      </c>
      <c r="D2775" s="51">
        <f t="shared" si="46"/>
        <v>1.0051287880914937E-2</v>
      </c>
    </row>
    <row r="2776" spans="2:4" x14ac:dyDescent="0.2">
      <c r="B2776" t="s">
        <v>2812</v>
      </c>
      <c r="C2776" s="51">
        <v>2.6385768521076831E-2</v>
      </c>
      <c r="D2776" s="51">
        <f t="shared" si="46"/>
        <v>5.638576852107683E-2</v>
      </c>
    </row>
    <row r="2777" spans="2:4" x14ac:dyDescent="0.2">
      <c r="B2777" t="s">
        <v>2813</v>
      </c>
      <c r="C2777" s="51">
        <v>2.0219500645576267E-2</v>
      </c>
      <c r="D2777" s="51">
        <f t="shared" si="46"/>
        <v>5.0219500645576266E-2</v>
      </c>
    </row>
    <row r="2778" spans="2:4" x14ac:dyDescent="0.2">
      <c r="B2778" t="s">
        <v>2814</v>
      </c>
      <c r="C2778" s="51">
        <v>2.8015381407887029E-4</v>
      </c>
      <c r="D2778" s="51">
        <f t="shared" si="46"/>
        <v>3.0280153814078871E-2</v>
      </c>
    </row>
    <row r="2779" spans="2:4" x14ac:dyDescent="0.2">
      <c r="B2779" t="s">
        <v>2815</v>
      </c>
      <c r="C2779" s="51">
        <v>8.7881443540544762E-3</v>
      </c>
      <c r="D2779" s="51">
        <f t="shared" si="46"/>
        <v>3.8788144354054477E-2</v>
      </c>
    </row>
    <row r="2780" spans="2:4" x14ac:dyDescent="0.2">
      <c r="B2780" t="s">
        <v>2816</v>
      </c>
      <c r="C2780" s="51">
        <v>-2.0563735367222689E-2</v>
      </c>
      <c r="D2780" s="51">
        <f t="shared" si="46"/>
        <v>9.4362646327773095E-3</v>
      </c>
    </row>
    <row r="2781" spans="2:4" x14ac:dyDescent="0.2">
      <c r="B2781" t="s">
        <v>2817</v>
      </c>
      <c r="C2781" s="51">
        <v>-1.5417883225485296E-2</v>
      </c>
      <c r="D2781" s="51">
        <f t="shared" si="46"/>
        <v>1.4582116774514703E-2</v>
      </c>
    </row>
    <row r="2782" spans="2:4" x14ac:dyDescent="0.2">
      <c r="B2782" t="s">
        <v>2818</v>
      </c>
      <c r="C2782" s="51">
        <v>-4.5742259974530936E-3</v>
      </c>
      <c r="D2782" s="51">
        <f t="shared" si="46"/>
        <v>2.5425774002546905E-2</v>
      </c>
    </row>
    <row r="2783" spans="2:4" x14ac:dyDescent="0.2">
      <c r="B2783" t="s">
        <v>2819</v>
      </c>
      <c r="C2783" s="51">
        <v>2.211037092083222E-2</v>
      </c>
      <c r="D2783" s="51">
        <f t="shared" si="46"/>
        <v>5.2110370920832219E-2</v>
      </c>
    </row>
    <row r="2784" spans="2:4" x14ac:dyDescent="0.2">
      <c r="B2784" t="s">
        <v>2820</v>
      </c>
      <c r="C2784" s="51">
        <v>-3.0030719711011213E-2</v>
      </c>
      <c r="D2784" s="51">
        <f t="shared" si="46"/>
        <v>-3.071971101121368E-5</v>
      </c>
    </row>
    <row r="2785" spans="2:4" x14ac:dyDescent="0.2">
      <c r="B2785" t="s">
        <v>2821</v>
      </c>
      <c r="C2785" s="51">
        <v>2.212562154288877E-2</v>
      </c>
      <c r="D2785" s="51">
        <f t="shared" si="46"/>
        <v>5.2125621542888773E-2</v>
      </c>
    </row>
    <row r="2786" spans="2:4" x14ac:dyDescent="0.2">
      <c r="B2786" t="s">
        <v>2822</v>
      </c>
      <c r="C2786" s="51">
        <v>-1.628365143491408E-2</v>
      </c>
      <c r="D2786" s="51">
        <f t="shared" si="46"/>
        <v>1.3716348565085919E-2</v>
      </c>
    </row>
    <row r="2787" spans="2:4" x14ac:dyDescent="0.2">
      <c r="B2787" t="s">
        <v>2823</v>
      </c>
      <c r="C2787" s="51">
        <v>4.6329416971199223E-4</v>
      </c>
      <c r="D2787" s="51">
        <f t="shared" si="46"/>
        <v>3.0463294169711989E-2</v>
      </c>
    </row>
    <row r="2788" spans="2:4" x14ac:dyDescent="0.2">
      <c r="B2788" t="s">
        <v>2824</v>
      </c>
      <c r="C2788" s="51">
        <v>1.2846693296880677E-2</v>
      </c>
      <c r="D2788" s="51">
        <f t="shared" si="46"/>
        <v>4.2846693296880678E-2</v>
      </c>
    </row>
    <row r="2789" spans="2:4" x14ac:dyDescent="0.2">
      <c r="B2789" t="s">
        <v>2825</v>
      </c>
      <c r="C2789" s="51">
        <v>1.8437877074437004E-3</v>
      </c>
      <c r="D2789" s="51">
        <f t="shared" si="46"/>
        <v>3.1843787707443699E-2</v>
      </c>
    </row>
    <row r="2790" spans="2:4" x14ac:dyDescent="0.2">
      <c r="B2790" t="s">
        <v>2826</v>
      </c>
      <c r="C2790" s="51">
        <v>2.0377520336173453E-2</v>
      </c>
      <c r="D2790" s="51">
        <f t="shared" si="46"/>
        <v>5.0377520336173452E-2</v>
      </c>
    </row>
    <row r="2791" spans="2:4" x14ac:dyDescent="0.2">
      <c r="B2791" t="s">
        <v>2827</v>
      </c>
      <c r="C2791" s="51">
        <v>-2.5852683543123339E-2</v>
      </c>
      <c r="D2791" s="51">
        <f t="shared" si="46"/>
        <v>4.1473164568766596E-3</v>
      </c>
    </row>
    <row r="2792" spans="2:4" x14ac:dyDescent="0.2">
      <c r="B2792" t="s">
        <v>2828</v>
      </c>
      <c r="C2792" s="51">
        <v>1.5030000276998804E-2</v>
      </c>
      <c r="D2792" s="51">
        <f t="shared" si="46"/>
        <v>4.5030000276998799E-2</v>
      </c>
    </row>
    <row r="2793" spans="2:4" x14ac:dyDescent="0.2">
      <c r="B2793" t="s">
        <v>2829</v>
      </c>
      <c r="C2793" s="51">
        <v>4.1736220689711417E-2</v>
      </c>
      <c r="D2793" s="51">
        <f t="shared" si="46"/>
        <v>7.1736220689711416E-2</v>
      </c>
    </row>
    <row r="2794" spans="2:4" x14ac:dyDescent="0.2">
      <c r="B2794" t="s">
        <v>2830</v>
      </c>
      <c r="C2794" s="51">
        <v>2.8372620693157789E-2</v>
      </c>
      <c r="D2794" s="51">
        <f t="shared" si="46"/>
        <v>5.8372620693157788E-2</v>
      </c>
    </row>
    <row r="2795" spans="2:4" x14ac:dyDescent="0.2">
      <c r="B2795" t="s">
        <v>2831</v>
      </c>
      <c r="C2795" s="51">
        <v>-7.2663532332541483E-4</v>
      </c>
      <c r="D2795" s="51">
        <f t="shared" si="46"/>
        <v>2.9273364676674584E-2</v>
      </c>
    </row>
    <row r="2796" spans="2:4" x14ac:dyDescent="0.2">
      <c r="B2796" t="s">
        <v>2832</v>
      </c>
      <c r="C2796" s="51">
        <v>1.828101845109132E-2</v>
      </c>
      <c r="D2796" s="51">
        <f t="shared" si="46"/>
        <v>4.8281018451091319E-2</v>
      </c>
    </row>
    <row r="2797" spans="2:4" x14ac:dyDescent="0.2">
      <c r="B2797" t="s">
        <v>2833</v>
      </c>
      <c r="C2797" s="51">
        <v>-7.7084858348091829E-3</v>
      </c>
      <c r="D2797" s="51">
        <f t="shared" si="46"/>
        <v>2.2291514165190818E-2</v>
      </c>
    </row>
    <row r="2798" spans="2:4" x14ac:dyDescent="0.2">
      <c r="B2798" t="s">
        <v>2834</v>
      </c>
      <c r="C2798" s="51">
        <v>8.6819886306315781E-3</v>
      </c>
      <c r="D2798" s="51">
        <f t="shared" si="46"/>
        <v>3.8681988630631575E-2</v>
      </c>
    </row>
    <row r="2799" spans="2:4" x14ac:dyDescent="0.2">
      <c r="B2799" t="s">
        <v>2835</v>
      </c>
      <c r="C2799" s="51">
        <v>2.4005062044492199E-2</v>
      </c>
      <c r="D2799" s="51">
        <f t="shared" si="46"/>
        <v>5.4005062044492194E-2</v>
      </c>
    </row>
    <row r="2800" spans="2:4" x14ac:dyDescent="0.2">
      <c r="B2800" t="s">
        <v>2836</v>
      </c>
      <c r="C2800" s="51">
        <v>2.5771403388528714E-2</v>
      </c>
      <c r="D2800" s="51">
        <f t="shared" si="46"/>
        <v>5.5771403388528713E-2</v>
      </c>
    </row>
    <row r="2801" spans="2:4" x14ac:dyDescent="0.2">
      <c r="B2801" t="s">
        <v>2837</v>
      </c>
      <c r="C2801" s="51">
        <v>1.6137775957068591E-2</v>
      </c>
      <c r="D2801" s="51">
        <f t="shared" si="46"/>
        <v>4.613777595706859E-2</v>
      </c>
    </row>
    <row r="2802" spans="2:4" x14ac:dyDescent="0.2">
      <c r="B2802" t="s">
        <v>2838</v>
      </c>
      <c r="C2802" s="51">
        <v>-4.4092069669319309E-3</v>
      </c>
      <c r="D2802" s="51">
        <f t="shared" si="46"/>
        <v>2.559079303306807E-2</v>
      </c>
    </row>
    <row r="2803" spans="2:4" x14ac:dyDescent="0.2">
      <c r="B2803" t="s">
        <v>2839</v>
      </c>
      <c r="C2803" s="51">
        <v>-1.5671253700766663E-2</v>
      </c>
      <c r="D2803" s="51">
        <f t="shared" si="46"/>
        <v>1.4328746299233336E-2</v>
      </c>
    </row>
    <row r="2804" spans="2:4" x14ac:dyDescent="0.2">
      <c r="B2804" t="s">
        <v>2840</v>
      </c>
      <c r="C2804" s="51">
        <v>-3.7539983688821353E-2</v>
      </c>
      <c r="D2804" s="51">
        <f t="shared" si="46"/>
        <v>-7.5399836888213542E-3</v>
      </c>
    </row>
    <row r="2805" spans="2:4" x14ac:dyDescent="0.2">
      <c r="B2805" t="s">
        <v>2841</v>
      </c>
      <c r="C2805" s="51">
        <v>1.0055740124663341E-2</v>
      </c>
      <c r="D2805" s="51">
        <f t="shared" si="46"/>
        <v>4.0055740124663342E-2</v>
      </c>
    </row>
    <row r="2806" spans="2:4" x14ac:dyDescent="0.2">
      <c r="B2806" t="s">
        <v>2842</v>
      </c>
      <c r="C2806" s="51">
        <v>-1.0729361986484753E-2</v>
      </c>
      <c r="D2806" s="51">
        <f t="shared" si="46"/>
        <v>1.9270638013515244E-2</v>
      </c>
    </row>
    <row r="2807" spans="2:4" x14ac:dyDescent="0.2">
      <c r="B2807" t="s">
        <v>2843</v>
      </c>
      <c r="C2807" s="51">
        <v>3.400356434769073E-2</v>
      </c>
      <c r="D2807" s="51">
        <f t="shared" si="46"/>
        <v>6.4003564347690722E-2</v>
      </c>
    </row>
    <row r="2808" spans="2:4" x14ac:dyDescent="0.2">
      <c r="B2808" t="s">
        <v>2844</v>
      </c>
      <c r="C2808" s="51">
        <v>2.905248106352281E-2</v>
      </c>
      <c r="D2808" s="51">
        <f t="shared" si="46"/>
        <v>5.9052481063522809E-2</v>
      </c>
    </row>
    <row r="2809" spans="2:4" x14ac:dyDescent="0.2">
      <c r="B2809" t="s">
        <v>2845</v>
      </c>
      <c r="C2809" s="51">
        <v>3.4142569073796987E-2</v>
      </c>
      <c r="D2809" s="51">
        <f t="shared" si="46"/>
        <v>6.4142569073796979E-2</v>
      </c>
    </row>
    <row r="2810" spans="2:4" x14ac:dyDescent="0.2">
      <c r="B2810" t="s">
        <v>2846</v>
      </c>
      <c r="C2810" s="51">
        <v>1.0783331912558293E-2</v>
      </c>
      <c r="D2810" s="51">
        <f t="shared" si="46"/>
        <v>4.0783331912558292E-2</v>
      </c>
    </row>
    <row r="2811" spans="2:4" x14ac:dyDescent="0.2">
      <c r="B2811" t="s">
        <v>2847</v>
      </c>
      <c r="C2811" s="51">
        <v>3.1870416765779702E-2</v>
      </c>
      <c r="D2811" s="51">
        <f t="shared" si="46"/>
        <v>6.1870416765779701E-2</v>
      </c>
    </row>
    <row r="2812" spans="2:4" x14ac:dyDescent="0.2">
      <c r="B2812" t="s">
        <v>2848</v>
      </c>
      <c r="C2812" s="51">
        <v>-4.7564882519581398E-3</v>
      </c>
      <c r="D2812" s="51">
        <f t="shared" si="46"/>
        <v>2.5243511748041861E-2</v>
      </c>
    </row>
    <row r="2813" spans="2:4" x14ac:dyDescent="0.2">
      <c r="B2813" t="s">
        <v>2849</v>
      </c>
      <c r="C2813" s="51">
        <v>-1.2227517672683852E-2</v>
      </c>
      <c r="D2813" s="51">
        <f t="shared" si="46"/>
        <v>1.7772482327316146E-2</v>
      </c>
    </row>
    <row r="2814" spans="2:4" x14ac:dyDescent="0.2">
      <c r="B2814" t="s">
        <v>2850</v>
      </c>
      <c r="C2814" s="51">
        <v>4.779989672501371E-2</v>
      </c>
      <c r="D2814" s="51">
        <f t="shared" si="46"/>
        <v>7.7799896725013709E-2</v>
      </c>
    </row>
    <row r="2815" spans="2:4" x14ac:dyDescent="0.2">
      <c r="B2815" t="s">
        <v>2851</v>
      </c>
      <c r="C2815" s="51">
        <v>-1.2271041826995505E-2</v>
      </c>
      <c r="D2815" s="51">
        <f t="shared" si="46"/>
        <v>1.7728958173004496E-2</v>
      </c>
    </row>
    <row r="2816" spans="2:4" x14ac:dyDescent="0.2">
      <c r="B2816" t="s">
        <v>2852</v>
      </c>
      <c r="C2816" s="51">
        <v>2.1388149264997817E-2</v>
      </c>
      <c r="D2816" s="51">
        <f t="shared" si="46"/>
        <v>5.1388149264997816E-2</v>
      </c>
    </row>
    <row r="2817" spans="2:4" x14ac:dyDescent="0.2">
      <c r="B2817" t="s">
        <v>2853</v>
      </c>
      <c r="C2817" s="51">
        <v>-2.0702447154898069E-3</v>
      </c>
      <c r="D2817" s="51">
        <f t="shared" si="46"/>
        <v>2.7929755284510194E-2</v>
      </c>
    </row>
    <row r="2818" spans="2:4" x14ac:dyDescent="0.2">
      <c r="B2818" t="s">
        <v>2854</v>
      </c>
      <c r="C2818" s="51">
        <v>-3.1521902144681896E-2</v>
      </c>
      <c r="D2818" s="51">
        <f t="shared" si="46"/>
        <v>-1.521902144681897E-3</v>
      </c>
    </row>
    <row r="2819" spans="2:4" x14ac:dyDescent="0.2">
      <c r="B2819" t="s">
        <v>2855</v>
      </c>
      <c r="C2819" s="51">
        <v>5.9448169637428758E-2</v>
      </c>
      <c r="D2819" s="51">
        <f t="shared" si="46"/>
        <v>8.9448169637428757E-2</v>
      </c>
    </row>
    <row r="2820" spans="2:4" x14ac:dyDescent="0.2">
      <c r="B2820" t="s">
        <v>2856</v>
      </c>
      <c r="C2820" s="51">
        <v>-2.56813586299234E-3</v>
      </c>
      <c r="D2820" s="51">
        <f t="shared" si="46"/>
        <v>2.7431864137007659E-2</v>
      </c>
    </row>
    <row r="2821" spans="2:4" x14ac:dyDescent="0.2">
      <c r="B2821" t="s">
        <v>2857</v>
      </c>
      <c r="C2821" s="51">
        <v>-1.026699721030854E-2</v>
      </c>
      <c r="D2821" s="51">
        <f t="shared" ref="D2821:D2884" si="47">C2821+3%</f>
        <v>1.9733002789691458E-2</v>
      </c>
    </row>
    <row r="2822" spans="2:4" x14ac:dyDescent="0.2">
      <c r="B2822" t="s">
        <v>2858</v>
      </c>
      <c r="C2822" s="51">
        <v>2.3540488614343765E-2</v>
      </c>
      <c r="D2822" s="51">
        <f t="shared" si="47"/>
        <v>5.3540488614343767E-2</v>
      </c>
    </row>
    <row r="2823" spans="2:4" x14ac:dyDescent="0.2">
      <c r="B2823" t="s">
        <v>2859</v>
      </c>
      <c r="C2823" s="51">
        <v>1.2094834208733137E-2</v>
      </c>
      <c r="D2823" s="51">
        <f t="shared" si="47"/>
        <v>4.209483420873314E-2</v>
      </c>
    </row>
    <row r="2824" spans="2:4" x14ac:dyDescent="0.2">
      <c r="B2824" t="s">
        <v>2860</v>
      </c>
      <c r="C2824" s="51">
        <v>1.1529645846235699E-2</v>
      </c>
      <c r="D2824" s="51">
        <f t="shared" si="47"/>
        <v>4.1529645846235697E-2</v>
      </c>
    </row>
    <row r="2825" spans="2:4" x14ac:dyDescent="0.2">
      <c r="B2825" t="s">
        <v>2861</v>
      </c>
      <c r="C2825" s="51">
        <v>4.6450543726094487E-2</v>
      </c>
      <c r="D2825" s="51">
        <f t="shared" si="47"/>
        <v>7.6450543726094486E-2</v>
      </c>
    </row>
    <row r="2826" spans="2:4" x14ac:dyDescent="0.2">
      <c r="B2826" t="s">
        <v>2862</v>
      </c>
      <c r="C2826" s="51">
        <v>2.505534612726348E-2</v>
      </c>
      <c r="D2826" s="51">
        <f t="shared" si="47"/>
        <v>5.5055346127263483E-2</v>
      </c>
    </row>
    <row r="2827" spans="2:4" x14ac:dyDescent="0.2">
      <c r="B2827" t="s">
        <v>2863</v>
      </c>
      <c r="C2827" s="51">
        <v>1.7052218443199214E-2</v>
      </c>
      <c r="D2827" s="51">
        <f t="shared" si="47"/>
        <v>4.7052218443199213E-2</v>
      </c>
    </row>
    <row r="2828" spans="2:4" x14ac:dyDescent="0.2">
      <c r="B2828" t="s">
        <v>2864</v>
      </c>
      <c r="C2828" s="51">
        <v>-3.0526964623233694E-3</v>
      </c>
      <c r="D2828" s="51">
        <f t="shared" si="47"/>
        <v>2.6947303537676631E-2</v>
      </c>
    </row>
    <row r="2829" spans="2:4" x14ac:dyDescent="0.2">
      <c r="B2829" t="s">
        <v>2865</v>
      </c>
      <c r="C2829" s="51">
        <v>-2.589314065043527E-2</v>
      </c>
      <c r="D2829" s="51">
        <f t="shared" si="47"/>
        <v>4.1068593495647288E-3</v>
      </c>
    </row>
    <row r="2830" spans="2:4" x14ac:dyDescent="0.2">
      <c r="B2830" t="s">
        <v>2866</v>
      </c>
      <c r="C2830" s="51">
        <v>2.5083010934737415E-2</v>
      </c>
      <c r="D2830" s="51">
        <f t="shared" si="47"/>
        <v>5.5083010934737414E-2</v>
      </c>
    </row>
    <row r="2831" spans="2:4" x14ac:dyDescent="0.2">
      <c r="B2831" t="s">
        <v>2867</v>
      </c>
      <c r="C2831" s="51">
        <v>2.7837230378052816E-3</v>
      </c>
      <c r="D2831" s="51">
        <f t="shared" si="47"/>
        <v>3.278372303780528E-2</v>
      </c>
    </row>
    <row r="2832" spans="2:4" x14ac:dyDescent="0.2">
      <c r="B2832" t="s">
        <v>2868</v>
      </c>
      <c r="C2832" s="51">
        <v>1.1304390489340259E-2</v>
      </c>
      <c r="D2832" s="51">
        <f t="shared" si="47"/>
        <v>4.1304390489340259E-2</v>
      </c>
    </row>
    <row r="2833" spans="2:4" x14ac:dyDescent="0.2">
      <c r="B2833" t="s">
        <v>2869</v>
      </c>
      <c r="C2833" s="51">
        <v>1.7786737549219681E-2</v>
      </c>
      <c r="D2833" s="51">
        <f t="shared" si="47"/>
        <v>4.7786737549219679E-2</v>
      </c>
    </row>
    <row r="2834" spans="2:4" x14ac:dyDescent="0.2">
      <c r="B2834" t="s">
        <v>2870</v>
      </c>
      <c r="C2834" s="51">
        <v>-1.7963570982170919E-2</v>
      </c>
      <c r="D2834" s="51">
        <f t="shared" si="47"/>
        <v>1.203642901782908E-2</v>
      </c>
    </row>
    <row r="2835" spans="2:4" x14ac:dyDescent="0.2">
      <c r="B2835" t="s">
        <v>2871</v>
      </c>
      <c r="C2835" s="51">
        <v>3.9815732157133001E-3</v>
      </c>
      <c r="D2835" s="51">
        <f t="shared" si="47"/>
        <v>3.3981573215713295E-2</v>
      </c>
    </row>
    <row r="2836" spans="2:4" x14ac:dyDescent="0.2">
      <c r="B2836" t="s">
        <v>2872</v>
      </c>
      <c r="C2836" s="51">
        <v>-4.6910843311425629E-3</v>
      </c>
      <c r="D2836" s="51">
        <f t="shared" si="47"/>
        <v>2.5308915668857436E-2</v>
      </c>
    </row>
    <row r="2837" spans="2:4" x14ac:dyDescent="0.2">
      <c r="B2837" t="s">
        <v>2873</v>
      </c>
      <c r="C2837" s="51">
        <v>3.5931491493037558E-2</v>
      </c>
      <c r="D2837" s="51">
        <f t="shared" si="47"/>
        <v>6.5931491493037564E-2</v>
      </c>
    </row>
    <row r="2838" spans="2:4" x14ac:dyDescent="0.2">
      <c r="B2838" t="s">
        <v>2874</v>
      </c>
      <c r="C2838" s="51">
        <v>-1.6500482321651799E-2</v>
      </c>
      <c r="D2838" s="51">
        <f t="shared" si="47"/>
        <v>1.34995176783482E-2</v>
      </c>
    </row>
    <row r="2839" spans="2:4" x14ac:dyDescent="0.2">
      <c r="B2839" t="s">
        <v>2875</v>
      </c>
      <c r="C2839" s="51">
        <v>1.8277406788968401E-2</v>
      </c>
      <c r="D2839" s="51">
        <f t="shared" si="47"/>
        <v>4.8277406788968399E-2</v>
      </c>
    </row>
    <row r="2840" spans="2:4" x14ac:dyDescent="0.2">
      <c r="B2840" t="s">
        <v>2876</v>
      </c>
      <c r="C2840" s="51">
        <v>-4.707526209645381E-3</v>
      </c>
      <c r="D2840" s="51">
        <f t="shared" si="47"/>
        <v>2.5292473790354618E-2</v>
      </c>
    </row>
    <row r="2841" spans="2:4" x14ac:dyDescent="0.2">
      <c r="B2841" t="s">
        <v>2877</v>
      </c>
      <c r="C2841" s="51">
        <v>-2.0916694585566137E-3</v>
      </c>
      <c r="D2841" s="51">
        <f t="shared" si="47"/>
        <v>2.7908330541443385E-2</v>
      </c>
    </row>
    <row r="2842" spans="2:4" x14ac:dyDescent="0.2">
      <c r="B2842" t="s">
        <v>2878</v>
      </c>
      <c r="C2842" s="51">
        <v>4.2673046896347988E-2</v>
      </c>
      <c r="D2842" s="51">
        <f t="shared" si="47"/>
        <v>7.2673046896347987E-2</v>
      </c>
    </row>
    <row r="2843" spans="2:4" x14ac:dyDescent="0.2">
      <c r="B2843" t="s">
        <v>2879</v>
      </c>
      <c r="C2843" s="51">
        <v>-3.4497497407517681E-2</v>
      </c>
      <c r="D2843" s="51">
        <f t="shared" si="47"/>
        <v>-4.4974974075176824E-3</v>
      </c>
    </row>
    <row r="2844" spans="2:4" x14ac:dyDescent="0.2">
      <c r="B2844" t="s">
        <v>2880</v>
      </c>
      <c r="C2844" s="51">
        <v>-2.0721076392993826E-3</v>
      </c>
      <c r="D2844" s="51">
        <f t="shared" si="47"/>
        <v>2.7927892360700618E-2</v>
      </c>
    </row>
    <row r="2845" spans="2:4" x14ac:dyDescent="0.2">
      <c r="B2845" t="s">
        <v>2881</v>
      </c>
      <c r="C2845" s="51">
        <v>-1.7476444424345886E-2</v>
      </c>
      <c r="D2845" s="51">
        <f t="shared" si="47"/>
        <v>1.2523555575654113E-2</v>
      </c>
    </row>
    <row r="2846" spans="2:4" x14ac:dyDescent="0.2">
      <c r="B2846" t="s">
        <v>2882</v>
      </c>
      <c r="C2846" s="51">
        <v>1.9332453895657992E-2</v>
      </c>
      <c r="D2846" s="51">
        <f t="shared" si="47"/>
        <v>4.9332453895657991E-2</v>
      </c>
    </row>
    <row r="2847" spans="2:4" x14ac:dyDescent="0.2">
      <c r="B2847" t="s">
        <v>2883</v>
      </c>
      <c r="C2847" s="51">
        <v>3.5900023118564384E-2</v>
      </c>
      <c r="D2847" s="51">
        <f t="shared" si="47"/>
        <v>6.5900023118564383E-2</v>
      </c>
    </row>
    <row r="2848" spans="2:4" x14ac:dyDescent="0.2">
      <c r="B2848" t="s">
        <v>2884</v>
      </c>
      <c r="C2848" s="51">
        <v>7.8816344387509611E-4</v>
      </c>
      <c r="D2848" s="51">
        <f t="shared" si="47"/>
        <v>3.0788163443875097E-2</v>
      </c>
    </row>
    <row r="2849" spans="2:4" x14ac:dyDescent="0.2">
      <c r="B2849" t="s">
        <v>2885</v>
      </c>
      <c r="C2849" s="51">
        <v>-3.7139955940225511E-4</v>
      </c>
      <c r="D2849" s="51">
        <f t="shared" si="47"/>
        <v>2.9628600440597744E-2</v>
      </c>
    </row>
    <row r="2850" spans="2:4" x14ac:dyDescent="0.2">
      <c r="B2850" t="s">
        <v>2886</v>
      </c>
      <c r="C2850" s="51">
        <v>2.1344476263007745E-3</v>
      </c>
      <c r="D2850" s="51">
        <f t="shared" si="47"/>
        <v>3.2134447626300772E-2</v>
      </c>
    </row>
    <row r="2851" spans="2:4" x14ac:dyDescent="0.2">
      <c r="B2851" t="s">
        <v>2887</v>
      </c>
      <c r="C2851" s="51">
        <v>2.7958431502647541E-2</v>
      </c>
      <c r="D2851" s="51">
        <f t="shared" si="47"/>
        <v>5.7958431502647539E-2</v>
      </c>
    </row>
    <row r="2852" spans="2:4" x14ac:dyDescent="0.2">
      <c r="B2852" t="s">
        <v>2888</v>
      </c>
      <c r="C2852" s="51">
        <v>2.1233785841368362E-2</v>
      </c>
      <c r="D2852" s="51">
        <f t="shared" si="47"/>
        <v>5.1233785841368361E-2</v>
      </c>
    </row>
    <row r="2853" spans="2:4" x14ac:dyDescent="0.2">
      <c r="B2853" t="s">
        <v>2889</v>
      </c>
      <c r="C2853" s="51">
        <v>-1.1168037558501494E-3</v>
      </c>
      <c r="D2853" s="51">
        <f t="shared" si="47"/>
        <v>2.888319624414985E-2</v>
      </c>
    </row>
    <row r="2854" spans="2:4" x14ac:dyDescent="0.2">
      <c r="B2854" t="s">
        <v>2890</v>
      </c>
      <c r="C2854" s="51">
        <v>9.1668957102133321E-3</v>
      </c>
      <c r="D2854" s="51">
        <f t="shared" si="47"/>
        <v>3.9166895710213333E-2</v>
      </c>
    </row>
    <row r="2855" spans="2:4" x14ac:dyDescent="0.2">
      <c r="B2855" t="s">
        <v>2891</v>
      </c>
      <c r="C2855" s="51">
        <v>-9.6761954235576233E-3</v>
      </c>
      <c r="D2855" s="51">
        <f t="shared" si="47"/>
        <v>2.0323804576442374E-2</v>
      </c>
    </row>
    <row r="2856" spans="2:4" x14ac:dyDescent="0.2">
      <c r="B2856" t="s">
        <v>2892</v>
      </c>
      <c r="C2856" s="51">
        <v>2.4193816005874329E-2</v>
      </c>
      <c r="D2856" s="51">
        <f t="shared" si="47"/>
        <v>5.4193816005874328E-2</v>
      </c>
    </row>
    <row r="2857" spans="2:4" x14ac:dyDescent="0.2">
      <c r="B2857" t="s">
        <v>2893</v>
      </c>
      <c r="C2857" s="51">
        <v>-3.5009523130492756E-3</v>
      </c>
      <c r="D2857" s="51">
        <f t="shared" si="47"/>
        <v>2.6499047686950723E-2</v>
      </c>
    </row>
    <row r="2858" spans="2:4" x14ac:dyDescent="0.2">
      <c r="B2858" t="s">
        <v>2894</v>
      </c>
      <c r="C2858" s="51">
        <v>1.6743783491509866E-2</v>
      </c>
      <c r="D2858" s="51">
        <f t="shared" si="47"/>
        <v>4.6743783491509865E-2</v>
      </c>
    </row>
    <row r="2859" spans="2:4" x14ac:dyDescent="0.2">
      <c r="B2859" t="s">
        <v>2895</v>
      </c>
      <c r="C2859" s="51">
        <v>1.5489403830073252E-2</v>
      </c>
      <c r="D2859" s="51">
        <f t="shared" si="47"/>
        <v>4.5489403830073251E-2</v>
      </c>
    </row>
    <row r="2860" spans="2:4" x14ac:dyDescent="0.2">
      <c r="B2860" t="s">
        <v>2896</v>
      </c>
      <c r="C2860" s="51">
        <v>1.1965884974950887E-3</v>
      </c>
      <c r="D2860" s="51">
        <f t="shared" si="47"/>
        <v>3.1196588497495088E-2</v>
      </c>
    </row>
    <row r="2861" spans="2:4" x14ac:dyDescent="0.2">
      <c r="B2861" t="s">
        <v>2897</v>
      </c>
      <c r="C2861" s="51">
        <v>2.0611105828965311E-2</v>
      </c>
      <c r="D2861" s="51">
        <f t="shared" si="47"/>
        <v>5.061110582896531E-2</v>
      </c>
    </row>
    <row r="2862" spans="2:4" x14ac:dyDescent="0.2">
      <c r="B2862" t="s">
        <v>2898</v>
      </c>
      <c r="C2862" s="51">
        <v>2.7524515808684522E-2</v>
      </c>
      <c r="D2862" s="51">
        <f t="shared" si="47"/>
        <v>5.752451580868452E-2</v>
      </c>
    </row>
    <row r="2863" spans="2:4" x14ac:dyDescent="0.2">
      <c r="B2863" t="s">
        <v>2899</v>
      </c>
      <c r="C2863" s="51">
        <v>2.552611206777221E-3</v>
      </c>
      <c r="D2863" s="51">
        <f t="shared" si="47"/>
        <v>3.2552611206777222E-2</v>
      </c>
    </row>
    <row r="2864" spans="2:4" x14ac:dyDescent="0.2">
      <c r="B2864" t="s">
        <v>2900</v>
      </c>
      <c r="C2864" s="51">
        <v>1.2034321779131588E-2</v>
      </c>
      <c r="D2864" s="51">
        <f t="shared" si="47"/>
        <v>4.2034321779131585E-2</v>
      </c>
    </row>
    <row r="2865" spans="2:4" x14ac:dyDescent="0.2">
      <c r="B2865" t="s">
        <v>2901</v>
      </c>
      <c r="C2865" s="51">
        <v>2.6252155092672683E-3</v>
      </c>
      <c r="D2865" s="51">
        <f t="shared" si="47"/>
        <v>3.2625215509267266E-2</v>
      </c>
    </row>
    <row r="2866" spans="2:4" x14ac:dyDescent="0.2">
      <c r="B2866" t="s">
        <v>2902</v>
      </c>
      <c r="C2866" s="51">
        <v>-2.0985305017288854E-2</v>
      </c>
      <c r="D2866" s="51">
        <f t="shared" si="47"/>
        <v>9.0146949827111453E-3</v>
      </c>
    </row>
    <row r="2867" spans="2:4" x14ac:dyDescent="0.2">
      <c r="B2867" t="s">
        <v>2903</v>
      </c>
      <c r="C2867" s="51">
        <v>2.4899156451962477E-2</v>
      </c>
      <c r="D2867" s="51">
        <f t="shared" si="47"/>
        <v>5.4899156451962472E-2</v>
      </c>
    </row>
    <row r="2868" spans="2:4" x14ac:dyDescent="0.2">
      <c r="B2868" t="s">
        <v>2904</v>
      </c>
      <c r="C2868" s="51">
        <v>-1.2238818150445054E-3</v>
      </c>
      <c r="D2868" s="51">
        <f t="shared" si="47"/>
        <v>2.8776118184955492E-2</v>
      </c>
    </row>
    <row r="2869" spans="2:4" x14ac:dyDescent="0.2">
      <c r="B2869" t="s">
        <v>2905</v>
      </c>
      <c r="C2869" s="51">
        <v>2.7783076500200475E-2</v>
      </c>
      <c r="D2869" s="51">
        <f t="shared" si="47"/>
        <v>5.7783076500200474E-2</v>
      </c>
    </row>
    <row r="2870" spans="2:4" x14ac:dyDescent="0.2">
      <c r="B2870" t="s">
        <v>2906</v>
      </c>
      <c r="C2870" s="51">
        <v>1.1969362754733122E-2</v>
      </c>
      <c r="D2870" s="51">
        <f t="shared" si="47"/>
        <v>4.1969362754733119E-2</v>
      </c>
    </row>
    <row r="2871" spans="2:4" x14ac:dyDescent="0.2">
      <c r="B2871" t="s">
        <v>2907</v>
      </c>
      <c r="C2871" s="51">
        <v>3.4838284427696278E-2</v>
      </c>
      <c r="D2871" s="51">
        <f t="shared" si="47"/>
        <v>6.4838284427696277E-2</v>
      </c>
    </row>
    <row r="2872" spans="2:4" x14ac:dyDescent="0.2">
      <c r="B2872" t="s">
        <v>2908</v>
      </c>
      <c r="C2872" s="51">
        <v>2.0104829000205098E-2</v>
      </c>
      <c r="D2872" s="51">
        <f t="shared" si="47"/>
        <v>5.0104829000205096E-2</v>
      </c>
    </row>
    <row r="2873" spans="2:4" x14ac:dyDescent="0.2">
      <c r="B2873" t="s">
        <v>2909</v>
      </c>
      <c r="C2873" s="51">
        <v>2.6652710905801034E-2</v>
      </c>
      <c r="D2873" s="51">
        <f t="shared" si="47"/>
        <v>5.6652710905801033E-2</v>
      </c>
    </row>
    <row r="2874" spans="2:4" x14ac:dyDescent="0.2">
      <c r="B2874" t="s">
        <v>2910</v>
      </c>
      <c r="C2874" s="51">
        <v>3.81999924008594E-3</v>
      </c>
      <c r="D2874" s="51">
        <f t="shared" si="47"/>
        <v>3.3819999240085941E-2</v>
      </c>
    </row>
    <row r="2875" spans="2:4" x14ac:dyDescent="0.2">
      <c r="B2875" t="s">
        <v>2911</v>
      </c>
      <c r="C2875" s="51">
        <v>-2.3225273481987517E-2</v>
      </c>
      <c r="D2875" s="51">
        <f t="shared" si="47"/>
        <v>6.7747265180124819E-3</v>
      </c>
    </row>
    <row r="2876" spans="2:4" x14ac:dyDescent="0.2">
      <c r="B2876" t="s">
        <v>2912</v>
      </c>
      <c r="C2876" s="51">
        <v>2.4204453916509997E-2</v>
      </c>
      <c r="D2876" s="51">
        <f t="shared" si="47"/>
        <v>5.4204453916509993E-2</v>
      </c>
    </row>
    <row r="2877" spans="2:4" x14ac:dyDescent="0.2">
      <c r="B2877" t="s">
        <v>2913</v>
      </c>
      <c r="C2877" s="51">
        <v>1.5632472399333863E-2</v>
      </c>
      <c r="D2877" s="51">
        <f t="shared" si="47"/>
        <v>4.5632472399333865E-2</v>
      </c>
    </row>
    <row r="2878" spans="2:4" x14ac:dyDescent="0.2">
      <c r="B2878" t="s">
        <v>2914</v>
      </c>
      <c r="C2878" s="51">
        <v>8.6259141376709512E-3</v>
      </c>
      <c r="D2878" s="51">
        <f t="shared" si="47"/>
        <v>3.8625914137670948E-2</v>
      </c>
    </row>
    <row r="2879" spans="2:4" x14ac:dyDescent="0.2">
      <c r="B2879" t="s">
        <v>2915</v>
      </c>
      <c r="C2879" s="51">
        <v>2.8103204244730368E-2</v>
      </c>
      <c r="D2879" s="51">
        <f t="shared" si="47"/>
        <v>5.8103204244730366E-2</v>
      </c>
    </row>
    <row r="2880" spans="2:4" x14ac:dyDescent="0.2">
      <c r="B2880" t="s">
        <v>2916</v>
      </c>
      <c r="C2880" s="51">
        <v>-1.4796919829072679E-2</v>
      </c>
      <c r="D2880" s="51">
        <f t="shared" si="47"/>
        <v>1.520308017092732E-2</v>
      </c>
    </row>
    <row r="2881" spans="2:4" x14ac:dyDescent="0.2">
      <c r="B2881" t="s">
        <v>2917</v>
      </c>
      <c r="C2881" s="51">
        <v>2.9287471398031804E-2</v>
      </c>
      <c r="D2881" s="51">
        <f t="shared" si="47"/>
        <v>5.9287471398031803E-2</v>
      </c>
    </row>
    <row r="2882" spans="2:4" x14ac:dyDescent="0.2">
      <c r="B2882" t="s">
        <v>2918</v>
      </c>
      <c r="C2882" s="51">
        <v>-1.0452095722897839E-2</v>
      </c>
      <c r="D2882" s="51">
        <f t="shared" si="47"/>
        <v>1.9547904277102159E-2</v>
      </c>
    </row>
    <row r="2883" spans="2:4" x14ac:dyDescent="0.2">
      <c r="B2883" t="s">
        <v>2919</v>
      </c>
      <c r="C2883" s="51">
        <v>3.6185233769034653E-2</v>
      </c>
      <c r="D2883" s="51">
        <f t="shared" si="47"/>
        <v>6.6185233769034651E-2</v>
      </c>
    </row>
    <row r="2884" spans="2:4" x14ac:dyDescent="0.2">
      <c r="B2884" t="s">
        <v>2920</v>
      </c>
      <c r="C2884" s="51">
        <v>4.0510353819511822E-3</v>
      </c>
      <c r="D2884" s="51">
        <f t="shared" si="47"/>
        <v>3.4051035381951179E-2</v>
      </c>
    </row>
    <row r="2885" spans="2:4" x14ac:dyDescent="0.2">
      <c r="B2885" t="s">
        <v>2921</v>
      </c>
      <c r="C2885" s="51">
        <v>1.8111543784943715E-2</v>
      </c>
      <c r="D2885" s="51">
        <f t="shared" ref="D2885:D2948" si="48">C2885+3%</f>
        <v>4.8111543784943714E-2</v>
      </c>
    </row>
    <row r="2886" spans="2:4" x14ac:dyDescent="0.2">
      <c r="B2886" t="s">
        <v>2922</v>
      </c>
      <c r="C2886" s="51">
        <v>-9.5699167308883563E-3</v>
      </c>
      <c r="D2886" s="51">
        <f t="shared" si="48"/>
        <v>2.0430083269111644E-2</v>
      </c>
    </row>
    <row r="2887" spans="2:4" x14ac:dyDescent="0.2">
      <c r="B2887" t="s">
        <v>2923</v>
      </c>
      <c r="C2887" s="51">
        <v>1.1933633583529706E-2</v>
      </c>
      <c r="D2887" s="51">
        <f t="shared" si="48"/>
        <v>4.1933633583529709E-2</v>
      </c>
    </row>
    <row r="2888" spans="2:4" x14ac:dyDescent="0.2">
      <c r="B2888" t="s">
        <v>2924</v>
      </c>
      <c r="C2888" s="51">
        <v>-1.9384384051634534E-2</v>
      </c>
      <c r="D2888" s="51">
        <f t="shared" si="48"/>
        <v>1.0615615948365464E-2</v>
      </c>
    </row>
    <row r="2889" spans="2:4" x14ac:dyDescent="0.2">
      <c r="B2889" t="s">
        <v>2925</v>
      </c>
      <c r="C2889" s="51">
        <v>-2.1253630572914635E-2</v>
      </c>
      <c r="D2889" s="51">
        <f t="shared" si="48"/>
        <v>8.746369427085364E-3</v>
      </c>
    </row>
    <row r="2890" spans="2:4" x14ac:dyDescent="0.2">
      <c r="B2890" t="s">
        <v>2926</v>
      </c>
      <c r="C2890" s="51">
        <v>9.3595218848536513E-3</v>
      </c>
      <c r="D2890" s="51">
        <f t="shared" si="48"/>
        <v>3.935952188485365E-2</v>
      </c>
    </row>
    <row r="2891" spans="2:4" x14ac:dyDescent="0.2">
      <c r="B2891" t="s">
        <v>2927</v>
      </c>
      <c r="C2891" s="51">
        <v>4.0432151940925495E-3</v>
      </c>
      <c r="D2891" s="51">
        <f t="shared" si="48"/>
        <v>3.4043215194092549E-2</v>
      </c>
    </row>
    <row r="2892" spans="2:4" x14ac:dyDescent="0.2">
      <c r="B2892" t="s">
        <v>2928</v>
      </c>
      <c r="C2892" s="51">
        <v>-1.4683140130801256E-3</v>
      </c>
      <c r="D2892" s="51">
        <f t="shared" si="48"/>
        <v>2.8531685986919873E-2</v>
      </c>
    </row>
    <row r="2893" spans="2:4" x14ac:dyDescent="0.2">
      <c r="B2893" t="s">
        <v>2929</v>
      </c>
      <c r="C2893" s="51">
        <v>4.4522724385921827E-3</v>
      </c>
      <c r="D2893" s="51">
        <f t="shared" si="48"/>
        <v>3.4452272438592182E-2</v>
      </c>
    </row>
    <row r="2894" spans="2:4" x14ac:dyDescent="0.2">
      <c r="B2894" t="s">
        <v>2930</v>
      </c>
      <c r="C2894" s="51">
        <v>-3.9594427852493227E-3</v>
      </c>
      <c r="D2894" s="51">
        <f t="shared" si="48"/>
        <v>2.6040557214750674E-2</v>
      </c>
    </row>
    <row r="2895" spans="2:4" x14ac:dyDescent="0.2">
      <c r="B2895" t="s">
        <v>2931</v>
      </c>
      <c r="C2895" s="51">
        <v>3.2455487109286481E-2</v>
      </c>
      <c r="D2895" s="51">
        <f t="shared" si="48"/>
        <v>6.245548710928648E-2</v>
      </c>
    </row>
    <row r="2896" spans="2:4" x14ac:dyDescent="0.2">
      <c r="B2896" t="s">
        <v>2932</v>
      </c>
      <c r="C2896" s="51">
        <v>1.8713373384878041E-2</v>
      </c>
      <c r="D2896" s="51">
        <f t="shared" si="48"/>
        <v>4.8713373384878036E-2</v>
      </c>
    </row>
    <row r="2897" spans="2:4" x14ac:dyDescent="0.2">
      <c r="B2897" t="s">
        <v>2933</v>
      </c>
      <c r="C2897" s="51">
        <v>6.7864291821323561E-3</v>
      </c>
      <c r="D2897" s="51">
        <f t="shared" si="48"/>
        <v>3.6786429182132353E-2</v>
      </c>
    </row>
    <row r="2898" spans="2:4" x14ac:dyDescent="0.2">
      <c r="B2898" t="s">
        <v>2934</v>
      </c>
      <c r="C2898" s="51">
        <v>2.4155320692767605E-2</v>
      </c>
      <c r="D2898" s="51">
        <f t="shared" si="48"/>
        <v>5.41553206927676E-2</v>
      </c>
    </row>
    <row r="2899" spans="2:4" x14ac:dyDescent="0.2">
      <c r="B2899" t="s">
        <v>2935</v>
      </c>
      <c r="C2899" s="51">
        <v>6.1428699307332331E-3</v>
      </c>
      <c r="D2899" s="51">
        <f t="shared" si="48"/>
        <v>3.6142869930733235E-2</v>
      </c>
    </row>
    <row r="2900" spans="2:4" x14ac:dyDescent="0.2">
      <c r="B2900" t="s">
        <v>2936</v>
      </c>
      <c r="C2900" s="51">
        <v>6.1659523538945566E-3</v>
      </c>
      <c r="D2900" s="51">
        <f t="shared" si="48"/>
        <v>3.6165952353894554E-2</v>
      </c>
    </row>
    <row r="2901" spans="2:4" x14ac:dyDescent="0.2">
      <c r="B2901" t="s">
        <v>2937</v>
      </c>
      <c r="C2901" s="51">
        <v>8.9179864625633255E-3</v>
      </c>
      <c r="D2901" s="51">
        <f t="shared" si="48"/>
        <v>3.8917986462563323E-2</v>
      </c>
    </row>
    <row r="2902" spans="2:4" x14ac:dyDescent="0.2">
      <c r="B2902" t="s">
        <v>2938</v>
      </c>
      <c r="C2902" s="51">
        <v>1.033195057750225E-2</v>
      </c>
      <c r="D2902" s="51">
        <f t="shared" si="48"/>
        <v>4.0331950577502246E-2</v>
      </c>
    </row>
    <row r="2903" spans="2:4" x14ac:dyDescent="0.2">
      <c r="B2903" t="s">
        <v>2939</v>
      </c>
      <c r="C2903" s="51">
        <v>-4.8647186975472906E-2</v>
      </c>
      <c r="D2903" s="51">
        <f t="shared" si="48"/>
        <v>-1.8647186975472907E-2</v>
      </c>
    </row>
    <row r="2904" spans="2:4" x14ac:dyDescent="0.2">
      <c r="B2904" t="s">
        <v>2940</v>
      </c>
      <c r="C2904" s="51">
        <v>5.2020880993300369E-3</v>
      </c>
      <c r="D2904" s="51">
        <f t="shared" si="48"/>
        <v>3.5202088099330037E-2</v>
      </c>
    </row>
    <row r="2905" spans="2:4" x14ac:dyDescent="0.2">
      <c r="B2905" t="s">
        <v>2941</v>
      </c>
      <c r="C2905" s="51">
        <v>1.4946073994321312E-2</v>
      </c>
      <c r="D2905" s="51">
        <f t="shared" si="48"/>
        <v>4.4946073994321309E-2</v>
      </c>
    </row>
    <row r="2906" spans="2:4" x14ac:dyDescent="0.2">
      <c r="B2906" t="s">
        <v>2942</v>
      </c>
      <c r="C2906" s="51">
        <v>1.2711140124139236E-2</v>
      </c>
      <c r="D2906" s="51">
        <f t="shared" si="48"/>
        <v>4.2711140124139235E-2</v>
      </c>
    </row>
    <row r="2907" spans="2:4" x14ac:dyDescent="0.2">
      <c r="B2907" t="s">
        <v>2943</v>
      </c>
      <c r="C2907" s="51">
        <v>1.368425182266382E-2</v>
      </c>
      <c r="D2907" s="51">
        <f t="shared" si="48"/>
        <v>4.3684251822663819E-2</v>
      </c>
    </row>
    <row r="2908" spans="2:4" x14ac:dyDescent="0.2">
      <c r="B2908" t="s">
        <v>2944</v>
      </c>
      <c r="C2908" s="51">
        <v>-6.064203752826269E-3</v>
      </c>
      <c r="D2908" s="51">
        <f t="shared" si="48"/>
        <v>2.3935796247173728E-2</v>
      </c>
    </row>
    <row r="2909" spans="2:4" x14ac:dyDescent="0.2">
      <c r="B2909" t="s">
        <v>2945</v>
      </c>
      <c r="C2909" s="51">
        <v>-3.24651197269815E-3</v>
      </c>
      <c r="D2909" s="51">
        <f t="shared" si="48"/>
        <v>2.6753488027301847E-2</v>
      </c>
    </row>
    <row r="2910" spans="2:4" x14ac:dyDescent="0.2">
      <c r="B2910" t="s">
        <v>2946</v>
      </c>
      <c r="C2910" s="51">
        <v>2.5198211184534582E-3</v>
      </c>
      <c r="D2910" s="51">
        <f t="shared" si="48"/>
        <v>3.251982111845346E-2</v>
      </c>
    </row>
    <row r="2911" spans="2:4" x14ac:dyDescent="0.2">
      <c r="B2911" t="s">
        <v>2947</v>
      </c>
      <c r="C2911" s="51">
        <v>2.0635682907629085E-2</v>
      </c>
      <c r="D2911" s="51">
        <f t="shared" si="48"/>
        <v>5.0635682907629084E-2</v>
      </c>
    </row>
    <row r="2912" spans="2:4" x14ac:dyDescent="0.2">
      <c r="B2912" t="s">
        <v>2948</v>
      </c>
      <c r="C2912" s="51">
        <v>2.1168481956403314E-2</v>
      </c>
      <c r="D2912" s="51">
        <f t="shared" si="48"/>
        <v>5.1168481956403312E-2</v>
      </c>
    </row>
    <row r="2913" spans="2:4" x14ac:dyDescent="0.2">
      <c r="B2913" t="s">
        <v>2949</v>
      </c>
      <c r="C2913" s="51">
        <v>9.7824905206218751E-3</v>
      </c>
      <c r="D2913" s="51">
        <f t="shared" si="48"/>
        <v>3.9782490520621876E-2</v>
      </c>
    </row>
    <row r="2914" spans="2:4" x14ac:dyDescent="0.2">
      <c r="B2914" t="s">
        <v>2950</v>
      </c>
      <c r="C2914" s="51">
        <v>1.4654674890540349E-3</v>
      </c>
      <c r="D2914" s="51">
        <f t="shared" si="48"/>
        <v>3.146546748905403E-2</v>
      </c>
    </row>
    <row r="2915" spans="2:4" x14ac:dyDescent="0.2">
      <c r="B2915" t="s">
        <v>2951</v>
      </c>
      <c r="C2915" s="51">
        <v>9.1972677652193552E-3</v>
      </c>
      <c r="D2915" s="51">
        <f t="shared" si="48"/>
        <v>3.9197267765219354E-2</v>
      </c>
    </row>
    <row r="2916" spans="2:4" x14ac:dyDescent="0.2">
      <c r="B2916" t="s">
        <v>2952</v>
      </c>
      <c r="C2916" s="51">
        <v>2.5867082802430448E-2</v>
      </c>
      <c r="D2916" s="51">
        <f t="shared" si="48"/>
        <v>5.5867082802430447E-2</v>
      </c>
    </row>
    <row r="2917" spans="2:4" x14ac:dyDescent="0.2">
      <c r="B2917" t="s">
        <v>2953</v>
      </c>
      <c r="C2917" s="51">
        <v>-2.0793941017140209E-2</v>
      </c>
      <c r="D2917" s="51">
        <f t="shared" si="48"/>
        <v>9.2060589828597897E-3</v>
      </c>
    </row>
    <row r="2918" spans="2:4" x14ac:dyDescent="0.2">
      <c r="B2918" t="s">
        <v>2954</v>
      </c>
      <c r="C2918" s="51">
        <v>-5.0805169317167855E-3</v>
      </c>
      <c r="D2918" s="51">
        <f t="shared" si="48"/>
        <v>2.4919483068283212E-2</v>
      </c>
    </row>
    <row r="2919" spans="2:4" x14ac:dyDescent="0.2">
      <c r="B2919" t="s">
        <v>2955</v>
      </c>
      <c r="C2919" s="51">
        <v>-7.9273566295836335E-3</v>
      </c>
      <c r="D2919" s="51">
        <f t="shared" si="48"/>
        <v>2.2072643370416367E-2</v>
      </c>
    </row>
    <row r="2920" spans="2:4" x14ac:dyDescent="0.2">
      <c r="B2920" t="s">
        <v>2956</v>
      </c>
      <c r="C2920" s="51">
        <v>1.7490468563114529E-3</v>
      </c>
      <c r="D2920" s="51">
        <f t="shared" si="48"/>
        <v>3.1749046856311455E-2</v>
      </c>
    </row>
    <row r="2921" spans="2:4" x14ac:dyDescent="0.2">
      <c r="B2921" t="s">
        <v>2957</v>
      </c>
      <c r="C2921" s="51">
        <v>-6.7454219329269455E-4</v>
      </c>
      <c r="D2921" s="51">
        <f t="shared" si="48"/>
        <v>2.9325457806707304E-2</v>
      </c>
    </row>
    <row r="2922" spans="2:4" x14ac:dyDescent="0.2">
      <c r="B2922" t="s">
        <v>2958</v>
      </c>
      <c r="C2922" s="51">
        <v>7.3964465516343243E-3</v>
      </c>
      <c r="D2922" s="51">
        <f t="shared" si="48"/>
        <v>3.7396446551634321E-2</v>
      </c>
    </row>
    <row r="2923" spans="2:4" x14ac:dyDescent="0.2">
      <c r="B2923" t="s">
        <v>2959</v>
      </c>
      <c r="C2923" s="51">
        <v>2.3155667610968871E-2</v>
      </c>
      <c r="D2923" s="51">
        <f t="shared" si="48"/>
        <v>5.3155667610968869E-2</v>
      </c>
    </row>
    <row r="2924" spans="2:4" x14ac:dyDescent="0.2">
      <c r="B2924" t="s">
        <v>2960</v>
      </c>
      <c r="C2924" s="51">
        <v>-4.24446833870641E-2</v>
      </c>
      <c r="D2924" s="51">
        <f t="shared" si="48"/>
        <v>-1.2444683387064101E-2</v>
      </c>
    </row>
    <row r="2925" spans="2:4" x14ac:dyDescent="0.2">
      <c r="B2925" t="s">
        <v>2961</v>
      </c>
      <c r="C2925" s="51">
        <v>-2.8221266299141221E-4</v>
      </c>
      <c r="D2925" s="51">
        <f t="shared" si="48"/>
        <v>2.9717787337008587E-2</v>
      </c>
    </row>
    <row r="2926" spans="2:4" x14ac:dyDescent="0.2">
      <c r="B2926" t="s">
        <v>2962</v>
      </c>
      <c r="C2926" s="51">
        <v>5.7414141653954094E-2</v>
      </c>
      <c r="D2926" s="51">
        <f t="shared" si="48"/>
        <v>8.7414141653954086E-2</v>
      </c>
    </row>
    <row r="2927" spans="2:4" x14ac:dyDescent="0.2">
      <c r="B2927" t="s">
        <v>2963</v>
      </c>
      <c r="C2927" s="51">
        <v>3.608768489153689E-3</v>
      </c>
      <c r="D2927" s="51">
        <f t="shared" si="48"/>
        <v>3.3608768489153687E-2</v>
      </c>
    </row>
    <row r="2928" spans="2:4" x14ac:dyDescent="0.2">
      <c r="B2928" t="s">
        <v>2964</v>
      </c>
      <c r="C2928" s="51">
        <v>3.9625892390660396E-2</v>
      </c>
      <c r="D2928" s="51">
        <f t="shared" si="48"/>
        <v>6.9625892390660388E-2</v>
      </c>
    </row>
    <row r="2929" spans="2:4" x14ac:dyDescent="0.2">
      <c r="B2929" t="s">
        <v>2965</v>
      </c>
      <c r="C2929" s="51">
        <v>1.6915028919869075E-2</v>
      </c>
      <c r="D2929" s="51">
        <f t="shared" si="48"/>
        <v>4.6915028919869074E-2</v>
      </c>
    </row>
    <row r="2930" spans="2:4" x14ac:dyDescent="0.2">
      <c r="B2930" t="s">
        <v>2966</v>
      </c>
      <c r="C2930" s="51">
        <v>-6.3350772680535895E-3</v>
      </c>
      <c r="D2930" s="51">
        <f t="shared" si="48"/>
        <v>2.3664922731946411E-2</v>
      </c>
    </row>
    <row r="2931" spans="2:4" x14ac:dyDescent="0.2">
      <c r="B2931" t="s">
        <v>2967</v>
      </c>
      <c r="C2931" s="51">
        <v>-1.794519571372067E-2</v>
      </c>
      <c r="D2931" s="51">
        <f t="shared" si="48"/>
        <v>1.2054804286279329E-2</v>
      </c>
    </row>
    <row r="2932" spans="2:4" x14ac:dyDescent="0.2">
      <c r="B2932" t="s">
        <v>2968</v>
      </c>
      <c r="C2932" s="51">
        <v>-1.1064106840292362E-2</v>
      </c>
      <c r="D2932" s="51">
        <f t="shared" si="48"/>
        <v>1.8935893159707638E-2</v>
      </c>
    </row>
    <row r="2933" spans="2:4" x14ac:dyDescent="0.2">
      <c r="B2933" t="s">
        <v>2969</v>
      </c>
      <c r="C2933" s="51">
        <v>-8.6233402076291172E-3</v>
      </c>
      <c r="D2933" s="51">
        <f t="shared" si="48"/>
        <v>2.1376659792370883E-2</v>
      </c>
    </row>
    <row r="2934" spans="2:4" x14ac:dyDescent="0.2">
      <c r="B2934" t="s">
        <v>2970</v>
      </c>
      <c r="C2934" s="51">
        <v>1.6779137625794017E-2</v>
      </c>
      <c r="D2934" s="51">
        <f t="shared" si="48"/>
        <v>4.6779137625794012E-2</v>
      </c>
    </row>
    <row r="2935" spans="2:4" x14ac:dyDescent="0.2">
      <c r="B2935" t="s">
        <v>2971</v>
      </c>
      <c r="C2935" s="51">
        <v>1.6338119576810931E-3</v>
      </c>
      <c r="D2935" s="51">
        <f t="shared" si="48"/>
        <v>3.1633811957681092E-2</v>
      </c>
    </row>
    <row r="2936" spans="2:4" x14ac:dyDescent="0.2">
      <c r="B2936" t="s">
        <v>2972</v>
      </c>
      <c r="C2936" s="51">
        <v>-1.2742347858933528E-2</v>
      </c>
      <c r="D2936" s="51">
        <f t="shared" si="48"/>
        <v>1.7257652141066469E-2</v>
      </c>
    </row>
    <row r="2937" spans="2:4" x14ac:dyDescent="0.2">
      <c r="B2937" t="s">
        <v>2973</v>
      </c>
      <c r="C2937" s="51">
        <v>-1.3458808162128881E-2</v>
      </c>
      <c r="D2937" s="51">
        <f t="shared" si="48"/>
        <v>1.6541191837871116E-2</v>
      </c>
    </row>
    <row r="2938" spans="2:4" x14ac:dyDescent="0.2">
      <c r="B2938" t="s">
        <v>2974</v>
      </c>
      <c r="C2938" s="51">
        <v>5.1942533131796698E-2</v>
      </c>
      <c r="D2938" s="51">
        <f t="shared" si="48"/>
        <v>8.1942533131796697E-2</v>
      </c>
    </row>
    <row r="2939" spans="2:4" x14ac:dyDescent="0.2">
      <c r="B2939" t="s">
        <v>2975</v>
      </c>
      <c r="C2939" s="51">
        <v>-1.4273138777533799E-3</v>
      </c>
      <c r="D2939" s="51">
        <f t="shared" si="48"/>
        <v>2.8572686122246619E-2</v>
      </c>
    </row>
    <row r="2940" spans="2:4" x14ac:dyDescent="0.2">
      <c r="B2940" t="s">
        <v>2976</v>
      </c>
      <c r="C2940" s="51">
        <v>2.1856249616594096E-2</v>
      </c>
      <c r="D2940" s="51">
        <f t="shared" si="48"/>
        <v>5.1856249616594095E-2</v>
      </c>
    </row>
    <row r="2941" spans="2:4" x14ac:dyDescent="0.2">
      <c r="B2941" t="s">
        <v>2977</v>
      </c>
      <c r="C2941" s="51">
        <v>3.6433567307656761E-2</v>
      </c>
      <c r="D2941" s="51">
        <f t="shared" si="48"/>
        <v>6.643356730765676E-2</v>
      </c>
    </row>
    <row r="2942" spans="2:4" x14ac:dyDescent="0.2">
      <c r="B2942" t="s">
        <v>2978</v>
      </c>
      <c r="C2942" s="51">
        <v>2.1619584773027976E-2</v>
      </c>
      <c r="D2942" s="51">
        <f t="shared" si="48"/>
        <v>5.1619584773027971E-2</v>
      </c>
    </row>
    <row r="2943" spans="2:4" x14ac:dyDescent="0.2">
      <c r="B2943" t="s">
        <v>2979</v>
      </c>
      <c r="C2943" s="51">
        <v>2.2040226809944573E-2</v>
      </c>
      <c r="D2943" s="51">
        <f t="shared" si="48"/>
        <v>5.2040226809944572E-2</v>
      </c>
    </row>
    <row r="2944" spans="2:4" x14ac:dyDescent="0.2">
      <c r="B2944" t="s">
        <v>2980</v>
      </c>
      <c r="C2944" s="51">
        <v>2.8236902824528391E-3</v>
      </c>
      <c r="D2944" s="51">
        <f t="shared" si="48"/>
        <v>3.2823690282452841E-2</v>
      </c>
    </row>
    <row r="2945" spans="2:4" x14ac:dyDescent="0.2">
      <c r="B2945" t="s">
        <v>2981</v>
      </c>
      <c r="C2945" s="51">
        <v>2.8312152945746183E-2</v>
      </c>
      <c r="D2945" s="51">
        <f t="shared" si="48"/>
        <v>5.8312152945746182E-2</v>
      </c>
    </row>
    <row r="2946" spans="2:4" x14ac:dyDescent="0.2">
      <c r="B2946" t="s">
        <v>2982</v>
      </c>
      <c r="C2946" s="51">
        <v>-8.980767233716172E-4</v>
      </c>
      <c r="D2946" s="51">
        <f t="shared" si="48"/>
        <v>2.9101923276628382E-2</v>
      </c>
    </row>
    <row r="2947" spans="2:4" x14ac:dyDescent="0.2">
      <c r="B2947" t="s">
        <v>2983</v>
      </c>
      <c r="C2947" s="51">
        <v>5.3346263618230276E-3</v>
      </c>
      <c r="D2947" s="51">
        <f t="shared" si="48"/>
        <v>3.5334626361823024E-2</v>
      </c>
    </row>
    <row r="2948" spans="2:4" x14ac:dyDescent="0.2">
      <c r="B2948" t="s">
        <v>2984</v>
      </c>
      <c r="C2948" s="51">
        <v>2.8063446284580726E-2</v>
      </c>
      <c r="D2948" s="51">
        <f t="shared" si="48"/>
        <v>5.8063446284580725E-2</v>
      </c>
    </row>
    <row r="2949" spans="2:4" x14ac:dyDescent="0.2">
      <c r="B2949" t="s">
        <v>2985</v>
      </c>
      <c r="C2949" s="51">
        <v>3.4873432703388801E-2</v>
      </c>
      <c r="D2949" s="51">
        <f t="shared" ref="D2949:D3012" si="49">C2949+3%</f>
        <v>6.48734327033888E-2</v>
      </c>
    </row>
    <row r="2950" spans="2:4" x14ac:dyDescent="0.2">
      <c r="B2950" t="s">
        <v>2986</v>
      </c>
      <c r="C2950" s="51">
        <v>1.1617674080955386E-2</v>
      </c>
      <c r="D2950" s="51">
        <f t="shared" si="49"/>
        <v>4.1617674080955389E-2</v>
      </c>
    </row>
    <row r="2951" spans="2:4" x14ac:dyDescent="0.2">
      <c r="B2951" t="s">
        <v>2987</v>
      </c>
      <c r="C2951" s="51">
        <v>1.6911261255319641E-2</v>
      </c>
      <c r="D2951" s="51">
        <f t="shared" si="49"/>
        <v>4.6911261255319636E-2</v>
      </c>
    </row>
    <row r="2952" spans="2:4" x14ac:dyDescent="0.2">
      <c r="B2952" t="s">
        <v>2988</v>
      </c>
      <c r="C2952" s="51">
        <v>2.6979291919286934E-2</v>
      </c>
      <c r="D2952" s="51">
        <f t="shared" si="49"/>
        <v>5.6979291919286933E-2</v>
      </c>
    </row>
    <row r="2953" spans="2:4" x14ac:dyDescent="0.2">
      <c r="B2953" t="s">
        <v>2989</v>
      </c>
      <c r="C2953" s="51">
        <v>-1.0377747636820788E-2</v>
      </c>
      <c r="D2953" s="51">
        <f t="shared" si="49"/>
        <v>1.9622252363179209E-2</v>
      </c>
    </row>
    <row r="2954" spans="2:4" x14ac:dyDescent="0.2">
      <c r="B2954" t="s">
        <v>2990</v>
      </c>
      <c r="C2954" s="51">
        <v>2.5671637524257995E-2</v>
      </c>
      <c r="D2954" s="51">
        <f t="shared" si="49"/>
        <v>5.5671637524257994E-2</v>
      </c>
    </row>
    <row r="2955" spans="2:4" x14ac:dyDescent="0.2">
      <c r="B2955" t="s">
        <v>2991</v>
      </c>
      <c r="C2955" s="51">
        <v>1.2668075685995277E-2</v>
      </c>
      <c r="D2955" s="51">
        <f t="shared" si="49"/>
        <v>4.2668075685995274E-2</v>
      </c>
    </row>
    <row r="2956" spans="2:4" x14ac:dyDescent="0.2">
      <c r="B2956" t="s">
        <v>2992</v>
      </c>
      <c r="C2956" s="51">
        <v>-8.1919264778563313E-3</v>
      </c>
      <c r="D2956" s="51">
        <f t="shared" si="49"/>
        <v>2.1808073522143666E-2</v>
      </c>
    </row>
    <row r="2957" spans="2:4" x14ac:dyDescent="0.2">
      <c r="B2957" t="s">
        <v>2993</v>
      </c>
      <c r="C2957" s="51">
        <v>-3.9163993106552442E-2</v>
      </c>
      <c r="D2957" s="51">
        <f t="shared" si="49"/>
        <v>-9.1639931065524427E-3</v>
      </c>
    </row>
    <row r="2958" spans="2:4" x14ac:dyDescent="0.2">
      <c r="B2958" t="s">
        <v>2994</v>
      </c>
      <c r="C2958" s="51">
        <v>1.6838803871935405E-2</v>
      </c>
      <c r="D2958" s="51">
        <f t="shared" si="49"/>
        <v>4.6838803871935404E-2</v>
      </c>
    </row>
    <row r="2959" spans="2:4" x14ac:dyDescent="0.2">
      <c r="B2959" t="s">
        <v>2995</v>
      </c>
      <c r="C2959" s="51">
        <v>4.2991079791157752E-2</v>
      </c>
      <c r="D2959" s="51">
        <f t="shared" si="49"/>
        <v>7.2991079791157751E-2</v>
      </c>
    </row>
    <row r="2960" spans="2:4" x14ac:dyDescent="0.2">
      <c r="B2960" t="s">
        <v>2996</v>
      </c>
      <c r="C2960" s="51">
        <v>7.9792626331770585E-3</v>
      </c>
      <c r="D2960" s="51">
        <f t="shared" si="49"/>
        <v>3.7979262633177059E-2</v>
      </c>
    </row>
    <row r="2961" spans="2:4" x14ac:dyDescent="0.2">
      <c r="B2961" t="s">
        <v>2997</v>
      </c>
      <c r="C2961" s="51">
        <v>-1.4385439700919293E-2</v>
      </c>
      <c r="D2961" s="51">
        <f t="shared" si="49"/>
        <v>1.5614560299080706E-2</v>
      </c>
    </row>
    <row r="2962" spans="2:4" x14ac:dyDescent="0.2">
      <c r="B2962" t="s">
        <v>2998</v>
      </c>
      <c r="C2962" s="51">
        <v>2.5347440316214422E-2</v>
      </c>
      <c r="D2962" s="51">
        <f t="shared" si="49"/>
        <v>5.534744031621442E-2</v>
      </c>
    </row>
    <row r="2963" spans="2:4" x14ac:dyDescent="0.2">
      <c r="B2963" t="s">
        <v>2999</v>
      </c>
      <c r="C2963" s="51">
        <v>-3.1769375689565602E-3</v>
      </c>
      <c r="D2963" s="51">
        <f t="shared" si="49"/>
        <v>2.6823062431043439E-2</v>
      </c>
    </row>
    <row r="2964" spans="2:4" x14ac:dyDescent="0.2">
      <c r="B2964" t="s">
        <v>3000</v>
      </c>
      <c r="C2964" s="51">
        <v>1.8430899933559501E-2</v>
      </c>
      <c r="D2964" s="51">
        <f t="shared" si="49"/>
        <v>4.84308999335595E-2</v>
      </c>
    </row>
    <row r="2965" spans="2:4" x14ac:dyDescent="0.2">
      <c r="B2965" t="s">
        <v>3001</v>
      </c>
      <c r="C2965" s="51">
        <v>3.1643631265024195E-2</v>
      </c>
      <c r="D2965" s="51">
        <f t="shared" si="49"/>
        <v>6.1643631265024194E-2</v>
      </c>
    </row>
    <row r="2966" spans="2:4" x14ac:dyDescent="0.2">
      <c r="B2966" t="s">
        <v>3002</v>
      </c>
      <c r="C2966" s="51">
        <v>2.3928089137713351E-2</v>
      </c>
      <c r="D2966" s="51">
        <f t="shared" si="49"/>
        <v>5.3928089137713353E-2</v>
      </c>
    </row>
    <row r="2967" spans="2:4" x14ac:dyDescent="0.2">
      <c r="B2967" t="s">
        <v>3003</v>
      </c>
      <c r="C2967" s="51">
        <v>4.4401358892013403E-2</v>
      </c>
      <c r="D2967" s="51">
        <f t="shared" si="49"/>
        <v>7.4401358892013408E-2</v>
      </c>
    </row>
    <row r="2968" spans="2:4" x14ac:dyDescent="0.2">
      <c r="B2968" t="s">
        <v>3004</v>
      </c>
      <c r="C2968" s="51">
        <v>2.4682598629977771E-2</v>
      </c>
      <c r="D2968" s="51">
        <f t="shared" si="49"/>
        <v>5.468259862997777E-2</v>
      </c>
    </row>
    <row r="2969" spans="2:4" x14ac:dyDescent="0.2">
      <c r="B2969" t="s">
        <v>3005</v>
      </c>
      <c r="C2969" s="51">
        <v>-1.0697084782988874E-3</v>
      </c>
      <c r="D2969" s="51">
        <f t="shared" si="49"/>
        <v>2.893029152170111E-2</v>
      </c>
    </row>
    <row r="2970" spans="2:4" x14ac:dyDescent="0.2">
      <c r="B2970" t="s">
        <v>3006</v>
      </c>
      <c r="C2970" s="51">
        <v>1.6483813144640296E-2</v>
      </c>
      <c r="D2970" s="51">
        <f t="shared" si="49"/>
        <v>4.6483813144640299E-2</v>
      </c>
    </row>
    <row r="2971" spans="2:4" x14ac:dyDescent="0.2">
      <c r="B2971" t="s">
        <v>3007</v>
      </c>
      <c r="C2971" s="51">
        <v>1.0243302978112831E-2</v>
      </c>
      <c r="D2971" s="51">
        <f t="shared" si="49"/>
        <v>4.0243302978112828E-2</v>
      </c>
    </row>
    <row r="2972" spans="2:4" x14ac:dyDescent="0.2">
      <c r="B2972" t="s">
        <v>3008</v>
      </c>
      <c r="C2972" s="51">
        <v>1.9032281568034104E-3</v>
      </c>
      <c r="D2972" s="51">
        <f t="shared" si="49"/>
        <v>3.1903228156803409E-2</v>
      </c>
    </row>
    <row r="2973" spans="2:4" x14ac:dyDescent="0.2">
      <c r="B2973" t="s">
        <v>3009</v>
      </c>
      <c r="C2973" s="51">
        <v>8.6182416775138666E-3</v>
      </c>
      <c r="D2973" s="51">
        <f t="shared" si="49"/>
        <v>3.8618241677513862E-2</v>
      </c>
    </row>
    <row r="2974" spans="2:4" x14ac:dyDescent="0.2">
      <c r="B2974" t="s">
        <v>3010</v>
      </c>
      <c r="C2974" s="51">
        <v>1.5002049618491787E-2</v>
      </c>
      <c r="D2974" s="51">
        <f t="shared" si="49"/>
        <v>4.5002049618491788E-2</v>
      </c>
    </row>
    <row r="2975" spans="2:4" x14ac:dyDescent="0.2">
      <c r="B2975" t="s">
        <v>3011</v>
      </c>
      <c r="C2975" s="51">
        <v>1.9900087356527481E-2</v>
      </c>
      <c r="D2975" s="51">
        <f t="shared" si="49"/>
        <v>4.9900087356527484E-2</v>
      </c>
    </row>
    <row r="2976" spans="2:4" x14ac:dyDescent="0.2">
      <c r="B2976" t="s">
        <v>3012</v>
      </c>
      <c r="C2976" s="51">
        <v>-1.4966949995894029E-2</v>
      </c>
      <c r="D2976" s="51">
        <f t="shared" si="49"/>
        <v>1.503305000410597E-2</v>
      </c>
    </row>
    <row r="2977" spans="2:4" x14ac:dyDescent="0.2">
      <c r="B2977" t="s">
        <v>3013</v>
      </c>
      <c r="C2977" s="51">
        <v>-2.7959729561638259E-3</v>
      </c>
      <c r="D2977" s="51">
        <f t="shared" si="49"/>
        <v>2.7204027043836173E-2</v>
      </c>
    </row>
    <row r="2978" spans="2:4" x14ac:dyDescent="0.2">
      <c r="B2978" t="s">
        <v>3014</v>
      </c>
      <c r="C2978" s="51">
        <v>2.316754830601167E-2</v>
      </c>
      <c r="D2978" s="51">
        <f t="shared" si="49"/>
        <v>5.3167548306011669E-2</v>
      </c>
    </row>
    <row r="2979" spans="2:4" x14ac:dyDescent="0.2">
      <c r="B2979" t="s">
        <v>3015</v>
      </c>
      <c r="C2979" s="51">
        <v>1.5326294523282642E-2</v>
      </c>
      <c r="D2979" s="51">
        <f t="shared" si="49"/>
        <v>4.5326294523282643E-2</v>
      </c>
    </row>
    <row r="2980" spans="2:4" x14ac:dyDescent="0.2">
      <c r="B2980" t="s">
        <v>3016</v>
      </c>
      <c r="C2980" s="51">
        <v>5.0899736176004615E-3</v>
      </c>
      <c r="D2980" s="51">
        <f t="shared" si="49"/>
        <v>3.508997361760046E-2</v>
      </c>
    </row>
    <row r="2981" spans="2:4" x14ac:dyDescent="0.2">
      <c r="B2981" t="s">
        <v>3017</v>
      </c>
      <c r="C2981" s="51">
        <v>1.8114476827175076E-2</v>
      </c>
      <c r="D2981" s="51">
        <f t="shared" si="49"/>
        <v>4.8114476827175075E-2</v>
      </c>
    </row>
    <row r="2982" spans="2:4" x14ac:dyDescent="0.2">
      <c r="B2982" t="s">
        <v>3018</v>
      </c>
      <c r="C2982" s="51">
        <v>3.6627791892857031E-2</v>
      </c>
      <c r="D2982" s="51">
        <f t="shared" si="49"/>
        <v>6.662779189285703E-2</v>
      </c>
    </row>
    <row r="2983" spans="2:4" x14ac:dyDescent="0.2">
      <c r="B2983" t="s">
        <v>3019</v>
      </c>
      <c r="C2983" s="51">
        <v>9.4620871637691589E-3</v>
      </c>
      <c r="D2983" s="51">
        <f t="shared" si="49"/>
        <v>3.9462087163769158E-2</v>
      </c>
    </row>
    <row r="2984" spans="2:4" x14ac:dyDescent="0.2">
      <c r="B2984" t="s">
        <v>3020</v>
      </c>
      <c r="C2984" s="51">
        <v>1.7867441033721107E-2</v>
      </c>
      <c r="D2984" s="51">
        <f t="shared" si="49"/>
        <v>4.7867441033721106E-2</v>
      </c>
    </row>
    <row r="2985" spans="2:4" x14ac:dyDescent="0.2">
      <c r="B2985" t="s">
        <v>3021</v>
      </c>
      <c r="C2985" s="51">
        <v>-1.8207545078726281E-2</v>
      </c>
      <c r="D2985" s="51">
        <f t="shared" si="49"/>
        <v>1.1792454921273718E-2</v>
      </c>
    </row>
    <row r="2986" spans="2:4" x14ac:dyDescent="0.2">
      <c r="B2986" t="s">
        <v>3022</v>
      </c>
      <c r="C2986" s="51">
        <v>5.1935103457619744E-2</v>
      </c>
      <c r="D2986" s="51">
        <f t="shared" si="49"/>
        <v>8.1935103457619743E-2</v>
      </c>
    </row>
    <row r="2987" spans="2:4" x14ac:dyDescent="0.2">
      <c r="B2987" t="s">
        <v>3023</v>
      </c>
      <c r="C2987" s="51">
        <v>1.961754477576725E-2</v>
      </c>
      <c r="D2987" s="51">
        <f t="shared" si="49"/>
        <v>4.9617544775767249E-2</v>
      </c>
    </row>
    <row r="2988" spans="2:4" x14ac:dyDescent="0.2">
      <c r="B2988" t="s">
        <v>3024</v>
      </c>
      <c r="C2988" s="51">
        <v>3.9136448454935704E-2</v>
      </c>
      <c r="D2988" s="51">
        <f t="shared" si="49"/>
        <v>6.9136448454935703E-2</v>
      </c>
    </row>
    <row r="2989" spans="2:4" x14ac:dyDescent="0.2">
      <c r="B2989" t="s">
        <v>3025</v>
      </c>
      <c r="C2989" s="51">
        <v>5.5433369683210382E-3</v>
      </c>
      <c r="D2989" s="51">
        <f t="shared" si="49"/>
        <v>3.5543336968321036E-2</v>
      </c>
    </row>
    <row r="2990" spans="2:4" x14ac:dyDescent="0.2">
      <c r="B2990" t="s">
        <v>3026</v>
      </c>
      <c r="C2990" s="51">
        <v>1.696722014326299E-2</v>
      </c>
      <c r="D2990" s="51">
        <f t="shared" si="49"/>
        <v>4.6967220143262989E-2</v>
      </c>
    </row>
    <row r="2991" spans="2:4" x14ac:dyDescent="0.2">
      <c r="B2991" t="s">
        <v>3027</v>
      </c>
      <c r="C2991" s="51">
        <v>5.3043338557592939E-2</v>
      </c>
      <c r="D2991" s="51">
        <f t="shared" si="49"/>
        <v>8.3043338557592938E-2</v>
      </c>
    </row>
    <row r="2992" spans="2:4" x14ac:dyDescent="0.2">
      <c r="B2992" t="s">
        <v>3028</v>
      </c>
      <c r="C2992" s="51">
        <v>-3.4860097164109236E-3</v>
      </c>
      <c r="D2992" s="51">
        <f t="shared" si="49"/>
        <v>2.6513990283589077E-2</v>
      </c>
    </row>
    <row r="2993" spans="2:4" x14ac:dyDescent="0.2">
      <c r="B2993" t="s">
        <v>3029</v>
      </c>
      <c r="C2993" s="51">
        <v>4.5982197261556564E-2</v>
      </c>
      <c r="D2993" s="51">
        <f t="shared" si="49"/>
        <v>7.5982197261556556E-2</v>
      </c>
    </row>
    <row r="2994" spans="2:4" x14ac:dyDescent="0.2">
      <c r="B2994" t="s">
        <v>3030</v>
      </c>
      <c r="C2994" s="51">
        <v>-2.9245084591013493E-2</v>
      </c>
      <c r="D2994" s="51">
        <f t="shared" si="49"/>
        <v>7.5491540898650622E-4</v>
      </c>
    </row>
    <row r="2995" spans="2:4" x14ac:dyDescent="0.2">
      <c r="B2995" t="s">
        <v>3031</v>
      </c>
      <c r="C2995" s="51">
        <v>2.4477366090062437E-2</v>
      </c>
      <c r="D2995" s="51">
        <f t="shared" si="49"/>
        <v>5.4477366090062436E-2</v>
      </c>
    </row>
    <row r="2996" spans="2:4" x14ac:dyDescent="0.2">
      <c r="B2996" t="s">
        <v>3032</v>
      </c>
      <c r="C2996" s="51">
        <v>4.1148679670327086E-3</v>
      </c>
      <c r="D2996" s="51">
        <f t="shared" si="49"/>
        <v>3.4114867967032711E-2</v>
      </c>
    </row>
    <row r="2997" spans="2:4" x14ac:dyDescent="0.2">
      <c r="B2997" t="s">
        <v>3033</v>
      </c>
      <c r="C2997" s="51">
        <v>1.5433616010747938E-2</v>
      </c>
      <c r="D2997" s="51">
        <f t="shared" si="49"/>
        <v>4.543361601074794E-2</v>
      </c>
    </row>
    <row r="2998" spans="2:4" x14ac:dyDescent="0.2">
      <c r="B2998" t="s">
        <v>3034</v>
      </c>
      <c r="C2998" s="51">
        <v>1.7511661635139477E-2</v>
      </c>
      <c r="D2998" s="51">
        <f t="shared" si="49"/>
        <v>4.7511661635139479E-2</v>
      </c>
    </row>
    <row r="2999" spans="2:4" x14ac:dyDescent="0.2">
      <c r="B2999" t="s">
        <v>3035</v>
      </c>
      <c r="C2999" s="51">
        <v>2.7982911284049321E-3</v>
      </c>
      <c r="D2999" s="51">
        <f t="shared" si="49"/>
        <v>3.2798291128404933E-2</v>
      </c>
    </row>
    <row r="3000" spans="2:4" x14ac:dyDescent="0.2">
      <c r="B3000" t="s">
        <v>3036</v>
      </c>
      <c r="C3000" s="51">
        <v>6.8307441146031461E-3</v>
      </c>
      <c r="D3000" s="51">
        <f t="shared" si="49"/>
        <v>3.6830744114603145E-2</v>
      </c>
    </row>
    <row r="3001" spans="2:4" x14ac:dyDescent="0.2">
      <c r="B3001" t="s">
        <v>3037</v>
      </c>
      <c r="C3001" s="51">
        <v>-1.4836438360756946E-3</v>
      </c>
      <c r="D3001" s="51">
        <f t="shared" si="49"/>
        <v>2.8516356163924304E-2</v>
      </c>
    </row>
    <row r="3002" spans="2:4" x14ac:dyDescent="0.2">
      <c r="B3002" t="s">
        <v>3038</v>
      </c>
      <c r="C3002" s="51">
        <v>1.1166785825905025E-2</v>
      </c>
      <c r="D3002" s="51">
        <f t="shared" si="49"/>
        <v>4.1166785825905022E-2</v>
      </c>
    </row>
    <row r="3003" spans="2:4" x14ac:dyDescent="0.2">
      <c r="B3003" t="s">
        <v>3039</v>
      </c>
      <c r="C3003" s="51">
        <v>6.0627346948690678E-3</v>
      </c>
      <c r="D3003" s="51">
        <f t="shared" si="49"/>
        <v>3.6062734694869064E-2</v>
      </c>
    </row>
    <row r="3004" spans="2:4" x14ac:dyDescent="0.2">
      <c r="B3004" t="s">
        <v>3040</v>
      </c>
      <c r="C3004" s="51">
        <v>-3.5872575834420599E-2</v>
      </c>
      <c r="D3004" s="51">
        <f t="shared" si="49"/>
        <v>-5.8725758344206E-3</v>
      </c>
    </row>
    <row r="3005" spans="2:4" x14ac:dyDescent="0.2">
      <c r="B3005" t="s">
        <v>3041</v>
      </c>
      <c r="C3005" s="51">
        <v>4.2508915238899977E-2</v>
      </c>
      <c r="D3005" s="51">
        <f t="shared" si="49"/>
        <v>7.2508915238899976E-2</v>
      </c>
    </row>
    <row r="3006" spans="2:4" x14ac:dyDescent="0.2">
      <c r="B3006" t="s">
        <v>3042</v>
      </c>
      <c r="C3006" s="51">
        <v>1.1718545035823626E-2</v>
      </c>
      <c r="D3006" s="51">
        <f t="shared" si="49"/>
        <v>4.1718545035823625E-2</v>
      </c>
    </row>
    <row r="3007" spans="2:4" x14ac:dyDescent="0.2">
      <c r="B3007" t="s">
        <v>3043</v>
      </c>
      <c r="C3007" s="51">
        <v>2.3039126519181524E-2</v>
      </c>
      <c r="D3007" s="51">
        <f t="shared" si="49"/>
        <v>5.3039126519181523E-2</v>
      </c>
    </row>
    <row r="3008" spans="2:4" x14ac:dyDescent="0.2">
      <c r="B3008" t="s">
        <v>3044</v>
      </c>
      <c r="C3008" s="51">
        <v>2.1712965860771656E-2</v>
      </c>
      <c r="D3008" s="51">
        <f t="shared" si="49"/>
        <v>5.1712965860771655E-2</v>
      </c>
    </row>
    <row r="3009" spans="2:4" x14ac:dyDescent="0.2">
      <c r="B3009" t="s">
        <v>3045</v>
      </c>
      <c r="C3009" s="51">
        <v>-1.1038355351519931E-3</v>
      </c>
      <c r="D3009" s="51">
        <f t="shared" si="49"/>
        <v>2.8896164464848006E-2</v>
      </c>
    </row>
    <row r="3010" spans="2:4" x14ac:dyDescent="0.2">
      <c r="B3010" t="s">
        <v>3046</v>
      </c>
      <c r="C3010" s="51">
        <v>9.989542633518228E-4</v>
      </c>
      <c r="D3010" s="51">
        <f t="shared" si="49"/>
        <v>3.0998954263351822E-2</v>
      </c>
    </row>
    <row r="3011" spans="2:4" x14ac:dyDescent="0.2">
      <c r="B3011" t="s">
        <v>3047</v>
      </c>
      <c r="C3011" s="51">
        <v>-3.6031841760098254E-3</v>
      </c>
      <c r="D3011" s="51">
        <f t="shared" si="49"/>
        <v>2.6396815823990172E-2</v>
      </c>
    </row>
    <row r="3012" spans="2:4" x14ac:dyDescent="0.2">
      <c r="B3012" t="s">
        <v>3048</v>
      </c>
      <c r="C3012" s="51">
        <v>2.1958818193109911E-2</v>
      </c>
      <c r="D3012" s="51">
        <f t="shared" si="49"/>
        <v>5.1958818193109907E-2</v>
      </c>
    </row>
    <row r="3013" spans="2:4" x14ac:dyDescent="0.2">
      <c r="B3013" t="s">
        <v>3049</v>
      </c>
      <c r="C3013" s="51">
        <v>1.9896951575472579E-3</v>
      </c>
      <c r="D3013" s="51">
        <f t="shared" ref="D3013:D3076" si="50">C3013+3%</f>
        <v>3.1989695157547259E-2</v>
      </c>
    </row>
    <row r="3014" spans="2:4" x14ac:dyDescent="0.2">
      <c r="B3014" t="s">
        <v>3050</v>
      </c>
      <c r="C3014" s="51">
        <v>-1.3435699765232642E-2</v>
      </c>
      <c r="D3014" s="51">
        <f t="shared" si="50"/>
        <v>1.6564300234767355E-2</v>
      </c>
    </row>
    <row r="3015" spans="2:4" x14ac:dyDescent="0.2">
      <c r="B3015" t="s">
        <v>3051</v>
      </c>
      <c r="C3015" s="51">
        <v>9.0945106326401071E-5</v>
      </c>
      <c r="D3015" s="51">
        <f t="shared" si="50"/>
        <v>3.00909451063264E-2</v>
      </c>
    </row>
    <row r="3016" spans="2:4" x14ac:dyDescent="0.2">
      <c r="B3016" t="s">
        <v>3052</v>
      </c>
      <c r="C3016" s="51">
        <v>8.1357284908916278E-3</v>
      </c>
      <c r="D3016" s="51">
        <f t="shared" si="50"/>
        <v>3.8135728490891627E-2</v>
      </c>
    </row>
    <row r="3017" spans="2:4" x14ac:dyDescent="0.2">
      <c r="B3017" t="s">
        <v>3053</v>
      </c>
      <c r="C3017" s="51">
        <v>1.7239888900177025E-2</v>
      </c>
      <c r="D3017" s="51">
        <f t="shared" si="50"/>
        <v>4.7239888900177024E-2</v>
      </c>
    </row>
    <row r="3018" spans="2:4" x14ac:dyDescent="0.2">
      <c r="B3018" t="s">
        <v>3054</v>
      </c>
      <c r="C3018" s="51">
        <v>1.7429995986879131E-2</v>
      </c>
      <c r="D3018" s="51">
        <f t="shared" si="50"/>
        <v>4.742999598687913E-2</v>
      </c>
    </row>
    <row r="3019" spans="2:4" x14ac:dyDescent="0.2">
      <c r="B3019" t="s">
        <v>3055</v>
      </c>
      <c r="C3019" s="51">
        <v>4.3952650904311642E-2</v>
      </c>
      <c r="D3019" s="51">
        <f t="shared" si="50"/>
        <v>7.3952650904311634E-2</v>
      </c>
    </row>
    <row r="3020" spans="2:4" x14ac:dyDescent="0.2">
      <c r="B3020" t="s">
        <v>3056</v>
      </c>
      <c r="C3020" s="51">
        <v>1.3005808317481344E-2</v>
      </c>
      <c r="D3020" s="51">
        <f t="shared" si="50"/>
        <v>4.3005808317481339E-2</v>
      </c>
    </row>
    <row r="3021" spans="2:4" x14ac:dyDescent="0.2">
      <c r="B3021" t="s">
        <v>3057</v>
      </c>
      <c r="C3021" s="51">
        <v>-1.632025018471777E-2</v>
      </c>
      <c r="D3021" s="51">
        <f t="shared" si="50"/>
        <v>1.3679749815282229E-2</v>
      </c>
    </row>
    <row r="3022" spans="2:4" x14ac:dyDescent="0.2">
      <c r="B3022" t="s">
        <v>3058</v>
      </c>
      <c r="C3022" s="51">
        <v>-3.9516903940715054E-3</v>
      </c>
      <c r="D3022" s="51">
        <f t="shared" si="50"/>
        <v>2.6048309605928494E-2</v>
      </c>
    </row>
    <row r="3023" spans="2:4" x14ac:dyDescent="0.2">
      <c r="B3023" t="s">
        <v>3059</v>
      </c>
      <c r="C3023" s="51">
        <v>2.8381692371630671E-2</v>
      </c>
      <c r="D3023" s="51">
        <f t="shared" si="50"/>
        <v>5.838169237163067E-2</v>
      </c>
    </row>
    <row r="3024" spans="2:4" x14ac:dyDescent="0.2">
      <c r="B3024" t="s">
        <v>3060</v>
      </c>
      <c r="C3024" s="51">
        <v>2.9152805337253736E-2</v>
      </c>
      <c r="D3024" s="51">
        <f t="shared" si="50"/>
        <v>5.9152805337253735E-2</v>
      </c>
    </row>
    <row r="3025" spans="2:4" x14ac:dyDescent="0.2">
      <c r="B3025" t="s">
        <v>3061</v>
      </c>
      <c r="C3025" s="51">
        <v>-1.338166276372244E-2</v>
      </c>
      <c r="D3025" s="51">
        <f t="shared" si="50"/>
        <v>1.6618337236277557E-2</v>
      </c>
    </row>
    <row r="3026" spans="2:4" x14ac:dyDescent="0.2">
      <c r="B3026" t="s">
        <v>3062</v>
      </c>
      <c r="C3026" s="51">
        <v>3.9366352476240388E-2</v>
      </c>
      <c r="D3026" s="51">
        <f t="shared" si="50"/>
        <v>6.9366352476240387E-2</v>
      </c>
    </row>
    <row r="3027" spans="2:4" x14ac:dyDescent="0.2">
      <c r="B3027" t="s">
        <v>3063</v>
      </c>
      <c r="C3027" s="51">
        <v>3.0141096648761238E-2</v>
      </c>
      <c r="D3027" s="51">
        <f t="shared" si="50"/>
        <v>6.0141096648761237E-2</v>
      </c>
    </row>
    <row r="3028" spans="2:4" x14ac:dyDescent="0.2">
      <c r="B3028" t="s">
        <v>3064</v>
      </c>
      <c r="C3028" s="51">
        <v>3.5210843713017317E-2</v>
      </c>
      <c r="D3028" s="51">
        <f t="shared" si="50"/>
        <v>6.5210843713017316E-2</v>
      </c>
    </row>
    <row r="3029" spans="2:4" x14ac:dyDescent="0.2">
      <c r="B3029" t="s">
        <v>3065</v>
      </c>
      <c r="C3029" s="51">
        <v>1.7549297411585413E-3</v>
      </c>
      <c r="D3029" s="51">
        <f t="shared" si="50"/>
        <v>3.1754929741158539E-2</v>
      </c>
    </row>
    <row r="3030" spans="2:4" x14ac:dyDescent="0.2">
      <c r="B3030" t="s">
        <v>3066</v>
      </c>
      <c r="C3030" s="51">
        <v>3.4054874438340994E-2</v>
      </c>
      <c r="D3030" s="51">
        <f t="shared" si="50"/>
        <v>6.4054874438340986E-2</v>
      </c>
    </row>
    <row r="3031" spans="2:4" x14ac:dyDescent="0.2">
      <c r="B3031" t="s">
        <v>3067</v>
      </c>
      <c r="C3031" s="51">
        <v>-1.4659756550674452E-2</v>
      </c>
      <c r="D3031" s="51">
        <f t="shared" si="50"/>
        <v>1.5340243449325547E-2</v>
      </c>
    </row>
    <row r="3032" spans="2:4" x14ac:dyDescent="0.2">
      <c r="B3032" t="s">
        <v>3068</v>
      </c>
      <c r="C3032" s="51">
        <v>2.1489253172828661E-2</v>
      </c>
      <c r="D3032" s="51">
        <f t="shared" si="50"/>
        <v>5.148925317282866E-2</v>
      </c>
    </row>
    <row r="3033" spans="2:4" x14ac:dyDescent="0.2">
      <c r="B3033" t="s">
        <v>3069</v>
      </c>
      <c r="C3033" s="51">
        <v>2.9962177105117109E-2</v>
      </c>
      <c r="D3033" s="51">
        <f t="shared" si="50"/>
        <v>5.9962177105117108E-2</v>
      </c>
    </row>
    <row r="3034" spans="2:4" x14ac:dyDescent="0.2">
      <c r="B3034" t="s">
        <v>3070</v>
      </c>
      <c r="C3034" s="51">
        <v>2.1196058128642174E-2</v>
      </c>
      <c r="D3034" s="51">
        <f t="shared" si="50"/>
        <v>5.1196058128642169E-2</v>
      </c>
    </row>
    <row r="3035" spans="2:4" x14ac:dyDescent="0.2">
      <c r="B3035" t="s">
        <v>3071</v>
      </c>
      <c r="C3035" s="51">
        <v>-1.086509866549743E-2</v>
      </c>
      <c r="D3035" s="51">
        <f t="shared" si="50"/>
        <v>1.9134901334502567E-2</v>
      </c>
    </row>
    <row r="3036" spans="2:4" x14ac:dyDescent="0.2">
      <c r="B3036" t="s">
        <v>3072</v>
      </c>
      <c r="C3036" s="51">
        <v>-3.2828830120617235E-4</v>
      </c>
      <c r="D3036" s="51">
        <f t="shared" si="50"/>
        <v>2.9671711698793825E-2</v>
      </c>
    </row>
    <row r="3037" spans="2:4" x14ac:dyDescent="0.2">
      <c r="B3037" t="s">
        <v>3073</v>
      </c>
      <c r="C3037" s="51">
        <v>-7.7473089633061255E-3</v>
      </c>
      <c r="D3037" s="51">
        <f t="shared" si="50"/>
        <v>2.2252691036693875E-2</v>
      </c>
    </row>
    <row r="3038" spans="2:4" x14ac:dyDescent="0.2">
      <c r="B3038" t="s">
        <v>3074</v>
      </c>
      <c r="C3038" s="51">
        <v>2.1152626556293797E-2</v>
      </c>
      <c r="D3038" s="51">
        <f t="shared" si="50"/>
        <v>5.1152626556293795E-2</v>
      </c>
    </row>
    <row r="3039" spans="2:4" x14ac:dyDescent="0.2">
      <c r="B3039" t="s">
        <v>3075</v>
      </c>
      <c r="C3039" s="51">
        <v>3.1825876187488611E-2</v>
      </c>
      <c r="D3039" s="51">
        <f t="shared" si="50"/>
        <v>6.182587618748861E-2</v>
      </c>
    </row>
    <row r="3040" spans="2:4" x14ac:dyDescent="0.2">
      <c r="B3040" t="s">
        <v>3076</v>
      </c>
      <c r="C3040" s="51">
        <v>2.4560190315182868E-2</v>
      </c>
      <c r="D3040" s="51">
        <f t="shared" si="50"/>
        <v>5.4560190315182867E-2</v>
      </c>
    </row>
    <row r="3041" spans="2:4" x14ac:dyDescent="0.2">
      <c r="B3041" t="s">
        <v>3077</v>
      </c>
      <c r="C3041" s="51">
        <v>1.4893971773332376E-2</v>
      </c>
      <c r="D3041" s="51">
        <f t="shared" si="50"/>
        <v>4.4893971773332375E-2</v>
      </c>
    </row>
    <row r="3042" spans="2:4" x14ac:dyDescent="0.2">
      <c r="B3042" t="s">
        <v>3078</v>
      </c>
      <c r="C3042" s="51">
        <v>2.0648261479439649E-2</v>
      </c>
      <c r="D3042" s="51">
        <f t="shared" si="50"/>
        <v>5.0648261479439648E-2</v>
      </c>
    </row>
    <row r="3043" spans="2:4" x14ac:dyDescent="0.2">
      <c r="B3043" t="s">
        <v>3079</v>
      </c>
      <c r="C3043" s="51">
        <v>7.4158630539536271E-3</v>
      </c>
      <c r="D3043" s="51">
        <f t="shared" si="50"/>
        <v>3.7415863053953627E-2</v>
      </c>
    </row>
    <row r="3044" spans="2:4" x14ac:dyDescent="0.2">
      <c r="B3044" t="s">
        <v>3080</v>
      </c>
      <c r="C3044" s="51">
        <v>1.6387579056122373E-2</v>
      </c>
      <c r="D3044" s="51">
        <f t="shared" si="50"/>
        <v>4.6387579056122369E-2</v>
      </c>
    </row>
    <row r="3045" spans="2:4" x14ac:dyDescent="0.2">
      <c r="B3045" t="s">
        <v>3081</v>
      </c>
      <c r="C3045" s="51">
        <v>9.6900984828295362E-3</v>
      </c>
      <c r="D3045" s="51">
        <f t="shared" si="50"/>
        <v>3.9690098482829533E-2</v>
      </c>
    </row>
    <row r="3046" spans="2:4" x14ac:dyDescent="0.2">
      <c r="B3046" t="s">
        <v>3082</v>
      </c>
      <c r="C3046" s="51">
        <v>2.7693017354106821E-2</v>
      </c>
      <c r="D3046" s="51">
        <f t="shared" si="50"/>
        <v>5.7693017354106819E-2</v>
      </c>
    </row>
    <row r="3047" spans="2:4" x14ac:dyDescent="0.2">
      <c r="B3047" t="s">
        <v>3083</v>
      </c>
      <c r="C3047" s="51">
        <v>1.6576307334652835E-2</v>
      </c>
      <c r="D3047" s="51">
        <f t="shared" si="50"/>
        <v>4.6576307334652831E-2</v>
      </c>
    </row>
    <row r="3048" spans="2:4" x14ac:dyDescent="0.2">
      <c r="B3048" t="s">
        <v>3084</v>
      </c>
      <c r="C3048" s="51">
        <v>-5.9079759149271004E-3</v>
      </c>
      <c r="D3048" s="51">
        <f t="shared" si="50"/>
        <v>2.4092024085072897E-2</v>
      </c>
    </row>
    <row r="3049" spans="2:4" x14ac:dyDescent="0.2">
      <c r="B3049" t="s">
        <v>3085</v>
      </c>
      <c r="C3049" s="51">
        <v>6.5821279612614282E-3</v>
      </c>
      <c r="D3049" s="51">
        <f t="shared" si="50"/>
        <v>3.6582127961261424E-2</v>
      </c>
    </row>
    <row r="3050" spans="2:4" x14ac:dyDescent="0.2">
      <c r="B3050" t="s">
        <v>3086</v>
      </c>
      <c r="C3050" s="51">
        <v>2.0534986170084271E-2</v>
      </c>
      <c r="D3050" s="51">
        <f t="shared" si="50"/>
        <v>5.053498617008427E-2</v>
      </c>
    </row>
    <row r="3051" spans="2:4" x14ac:dyDescent="0.2">
      <c r="B3051" t="s">
        <v>3087</v>
      </c>
      <c r="C3051" s="51">
        <v>2.8682030616984454E-2</v>
      </c>
      <c r="D3051" s="51">
        <f t="shared" si="50"/>
        <v>5.8682030616984453E-2</v>
      </c>
    </row>
    <row r="3052" spans="2:4" x14ac:dyDescent="0.2">
      <c r="B3052" t="s">
        <v>3088</v>
      </c>
      <c r="C3052" s="51">
        <v>9.471569715185162E-3</v>
      </c>
      <c r="D3052" s="51">
        <f t="shared" si="50"/>
        <v>3.9471569715185159E-2</v>
      </c>
    </row>
    <row r="3053" spans="2:4" x14ac:dyDescent="0.2">
      <c r="B3053" t="s">
        <v>3089</v>
      </c>
      <c r="C3053" s="51">
        <v>-1.6985449010019249E-2</v>
      </c>
      <c r="D3053" s="51">
        <f t="shared" si="50"/>
        <v>1.301455098998075E-2</v>
      </c>
    </row>
    <row r="3054" spans="2:4" x14ac:dyDescent="0.2">
      <c r="B3054" t="s">
        <v>3090</v>
      </c>
      <c r="C3054" s="51">
        <v>-2.0686916384194676E-2</v>
      </c>
      <c r="D3054" s="51">
        <f t="shared" si="50"/>
        <v>9.3130836158053232E-3</v>
      </c>
    </row>
    <row r="3055" spans="2:4" x14ac:dyDescent="0.2">
      <c r="B3055" t="s">
        <v>3091</v>
      </c>
      <c r="C3055" s="51">
        <v>7.1985261197347501E-3</v>
      </c>
      <c r="D3055" s="51">
        <f t="shared" si="50"/>
        <v>3.7198526119734746E-2</v>
      </c>
    </row>
    <row r="3056" spans="2:4" x14ac:dyDescent="0.2">
      <c r="B3056" t="s">
        <v>3092</v>
      </c>
      <c r="C3056" s="51">
        <v>3.8968438014481835E-3</v>
      </c>
      <c r="D3056" s="51">
        <f t="shared" si="50"/>
        <v>3.3896843801448182E-2</v>
      </c>
    </row>
    <row r="3057" spans="2:4" x14ac:dyDescent="0.2">
      <c r="B3057" t="s">
        <v>3093</v>
      </c>
      <c r="C3057" s="51">
        <v>1.3349654340840296E-2</v>
      </c>
      <c r="D3057" s="51">
        <f t="shared" si="50"/>
        <v>4.3349654340840295E-2</v>
      </c>
    </row>
    <row r="3058" spans="2:4" x14ac:dyDescent="0.2">
      <c r="B3058" t="s">
        <v>3094</v>
      </c>
      <c r="C3058" s="51">
        <v>-1.4362044827720589E-2</v>
      </c>
      <c r="D3058" s="51">
        <f t="shared" si="50"/>
        <v>1.5637955172279408E-2</v>
      </c>
    </row>
    <row r="3059" spans="2:4" x14ac:dyDescent="0.2">
      <c r="B3059" t="s">
        <v>3095</v>
      </c>
      <c r="C3059" s="51">
        <v>3.7627269558836544E-2</v>
      </c>
      <c r="D3059" s="51">
        <f t="shared" si="50"/>
        <v>6.762726955883655E-2</v>
      </c>
    </row>
    <row r="3060" spans="2:4" x14ac:dyDescent="0.2">
      <c r="B3060" t="s">
        <v>3096</v>
      </c>
      <c r="C3060" s="51">
        <v>4.66035639299786E-3</v>
      </c>
      <c r="D3060" s="51">
        <f t="shared" si="50"/>
        <v>3.466035639299786E-2</v>
      </c>
    </row>
    <row r="3061" spans="2:4" x14ac:dyDescent="0.2">
      <c r="B3061" t="s">
        <v>3097</v>
      </c>
      <c r="C3061" s="51">
        <v>4.1999905940820446E-3</v>
      </c>
      <c r="D3061" s="51">
        <f t="shared" si="50"/>
        <v>3.4199990594082047E-2</v>
      </c>
    </row>
    <row r="3062" spans="2:4" x14ac:dyDescent="0.2">
      <c r="B3062" t="s">
        <v>3098</v>
      </c>
      <c r="C3062" s="51">
        <v>2.0667028297017893E-2</v>
      </c>
      <c r="D3062" s="51">
        <f t="shared" si="50"/>
        <v>5.0667028297017892E-2</v>
      </c>
    </row>
    <row r="3063" spans="2:4" x14ac:dyDescent="0.2">
      <c r="B3063" t="s">
        <v>3099</v>
      </c>
      <c r="C3063" s="51">
        <v>1.135004236316609E-2</v>
      </c>
      <c r="D3063" s="51">
        <f t="shared" si="50"/>
        <v>4.1350042363166091E-2</v>
      </c>
    </row>
    <row r="3064" spans="2:4" x14ac:dyDescent="0.2">
      <c r="B3064" t="s">
        <v>3100</v>
      </c>
      <c r="C3064" s="51">
        <v>-3.4805934747091954E-2</v>
      </c>
      <c r="D3064" s="51">
        <f t="shared" si="50"/>
        <v>-4.8059347470919556E-3</v>
      </c>
    </row>
    <row r="3065" spans="2:4" x14ac:dyDescent="0.2">
      <c r="B3065" t="s">
        <v>3101</v>
      </c>
      <c r="C3065" s="51">
        <v>-2.527299663896157E-3</v>
      </c>
      <c r="D3065" s="51">
        <f t="shared" si="50"/>
        <v>2.7472700336103842E-2</v>
      </c>
    </row>
    <row r="3066" spans="2:4" x14ac:dyDescent="0.2">
      <c r="B3066" t="s">
        <v>3102</v>
      </c>
      <c r="C3066" s="51">
        <v>-1.5723882786535179E-2</v>
      </c>
      <c r="D3066" s="51">
        <f t="shared" si="50"/>
        <v>1.427611721346482E-2</v>
      </c>
    </row>
    <row r="3067" spans="2:4" x14ac:dyDescent="0.2">
      <c r="B3067" t="s">
        <v>3103</v>
      </c>
      <c r="C3067" s="51">
        <v>6.0232712574603026E-2</v>
      </c>
      <c r="D3067" s="51">
        <f t="shared" si="50"/>
        <v>9.0232712574603025E-2</v>
      </c>
    </row>
    <row r="3068" spans="2:4" x14ac:dyDescent="0.2">
      <c r="B3068" t="s">
        <v>3104</v>
      </c>
      <c r="C3068" s="51">
        <v>1.8240611210018891E-3</v>
      </c>
      <c r="D3068" s="51">
        <f t="shared" si="50"/>
        <v>3.182406112100189E-2</v>
      </c>
    </row>
    <row r="3069" spans="2:4" x14ac:dyDescent="0.2">
      <c r="B3069" t="s">
        <v>3105</v>
      </c>
      <c r="C3069" s="51">
        <v>1.8584010476092767E-3</v>
      </c>
      <c r="D3069" s="51">
        <f t="shared" si="50"/>
        <v>3.1858401047609272E-2</v>
      </c>
    </row>
    <row r="3070" spans="2:4" x14ac:dyDescent="0.2">
      <c r="B3070" t="s">
        <v>3106</v>
      </c>
      <c r="C3070" s="51">
        <v>1.6557755085370586E-2</v>
      </c>
      <c r="D3070" s="51">
        <f t="shared" si="50"/>
        <v>4.6557755085370585E-2</v>
      </c>
    </row>
    <row r="3071" spans="2:4" x14ac:dyDescent="0.2">
      <c r="B3071" t="s">
        <v>3107</v>
      </c>
      <c r="C3071" s="51">
        <v>2.0910944993491346E-2</v>
      </c>
      <c r="D3071" s="51">
        <f t="shared" si="50"/>
        <v>5.0910944993491344E-2</v>
      </c>
    </row>
    <row r="3072" spans="2:4" x14ac:dyDescent="0.2">
      <c r="B3072" t="s">
        <v>3108</v>
      </c>
      <c r="C3072" s="51">
        <v>2.9963227557151507E-2</v>
      </c>
      <c r="D3072" s="51">
        <f t="shared" si="50"/>
        <v>5.9963227557151506E-2</v>
      </c>
    </row>
    <row r="3073" spans="2:4" x14ac:dyDescent="0.2">
      <c r="B3073" t="s">
        <v>3109</v>
      </c>
      <c r="C3073" s="51">
        <v>1.7576888182818814E-2</v>
      </c>
      <c r="D3073" s="51">
        <f t="shared" si="50"/>
        <v>4.7576888182818813E-2</v>
      </c>
    </row>
    <row r="3074" spans="2:4" x14ac:dyDescent="0.2">
      <c r="B3074" t="s">
        <v>3110</v>
      </c>
      <c r="C3074" s="51">
        <v>3.9553245524802529E-2</v>
      </c>
      <c r="D3074" s="51">
        <f t="shared" si="50"/>
        <v>6.9553245524802521E-2</v>
      </c>
    </row>
    <row r="3075" spans="2:4" x14ac:dyDescent="0.2">
      <c r="B3075" t="s">
        <v>3111</v>
      </c>
      <c r="C3075" s="51">
        <v>-3.0559467102885488E-3</v>
      </c>
      <c r="D3075" s="51">
        <f t="shared" si="50"/>
        <v>2.6944053289711452E-2</v>
      </c>
    </row>
    <row r="3076" spans="2:4" x14ac:dyDescent="0.2">
      <c r="B3076" t="s">
        <v>3112</v>
      </c>
      <c r="C3076" s="51">
        <v>-3.2557983671723297E-3</v>
      </c>
      <c r="D3076" s="51">
        <f t="shared" si="50"/>
        <v>2.6744201632827667E-2</v>
      </c>
    </row>
    <row r="3077" spans="2:4" x14ac:dyDescent="0.2">
      <c r="B3077" t="s">
        <v>3113</v>
      </c>
      <c r="C3077" s="51">
        <v>1.0261952622345163E-2</v>
      </c>
      <c r="D3077" s="51">
        <f t="shared" ref="D3077:D3140" si="51">C3077+3%</f>
        <v>4.0261952622345165E-2</v>
      </c>
    </row>
    <row r="3078" spans="2:4" x14ac:dyDescent="0.2">
      <c r="B3078" t="s">
        <v>3114</v>
      </c>
      <c r="C3078" s="51">
        <v>-5.0435993801414863E-2</v>
      </c>
      <c r="D3078" s="51">
        <f t="shared" si="51"/>
        <v>-2.0435993801414865E-2</v>
      </c>
    </row>
    <row r="3079" spans="2:4" x14ac:dyDescent="0.2">
      <c r="B3079" t="s">
        <v>3115</v>
      </c>
      <c r="C3079" s="51">
        <v>9.8088673196057002E-3</v>
      </c>
      <c r="D3079" s="51">
        <f t="shared" si="51"/>
        <v>3.9808867319605701E-2</v>
      </c>
    </row>
    <row r="3080" spans="2:4" x14ac:dyDescent="0.2">
      <c r="B3080" t="s">
        <v>3116</v>
      </c>
      <c r="C3080" s="51">
        <v>-5.9535998086117734E-3</v>
      </c>
      <c r="D3080" s="51">
        <f t="shared" si="51"/>
        <v>2.4046400191388227E-2</v>
      </c>
    </row>
    <row r="3081" spans="2:4" x14ac:dyDescent="0.2">
      <c r="B3081" t="s">
        <v>3117</v>
      </c>
      <c r="C3081" s="51">
        <v>5.6741246658336174E-3</v>
      </c>
      <c r="D3081" s="51">
        <f t="shared" si="51"/>
        <v>3.5674124665833619E-2</v>
      </c>
    </row>
    <row r="3082" spans="2:4" x14ac:dyDescent="0.2">
      <c r="B3082" t="s">
        <v>3118</v>
      </c>
      <c r="C3082" s="51">
        <v>2.2221060489352164E-2</v>
      </c>
      <c r="D3082" s="51">
        <f t="shared" si="51"/>
        <v>5.2221060489352163E-2</v>
      </c>
    </row>
    <row r="3083" spans="2:4" x14ac:dyDescent="0.2">
      <c r="B3083" t="s">
        <v>3119</v>
      </c>
      <c r="C3083" s="51">
        <v>1.5300141992718064E-2</v>
      </c>
      <c r="D3083" s="51">
        <f t="shared" si="51"/>
        <v>4.5300141992718063E-2</v>
      </c>
    </row>
    <row r="3084" spans="2:4" x14ac:dyDescent="0.2">
      <c r="B3084" t="s">
        <v>3120</v>
      </c>
      <c r="C3084" s="51">
        <v>-1.0415704103726912E-2</v>
      </c>
      <c r="D3084" s="51">
        <f t="shared" si="51"/>
        <v>1.9584295896273085E-2</v>
      </c>
    </row>
    <row r="3085" spans="2:4" x14ac:dyDescent="0.2">
      <c r="B3085" t="s">
        <v>3121</v>
      </c>
      <c r="C3085" s="51">
        <v>-2.8393355575413302E-2</v>
      </c>
      <c r="D3085" s="51">
        <f t="shared" si="51"/>
        <v>1.6066444245866965E-3</v>
      </c>
    </row>
    <row r="3086" spans="2:4" x14ac:dyDescent="0.2">
      <c r="B3086" t="s">
        <v>3122</v>
      </c>
      <c r="C3086" s="51">
        <v>1.8852256118183208E-3</v>
      </c>
      <c r="D3086" s="51">
        <f t="shared" si="51"/>
        <v>3.1885225611818321E-2</v>
      </c>
    </row>
    <row r="3087" spans="2:4" x14ac:dyDescent="0.2">
      <c r="B3087" t="s">
        <v>3123</v>
      </c>
      <c r="C3087" s="51">
        <v>4.3986045935811395E-2</v>
      </c>
      <c r="D3087" s="51">
        <f t="shared" si="51"/>
        <v>7.3986045935811401E-2</v>
      </c>
    </row>
    <row r="3088" spans="2:4" x14ac:dyDescent="0.2">
      <c r="B3088" t="s">
        <v>3124</v>
      </c>
      <c r="C3088" s="51">
        <v>-3.8660913237102915E-3</v>
      </c>
      <c r="D3088" s="51">
        <f t="shared" si="51"/>
        <v>2.6133908676289709E-2</v>
      </c>
    </row>
    <row r="3089" spans="2:4" x14ac:dyDescent="0.2">
      <c r="B3089" t="s">
        <v>3125</v>
      </c>
      <c r="C3089" s="51">
        <v>-1.3566168091074927E-2</v>
      </c>
      <c r="D3089" s="51">
        <f t="shared" si="51"/>
        <v>1.643383190892507E-2</v>
      </c>
    </row>
    <row r="3090" spans="2:4" x14ac:dyDescent="0.2">
      <c r="B3090" t="s">
        <v>3126</v>
      </c>
      <c r="C3090" s="51">
        <v>6.2492520757672088E-3</v>
      </c>
      <c r="D3090" s="51">
        <f t="shared" si="51"/>
        <v>3.6249252075767208E-2</v>
      </c>
    </row>
    <row r="3091" spans="2:4" x14ac:dyDescent="0.2">
      <c r="B3091" t="s">
        <v>3127</v>
      </c>
      <c r="C3091" s="51">
        <v>1.8625803433547587E-3</v>
      </c>
      <c r="D3091" s="51">
        <f t="shared" si="51"/>
        <v>3.1862580343354756E-2</v>
      </c>
    </row>
    <row r="3092" spans="2:4" x14ac:dyDescent="0.2">
      <c r="B3092" t="s">
        <v>3128</v>
      </c>
      <c r="C3092" s="51">
        <v>6.9179901739501639E-3</v>
      </c>
      <c r="D3092" s="51">
        <f t="shared" si="51"/>
        <v>3.6917990173950165E-2</v>
      </c>
    </row>
    <row r="3093" spans="2:4" x14ac:dyDescent="0.2">
      <c r="B3093" t="s">
        <v>3129</v>
      </c>
      <c r="C3093" s="51">
        <v>-4.218071664752852E-3</v>
      </c>
      <c r="D3093" s="51">
        <f t="shared" si="51"/>
        <v>2.5781928335247145E-2</v>
      </c>
    </row>
    <row r="3094" spans="2:4" x14ac:dyDescent="0.2">
      <c r="B3094" t="s">
        <v>3130</v>
      </c>
      <c r="C3094" s="51">
        <v>4.9349996954291479E-2</v>
      </c>
      <c r="D3094" s="51">
        <f t="shared" si="51"/>
        <v>7.9349996954291485E-2</v>
      </c>
    </row>
    <row r="3095" spans="2:4" x14ac:dyDescent="0.2">
      <c r="B3095" t="s">
        <v>3131</v>
      </c>
      <c r="C3095" s="51">
        <v>6.0621622483812004E-3</v>
      </c>
      <c r="D3095" s="51">
        <f t="shared" si="51"/>
        <v>3.6062162248381199E-2</v>
      </c>
    </row>
    <row r="3096" spans="2:4" x14ac:dyDescent="0.2">
      <c r="B3096" t="s">
        <v>3132</v>
      </c>
      <c r="C3096" s="51">
        <v>-3.6872048932978223E-3</v>
      </c>
      <c r="D3096" s="51">
        <f t="shared" si="51"/>
        <v>2.6312795106702175E-2</v>
      </c>
    </row>
    <row r="3097" spans="2:4" x14ac:dyDescent="0.2">
      <c r="B3097" t="s">
        <v>3133</v>
      </c>
      <c r="C3097" s="51">
        <v>-3.7251762915068206E-3</v>
      </c>
      <c r="D3097" s="51">
        <f t="shared" si="51"/>
        <v>2.6274823708493177E-2</v>
      </c>
    </row>
    <row r="3098" spans="2:4" x14ac:dyDescent="0.2">
      <c r="B3098" t="s">
        <v>3134</v>
      </c>
      <c r="C3098" s="51">
        <v>2.8646634108031928E-2</v>
      </c>
      <c r="D3098" s="51">
        <f t="shared" si="51"/>
        <v>5.8646634108031927E-2</v>
      </c>
    </row>
    <row r="3099" spans="2:4" x14ac:dyDescent="0.2">
      <c r="B3099" t="s">
        <v>3135</v>
      </c>
      <c r="C3099" s="51">
        <v>2.3189136782949663E-2</v>
      </c>
      <c r="D3099" s="51">
        <f t="shared" si="51"/>
        <v>5.3189136782949661E-2</v>
      </c>
    </row>
    <row r="3100" spans="2:4" x14ac:dyDescent="0.2">
      <c r="B3100" t="s">
        <v>3136</v>
      </c>
      <c r="C3100" s="51">
        <v>3.1920026219599777E-3</v>
      </c>
      <c r="D3100" s="51">
        <f t="shared" si="51"/>
        <v>3.3192002621959975E-2</v>
      </c>
    </row>
    <row r="3101" spans="2:4" x14ac:dyDescent="0.2">
      <c r="B3101" t="s">
        <v>3137</v>
      </c>
      <c r="C3101" s="51">
        <v>-5.0902428713931452E-3</v>
      </c>
      <c r="D3101" s="51">
        <f t="shared" si="51"/>
        <v>2.4909757128606852E-2</v>
      </c>
    </row>
    <row r="3102" spans="2:4" x14ac:dyDescent="0.2">
      <c r="B3102" t="s">
        <v>3138</v>
      </c>
      <c r="C3102" s="51">
        <v>-2.8813421604330793E-2</v>
      </c>
      <c r="D3102" s="51">
        <f t="shared" si="51"/>
        <v>1.1865783956692064E-3</v>
      </c>
    </row>
    <row r="3103" spans="2:4" x14ac:dyDescent="0.2">
      <c r="B3103" t="s">
        <v>3139</v>
      </c>
      <c r="C3103" s="51">
        <v>1.4930580261212377E-2</v>
      </c>
      <c r="D3103" s="51">
        <f t="shared" si="51"/>
        <v>4.4930580261212376E-2</v>
      </c>
    </row>
    <row r="3104" spans="2:4" x14ac:dyDescent="0.2">
      <c r="B3104" t="s">
        <v>3140</v>
      </c>
      <c r="C3104" s="51">
        <v>5.4827050181921154E-3</v>
      </c>
      <c r="D3104" s="51">
        <f t="shared" si="51"/>
        <v>3.5482705018192118E-2</v>
      </c>
    </row>
    <row r="3105" spans="2:4" x14ac:dyDescent="0.2">
      <c r="B3105" t="s">
        <v>3141</v>
      </c>
      <c r="C3105" s="51">
        <v>1.0870068264599438E-2</v>
      </c>
      <c r="D3105" s="51">
        <f t="shared" si="51"/>
        <v>4.0870068264599435E-2</v>
      </c>
    </row>
    <row r="3106" spans="2:4" x14ac:dyDescent="0.2">
      <c r="B3106" t="s">
        <v>3142</v>
      </c>
      <c r="C3106" s="51">
        <v>3.9253174770847209E-3</v>
      </c>
      <c r="D3106" s="51">
        <f t="shared" si="51"/>
        <v>3.3925317477084722E-2</v>
      </c>
    </row>
    <row r="3107" spans="2:4" x14ac:dyDescent="0.2">
      <c r="B3107" t="s">
        <v>3143</v>
      </c>
      <c r="C3107" s="51">
        <v>-3.5745282071002124E-2</v>
      </c>
      <c r="D3107" s="51">
        <f t="shared" si="51"/>
        <v>-5.7452820710021252E-3</v>
      </c>
    </row>
    <row r="3108" spans="2:4" x14ac:dyDescent="0.2">
      <c r="B3108" t="s">
        <v>3144</v>
      </c>
      <c r="C3108" s="51">
        <v>-2.4608166988307374E-3</v>
      </c>
      <c r="D3108" s="51">
        <f t="shared" si="51"/>
        <v>2.7539183301169261E-2</v>
      </c>
    </row>
    <row r="3109" spans="2:4" x14ac:dyDescent="0.2">
      <c r="B3109" t="s">
        <v>3145</v>
      </c>
      <c r="C3109" s="51">
        <v>3.2580550364462446E-4</v>
      </c>
      <c r="D3109" s="51">
        <f t="shared" si="51"/>
        <v>3.0325805503644623E-2</v>
      </c>
    </row>
    <row r="3110" spans="2:4" x14ac:dyDescent="0.2">
      <c r="B3110" t="s">
        <v>3146</v>
      </c>
      <c r="C3110" s="51">
        <v>-1.3551925993832507E-2</v>
      </c>
      <c r="D3110" s="51">
        <f t="shared" si="51"/>
        <v>1.644807400616749E-2</v>
      </c>
    </row>
    <row r="3111" spans="2:4" x14ac:dyDescent="0.2">
      <c r="B3111" t="s">
        <v>3147</v>
      </c>
      <c r="C3111" s="51">
        <v>7.1768853104384342E-2</v>
      </c>
      <c r="D3111" s="51">
        <f t="shared" si="51"/>
        <v>0.10176885310438434</v>
      </c>
    </row>
    <row r="3112" spans="2:4" x14ac:dyDescent="0.2">
      <c r="B3112" t="s">
        <v>3148</v>
      </c>
      <c r="C3112" s="51">
        <v>3.8666436266053686E-3</v>
      </c>
      <c r="D3112" s="51">
        <f t="shared" si="51"/>
        <v>3.3866643626605367E-2</v>
      </c>
    </row>
    <row r="3113" spans="2:4" x14ac:dyDescent="0.2">
      <c r="B3113" t="s">
        <v>3149</v>
      </c>
      <c r="C3113" s="51">
        <v>-5.7703387186400206E-3</v>
      </c>
      <c r="D3113" s="51">
        <f t="shared" si="51"/>
        <v>2.4229661281359977E-2</v>
      </c>
    </row>
    <row r="3114" spans="2:4" x14ac:dyDescent="0.2">
      <c r="B3114" t="s">
        <v>3150</v>
      </c>
      <c r="C3114" s="51">
        <v>1.4894793904831345E-2</v>
      </c>
      <c r="D3114" s="51">
        <f t="shared" si="51"/>
        <v>4.4894793904831344E-2</v>
      </c>
    </row>
    <row r="3115" spans="2:4" x14ac:dyDescent="0.2">
      <c r="B3115" t="s">
        <v>3151</v>
      </c>
      <c r="C3115" s="51">
        <v>1.4368486158161557E-2</v>
      </c>
      <c r="D3115" s="51">
        <f t="shared" si="51"/>
        <v>4.4368486158161552E-2</v>
      </c>
    </row>
    <row r="3116" spans="2:4" x14ac:dyDescent="0.2">
      <c r="B3116" t="s">
        <v>3152</v>
      </c>
      <c r="C3116" s="51">
        <v>-2.2746123333312704E-2</v>
      </c>
      <c r="D3116" s="51">
        <f t="shared" si="51"/>
        <v>7.253876666687295E-3</v>
      </c>
    </row>
    <row r="3117" spans="2:4" x14ac:dyDescent="0.2">
      <c r="B3117" t="s">
        <v>3153</v>
      </c>
      <c r="C3117" s="51">
        <v>1.8912625368195081E-2</v>
      </c>
      <c r="D3117" s="51">
        <f t="shared" si="51"/>
        <v>4.891262536819508E-2</v>
      </c>
    </row>
    <row r="3118" spans="2:4" x14ac:dyDescent="0.2">
      <c r="B3118" t="s">
        <v>3154</v>
      </c>
      <c r="C3118" s="51">
        <v>1.8306517502712696E-2</v>
      </c>
      <c r="D3118" s="51">
        <f t="shared" si="51"/>
        <v>4.8306517502712698E-2</v>
      </c>
    </row>
    <row r="3119" spans="2:4" x14ac:dyDescent="0.2">
      <c r="B3119" t="s">
        <v>3155</v>
      </c>
      <c r="C3119" s="51">
        <v>2.8489063772116525E-2</v>
      </c>
      <c r="D3119" s="51">
        <f t="shared" si="51"/>
        <v>5.8489063772116524E-2</v>
      </c>
    </row>
    <row r="3120" spans="2:4" x14ac:dyDescent="0.2">
      <c r="B3120" t="s">
        <v>3156</v>
      </c>
      <c r="C3120" s="51">
        <v>1.7601178869742974E-2</v>
      </c>
      <c r="D3120" s="51">
        <f t="shared" si="51"/>
        <v>4.7601178869742973E-2</v>
      </c>
    </row>
    <row r="3121" spans="2:4" x14ac:dyDescent="0.2">
      <c r="B3121" t="s">
        <v>3157</v>
      </c>
      <c r="C3121" s="51">
        <v>1.0856862004982877E-2</v>
      </c>
      <c r="D3121" s="51">
        <f t="shared" si="51"/>
        <v>4.0856862004982876E-2</v>
      </c>
    </row>
    <row r="3122" spans="2:4" x14ac:dyDescent="0.2">
      <c r="B3122" t="s">
        <v>3158</v>
      </c>
      <c r="C3122" s="51">
        <v>4.2429343401035505E-2</v>
      </c>
      <c r="D3122" s="51">
        <f t="shared" si="51"/>
        <v>7.2429343401035504E-2</v>
      </c>
    </row>
    <row r="3123" spans="2:4" x14ac:dyDescent="0.2">
      <c r="B3123" t="s">
        <v>3159</v>
      </c>
      <c r="C3123" s="51">
        <v>1.5274398888402454E-2</v>
      </c>
      <c r="D3123" s="51">
        <f t="shared" si="51"/>
        <v>4.5274398888402456E-2</v>
      </c>
    </row>
    <row r="3124" spans="2:4" x14ac:dyDescent="0.2">
      <c r="B3124" t="s">
        <v>3160</v>
      </c>
      <c r="C3124" s="51">
        <v>2.9947278153636542E-2</v>
      </c>
      <c r="D3124" s="51">
        <f t="shared" si="51"/>
        <v>5.9947278153636541E-2</v>
      </c>
    </row>
    <row r="3125" spans="2:4" x14ac:dyDescent="0.2">
      <c r="B3125" t="s">
        <v>3161</v>
      </c>
      <c r="C3125" s="51">
        <v>-1.6490398789348333E-2</v>
      </c>
      <c r="D3125" s="51">
        <f t="shared" si="51"/>
        <v>1.3509601210651666E-2</v>
      </c>
    </row>
    <row r="3126" spans="2:4" x14ac:dyDescent="0.2">
      <c r="B3126" t="s">
        <v>3162</v>
      </c>
      <c r="C3126" s="51">
        <v>-3.0518555345945539E-2</v>
      </c>
      <c r="D3126" s="51">
        <f t="shared" si="51"/>
        <v>-5.1855534594553998E-4</v>
      </c>
    </row>
    <row r="3127" spans="2:4" x14ac:dyDescent="0.2">
      <c r="B3127" t="s">
        <v>3163</v>
      </c>
      <c r="C3127" s="51">
        <v>4.3830413051147939E-2</v>
      </c>
      <c r="D3127" s="51">
        <f t="shared" si="51"/>
        <v>7.3830413051147931E-2</v>
      </c>
    </row>
    <row r="3128" spans="2:4" x14ac:dyDescent="0.2">
      <c r="B3128" t="s">
        <v>3164</v>
      </c>
      <c r="C3128" s="51">
        <v>1.8634935420852372E-2</v>
      </c>
      <c r="D3128" s="51">
        <f t="shared" si="51"/>
        <v>4.8634935420852371E-2</v>
      </c>
    </row>
    <row r="3129" spans="2:4" x14ac:dyDescent="0.2">
      <c r="B3129" t="s">
        <v>3165</v>
      </c>
      <c r="C3129" s="51">
        <v>-1.5445108863840868E-2</v>
      </c>
      <c r="D3129" s="51">
        <f t="shared" si="51"/>
        <v>1.4554891136159131E-2</v>
      </c>
    </row>
    <row r="3130" spans="2:4" x14ac:dyDescent="0.2">
      <c r="B3130" t="s">
        <v>3166</v>
      </c>
      <c r="C3130" s="51">
        <v>3.6790519693651082E-2</v>
      </c>
      <c r="D3130" s="51">
        <f t="shared" si="51"/>
        <v>6.6790519693651074E-2</v>
      </c>
    </row>
    <row r="3131" spans="2:4" x14ac:dyDescent="0.2">
      <c r="B3131" t="s">
        <v>3167</v>
      </c>
      <c r="C3131" s="51">
        <v>4.317164408566939E-3</v>
      </c>
      <c r="D3131" s="51">
        <f t="shared" si="51"/>
        <v>3.4317164408566941E-2</v>
      </c>
    </row>
    <row r="3132" spans="2:4" x14ac:dyDescent="0.2">
      <c r="B3132" t="s">
        <v>3168</v>
      </c>
      <c r="C3132" s="51">
        <v>3.0010745631195331E-2</v>
      </c>
      <c r="D3132" s="51">
        <f t="shared" si="51"/>
        <v>6.0010745631195329E-2</v>
      </c>
    </row>
    <row r="3133" spans="2:4" x14ac:dyDescent="0.2">
      <c r="B3133" t="s">
        <v>3169</v>
      </c>
      <c r="C3133" s="51">
        <v>2.1146472970408739E-2</v>
      </c>
      <c r="D3133" s="51">
        <f t="shared" si="51"/>
        <v>5.1146472970408738E-2</v>
      </c>
    </row>
    <row r="3134" spans="2:4" x14ac:dyDescent="0.2">
      <c r="B3134" t="s">
        <v>3170</v>
      </c>
      <c r="C3134" s="51">
        <v>3.710648559313566E-2</v>
      </c>
      <c r="D3134" s="51">
        <f t="shared" si="51"/>
        <v>6.7106485593135659E-2</v>
      </c>
    </row>
    <row r="3135" spans="2:4" x14ac:dyDescent="0.2">
      <c r="B3135" t="s">
        <v>3171</v>
      </c>
      <c r="C3135" s="51">
        <v>2.1372014507228629E-2</v>
      </c>
      <c r="D3135" s="51">
        <f t="shared" si="51"/>
        <v>5.1372014507228628E-2</v>
      </c>
    </row>
    <row r="3136" spans="2:4" x14ac:dyDescent="0.2">
      <c r="B3136" t="s">
        <v>3172</v>
      </c>
      <c r="C3136" s="51">
        <v>-1.7768529944870014E-2</v>
      </c>
      <c r="D3136" s="51">
        <f t="shared" si="51"/>
        <v>1.2231470055129985E-2</v>
      </c>
    </row>
    <row r="3137" spans="2:4" x14ac:dyDescent="0.2">
      <c r="B3137" t="s">
        <v>3173</v>
      </c>
      <c r="C3137" s="51">
        <v>2.5763629424351127E-2</v>
      </c>
      <c r="D3137" s="51">
        <f t="shared" si="51"/>
        <v>5.5763629424351126E-2</v>
      </c>
    </row>
    <row r="3138" spans="2:4" x14ac:dyDescent="0.2">
      <c r="B3138" t="s">
        <v>3174</v>
      </c>
      <c r="C3138" s="51">
        <v>2.8874855780084988E-2</v>
      </c>
      <c r="D3138" s="51">
        <f t="shared" si="51"/>
        <v>5.8874855780084986E-2</v>
      </c>
    </row>
    <row r="3139" spans="2:4" x14ac:dyDescent="0.2">
      <c r="B3139" t="s">
        <v>3175</v>
      </c>
      <c r="C3139" s="51">
        <v>2.1028231022589852E-2</v>
      </c>
      <c r="D3139" s="51">
        <f t="shared" si="51"/>
        <v>5.1028231022589854E-2</v>
      </c>
    </row>
    <row r="3140" spans="2:4" x14ac:dyDescent="0.2">
      <c r="B3140" t="s">
        <v>3176</v>
      </c>
      <c r="C3140" s="51">
        <v>2.3266917693448097E-3</v>
      </c>
      <c r="D3140" s="51">
        <f t="shared" si="51"/>
        <v>3.2326691769344808E-2</v>
      </c>
    </row>
    <row r="3141" spans="2:4" x14ac:dyDescent="0.2">
      <c r="B3141" t="s">
        <v>3177</v>
      </c>
      <c r="C3141" s="51">
        <v>6.5750820326032806E-4</v>
      </c>
      <c r="D3141" s="51">
        <f t="shared" ref="D3141:D3204" si="52">C3141+3%</f>
        <v>3.0657508203260325E-2</v>
      </c>
    </row>
    <row r="3142" spans="2:4" x14ac:dyDescent="0.2">
      <c r="B3142" t="s">
        <v>3178</v>
      </c>
      <c r="C3142" s="51">
        <v>-1.3536080103575491E-3</v>
      </c>
      <c r="D3142" s="51">
        <f t="shared" si="52"/>
        <v>2.8646391989642452E-2</v>
      </c>
    </row>
    <row r="3143" spans="2:4" x14ac:dyDescent="0.2">
      <c r="B3143" t="s">
        <v>3179</v>
      </c>
      <c r="C3143" s="51">
        <v>9.2641464213653567E-3</v>
      </c>
      <c r="D3143" s="51">
        <f t="shared" si="52"/>
        <v>3.9264146421365359E-2</v>
      </c>
    </row>
    <row r="3144" spans="2:4" x14ac:dyDescent="0.2">
      <c r="B3144" t="s">
        <v>3180</v>
      </c>
      <c r="C3144" s="51">
        <v>1.8794817133311513E-2</v>
      </c>
      <c r="D3144" s="51">
        <f t="shared" si="52"/>
        <v>4.8794817133311512E-2</v>
      </c>
    </row>
    <row r="3145" spans="2:4" x14ac:dyDescent="0.2">
      <c r="B3145" t="s">
        <v>3181</v>
      </c>
      <c r="C3145" s="51">
        <v>8.1144965287521052E-3</v>
      </c>
      <c r="D3145" s="51">
        <f t="shared" si="52"/>
        <v>3.8114496528752102E-2</v>
      </c>
    </row>
    <row r="3146" spans="2:4" x14ac:dyDescent="0.2">
      <c r="B3146" t="s">
        <v>3182</v>
      </c>
      <c r="C3146" s="51">
        <v>2.2110734059756575E-2</v>
      </c>
      <c r="D3146" s="51">
        <f t="shared" si="52"/>
        <v>5.2110734059756574E-2</v>
      </c>
    </row>
    <row r="3147" spans="2:4" x14ac:dyDescent="0.2">
      <c r="B3147" t="s">
        <v>3183</v>
      </c>
      <c r="C3147" s="51">
        <v>2.8277915196588288E-2</v>
      </c>
      <c r="D3147" s="51">
        <f t="shared" si="52"/>
        <v>5.8277915196588287E-2</v>
      </c>
    </row>
    <row r="3148" spans="2:4" x14ac:dyDescent="0.2">
      <c r="B3148" t="s">
        <v>3184</v>
      </c>
      <c r="C3148" s="51">
        <v>1.1674525450332434E-2</v>
      </c>
      <c r="D3148" s="51">
        <f t="shared" si="52"/>
        <v>4.1674525450332435E-2</v>
      </c>
    </row>
    <row r="3149" spans="2:4" x14ac:dyDescent="0.2">
      <c r="B3149" t="s">
        <v>3185</v>
      </c>
      <c r="C3149" s="51">
        <v>-3.5075637420228945E-3</v>
      </c>
      <c r="D3149" s="51">
        <f t="shared" si="52"/>
        <v>2.6492436257977106E-2</v>
      </c>
    </row>
    <row r="3150" spans="2:4" x14ac:dyDescent="0.2">
      <c r="B3150" t="s">
        <v>3186</v>
      </c>
      <c r="C3150" s="51">
        <v>4.913869195453946E-5</v>
      </c>
      <c r="D3150" s="51">
        <f t="shared" si="52"/>
        <v>3.0049138691954538E-2</v>
      </c>
    </row>
    <row r="3151" spans="2:4" x14ac:dyDescent="0.2">
      <c r="B3151" t="s">
        <v>3187</v>
      </c>
      <c r="C3151" s="51">
        <v>-9.4560620708533747E-3</v>
      </c>
      <c r="D3151" s="51">
        <f t="shared" si="52"/>
        <v>2.0543937929146626E-2</v>
      </c>
    </row>
    <row r="3152" spans="2:4" x14ac:dyDescent="0.2">
      <c r="B3152" t="s">
        <v>3188</v>
      </c>
      <c r="C3152" s="51">
        <v>2.1684550143358523E-2</v>
      </c>
      <c r="D3152" s="51">
        <f t="shared" si="52"/>
        <v>5.1684550143358522E-2</v>
      </c>
    </row>
    <row r="3153" spans="2:4" x14ac:dyDescent="0.2">
      <c r="B3153" t="s">
        <v>3189</v>
      </c>
      <c r="C3153" s="51">
        <v>-2.210423320402434E-2</v>
      </c>
      <c r="D3153" s="51">
        <f t="shared" si="52"/>
        <v>7.8957667959756589E-3</v>
      </c>
    </row>
    <row r="3154" spans="2:4" x14ac:dyDescent="0.2">
      <c r="B3154" t="s">
        <v>3190</v>
      </c>
      <c r="C3154" s="51">
        <v>4.9461895534957438E-2</v>
      </c>
      <c r="D3154" s="51">
        <f t="shared" si="52"/>
        <v>7.9461895534957444E-2</v>
      </c>
    </row>
    <row r="3155" spans="2:4" x14ac:dyDescent="0.2">
      <c r="B3155" t="s">
        <v>3191</v>
      </c>
      <c r="C3155" s="51">
        <v>4.65746430367453E-4</v>
      </c>
      <c r="D3155" s="51">
        <f t="shared" si="52"/>
        <v>3.0465746430367452E-2</v>
      </c>
    </row>
    <row r="3156" spans="2:4" x14ac:dyDescent="0.2">
      <c r="B3156" t="s">
        <v>3192</v>
      </c>
      <c r="C3156" s="51">
        <v>1.7266442543724864E-2</v>
      </c>
      <c r="D3156" s="51">
        <f t="shared" si="52"/>
        <v>4.7266442543724863E-2</v>
      </c>
    </row>
    <row r="3157" spans="2:4" x14ac:dyDescent="0.2">
      <c r="B3157" t="s">
        <v>3193</v>
      </c>
      <c r="C3157" s="51">
        <v>1.5112690727809443E-2</v>
      </c>
      <c r="D3157" s="51">
        <f t="shared" si="52"/>
        <v>4.5112690727809442E-2</v>
      </c>
    </row>
    <row r="3158" spans="2:4" x14ac:dyDescent="0.2">
      <c r="B3158" t="s">
        <v>3194</v>
      </c>
      <c r="C3158" s="51">
        <v>2.0915594259023125E-2</v>
      </c>
      <c r="D3158" s="51">
        <f t="shared" si="52"/>
        <v>5.0915594259023124E-2</v>
      </c>
    </row>
    <row r="3159" spans="2:4" x14ac:dyDescent="0.2">
      <c r="B3159" t="s">
        <v>3195</v>
      </c>
      <c r="C3159" s="51">
        <v>2.4798002515691912E-2</v>
      </c>
      <c r="D3159" s="51">
        <f t="shared" si="52"/>
        <v>5.4798002515691911E-2</v>
      </c>
    </row>
    <row r="3160" spans="2:4" x14ac:dyDescent="0.2">
      <c r="B3160" t="s">
        <v>3196</v>
      </c>
      <c r="C3160" s="51">
        <v>2.0223396956305151E-2</v>
      </c>
      <c r="D3160" s="51">
        <f t="shared" si="52"/>
        <v>5.022339695630515E-2</v>
      </c>
    </row>
    <row r="3161" spans="2:4" x14ac:dyDescent="0.2">
      <c r="B3161" t="s">
        <v>3197</v>
      </c>
      <c r="C3161" s="51">
        <v>-1.3395001233183523E-2</v>
      </c>
      <c r="D3161" s="51">
        <f t="shared" si="52"/>
        <v>1.6604998766816474E-2</v>
      </c>
    </row>
    <row r="3162" spans="2:4" x14ac:dyDescent="0.2">
      <c r="B3162" t="s">
        <v>3198</v>
      </c>
      <c r="C3162" s="51">
        <v>3.0353271233295884E-2</v>
      </c>
      <c r="D3162" s="51">
        <f t="shared" si="52"/>
        <v>6.0353271233295883E-2</v>
      </c>
    </row>
    <row r="3163" spans="2:4" x14ac:dyDescent="0.2">
      <c r="B3163" t="s">
        <v>3199</v>
      </c>
      <c r="C3163" s="51">
        <v>2.1968497114871373E-2</v>
      </c>
      <c r="D3163" s="51">
        <f t="shared" si="52"/>
        <v>5.1968497114871372E-2</v>
      </c>
    </row>
    <row r="3164" spans="2:4" x14ac:dyDescent="0.2">
      <c r="B3164" t="s">
        <v>3200</v>
      </c>
      <c r="C3164" s="51">
        <v>8.8376755240148278E-4</v>
      </c>
      <c r="D3164" s="51">
        <f t="shared" si="52"/>
        <v>3.0883767552401482E-2</v>
      </c>
    </row>
    <row r="3165" spans="2:4" x14ac:dyDescent="0.2">
      <c r="B3165" t="s">
        <v>3201</v>
      </c>
      <c r="C3165" s="51">
        <v>3.9272492837836279E-2</v>
      </c>
      <c r="D3165" s="51">
        <f t="shared" si="52"/>
        <v>6.9272492837836278E-2</v>
      </c>
    </row>
    <row r="3166" spans="2:4" x14ac:dyDescent="0.2">
      <c r="B3166" t="s">
        <v>3202</v>
      </c>
      <c r="C3166" s="51">
        <v>3.418206507214671E-2</v>
      </c>
      <c r="D3166" s="51">
        <f t="shared" si="52"/>
        <v>6.4182065072146716E-2</v>
      </c>
    </row>
    <row r="3167" spans="2:4" x14ac:dyDescent="0.2">
      <c r="B3167" t="s">
        <v>3203</v>
      </c>
      <c r="C3167" s="51">
        <v>-1.279684507826174E-2</v>
      </c>
      <c r="D3167" s="51">
        <f t="shared" si="52"/>
        <v>1.720315492173826E-2</v>
      </c>
    </row>
    <row r="3168" spans="2:4" x14ac:dyDescent="0.2">
      <c r="B3168" t="s">
        <v>3204</v>
      </c>
      <c r="C3168" s="51">
        <v>1.4752244155150158E-2</v>
      </c>
      <c r="D3168" s="51">
        <f t="shared" si="52"/>
        <v>4.4752244155150153E-2</v>
      </c>
    </row>
    <row r="3169" spans="2:4" x14ac:dyDescent="0.2">
      <c r="B3169" t="s">
        <v>3205</v>
      </c>
      <c r="C3169" s="51">
        <v>8.9776793529823384E-3</v>
      </c>
      <c r="D3169" s="51">
        <f t="shared" si="52"/>
        <v>3.8977679352982339E-2</v>
      </c>
    </row>
    <row r="3170" spans="2:4" x14ac:dyDescent="0.2">
      <c r="B3170" t="s">
        <v>3206</v>
      </c>
      <c r="C3170" s="51">
        <v>1.7726104132039643E-2</v>
      </c>
      <c r="D3170" s="51">
        <f t="shared" si="52"/>
        <v>4.7726104132039641E-2</v>
      </c>
    </row>
    <row r="3171" spans="2:4" x14ac:dyDescent="0.2">
      <c r="B3171" t="s">
        <v>3207</v>
      </c>
      <c r="C3171" s="51">
        <v>-2.8449408356820527E-2</v>
      </c>
      <c r="D3171" s="51">
        <f t="shared" si="52"/>
        <v>1.550591643179472E-3</v>
      </c>
    </row>
    <row r="3172" spans="2:4" x14ac:dyDescent="0.2">
      <c r="B3172" t="s">
        <v>3208</v>
      </c>
      <c r="C3172" s="51">
        <v>3.608820617068147E-3</v>
      </c>
      <c r="D3172" s="51">
        <f t="shared" si="52"/>
        <v>3.3608820617068144E-2</v>
      </c>
    </row>
    <row r="3173" spans="2:4" x14ac:dyDescent="0.2">
      <c r="B3173" t="s">
        <v>3209</v>
      </c>
      <c r="C3173" s="51">
        <v>7.4005356820405037E-3</v>
      </c>
      <c r="D3173" s="51">
        <f t="shared" si="52"/>
        <v>3.7400535682040506E-2</v>
      </c>
    </row>
    <row r="3174" spans="2:4" x14ac:dyDescent="0.2">
      <c r="B3174" t="s">
        <v>3210</v>
      </c>
      <c r="C3174" s="51">
        <v>1.3429774172780035E-2</v>
      </c>
      <c r="D3174" s="51">
        <f t="shared" si="52"/>
        <v>4.3429774172780031E-2</v>
      </c>
    </row>
    <row r="3175" spans="2:4" x14ac:dyDescent="0.2">
      <c r="B3175" t="s">
        <v>3211</v>
      </c>
      <c r="C3175" s="51">
        <v>7.7638438464362747E-4</v>
      </c>
      <c r="D3175" s="51">
        <f t="shared" si="52"/>
        <v>3.0776384384643626E-2</v>
      </c>
    </row>
    <row r="3176" spans="2:4" x14ac:dyDescent="0.2">
      <c r="B3176" t="s">
        <v>3212</v>
      </c>
      <c r="C3176" s="51">
        <v>-2.2018135467682366E-2</v>
      </c>
      <c r="D3176" s="51">
        <f t="shared" si="52"/>
        <v>7.9818645323176327E-3</v>
      </c>
    </row>
    <row r="3177" spans="2:4" x14ac:dyDescent="0.2">
      <c r="B3177" t="s">
        <v>3213</v>
      </c>
      <c r="C3177" s="51">
        <v>1.1655458310815539E-2</v>
      </c>
      <c r="D3177" s="51">
        <f t="shared" si="52"/>
        <v>4.1655458310815539E-2</v>
      </c>
    </row>
    <row r="3178" spans="2:4" x14ac:dyDescent="0.2">
      <c r="B3178" t="s">
        <v>3214</v>
      </c>
      <c r="C3178" s="51">
        <v>-8.6007135286563976E-3</v>
      </c>
      <c r="D3178" s="51">
        <f t="shared" si="52"/>
        <v>2.13992864713436E-2</v>
      </c>
    </row>
    <row r="3179" spans="2:4" x14ac:dyDescent="0.2">
      <c r="B3179" t="s">
        <v>3215</v>
      </c>
      <c r="C3179" s="51">
        <v>-4.1867935782757201E-3</v>
      </c>
      <c r="D3179" s="51">
        <f t="shared" si="52"/>
        <v>2.5813206421724279E-2</v>
      </c>
    </row>
    <row r="3180" spans="2:4" x14ac:dyDescent="0.2">
      <c r="B3180" t="s">
        <v>3216</v>
      </c>
      <c r="C3180" s="51">
        <v>9.1443722474791982E-3</v>
      </c>
      <c r="D3180" s="51">
        <f t="shared" si="52"/>
        <v>3.9144372247479201E-2</v>
      </c>
    </row>
    <row r="3181" spans="2:4" x14ac:dyDescent="0.2">
      <c r="B3181" t="s">
        <v>3217</v>
      </c>
      <c r="C3181" s="51">
        <v>4.004520557627049E-2</v>
      </c>
      <c r="D3181" s="51">
        <f t="shared" si="52"/>
        <v>7.0045205576270489E-2</v>
      </c>
    </row>
    <row r="3182" spans="2:4" x14ac:dyDescent="0.2">
      <c r="B3182" t="s">
        <v>3218</v>
      </c>
      <c r="C3182" s="51">
        <v>1.2267805541140146E-2</v>
      </c>
      <c r="D3182" s="51">
        <f t="shared" si="52"/>
        <v>4.2267805541140145E-2</v>
      </c>
    </row>
    <row r="3183" spans="2:4" x14ac:dyDescent="0.2">
      <c r="B3183" t="s">
        <v>3219</v>
      </c>
      <c r="C3183" s="51">
        <v>1.5006528706693483E-2</v>
      </c>
      <c r="D3183" s="51">
        <f t="shared" si="52"/>
        <v>4.5006528706693485E-2</v>
      </c>
    </row>
    <row r="3184" spans="2:4" x14ac:dyDescent="0.2">
      <c r="B3184" t="s">
        <v>3220</v>
      </c>
      <c r="C3184" s="51">
        <v>-1.0943725521659448E-2</v>
      </c>
      <c r="D3184" s="51">
        <f t="shared" si="52"/>
        <v>1.9056274478340553E-2</v>
      </c>
    </row>
    <row r="3185" spans="2:4" x14ac:dyDescent="0.2">
      <c r="B3185" t="s">
        <v>3221</v>
      </c>
      <c r="C3185" s="51">
        <v>-2.2559131272358361E-2</v>
      </c>
      <c r="D3185" s="51">
        <f t="shared" si="52"/>
        <v>7.4408687276416377E-3</v>
      </c>
    </row>
    <row r="3186" spans="2:4" x14ac:dyDescent="0.2">
      <c r="B3186" t="s">
        <v>3222</v>
      </c>
      <c r="C3186" s="51">
        <v>-6.3217894467955723E-3</v>
      </c>
      <c r="D3186" s="51">
        <f t="shared" si="52"/>
        <v>2.3678210553204425E-2</v>
      </c>
    </row>
    <row r="3187" spans="2:4" x14ac:dyDescent="0.2">
      <c r="B3187" t="s">
        <v>3223</v>
      </c>
      <c r="C3187" s="51">
        <v>-2.2227417532818435E-3</v>
      </c>
      <c r="D3187" s="51">
        <f t="shared" si="52"/>
        <v>2.7777258246718155E-2</v>
      </c>
    </row>
    <row r="3188" spans="2:4" x14ac:dyDescent="0.2">
      <c r="B3188" t="s">
        <v>3224</v>
      </c>
      <c r="C3188" s="51">
        <v>-2.6984529116388292E-3</v>
      </c>
      <c r="D3188" s="51">
        <f t="shared" si="52"/>
        <v>2.7301547088361168E-2</v>
      </c>
    </row>
    <row r="3189" spans="2:4" x14ac:dyDescent="0.2">
      <c r="B3189" t="s">
        <v>3225</v>
      </c>
      <c r="C3189" s="51">
        <v>5.1443834157483687E-4</v>
      </c>
      <c r="D3189" s="51">
        <f t="shared" si="52"/>
        <v>3.0514438341574836E-2</v>
      </c>
    </row>
    <row r="3190" spans="2:4" x14ac:dyDescent="0.2">
      <c r="B3190" t="s">
        <v>3226</v>
      </c>
      <c r="C3190" s="51">
        <v>1.3448307329511924E-2</v>
      </c>
      <c r="D3190" s="51">
        <f t="shared" si="52"/>
        <v>4.3448307329511923E-2</v>
      </c>
    </row>
    <row r="3191" spans="2:4" x14ac:dyDescent="0.2">
      <c r="B3191" t="s">
        <v>3227</v>
      </c>
      <c r="C3191" s="51">
        <v>-8.2619544308703535E-3</v>
      </c>
      <c r="D3191" s="51">
        <f t="shared" si="52"/>
        <v>2.1738045569129644E-2</v>
      </c>
    </row>
    <row r="3192" spans="2:4" x14ac:dyDescent="0.2">
      <c r="B3192" t="s">
        <v>3228</v>
      </c>
      <c r="C3192" s="51">
        <v>5.4564285958872069E-2</v>
      </c>
      <c r="D3192" s="51">
        <f t="shared" si="52"/>
        <v>8.4564285958872068E-2</v>
      </c>
    </row>
    <row r="3193" spans="2:4" x14ac:dyDescent="0.2">
      <c r="B3193" t="s">
        <v>3229</v>
      </c>
      <c r="C3193" s="51">
        <v>1.8207080090970273E-2</v>
      </c>
      <c r="D3193" s="51">
        <f t="shared" si="52"/>
        <v>4.8207080090970272E-2</v>
      </c>
    </row>
    <row r="3194" spans="2:4" x14ac:dyDescent="0.2">
      <c r="B3194" t="s">
        <v>3230</v>
      </c>
      <c r="C3194" s="51">
        <v>-2.0737309469066895E-3</v>
      </c>
      <c r="D3194" s="51">
        <f t="shared" si="52"/>
        <v>2.7926269053093311E-2</v>
      </c>
    </row>
    <row r="3195" spans="2:4" x14ac:dyDescent="0.2">
      <c r="B3195" t="s">
        <v>3231</v>
      </c>
      <c r="C3195" s="51">
        <v>-1.1774129023700791E-2</v>
      </c>
      <c r="D3195" s="51">
        <f t="shared" si="52"/>
        <v>1.8225870976299206E-2</v>
      </c>
    </row>
    <row r="3196" spans="2:4" x14ac:dyDescent="0.2">
      <c r="B3196" t="s">
        <v>3232</v>
      </c>
      <c r="C3196" s="51">
        <v>7.1351520422035953E-3</v>
      </c>
      <c r="D3196" s="51">
        <f t="shared" si="52"/>
        <v>3.7135152042203592E-2</v>
      </c>
    </row>
    <row r="3197" spans="2:4" x14ac:dyDescent="0.2">
      <c r="B3197" t="s">
        <v>3233</v>
      </c>
      <c r="C3197" s="51">
        <v>2.2572571633560884E-2</v>
      </c>
      <c r="D3197" s="51">
        <f t="shared" si="52"/>
        <v>5.2572571633560883E-2</v>
      </c>
    </row>
    <row r="3198" spans="2:4" x14ac:dyDescent="0.2">
      <c r="B3198" t="s">
        <v>3234</v>
      </c>
      <c r="C3198" s="51">
        <v>1.0031340903479177E-3</v>
      </c>
      <c r="D3198" s="51">
        <f t="shared" si="52"/>
        <v>3.1003134090347918E-2</v>
      </c>
    </row>
    <row r="3199" spans="2:4" x14ac:dyDescent="0.2">
      <c r="B3199" t="s">
        <v>3235</v>
      </c>
      <c r="C3199" s="51">
        <v>1.2264868985796019E-2</v>
      </c>
      <c r="D3199" s="51">
        <f t="shared" si="52"/>
        <v>4.2264868985796018E-2</v>
      </c>
    </row>
    <row r="3200" spans="2:4" x14ac:dyDescent="0.2">
      <c r="B3200" t="s">
        <v>3236</v>
      </c>
      <c r="C3200" s="51">
        <v>5.8028741974439434E-2</v>
      </c>
      <c r="D3200" s="51">
        <f t="shared" si="52"/>
        <v>8.8028741974439439E-2</v>
      </c>
    </row>
    <row r="3201" spans="2:4" x14ac:dyDescent="0.2">
      <c r="B3201" t="s">
        <v>3237</v>
      </c>
      <c r="C3201" s="51">
        <v>2.5292232590845374E-3</v>
      </c>
      <c r="D3201" s="51">
        <f t="shared" si="52"/>
        <v>3.2529223259084535E-2</v>
      </c>
    </row>
    <row r="3202" spans="2:4" x14ac:dyDescent="0.2">
      <c r="B3202" t="s">
        <v>3238</v>
      </c>
      <c r="C3202" s="51">
        <v>-1.7946644726833487E-2</v>
      </c>
      <c r="D3202" s="51">
        <f t="shared" si="52"/>
        <v>1.2053355273166512E-2</v>
      </c>
    </row>
    <row r="3203" spans="2:4" x14ac:dyDescent="0.2">
      <c r="B3203" t="s">
        <v>3239</v>
      </c>
      <c r="C3203" s="51">
        <v>-9.3395668884890311E-3</v>
      </c>
      <c r="D3203" s="51">
        <f t="shared" si="52"/>
        <v>2.0660433111510966E-2</v>
      </c>
    </row>
    <row r="3204" spans="2:4" x14ac:dyDescent="0.2">
      <c r="B3204" t="s">
        <v>3240</v>
      </c>
      <c r="C3204" s="51">
        <v>2.0353222483336798E-2</v>
      </c>
      <c r="D3204" s="51">
        <f t="shared" si="52"/>
        <v>5.0353222483336797E-2</v>
      </c>
    </row>
    <row r="3205" spans="2:4" x14ac:dyDescent="0.2">
      <c r="B3205" t="s">
        <v>3241</v>
      </c>
      <c r="C3205" s="51">
        <v>1.8696748829144877E-2</v>
      </c>
      <c r="D3205" s="51">
        <f t="shared" ref="D3205:D3268" si="53">C3205+3%</f>
        <v>4.8696748829144876E-2</v>
      </c>
    </row>
    <row r="3206" spans="2:4" x14ac:dyDescent="0.2">
      <c r="B3206" t="s">
        <v>3242</v>
      </c>
      <c r="C3206" s="51">
        <v>1.781783464217964E-2</v>
      </c>
      <c r="D3206" s="51">
        <f t="shared" si="53"/>
        <v>4.7817834642179639E-2</v>
      </c>
    </row>
    <row r="3207" spans="2:4" x14ac:dyDescent="0.2">
      <c r="B3207" t="s">
        <v>3243</v>
      </c>
      <c r="C3207" s="51">
        <v>-4.2917947174287326E-3</v>
      </c>
      <c r="D3207" s="51">
        <f t="shared" si="53"/>
        <v>2.5708205282571266E-2</v>
      </c>
    </row>
    <row r="3208" spans="2:4" x14ac:dyDescent="0.2">
      <c r="B3208" t="s">
        <v>3244</v>
      </c>
      <c r="C3208" s="51">
        <v>1.8044684768906916E-2</v>
      </c>
      <c r="D3208" s="51">
        <f t="shared" si="53"/>
        <v>4.8044684768906915E-2</v>
      </c>
    </row>
    <row r="3209" spans="2:4" x14ac:dyDescent="0.2">
      <c r="B3209" t="s">
        <v>3245</v>
      </c>
      <c r="C3209" s="51">
        <v>4.1589889300112457E-3</v>
      </c>
      <c r="D3209" s="51">
        <f t="shared" si="53"/>
        <v>3.4158988930011243E-2</v>
      </c>
    </row>
    <row r="3210" spans="2:4" x14ac:dyDescent="0.2">
      <c r="B3210" t="s">
        <v>3246</v>
      </c>
      <c r="C3210" s="51">
        <v>1.1155534760046333E-3</v>
      </c>
      <c r="D3210" s="51">
        <f t="shared" si="53"/>
        <v>3.1115553476004632E-2</v>
      </c>
    </row>
    <row r="3211" spans="2:4" x14ac:dyDescent="0.2">
      <c r="B3211" t="s">
        <v>3247</v>
      </c>
      <c r="C3211" s="51">
        <v>5.8135444393617237E-2</v>
      </c>
      <c r="D3211" s="51">
        <f t="shared" si="53"/>
        <v>8.8135444393617229E-2</v>
      </c>
    </row>
    <row r="3212" spans="2:4" x14ac:dyDescent="0.2">
      <c r="B3212" t="s">
        <v>3248</v>
      </c>
      <c r="C3212" s="51">
        <v>-1.8325534851057215E-2</v>
      </c>
      <c r="D3212" s="51">
        <f t="shared" si="53"/>
        <v>1.1674465148942784E-2</v>
      </c>
    </row>
    <row r="3213" spans="2:4" x14ac:dyDescent="0.2">
      <c r="B3213" t="s">
        <v>3249</v>
      </c>
      <c r="C3213" s="51">
        <v>3.2849579017925755E-2</v>
      </c>
      <c r="D3213" s="51">
        <f t="shared" si="53"/>
        <v>6.2849579017925761E-2</v>
      </c>
    </row>
    <row r="3214" spans="2:4" x14ac:dyDescent="0.2">
      <c r="B3214" t="s">
        <v>3250</v>
      </c>
      <c r="C3214" s="51">
        <v>2.8138265080206041E-3</v>
      </c>
      <c r="D3214" s="51">
        <f t="shared" si="53"/>
        <v>3.2813826508020602E-2</v>
      </c>
    </row>
    <row r="3215" spans="2:4" x14ac:dyDescent="0.2">
      <c r="B3215" t="s">
        <v>3251</v>
      </c>
      <c r="C3215" s="51">
        <v>9.8517956204337426E-3</v>
      </c>
      <c r="D3215" s="51">
        <f t="shared" si="53"/>
        <v>3.9851795620433741E-2</v>
      </c>
    </row>
    <row r="3216" spans="2:4" x14ac:dyDescent="0.2">
      <c r="B3216" t="s">
        <v>3252</v>
      </c>
      <c r="C3216" s="51">
        <v>3.2092059996828917E-2</v>
      </c>
      <c r="D3216" s="51">
        <f t="shared" si="53"/>
        <v>6.2092059996828916E-2</v>
      </c>
    </row>
    <row r="3217" spans="2:4" x14ac:dyDescent="0.2">
      <c r="B3217" t="s">
        <v>3253</v>
      </c>
      <c r="C3217" s="51">
        <v>4.2660716572800024E-2</v>
      </c>
      <c r="D3217" s="51">
        <f t="shared" si="53"/>
        <v>7.2660716572800016E-2</v>
      </c>
    </row>
    <row r="3218" spans="2:4" x14ac:dyDescent="0.2">
      <c r="B3218" t="s">
        <v>3254</v>
      </c>
      <c r="C3218" s="51">
        <v>3.2122601402164386E-2</v>
      </c>
      <c r="D3218" s="51">
        <f t="shared" si="53"/>
        <v>6.2122601402164385E-2</v>
      </c>
    </row>
    <row r="3219" spans="2:4" x14ac:dyDescent="0.2">
      <c r="B3219" t="s">
        <v>3255</v>
      </c>
      <c r="C3219" s="51">
        <v>4.09870653891104E-2</v>
      </c>
      <c r="D3219" s="51">
        <f t="shared" si="53"/>
        <v>7.0987065389110399E-2</v>
      </c>
    </row>
    <row r="3220" spans="2:4" x14ac:dyDescent="0.2">
      <c r="B3220" t="s">
        <v>3256</v>
      </c>
      <c r="C3220" s="51">
        <v>-9.7629485691785155E-3</v>
      </c>
      <c r="D3220" s="51">
        <f t="shared" si="53"/>
        <v>2.0237051430821482E-2</v>
      </c>
    </row>
    <row r="3221" spans="2:4" x14ac:dyDescent="0.2">
      <c r="B3221" t="s">
        <v>3257</v>
      </c>
      <c r="C3221" s="51">
        <v>9.6483119281468993E-3</v>
      </c>
      <c r="D3221" s="51">
        <f t="shared" si="53"/>
        <v>3.9648311928146898E-2</v>
      </c>
    </row>
    <row r="3222" spans="2:4" x14ac:dyDescent="0.2">
      <c r="B3222" t="s">
        <v>3258</v>
      </c>
      <c r="C3222" s="51">
        <v>2.5311506454808973E-2</v>
      </c>
      <c r="D3222" s="51">
        <f t="shared" si="53"/>
        <v>5.5311506454808972E-2</v>
      </c>
    </row>
    <row r="3223" spans="2:4" x14ac:dyDescent="0.2">
      <c r="B3223" t="s">
        <v>3259</v>
      </c>
      <c r="C3223" s="51">
        <v>4.4403776909515639E-3</v>
      </c>
      <c r="D3223" s="51">
        <f t="shared" si="53"/>
        <v>3.4440377690951561E-2</v>
      </c>
    </row>
    <row r="3224" spans="2:4" x14ac:dyDescent="0.2">
      <c r="B3224" t="s">
        <v>3260</v>
      </c>
      <c r="C3224" s="51">
        <v>4.0251050022405491E-3</v>
      </c>
      <c r="D3224" s="51">
        <f t="shared" si="53"/>
        <v>3.4025105002240548E-2</v>
      </c>
    </row>
    <row r="3225" spans="2:4" x14ac:dyDescent="0.2">
      <c r="B3225" t="s">
        <v>3261</v>
      </c>
      <c r="C3225" s="51">
        <v>2.7852920133519796E-2</v>
      </c>
      <c r="D3225" s="51">
        <f t="shared" si="53"/>
        <v>5.7852920133519795E-2</v>
      </c>
    </row>
    <row r="3226" spans="2:4" x14ac:dyDescent="0.2">
      <c r="B3226" t="s">
        <v>3262</v>
      </c>
      <c r="C3226" s="51">
        <v>-8.3506466262554466E-4</v>
      </c>
      <c r="D3226" s="51">
        <f t="shared" si="53"/>
        <v>2.9164935337374454E-2</v>
      </c>
    </row>
    <row r="3227" spans="2:4" x14ac:dyDescent="0.2">
      <c r="B3227" t="s">
        <v>3263</v>
      </c>
      <c r="C3227" s="51">
        <v>3.5352969438403735E-2</v>
      </c>
      <c r="D3227" s="51">
        <f t="shared" si="53"/>
        <v>6.5352969438403741E-2</v>
      </c>
    </row>
    <row r="3228" spans="2:4" x14ac:dyDescent="0.2">
      <c r="B3228" t="s">
        <v>3264</v>
      </c>
      <c r="C3228" s="51">
        <v>3.6453182243203423E-2</v>
      </c>
      <c r="D3228" s="51">
        <f t="shared" si="53"/>
        <v>6.6453182243203429E-2</v>
      </c>
    </row>
    <row r="3229" spans="2:4" x14ac:dyDescent="0.2">
      <c r="B3229" t="s">
        <v>3265</v>
      </c>
      <c r="C3229" s="51">
        <v>-1.7557599453436261E-2</v>
      </c>
      <c r="D3229" s="51">
        <f t="shared" si="53"/>
        <v>1.2442400546563738E-2</v>
      </c>
    </row>
    <row r="3230" spans="2:4" x14ac:dyDescent="0.2">
      <c r="B3230" t="s">
        <v>3266</v>
      </c>
      <c r="C3230" s="51">
        <v>3.4228681160364885E-2</v>
      </c>
      <c r="D3230" s="51">
        <f t="shared" si="53"/>
        <v>6.4228681160364884E-2</v>
      </c>
    </row>
    <row r="3231" spans="2:4" x14ac:dyDescent="0.2">
      <c r="B3231" t="s">
        <v>3267</v>
      </c>
      <c r="C3231" s="51">
        <v>1.6191241768905042E-2</v>
      </c>
      <c r="D3231" s="51">
        <f t="shared" si="53"/>
        <v>4.6191241768905045E-2</v>
      </c>
    </row>
    <row r="3232" spans="2:4" x14ac:dyDescent="0.2">
      <c r="B3232" t="s">
        <v>3268</v>
      </c>
      <c r="C3232" s="51">
        <v>5.4059905069025041E-2</v>
      </c>
      <c r="D3232" s="51">
        <f t="shared" si="53"/>
        <v>8.405990506902504E-2</v>
      </c>
    </row>
    <row r="3233" spans="2:4" x14ac:dyDescent="0.2">
      <c r="B3233" t="s">
        <v>3269</v>
      </c>
      <c r="C3233" s="51">
        <v>3.5679207840353111E-2</v>
      </c>
      <c r="D3233" s="51">
        <f t="shared" si="53"/>
        <v>6.567920784035311E-2</v>
      </c>
    </row>
    <row r="3234" spans="2:4" x14ac:dyDescent="0.2">
      <c r="B3234" t="s">
        <v>3270</v>
      </c>
      <c r="C3234" s="51">
        <v>-4.0233846795361169E-2</v>
      </c>
      <c r="D3234" s="51">
        <f t="shared" si="53"/>
        <v>-1.0233846795361171E-2</v>
      </c>
    </row>
    <row r="3235" spans="2:4" x14ac:dyDescent="0.2">
      <c r="B3235" t="s">
        <v>3271</v>
      </c>
      <c r="C3235" s="51">
        <v>8.1111138344537644E-3</v>
      </c>
      <c r="D3235" s="51">
        <f t="shared" si="53"/>
        <v>3.8111113834453765E-2</v>
      </c>
    </row>
    <row r="3236" spans="2:4" x14ac:dyDescent="0.2">
      <c r="B3236" t="s">
        <v>3272</v>
      </c>
      <c r="C3236" s="51">
        <v>2.1054647047906376E-2</v>
      </c>
      <c r="D3236" s="51">
        <f t="shared" si="53"/>
        <v>5.1054647047906375E-2</v>
      </c>
    </row>
    <row r="3237" spans="2:4" x14ac:dyDescent="0.2">
      <c r="B3237" t="s">
        <v>3273</v>
      </c>
      <c r="C3237" s="51">
        <v>3.0983086583622962E-4</v>
      </c>
      <c r="D3237" s="51">
        <f t="shared" si="53"/>
        <v>3.0309830865836229E-2</v>
      </c>
    </row>
    <row r="3238" spans="2:4" x14ac:dyDescent="0.2">
      <c r="B3238" t="s">
        <v>3274</v>
      </c>
      <c r="C3238" s="51">
        <v>-1.4342354467855329E-3</v>
      </c>
      <c r="D3238" s="51">
        <f t="shared" si="53"/>
        <v>2.8565764553214468E-2</v>
      </c>
    </row>
    <row r="3239" spans="2:4" x14ac:dyDescent="0.2">
      <c r="B3239" t="s">
        <v>3275</v>
      </c>
      <c r="C3239" s="51">
        <v>-3.0752773870027172E-2</v>
      </c>
      <c r="D3239" s="51">
        <f t="shared" si="53"/>
        <v>-7.5277387002717355E-4</v>
      </c>
    </row>
    <row r="3240" spans="2:4" x14ac:dyDescent="0.2">
      <c r="B3240" t="s">
        <v>3276</v>
      </c>
      <c r="C3240" s="51">
        <v>4.2617375428764717E-2</v>
      </c>
      <c r="D3240" s="51">
        <f t="shared" si="53"/>
        <v>7.2617375428764716E-2</v>
      </c>
    </row>
    <row r="3241" spans="2:4" x14ac:dyDescent="0.2">
      <c r="B3241" t="s">
        <v>3277</v>
      </c>
      <c r="C3241" s="51">
        <v>4.0094745493924298E-4</v>
      </c>
      <c r="D3241" s="51">
        <f t="shared" si="53"/>
        <v>3.0400947454939244E-2</v>
      </c>
    </row>
    <row r="3242" spans="2:4" x14ac:dyDescent="0.2">
      <c r="B3242" t="s">
        <v>3278</v>
      </c>
      <c r="C3242" s="51">
        <v>-4.8471872270238019E-3</v>
      </c>
      <c r="D3242" s="51">
        <f t="shared" si="53"/>
        <v>2.5152812772976197E-2</v>
      </c>
    </row>
    <row r="3243" spans="2:4" x14ac:dyDescent="0.2">
      <c r="B3243" t="s">
        <v>3279</v>
      </c>
      <c r="C3243" s="51">
        <v>3.9855055741080505E-3</v>
      </c>
      <c r="D3243" s="51">
        <f t="shared" si="53"/>
        <v>3.3985505574108052E-2</v>
      </c>
    </row>
    <row r="3244" spans="2:4" x14ac:dyDescent="0.2">
      <c r="B3244" t="s">
        <v>3280</v>
      </c>
      <c r="C3244" s="51">
        <v>1.7847328085549154E-2</v>
      </c>
      <c r="D3244" s="51">
        <f t="shared" si="53"/>
        <v>4.7847328085549153E-2</v>
      </c>
    </row>
    <row r="3245" spans="2:4" x14ac:dyDescent="0.2">
      <c r="B3245" t="s">
        <v>3281</v>
      </c>
      <c r="C3245" s="51">
        <v>5.0427969325424149E-2</v>
      </c>
      <c r="D3245" s="51">
        <f t="shared" si="53"/>
        <v>8.0427969325424148E-2</v>
      </c>
    </row>
    <row r="3246" spans="2:4" x14ac:dyDescent="0.2">
      <c r="B3246" t="s">
        <v>3282</v>
      </c>
      <c r="C3246" s="51">
        <v>5.3521600010659406E-3</v>
      </c>
      <c r="D3246" s="51">
        <f t="shared" si="53"/>
        <v>3.535216000106594E-2</v>
      </c>
    </row>
    <row r="3247" spans="2:4" x14ac:dyDescent="0.2">
      <c r="B3247" t="s">
        <v>3283</v>
      </c>
      <c r="C3247" s="51">
        <v>1.3703054805710813E-2</v>
      </c>
      <c r="D3247" s="51">
        <f t="shared" si="53"/>
        <v>4.3703054805710809E-2</v>
      </c>
    </row>
    <row r="3248" spans="2:4" x14ac:dyDescent="0.2">
      <c r="B3248" t="s">
        <v>3284</v>
      </c>
      <c r="C3248" s="51">
        <v>7.8428586068341466E-3</v>
      </c>
      <c r="D3248" s="51">
        <f t="shared" si="53"/>
        <v>3.7842858606834145E-2</v>
      </c>
    </row>
    <row r="3249" spans="2:4" x14ac:dyDescent="0.2">
      <c r="B3249" t="s">
        <v>3285</v>
      </c>
      <c r="C3249" s="51">
        <v>-1.7060895006900806E-3</v>
      </c>
      <c r="D3249" s="51">
        <f t="shared" si="53"/>
        <v>2.8293910499309918E-2</v>
      </c>
    </row>
    <row r="3250" spans="2:4" x14ac:dyDescent="0.2">
      <c r="B3250" t="s">
        <v>3286</v>
      </c>
      <c r="C3250" s="51">
        <v>1.935578107632771E-2</v>
      </c>
      <c r="D3250" s="51">
        <f t="shared" si="53"/>
        <v>4.9355781076327709E-2</v>
      </c>
    </row>
    <row r="3251" spans="2:4" x14ac:dyDescent="0.2">
      <c r="B3251" t="s">
        <v>3287</v>
      </c>
      <c r="C3251" s="51">
        <v>6.2248322167895009E-3</v>
      </c>
      <c r="D3251" s="51">
        <f t="shared" si="53"/>
        <v>3.6224832216789501E-2</v>
      </c>
    </row>
    <row r="3252" spans="2:4" x14ac:dyDescent="0.2">
      <c r="B3252" t="s">
        <v>3288</v>
      </c>
      <c r="C3252" s="51">
        <v>-2.5449828919540691E-3</v>
      </c>
      <c r="D3252" s="51">
        <f t="shared" si="53"/>
        <v>2.7455017108045932E-2</v>
      </c>
    </row>
    <row r="3253" spans="2:4" x14ac:dyDescent="0.2">
      <c r="B3253" t="s">
        <v>3289</v>
      </c>
      <c r="C3253" s="51">
        <v>-1.0349961143632427E-3</v>
      </c>
      <c r="D3253" s="51">
        <f t="shared" si="53"/>
        <v>2.8965003885636754E-2</v>
      </c>
    </row>
    <row r="3254" spans="2:4" x14ac:dyDescent="0.2">
      <c r="B3254" t="s">
        <v>3290</v>
      </c>
      <c r="C3254" s="51">
        <v>1.7744340473001302E-2</v>
      </c>
      <c r="D3254" s="51">
        <f t="shared" si="53"/>
        <v>4.7744340473001301E-2</v>
      </c>
    </row>
    <row r="3255" spans="2:4" x14ac:dyDescent="0.2">
      <c r="B3255" t="s">
        <v>3291</v>
      </c>
      <c r="C3255" s="51">
        <v>-9.4702672557367678E-3</v>
      </c>
      <c r="D3255" s="51">
        <f t="shared" si="53"/>
        <v>2.0529732744263229E-2</v>
      </c>
    </row>
    <row r="3256" spans="2:4" x14ac:dyDescent="0.2">
      <c r="B3256" t="s">
        <v>3292</v>
      </c>
      <c r="C3256" s="51">
        <v>2.5236244685081753E-4</v>
      </c>
      <c r="D3256" s="51">
        <f t="shared" si="53"/>
        <v>3.0252362446850818E-2</v>
      </c>
    </row>
    <row r="3257" spans="2:4" x14ac:dyDescent="0.2">
      <c r="B3257" t="s">
        <v>3293</v>
      </c>
      <c r="C3257" s="51">
        <v>4.0634061624866815E-3</v>
      </c>
      <c r="D3257" s="51">
        <f t="shared" si="53"/>
        <v>3.4063406162486681E-2</v>
      </c>
    </row>
    <row r="3258" spans="2:4" x14ac:dyDescent="0.2">
      <c r="B3258" t="s">
        <v>3294</v>
      </c>
      <c r="C3258" s="51">
        <v>-1.022011019762903E-2</v>
      </c>
      <c r="D3258" s="51">
        <f t="shared" si="53"/>
        <v>1.977988980237097E-2</v>
      </c>
    </row>
    <row r="3259" spans="2:4" x14ac:dyDescent="0.2">
      <c r="B3259" t="s">
        <v>3295</v>
      </c>
      <c r="C3259" s="51">
        <v>-7.1954571317051474E-3</v>
      </c>
      <c r="D3259" s="51">
        <f t="shared" si="53"/>
        <v>2.280454286829485E-2</v>
      </c>
    </row>
    <row r="3260" spans="2:4" x14ac:dyDescent="0.2">
      <c r="B3260" t="s">
        <v>3296</v>
      </c>
      <c r="C3260" s="51">
        <v>1.4896282852655967E-2</v>
      </c>
      <c r="D3260" s="51">
        <f t="shared" si="53"/>
        <v>4.4896282852655969E-2</v>
      </c>
    </row>
    <row r="3261" spans="2:4" x14ac:dyDescent="0.2">
      <c r="B3261" t="s">
        <v>3297</v>
      </c>
      <c r="C3261" s="51">
        <v>4.6006948477724706E-2</v>
      </c>
      <c r="D3261" s="51">
        <f t="shared" si="53"/>
        <v>7.6006948477724712E-2</v>
      </c>
    </row>
    <row r="3262" spans="2:4" x14ac:dyDescent="0.2">
      <c r="B3262" t="s">
        <v>3298</v>
      </c>
      <c r="C3262" s="51">
        <v>4.5610091611298365E-3</v>
      </c>
      <c r="D3262" s="51">
        <f t="shared" si="53"/>
        <v>3.4561009161129835E-2</v>
      </c>
    </row>
    <row r="3263" spans="2:4" x14ac:dyDescent="0.2">
      <c r="B3263" t="s">
        <v>3299</v>
      </c>
      <c r="C3263" s="51">
        <v>-2.1552563103214815E-2</v>
      </c>
      <c r="D3263" s="51">
        <f t="shared" si="53"/>
        <v>8.4474368967851834E-3</v>
      </c>
    </row>
    <row r="3264" spans="2:4" x14ac:dyDescent="0.2">
      <c r="B3264" t="s">
        <v>3300</v>
      </c>
      <c r="C3264" s="51">
        <v>2.1902317866452234E-2</v>
      </c>
      <c r="D3264" s="51">
        <f t="shared" si="53"/>
        <v>5.1902317866452233E-2</v>
      </c>
    </row>
    <row r="3265" spans="2:4" x14ac:dyDescent="0.2">
      <c r="B3265" t="s">
        <v>3301</v>
      </c>
      <c r="C3265" s="51">
        <v>-6.292083445137998E-3</v>
      </c>
      <c r="D3265" s="51">
        <f t="shared" si="53"/>
        <v>2.3707916554861999E-2</v>
      </c>
    </row>
    <row r="3266" spans="2:4" x14ac:dyDescent="0.2">
      <c r="B3266" t="s">
        <v>3302</v>
      </c>
      <c r="C3266" s="51">
        <v>-2.2848448005231274E-2</v>
      </c>
      <c r="D3266" s="51">
        <f t="shared" si="53"/>
        <v>7.1515519947687248E-3</v>
      </c>
    </row>
    <row r="3267" spans="2:4" x14ac:dyDescent="0.2">
      <c r="B3267" t="s">
        <v>3303</v>
      </c>
      <c r="C3267" s="51">
        <v>1.594769113544172E-2</v>
      </c>
      <c r="D3267" s="51">
        <f t="shared" si="53"/>
        <v>4.5947691135441719E-2</v>
      </c>
    </row>
    <row r="3268" spans="2:4" x14ac:dyDescent="0.2">
      <c r="B3268" t="s">
        <v>3304</v>
      </c>
      <c r="C3268" s="51">
        <v>-4.4312332313445647E-3</v>
      </c>
      <c r="D3268" s="51">
        <f t="shared" si="53"/>
        <v>2.5568766768655434E-2</v>
      </c>
    </row>
    <row r="3269" spans="2:4" x14ac:dyDescent="0.2">
      <c r="B3269" t="s">
        <v>3305</v>
      </c>
      <c r="C3269" s="51">
        <v>-4.7267371942685682E-3</v>
      </c>
      <c r="D3269" s="51">
        <f t="shared" ref="D3269:D3332" si="54">C3269+3%</f>
        <v>2.5273262805731431E-2</v>
      </c>
    </row>
    <row r="3270" spans="2:4" x14ac:dyDescent="0.2">
      <c r="B3270" t="s">
        <v>3306</v>
      </c>
      <c r="C3270" s="51">
        <v>2.6464715807891538E-2</v>
      </c>
      <c r="D3270" s="51">
        <f t="shared" si="54"/>
        <v>5.6464715807891537E-2</v>
      </c>
    </row>
    <row r="3271" spans="2:4" x14ac:dyDescent="0.2">
      <c r="B3271" t="s">
        <v>3307</v>
      </c>
      <c r="C3271" s="51">
        <v>1.5573456202771577E-2</v>
      </c>
      <c r="D3271" s="51">
        <f t="shared" si="54"/>
        <v>4.5573456202771576E-2</v>
      </c>
    </row>
    <row r="3272" spans="2:4" x14ac:dyDescent="0.2">
      <c r="B3272" t="s">
        <v>3308</v>
      </c>
      <c r="C3272" s="51">
        <v>3.6377242334079511E-2</v>
      </c>
      <c r="D3272" s="51">
        <f t="shared" si="54"/>
        <v>6.6377242334079517E-2</v>
      </c>
    </row>
    <row r="3273" spans="2:4" x14ac:dyDescent="0.2">
      <c r="B3273" t="s">
        <v>3309</v>
      </c>
      <c r="C3273" s="51">
        <v>2.8959649892358642E-2</v>
      </c>
      <c r="D3273" s="51">
        <f t="shared" si="54"/>
        <v>5.8959649892358641E-2</v>
      </c>
    </row>
    <row r="3274" spans="2:4" x14ac:dyDescent="0.2">
      <c r="B3274" t="s">
        <v>3310</v>
      </c>
      <c r="C3274" s="51">
        <v>2.2381264325079919E-2</v>
      </c>
      <c r="D3274" s="51">
        <f t="shared" si="54"/>
        <v>5.2381264325079918E-2</v>
      </c>
    </row>
    <row r="3275" spans="2:4" x14ac:dyDescent="0.2">
      <c r="B3275" t="s">
        <v>3311</v>
      </c>
      <c r="C3275" s="51">
        <v>1.0018424341098139E-2</v>
      </c>
      <c r="D3275" s="51">
        <f t="shared" si="54"/>
        <v>4.001842434109814E-2</v>
      </c>
    </row>
    <row r="3276" spans="2:4" x14ac:dyDescent="0.2">
      <c r="B3276" t="s">
        <v>3312</v>
      </c>
      <c r="C3276" s="51">
        <v>-3.086059660132183E-2</v>
      </c>
      <c r="D3276" s="51">
        <f t="shared" si="54"/>
        <v>-8.605966013218308E-4</v>
      </c>
    </row>
    <row r="3277" spans="2:4" x14ac:dyDescent="0.2">
      <c r="B3277" t="s">
        <v>3313</v>
      </c>
      <c r="C3277" s="51">
        <v>3.2824007130993057E-3</v>
      </c>
      <c r="D3277" s="51">
        <f t="shared" si="54"/>
        <v>3.3282400713099305E-2</v>
      </c>
    </row>
    <row r="3278" spans="2:4" x14ac:dyDescent="0.2">
      <c r="B3278" t="s">
        <v>3314</v>
      </c>
      <c r="C3278" s="51">
        <v>-1.9952511241508857E-3</v>
      </c>
      <c r="D3278" s="51">
        <f t="shared" si="54"/>
        <v>2.8004748875849111E-2</v>
      </c>
    </row>
    <row r="3279" spans="2:4" x14ac:dyDescent="0.2">
      <c r="B3279" t="s">
        <v>3315</v>
      </c>
      <c r="C3279" s="51">
        <v>1.4753098756462852E-2</v>
      </c>
      <c r="D3279" s="51">
        <f t="shared" si="54"/>
        <v>4.4753098756462849E-2</v>
      </c>
    </row>
    <row r="3280" spans="2:4" x14ac:dyDescent="0.2">
      <c r="B3280" t="s">
        <v>3316</v>
      </c>
      <c r="C3280" s="51">
        <v>-7.3167395865920571E-3</v>
      </c>
      <c r="D3280" s="51">
        <f t="shared" si="54"/>
        <v>2.2683260413407944E-2</v>
      </c>
    </row>
    <row r="3281" spans="2:4" x14ac:dyDescent="0.2">
      <c r="B3281" t="s">
        <v>3317</v>
      </c>
      <c r="C3281" s="51">
        <v>7.0764732920016284E-3</v>
      </c>
      <c r="D3281" s="51">
        <f t="shared" si="54"/>
        <v>3.707647329200163E-2</v>
      </c>
    </row>
    <row r="3282" spans="2:4" x14ac:dyDescent="0.2">
      <c r="B3282" t="s">
        <v>3318</v>
      </c>
      <c r="C3282" s="51">
        <v>-8.861512287358481E-3</v>
      </c>
      <c r="D3282" s="51">
        <f t="shared" si="54"/>
        <v>2.113848771264152E-2</v>
      </c>
    </row>
    <row r="3283" spans="2:4" x14ac:dyDescent="0.2">
      <c r="B3283" t="s">
        <v>3319</v>
      </c>
      <c r="C3283" s="51">
        <v>1.6904479548795454E-2</v>
      </c>
      <c r="D3283" s="51">
        <f t="shared" si="54"/>
        <v>4.6904479548795452E-2</v>
      </c>
    </row>
    <row r="3284" spans="2:4" x14ac:dyDescent="0.2">
      <c r="B3284" t="s">
        <v>3320</v>
      </c>
      <c r="C3284" s="51">
        <v>2.1896030359608954E-2</v>
      </c>
      <c r="D3284" s="51">
        <f t="shared" si="54"/>
        <v>5.189603035960895E-2</v>
      </c>
    </row>
    <row r="3285" spans="2:4" x14ac:dyDescent="0.2">
      <c r="B3285" t="s">
        <v>3321</v>
      </c>
      <c r="C3285" s="51">
        <v>1.3408151669316476E-2</v>
      </c>
      <c r="D3285" s="51">
        <f t="shared" si="54"/>
        <v>4.3408151669316476E-2</v>
      </c>
    </row>
    <row r="3286" spans="2:4" x14ac:dyDescent="0.2">
      <c r="B3286" t="s">
        <v>3322</v>
      </c>
      <c r="C3286" s="51">
        <v>1.4036430783011949E-6</v>
      </c>
      <c r="D3286" s="51">
        <f t="shared" si="54"/>
        <v>3.0001403643078302E-2</v>
      </c>
    </row>
    <row r="3287" spans="2:4" x14ac:dyDescent="0.2">
      <c r="B3287" t="s">
        <v>3323</v>
      </c>
      <c r="C3287" s="51">
        <v>1.4180549658401254E-2</v>
      </c>
      <c r="D3287" s="51">
        <f t="shared" si="54"/>
        <v>4.418054965840125E-2</v>
      </c>
    </row>
    <row r="3288" spans="2:4" x14ac:dyDescent="0.2">
      <c r="B3288" t="s">
        <v>3324</v>
      </c>
      <c r="C3288" s="51">
        <v>1.5952158443278554E-2</v>
      </c>
      <c r="D3288" s="51">
        <f t="shared" si="54"/>
        <v>4.5952158443278553E-2</v>
      </c>
    </row>
    <row r="3289" spans="2:4" x14ac:dyDescent="0.2">
      <c r="B3289" t="s">
        <v>3325</v>
      </c>
      <c r="C3289" s="51">
        <v>-7.7933835740706444E-3</v>
      </c>
      <c r="D3289" s="51">
        <f t="shared" si="54"/>
        <v>2.2206616425929353E-2</v>
      </c>
    </row>
    <row r="3290" spans="2:4" x14ac:dyDescent="0.2">
      <c r="B3290" t="s">
        <v>3326</v>
      </c>
      <c r="C3290" s="51">
        <v>1.4581793861400422E-3</v>
      </c>
      <c r="D3290" s="51">
        <f t="shared" si="54"/>
        <v>3.1458179386140039E-2</v>
      </c>
    </row>
    <row r="3291" spans="2:4" x14ac:dyDescent="0.2">
      <c r="B3291" t="s">
        <v>3327</v>
      </c>
      <c r="C3291" s="51">
        <v>1.3754839515880982E-2</v>
      </c>
      <c r="D3291" s="51">
        <f t="shared" si="54"/>
        <v>4.3754839515880981E-2</v>
      </c>
    </row>
    <row r="3292" spans="2:4" x14ac:dyDescent="0.2">
      <c r="B3292" t="s">
        <v>3328</v>
      </c>
      <c r="C3292" s="51">
        <v>-2.5798488773144966E-2</v>
      </c>
      <c r="D3292" s="51">
        <f t="shared" si="54"/>
        <v>4.2015112268550328E-3</v>
      </c>
    </row>
    <row r="3293" spans="2:4" x14ac:dyDescent="0.2">
      <c r="B3293" t="s">
        <v>3329</v>
      </c>
      <c r="C3293" s="51">
        <v>3.8755126990181937E-2</v>
      </c>
      <c r="D3293" s="51">
        <f t="shared" si="54"/>
        <v>6.8755126990181936E-2</v>
      </c>
    </row>
    <row r="3294" spans="2:4" x14ac:dyDescent="0.2">
      <c r="B3294" t="s">
        <v>3330</v>
      </c>
      <c r="C3294" s="51">
        <v>3.1233973072943885E-2</v>
      </c>
      <c r="D3294" s="51">
        <f t="shared" si="54"/>
        <v>6.1233973072943884E-2</v>
      </c>
    </row>
    <row r="3295" spans="2:4" x14ac:dyDescent="0.2">
      <c r="B3295" t="s">
        <v>3331</v>
      </c>
      <c r="C3295" s="51">
        <v>4.9126151184500998E-2</v>
      </c>
      <c r="D3295" s="51">
        <f t="shared" si="54"/>
        <v>7.9126151184501003E-2</v>
      </c>
    </row>
    <row r="3296" spans="2:4" x14ac:dyDescent="0.2">
      <c r="B3296" t="s">
        <v>3332</v>
      </c>
      <c r="C3296" s="51">
        <v>3.2237238861207038E-2</v>
      </c>
      <c r="D3296" s="51">
        <f t="shared" si="54"/>
        <v>6.2237238861207037E-2</v>
      </c>
    </row>
    <row r="3297" spans="2:4" x14ac:dyDescent="0.2">
      <c r="B3297" t="s">
        <v>3333</v>
      </c>
      <c r="C3297" s="51">
        <v>1.2376256136533889E-2</v>
      </c>
      <c r="D3297" s="51">
        <f t="shared" si="54"/>
        <v>4.2376256136533889E-2</v>
      </c>
    </row>
    <row r="3298" spans="2:4" x14ac:dyDescent="0.2">
      <c r="B3298" t="s">
        <v>3334</v>
      </c>
      <c r="C3298" s="51">
        <v>1.4107199435447738E-2</v>
      </c>
      <c r="D3298" s="51">
        <f t="shared" si="54"/>
        <v>4.4107199435447733E-2</v>
      </c>
    </row>
    <row r="3299" spans="2:4" x14ac:dyDescent="0.2">
      <c r="B3299" t="s">
        <v>3335</v>
      </c>
      <c r="C3299" s="51">
        <v>2.0945119273232615E-2</v>
      </c>
      <c r="D3299" s="51">
        <f t="shared" si="54"/>
        <v>5.0945119273232614E-2</v>
      </c>
    </row>
    <row r="3300" spans="2:4" x14ac:dyDescent="0.2">
      <c r="B3300" t="s">
        <v>3336</v>
      </c>
      <c r="C3300" s="51">
        <v>-1.5121905095450248E-2</v>
      </c>
      <c r="D3300" s="51">
        <f t="shared" si="54"/>
        <v>1.4878094904549751E-2</v>
      </c>
    </row>
    <row r="3301" spans="2:4" x14ac:dyDescent="0.2">
      <c r="B3301" t="s">
        <v>3337</v>
      </c>
      <c r="C3301" s="51">
        <v>9.5892622230467559E-3</v>
      </c>
      <c r="D3301" s="51">
        <f t="shared" si="54"/>
        <v>3.9589262223046755E-2</v>
      </c>
    </row>
    <row r="3302" spans="2:4" x14ac:dyDescent="0.2">
      <c r="B3302" t="s">
        <v>3338</v>
      </c>
      <c r="C3302" s="51">
        <v>4.7039011131802991E-2</v>
      </c>
      <c r="D3302" s="51">
        <f t="shared" si="54"/>
        <v>7.703901113180299E-2</v>
      </c>
    </row>
    <row r="3303" spans="2:4" x14ac:dyDescent="0.2">
      <c r="B3303" t="s">
        <v>3339</v>
      </c>
      <c r="C3303" s="51">
        <v>-9.3894329416143955E-3</v>
      </c>
      <c r="D3303" s="51">
        <f t="shared" si="54"/>
        <v>2.0610567058385605E-2</v>
      </c>
    </row>
    <row r="3304" spans="2:4" x14ac:dyDescent="0.2">
      <c r="B3304" t="s">
        <v>3340</v>
      </c>
      <c r="C3304" s="51">
        <v>7.8348186850883909E-3</v>
      </c>
      <c r="D3304" s="51">
        <f t="shared" si="54"/>
        <v>3.7834818685088388E-2</v>
      </c>
    </row>
    <row r="3305" spans="2:4" x14ac:dyDescent="0.2">
      <c r="B3305" t="s">
        <v>3341</v>
      </c>
      <c r="C3305" s="51">
        <v>-6.6145359135762419E-3</v>
      </c>
      <c r="D3305" s="51">
        <f t="shared" si="54"/>
        <v>2.3385464086423759E-2</v>
      </c>
    </row>
    <row r="3306" spans="2:4" x14ac:dyDescent="0.2">
      <c r="B3306" t="s">
        <v>3342</v>
      </c>
      <c r="C3306" s="51">
        <v>-4.3987603174681002E-3</v>
      </c>
      <c r="D3306" s="51">
        <f t="shared" si="54"/>
        <v>2.5601239682531897E-2</v>
      </c>
    </row>
    <row r="3307" spans="2:4" x14ac:dyDescent="0.2">
      <c r="B3307" t="s">
        <v>3343</v>
      </c>
      <c r="C3307" s="51">
        <v>3.3923048233596806E-2</v>
      </c>
      <c r="D3307" s="51">
        <f t="shared" si="54"/>
        <v>6.3923048233596805E-2</v>
      </c>
    </row>
    <row r="3308" spans="2:4" x14ac:dyDescent="0.2">
      <c r="B3308" t="s">
        <v>3344</v>
      </c>
      <c r="C3308" s="51">
        <v>3.1852618681264211E-2</v>
      </c>
      <c r="D3308" s="51">
        <f t="shared" si="54"/>
        <v>6.185261868126421E-2</v>
      </c>
    </row>
    <row r="3309" spans="2:4" x14ac:dyDescent="0.2">
      <c r="B3309" t="s">
        <v>3345</v>
      </c>
      <c r="C3309" s="51">
        <v>2.1211632817346161E-2</v>
      </c>
      <c r="D3309" s="51">
        <f t="shared" si="54"/>
        <v>5.1211632817346156E-2</v>
      </c>
    </row>
    <row r="3310" spans="2:4" x14ac:dyDescent="0.2">
      <c r="B3310" t="s">
        <v>3346</v>
      </c>
      <c r="C3310" s="51">
        <v>2.5175227421099063E-2</v>
      </c>
      <c r="D3310" s="51">
        <f t="shared" si="54"/>
        <v>5.5175227421099066E-2</v>
      </c>
    </row>
    <row r="3311" spans="2:4" x14ac:dyDescent="0.2">
      <c r="B3311" t="s">
        <v>3347</v>
      </c>
      <c r="C3311" s="51">
        <v>2.5262499811048111E-2</v>
      </c>
      <c r="D3311" s="51">
        <f t="shared" si="54"/>
        <v>5.526249981104811E-2</v>
      </c>
    </row>
    <row r="3312" spans="2:4" x14ac:dyDescent="0.2">
      <c r="B3312" t="s">
        <v>3348</v>
      </c>
      <c r="C3312" s="51">
        <v>3.5991675492186542E-2</v>
      </c>
      <c r="D3312" s="51">
        <f t="shared" si="54"/>
        <v>6.5991675492186541E-2</v>
      </c>
    </row>
    <row r="3313" spans="2:4" x14ac:dyDescent="0.2">
      <c r="B3313" t="s">
        <v>3349</v>
      </c>
      <c r="C3313" s="51">
        <v>1.7150158137589428E-2</v>
      </c>
      <c r="D3313" s="51">
        <f t="shared" si="54"/>
        <v>4.7150158137589424E-2</v>
      </c>
    </row>
    <row r="3314" spans="2:4" x14ac:dyDescent="0.2">
      <c r="B3314" t="s">
        <v>3350</v>
      </c>
      <c r="C3314" s="51">
        <v>-2.1859485073011796E-2</v>
      </c>
      <c r="D3314" s="51">
        <f t="shared" si="54"/>
        <v>8.1405149269882029E-3</v>
      </c>
    </row>
    <row r="3315" spans="2:4" x14ac:dyDescent="0.2">
      <c r="B3315" t="s">
        <v>3351</v>
      </c>
      <c r="C3315" s="51">
        <v>-1.8815109343031385E-2</v>
      </c>
      <c r="D3315" s="51">
        <f t="shared" si="54"/>
        <v>1.1184890656968614E-2</v>
      </c>
    </row>
    <row r="3316" spans="2:4" x14ac:dyDescent="0.2">
      <c r="B3316" t="s">
        <v>3352</v>
      </c>
      <c r="C3316" s="51">
        <v>2.6569885859978104E-2</v>
      </c>
      <c r="D3316" s="51">
        <f t="shared" si="54"/>
        <v>5.6569885859978103E-2</v>
      </c>
    </row>
    <row r="3317" spans="2:4" x14ac:dyDescent="0.2">
      <c r="B3317" t="s">
        <v>3353</v>
      </c>
      <c r="C3317" s="51">
        <v>-7.2791757460082245E-3</v>
      </c>
      <c r="D3317" s="51">
        <f t="shared" si="54"/>
        <v>2.2720824253991773E-2</v>
      </c>
    </row>
    <row r="3318" spans="2:4" x14ac:dyDescent="0.2">
      <c r="B3318" t="s">
        <v>3354</v>
      </c>
      <c r="C3318" s="51">
        <v>4.7499218912682786E-2</v>
      </c>
      <c r="D3318" s="51">
        <f t="shared" si="54"/>
        <v>7.7499218912682785E-2</v>
      </c>
    </row>
    <row r="3319" spans="2:4" x14ac:dyDescent="0.2">
      <c r="B3319" t="s">
        <v>3355</v>
      </c>
      <c r="C3319" s="51">
        <v>2.1152282010111607E-2</v>
      </c>
      <c r="D3319" s="51">
        <f t="shared" si="54"/>
        <v>5.1152282010111606E-2</v>
      </c>
    </row>
    <row r="3320" spans="2:4" x14ac:dyDescent="0.2">
      <c r="B3320" t="s">
        <v>3356</v>
      </c>
      <c r="C3320" s="51">
        <v>1.4912543734682628E-2</v>
      </c>
      <c r="D3320" s="51">
        <f t="shared" si="54"/>
        <v>4.4912543734682626E-2</v>
      </c>
    </row>
    <row r="3321" spans="2:4" x14ac:dyDescent="0.2">
      <c r="B3321" t="s">
        <v>3357</v>
      </c>
      <c r="C3321" s="51">
        <v>-4.4341723132776938E-3</v>
      </c>
      <c r="D3321" s="51">
        <f t="shared" si="54"/>
        <v>2.5565827686722303E-2</v>
      </c>
    </row>
    <row r="3322" spans="2:4" x14ac:dyDescent="0.2">
      <c r="B3322" t="s">
        <v>3358</v>
      </c>
      <c r="C3322" s="51">
        <v>-6.2420886628529806E-5</v>
      </c>
      <c r="D3322" s="51">
        <f t="shared" si="54"/>
        <v>2.9937579113371471E-2</v>
      </c>
    </row>
    <row r="3323" spans="2:4" x14ac:dyDescent="0.2">
      <c r="B3323" t="s">
        <v>3359</v>
      </c>
      <c r="C3323" s="51">
        <v>4.8219424359451984E-3</v>
      </c>
      <c r="D3323" s="51">
        <f t="shared" si="54"/>
        <v>3.4821942435945198E-2</v>
      </c>
    </row>
    <row r="3324" spans="2:4" x14ac:dyDescent="0.2">
      <c r="B3324" t="s">
        <v>3360</v>
      </c>
      <c r="C3324" s="51">
        <v>-9.0121165845769863E-3</v>
      </c>
      <c r="D3324" s="51">
        <f t="shared" si="54"/>
        <v>2.0987883415423014E-2</v>
      </c>
    </row>
    <row r="3325" spans="2:4" x14ac:dyDescent="0.2">
      <c r="B3325" t="s">
        <v>3361</v>
      </c>
      <c r="C3325" s="51">
        <v>-1.3918674181704472E-2</v>
      </c>
      <c r="D3325" s="51">
        <f t="shared" si="54"/>
        <v>1.6081325818295529E-2</v>
      </c>
    </row>
    <row r="3326" spans="2:4" x14ac:dyDescent="0.2">
      <c r="B3326" t="s">
        <v>3362</v>
      </c>
      <c r="C3326" s="51">
        <v>-1.0326447596713523E-2</v>
      </c>
      <c r="D3326" s="51">
        <f t="shared" si="54"/>
        <v>1.9673552403286478E-2</v>
      </c>
    </row>
    <row r="3327" spans="2:4" x14ac:dyDescent="0.2">
      <c r="B3327" t="s">
        <v>3363</v>
      </c>
      <c r="C3327" s="51">
        <v>1.4006231639349205E-2</v>
      </c>
      <c r="D3327" s="51">
        <f t="shared" si="54"/>
        <v>4.4006231639349205E-2</v>
      </c>
    </row>
    <row r="3328" spans="2:4" x14ac:dyDescent="0.2">
      <c r="B3328" t="s">
        <v>3364</v>
      </c>
      <c r="C3328" s="51">
        <v>1.8221991606372605E-3</v>
      </c>
      <c r="D3328" s="51">
        <f t="shared" si="54"/>
        <v>3.1822199160637263E-2</v>
      </c>
    </row>
    <row r="3329" spans="2:4" x14ac:dyDescent="0.2">
      <c r="B3329" t="s">
        <v>3365</v>
      </c>
      <c r="C3329" s="51">
        <v>-5.465392048682521E-3</v>
      </c>
      <c r="D3329" s="51">
        <f t="shared" si="54"/>
        <v>2.4534607951317476E-2</v>
      </c>
    </row>
    <row r="3330" spans="2:4" x14ac:dyDescent="0.2">
      <c r="B3330" t="s">
        <v>3366</v>
      </c>
      <c r="C3330" s="51">
        <v>1.1467355271568178E-2</v>
      </c>
      <c r="D3330" s="51">
        <f t="shared" si="54"/>
        <v>4.1467355271568175E-2</v>
      </c>
    </row>
    <row r="3331" spans="2:4" x14ac:dyDescent="0.2">
      <c r="B3331" t="s">
        <v>3367</v>
      </c>
      <c r="C3331" s="51">
        <v>1.04317225721562E-2</v>
      </c>
      <c r="D3331" s="51">
        <f t="shared" si="54"/>
        <v>4.0431722572156201E-2</v>
      </c>
    </row>
    <row r="3332" spans="2:4" x14ac:dyDescent="0.2">
      <c r="B3332" t="s">
        <v>3368</v>
      </c>
      <c r="C3332" s="51">
        <v>-1.9599619242944757E-3</v>
      </c>
      <c r="D3332" s="51">
        <f t="shared" si="54"/>
        <v>2.8040038075705521E-2</v>
      </c>
    </row>
    <row r="3333" spans="2:4" x14ac:dyDescent="0.2">
      <c r="B3333" t="s">
        <v>3369</v>
      </c>
      <c r="C3333" s="51">
        <v>-6.018338346846586E-3</v>
      </c>
      <c r="D3333" s="51">
        <f t="shared" ref="D3333:D3396" si="55">C3333+3%</f>
        <v>2.3981661653153415E-2</v>
      </c>
    </row>
    <row r="3334" spans="2:4" x14ac:dyDescent="0.2">
      <c r="B3334" t="s">
        <v>3370</v>
      </c>
      <c r="C3334" s="51">
        <v>1.0439007036737676E-2</v>
      </c>
      <c r="D3334" s="51">
        <f t="shared" si="55"/>
        <v>4.0439007036737674E-2</v>
      </c>
    </row>
    <row r="3335" spans="2:4" x14ac:dyDescent="0.2">
      <c r="B3335" t="s">
        <v>3371</v>
      </c>
      <c r="C3335" s="51">
        <v>1.9527662070765485E-2</v>
      </c>
      <c r="D3335" s="51">
        <f t="shared" si="55"/>
        <v>4.9527662070765484E-2</v>
      </c>
    </row>
    <row r="3336" spans="2:4" x14ac:dyDescent="0.2">
      <c r="B3336" t="s">
        <v>3372</v>
      </c>
      <c r="C3336" s="51">
        <v>1.1203376971943662E-2</v>
      </c>
      <c r="D3336" s="51">
        <f t="shared" si="55"/>
        <v>4.1203376971943664E-2</v>
      </c>
    </row>
    <row r="3337" spans="2:4" x14ac:dyDescent="0.2">
      <c r="B3337" t="s">
        <v>3373</v>
      </c>
      <c r="C3337" s="51">
        <v>2.5831866563590836E-2</v>
      </c>
      <c r="D3337" s="51">
        <f t="shared" si="55"/>
        <v>5.5831866563590835E-2</v>
      </c>
    </row>
    <row r="3338" spans="2:4" x14ac:dyDescent="0.2">
      <c r="B3338" t="s">
        <v>3374</v>
      </c>
      <c r="C3338" s="51">
        <v>-2.1843910308684121E-2</v>
      </c>
      <c r="D3338" s="51">
        <f t="shared" si="55"/>
        <v>8.1560896913158779E-3</v>
      </c>
    </row>
    <row r="3339" spans="2:4" x14ac:dyDescent="0.2">
      <c r="B3339" t="s">
        <v>3375</v>
      </c>
      <c r="C3339" s="51">
        <v>1.3083482260791854E-2</v>
      </c>
      <c r="D3339" s="51">
        <f t="shared" si="55"/>
        <v>4.3083482260791853E-2</v>
      </c>
    </row>
    <row r="3340" spans="2:4" x14ac:dyDescent="0.2">
      <c r="B3340" t="s">
        <v>3376</v>
      </c>
      <c r="C3340" s="51">
        <v>3.7384102835300312E-3</v>
      </c>
      <c r="D3340" s="51">
        <f t="shared" si="55"/>
        <v>3.3738410283530029E-2</v>
      </c>
    </row>
    <row r="3341" spans="2:4" x14ac:dyDescent="0.2">
      <c r="B3341" t="s">
        <v>3377</v>
      </c>
      <c r="C3341" s="51">
        <v>-3.7752524893146979E-3</v>
      </c>
      <c r="D3341" s="51">
        <f t="shared" si="55"/>
        <v>2.6224747510685299E-2</v>
      </c>
    </row>
    <row r="3342" spans="2:4" x14ac:dyDescent="0.2">
      <c r="B3342" t="s">
        <v>3378</v>
      </c>
      <c r="C3342" s="51">
        <v>1.2836404987735099E-2</v>
      </c>
      <c r="D3342" s="51">
        <f t="shared" si="55"/>
        <v>4.2836404987735097E-2</v>
      </c>
    </row>
    <row r="3343" spans="2:4" x14ac:dyDescent="0.2">
      <c r="B3343" t="s">
        <v>3379</v>
      </c>
      <c r="C3343" s="51">
        <v>2.7185527265550895E-2</v>
      </c>
      <c r="D3343" s="51">
        <f t="shared" si="55"/>
        <v>5.7185527265550894E-2</v>
      </c>
    </row>
    <row r="3344" spans="2:4" x14ac:dyDescent="0.2">
      <c r="B3344" t="s">
        <v>3380</v>
      </c>
      <c r="C3344" s="51">
        <v>6.4039367743782064E-3</v>
      </c>
      <c r="D3344" s="51">
        <f t="shared" si="55"/>
        <v>3.6403936774378205E-2</v>
      </c>
    </row>
    <row r="3345" spans="2:4" x14ac:dyDescent="0.2">
      <c r="B3345" t="s">
        <v>3381</v>
      </c>
      <c r="C3345" s="51">
        <v>-2.0575217240384393E-2</v>
      </c>
      <c r="D3345" s="51">
        <f t="shared" si="55"/>
        <v>9.4247827596156061E-3</v>
      </c>
    </row>
    <row r="3346" spans="2:4" x14ac:dyDescent="0.2">
      <c r="B3346" t="s">
        <v>3382</v>
      </c>
      <c r="C3346" s="51">
        <v>1.4176385635189477E-2</v>
      </c>
      <c r="D3346" s="51">
        <f t="shared" si="55"/>
        <v>4.4176385635189476E-2</v>
      </c>
    </row>
    <row r="3347" spans="2:4" x14ac:dyDescent="0.2">
      <c r="B3347" t="s">
        <v>3383</v>
      </c>
      <c r="C3347" s="51">
        <v>5.8114096443549652E-3</v>
      </c>
      <c r="D3347" s="51">
        <f t="shared" si="55"/>
        <v>3.5811409644354961E-2</v>
      </c>
    </row>
    <row r="3348" spans="2:4" x14ac:dyDescent="0.2">
      <c r="B3348" t="s">
        <v>3384</v>
      </c>
      <c r="C3348" s="51">
        <v>7.8070382785931664E-3</v>
      </c>
      <c r="D3348" s="51">
        <f t="shared" si="55"/>
        <v>3.7807038278593164E-2</v>
      </c>
    </row>
    <row r="3349" spans="2:4" x14ac:dyDescent="0.2">
      <c r="B3349" t="s">
        <v>3385</v>
      </c>
      <c r="C3349" s="51">
        <v>1.2554851553320725E-2</v>
      </c>
      <c r="D3349" s="51">
        <f t="shared" si="55"/>
        <v>4.2554851553320727E-2</v>
      </c>
    </row>
    <row r="3350" spans="2:4" x14ac:dyDescent="0.2">
      <c r="B3350" t="s">
        <v>3386</v>
      </c>
      <c r="C3350" s="51">
        <v>1.381081681751576E-2</v>
      </c>
      <c r="D3350" s="51">
        <f t="shared" si="55"/>
        <v>4.3810816817515759E-2</v>
      </c>
    </row>
    <row r="3351" spans="2:4" x14ac:dyDescent="0.2">
      <c r="B3351" t="s">
        <v>3387</v>
      </c>
      <c r="C3351" s="51">
        <v>3.0689730540461339E-3</v>
      </c>
      <c r="D3351" s="51">
        <f t="shared" si="55"/>
        <v>3.306897305404613E-2</v>
      </c>
    </row>
    <row r="3352" spans="2:4" x14ac:dyDescent="0.2">
      <c r="B3352" t="s">
        <v>3388</v>
      </c>
      <c r="C3352" s="51">
        <v>2.5791808941429524E-2</v>
      </c>
      <c r="D3352" s="51">
        <f t="shared" si="55"/>
        <v>5.5791808941429523E-2</v>
      </c>
    </row>
    <row r="3353" spans="2:4" x14ac:dyDescent="0.2">
      <c r="B3353" t="s">
        <v>3389</v>
      </c>
      <c r="C3353" s="51">
        <v>6.5133107354858596E-2</v>
      </c>
      <c r="D3353" s="51">
        <f t="shared" si="55"/>
        <v>9.5133107354858595E-2</v>
      </c>
    </row>
    <row r="3354" spans="2:4" x14ac:dyDescent="0.2">
      <c r="B3354" t="s">
        <v>3390</v>
      </c>
      <c r="C3354" s="51">
        <v>-3.6352867336237708E-3</v>
      </c>
      <c r="D3354" s="51">
        <f t="shared" si="55"/>
        <v>2.6364713266376228E-2</v>
      </c>
    </row>
    <row r="3355" spans="2:4" x14ac:dyDescent="0.2">
      <c r="B3355" t="s">
        <v>3391</v>
      </c>
      <c r="C3355" s="51">
        <v>1.6506827982808971E-2</v>
      </c>
      <c r="D3355" s="51">
        <f t="shared" si="55"/>
        <v>4.6506827982808974E-2</v>
      </c>
    </row>
    <row r="3356" spans="2:4" x14ac:dyDescent="0.2">
      <c r="B3356" t="s">
        <v>3392</v>
      </c>
      <c r="C3356" s="51">
        <v>1.3244600906160142E-2</v>
      </c>
      <c r="D3356" s="51">
        <f t="shared" si="55"/>
        <v>4.3244600906160141E-2</v>
      </c>
    </row>
    <row r="3357" spans="2:4" x14ac:dyDescent="0.2">
      <c r="B3357" t="s">
        <v>3393</v>
      </c>
      <c r="C3357" s="51">
        <v>-5.7457819831615038E-3</v>
      </c>
      <c r="D3357" s="51">
        <f t="shared" si="55"/>
        <v>2.4254218016838497E-2</v>
      </c>
    </row>
    <row r="3358" spans="2:4" x14ac:dyDescent="0.2">
      <c r="B3358" t="s">
        <v>3394</v>
      </c>
      <c r="C3358" s="51">
        <v>-8.0297413737365434E-3</v>
      </c>
      <c r="D3358" s="51">
        <f t="shared" si="55"/>
        <v>2.1970258626263457E-2</v>
      </c>
    </row>
    <row r="3359" spans="2:4" x14ac:dyDescent="0.2">
      <c r="B3359" t="s">
        <v>3395</v>
      </c>
      <c r="C3359" s="51">
        <v>-8.632881313834365E-3</v>
      </c>
      <c r="D3359" s="51">
        <f t="shared" si="55"/>
        <v>2.1367118686165636E-2</v>
      </c>
    </row>
    <row r="3360" spans="2:4" x14ac:dyDescent="0.2">
      <c r="B3360" t="s">
        <v>3396</v>
      </c>
      <c r="C3360" s="51">
        <v>-1.44552587218107E-3</v>
      </c>
      <c r="D3360" s="51">
        <f t="shared" si="55"/>
        <v>2.8554474127818929E-2</v>
      </c>
    </row>
    <row r="3361" spans="2:4" x14ac:dyDescent="0.2">
      <c r="B3361" t="s">
        <v>3397</v>
      </c>
      <c r="C3361" s="51">
        <v>8.5841533731764539E-3</v>
      </c>
      <c r="D3361" s="51">
        <f t="shared" si="55"/>
        <v>3.8584153373176451E-2</v>
      </c>
    </row>
    <row r="3362" spans="2:4" x14ac:dyDescent="0.2">
      <c r="B3362" t="s">
        <v>3398</v>
      </c>
      <c r="C3362" s="51">
        <v>-7.918082256640235E-3</v>
      </c>
      <c r="D3362" s="51">
        <f t="shared" si="55"/>
        <v>2.2081917743359762E-2</v>
      </c>
    </row>
    <row r="3363" spans="2:4" x14ac:dyDescent="0.2">
      <c r="B3363" t="s">
        <v>3399</v>
      </c>
      <c r="C3363" s="51">
        <v>-7.2020605852803985E-3</v>
      </c>
      <c r="D3363" s="51">
        <f t="shared" si="55"/>
        <v>2.2797939414719602E-2</v>
      </c>
    </row>
    <row r="3364" spans="2:4" x14ac:dyDescent="0.2">
      <c r="B3364" t="s">
        <v>3400</v>
      </c>
      <c r="C3364" s="51">
        <v>-2.5354646778468194E-2</v>
      </c>
      <c r="D3364" s="51">
        <f t="shared" si="55"/>
        <v>4.6453532215318047E-3</v>
      </c>
    </row>
    <row r="3365" spans="2:4" x14ac:dyDescent="0.2">
      <c r="B3365" t="s">
        <v>3401</v>
      </c>
      <c r="C3365" s="51">
        <v>3.2913450982289705E-2</v>
      </c>
      <c r="D3365" s="51">
        <f t="shared" si="55"/>
        <v>6.2913450982289704E-2</v>
      </c>
    </row>
    <row r="3366" spans="2:4" x14ac:dyDescent="0.2">
      <c r="B3366" t="s">
        <v>3402</v>
      </c>
      <c r="C3366" s="51">
        <v>1.3369840186240725E-2</v>
      </c>
      <c r="D3366" s="51">
        <f t="shared" si="55"/>
        <v>4.3369840186240724E-2</v>
      </c>
    </row>
    <row r="3367" spans="2:4" x14ac:dyDescent="0.2">
      <c r="B3367" t="s">
        <v>3403</v>
      </c>
      <c r="C3367" s="51">
        <v>1.6273799004358304E-2</v>
      </c>
      <c r="D3367" s="51">
        <f t="shared" si="55"/>
        <v>4.6273799004358303E-2</v>
      </c>
    </row>
    <row r="3368" spans="2:4" x14ac:dyDescent="0.2">
      <c r="B3368" t="s">
        <v>3404</v>
      </c>
      <c r="C3368" s="51">
        <v>3.7536799131518681E-2</v>
      </c>
      <c r="D3368" s="51">
        <f t="shared" si="55"/>
        <v>6.7536799131518679E-2</v>
      </c>
    </row>
    <row r="3369" spans="2:4" x14ac:dyDescent="0.2">
      <c r="B3369" t="s">
        <v>3405</v>
      </c>
      <c r="C3369" s="51">
        <v>9.4094451716470774E-4</v>
      </c>
      <c r="D3369" s="51">
        <f t="shared" si="55"/>
        <v>3.0940944517164705E-2</v>
      </c>
    </row>
    <row r="3370" spans="2:4" x14ac:dyDescent="0.2">
      <c r="B3370" t="s">
        <v>3406</v>
      </c>
      <c r="C3370" s="51">
        <v>1.2320092164321433E-2</v>
      </c>
      <c r="D3370" s="51">
        <f t="shared" si="55"/>
        <v>4.2320092164321435E-2</v>
      </c>
    </row>
    <row r="3371" spans="2:4" x14ac:dyDescent="0.2">
      <c r="B3371" t="s">
        <v>3407</v>
      </c>
      <c r="C3371" s="51">
        <v>8.3910936885493587E-3</v>
      </c>
      <c r="D3371" s="51">
        <f t="shared" si="55"/>
        <v>3.8391093688549358E-2</v>
      </c>
    </row>
    <row r="3372" spans="2:4" x14ac:dyDescent="0.2">
      <c r="B3372" t="s">
        <v>3408</v>
      </c>
      <c r="C3372" s="51">
        <v>2.544823750503758E-2</v>
      </c>
      <c r="D3372" s="51">
        <f t="shared" si="55"/>
        <v>5.5448237505037579E-2</v>
      </c>
    </row>
    <row r="3373" spans="2:4" x14ac:dyDescent="0.2">
      <c r="B3373" t="s">
        <v>3409</v>
      </c>
      <c r="C3373" s="51">
        <v>-1.5877293993524375E-2</v>
      </c>
      <c r="D3373" s="51">
        <f t="shared" si="55"/>
        <v>1.4122706006475624E-2</v>
      </c>
    </row>
    <row r="3374" spans="2:4" x14ac:dyDescent="0.2">
      <c r="B3374" t="s">
        <v>3410</v>
      </c>
      <c r="C3374" s="51">
        <v>-1.9797207933926829E-2</v>
      </c>
      <c r="D3374" s="51">
        <f t="shared" si="55"/>
        <v>1.020279206607317E-2</v>
      </c>
    </row>
    <row r="3375" spans="2:4" x14ac:dyDescent="0.2">
      <c r="B3375" t="s">
        <v>3411</v>
      </c>
      <c r="C3375" s="51">
        <v>3.0480282435237163E-2</v>
      </c>
      <c r="D3375" s="51">
        <f t="shared" si="55"/>
        <v>6.0480282435237162E-2</v>
      </c>
    </row>
    <row r="3376" spans="2:4" x14ac:dyDescent="0.2">
      <c r="B3376" t="s">
        <v>3412</v>
      </c>
      <c r="C3376" s="51">
        <v>3.9751832823088449E-3</v>
      </c>
      <c r="D3376" s="51">
        <f t="shared" si="55"/>
        <v>3.3975183282308842E-2</v>
      </c>
    </row>
    <row r="3377" spans="2:4" x14ac:dyDescent="0.2">
      <c r="B3377" t="s">
        <v>3413</v>
      </c>
      <c r="C3377" s="51">
        <v>-1.1166871289177314E-2</v>
      </c>
      <c r="D3377" s="51">
        <f t="shared" si="55"/>
        <v>1.8833128710822683E-2</v>
      </c>
    </row>
    <row r="3378" spans="2:4" x14ac:dyDescent="0.2">
      <c r="B3378" t="s">
        <v>3414</v>
      </c>
      <c r="C3378" s="51">
        <v>4.0966803487930539E-2</v>
      </c>
      <c r="D3378" s="51">
        <f t="shared" si="55"/>
        <v>7.0966803487930538E-2</v>
      </c>
    </row>
    <row r="3379" spans="2:4" x14ac:dyDescent="0.2">
      <c r="B3379" t="s">
        <v>3415</v>
      </c>
      <c r="C3379" s="51">
        <v>-2.4164541549389407E-2</v>
      </c>
      <c r="D3379" s="51">
        <f t="shared" si="55"/>
        <v>5.8354584506105922E-3</v>
      </c>
    </row>
    <row r="3380" spans="2:4" x14ac:dyDescent="0.2">
      <c r="B3380" t="s">
        <v>3416</v>
      </c>
      <c r="C3380" s="51">
        <v>-1.6807662099573434E-3</v>
      </c>
      <c r="D3380" s="51">
        <f t="shared" si="55"/>
        <v>2.8319233790042656E-2</v>
      </c>
    </row>
    <row r="3381" spans="2:4" x14ac:dyDescent="0.2">
      <c r="B3381" t="s">
        <v>3417</v>
      </c>
      <c r="C3381" s="51">
        <v>2.0476787740646527E-2</v>
      </c>
      <c r="D3381" s="51">
        <f t="shared" si="55"/>
        <v>5.0476787740646525E-2</v>
      </c>
    </row>
    <row r="3382" spans="2:4" x14ac:dyDescent="0.2">
      <c r="B3382" t="s">
        <v>3418</v>
      </c>
      <c r="C3382" s="51">
        <v>-5.0059899290207776E-3</v>
      </c>
      <c r="D3382" s="51">
        <f t="shared" si="55"/>
        <v>2.499401007097922E-2</v>
      </c>
    </row>
    <row r="3383" spans="2:4" x14ac:dyDescent="0.2">
      <c r="B3383" t="s">
        <v>3419</v>
      </c>
      <c r="C3383" s="51">
        <v>1.0247469017455213E-2</v>
      </c>
      <c r="D3383" s="51">
        <f t="shared" si="55"/>
        <v>4.0247469017455212E-2</v>
      </c>
    </row>
    <row r="3384" spans="2:4" x14ac:dyDescent="0.2">
      <c r="B3384" t="s">
        <v>3420</v>
      </c>
      <c r="C3384" s="51">
        <v>3.5053791340849745E-2</v>
      </c>
      <c r="D3384" s="51">
        <f t="shared" si="55"/>
        <v>6.5053791340849737E-2</v>
      </c>
    </row>
    <row r="3385" spans="2:4" x14ac:dyDescent="0.2">
      <c r="B3385" t="s">
        <v>3421</v>
      </c>
      <c r="C3385" s="51">
        <v>1.1006910517823171E-2</v>
      </c>
      <c r="D3385" s="51">
        <f t="shared" si="55"/>
        <v>4.1006910517823167E-2</v>
      </c>
    </row>
    <row r="3386" spans="2:4" x14ac:dyDescent="0.2">
      <c r="B3386" t="s">
        <v>3422</v>
      </c>
      <c r="C3386" s="51">
        <v>1.5887332464407274E-2</v>
      </c>
      <c r="D3386" s="51">
        <f t="shared" si="55"/>
        <v>4.5887332464407272E-2</v>
      </c>
    </row>
    <row r="3387" spans="2:4" x14ac:dyDescent="0.2">
      <c r="B3387" t="s">
        <v>3423</v>
      </c>
      <c r="C3387" s="51">
        <v>2.3460341350023403E-3</v>
      </c>
      <c r="D3387" s="51">
        <f t="shared" si="55"/>
        <v>3.2346034135002338E-2</v>
      </c>
    </row>
    <row r="3388" spans="2:4" x14ac:dyDescent="0.2">
      <c r="B3388" t="s">
        <v>3424</v>
      </c>
      <c r="C3388" s="51">
        <v>8.8753832323755708E-3</v>
      </c>
      <c r="D3388" s="51">
        <f t="shared" si="55"/>
        <v>3.887538323237557E-2</v>
      </c>
    </row>
    <row r="3389" spans="2:4" x14ac:dyDescent="0.2">
      <c r="B3389" t="s">
        <v>3425</v>
      </c>
      <c r="C3389" s="51">
        <v>5.5813058393153906E-3</v>
      </c>
      <c r="D3389" s="51">
        <f t="shared" si="55"/>
        <v>3.5581305839315389E-2</v>
      </c>
    </row>
    <row r="3390" spans="2:4" x14ac:dyDescent="0.2">
      <c r="B3390" t="s">
        <v>3426</v>
      </c>
      <c r="C3390" s="51">
        <v>-4.036739077509852E-3</v>
      </c>
      <c r="D3390" s="51">
        <f t="shared" si="55"/>
        <v>2.5963260922490149E-2</v>
      </c>
    </row>
    <row r="3391" spans="2:4" x14ac:dyDescent="0.2">
      <c r="B3391" t="s">
        <v>3427</v>
      </c>
      <c r="C3391" s="51">
        <v>1.80340175591635E-2</v>
      </c>
      <c r="D3391" s="51">
        <f t="shared" si="55"/>
        <v>4.8034017559163499E-2</v>
      </c>
    </row>
    <row r="3392" spans="2:4" x14ac:dyDescent="0.2">
      <c r="B3392" t="s">
        <v>3428</v>
      </c>
      <c r="C3392" s="51">
        <v>3.8860930849845925E-2</v>
      </c>
      <c r="D3392" s="51">
        <f t="shared" si="55"/>
        <v>6.886093084984593E-2</v>
      </c>
    </row>
    <row r="3393" spans="2:4" x14ac:dyDescent="0.2">
      <c r="B3393" t="s">
        <v>3429</v>
      </c>
      <c r="C3393" s="51">
        <v>1.9689924641485952E-2</v>
      </c>
      <c r="D3393" s="51">
        <f t="shared" si="55"/>
        <v>4.9689924641485951E-2</v>
      </c>
    </row>
    <row r="3394" spans="2:4" x14ac:dyDescent="0.2">
      <c r="B3394" t="s">
        <v>3430</v>
      </c>
      <c r="C3394" s="51">
        <v>-1.6457832133992968E-2</v>
      </c>
      <c r="D3394" s="51">
        <f t="shared" si="55"/>
        <v>1.3542167866007031E-2</v>
      </c>
    </row>
    <row r="3395" spans="2:4" x14ac:dyDescent="0.2">
      <c r="B3395" t="s">
        <v>3431</v>
      </c>
      <c r="C3395" s="51">
        <v>-1.0027962643224692E-2</v>
      </c>
      <c r="D3395" s="51">
        <f t="shared" si="55"/>
        <v>1.9972037356775309E-2</v>
      </c>
    </row>
    <row r="3396" spans="2:4" x14ac:dyDescent="0.2">
      <c r="B3396" t="s">
        <v>3432</v>
      </c>
      <c r="C3396" s="51">
        <v>1.3860314209787807E-3</v>
      </c>
      <c r="D3396" s="51">
        <f t="shared" si="55"/>
        <v>3.1386031420978781E-2</v>
      </c>
    </row>
    <row r="3397" spans="2:4" x14ac:dyDescent="0.2">
      <c r="B3397" t="s">
        <v>3433</v>
      </c>
      <c r="C3397" s="51">
        <v>6.6427254608825972E-3</v>
      </c>
      <c r="D3397" s="51">
        <f t="shared" ref="D3397:D3460" si="56">C3397+3%</f>
        <v>3.6642725460882597E-2</v>
      </c>
    </row>
    <row r="3398" spans="2:4" x14ac:dyDescent="0.2">
      <c r="B3398" t="s">
        <v>3434</v>
      </c>
      <c r="C3398" s="51">
        <v>2.5994512467153244E-2</v>
      </c>
      <c r="D3398" s="51">
        <f t="shared" si="56"/>
        <v>5.5994512467153243E-2</v>
      </c>
    </row>
    <row r="3399" spans="2:4" x14ac:dyDescent="0.2">
      <c r="B3399" t="s">
        <v>3435</v>
      </c>
      <c r="C3399" s="51">
        <v>-1.517409150930708E-3</v>
      </c>
      <c r="D3399" s="51">
        <f t="shared" si="56"/>
        <v>2.8482590849069289E-2</v>
      </c>
    </row>
    <row r="3400" spans="2:4" x14ac:dyDescent="0.2">
      <c r="B3400" t="s">
        <v>3436</v>
      </c>
      <c r="C3400" s="51">
        <v>3.8634993281725302E-2</v>
      </c>
      <c r="D3400" s="51">
        <f t="shared" si="56"/>
        <v>6.8634993281725301E-2</v>
      </c>
    </row>
    <row r="3401" spans="2:4" x14ac:dyDescent="0.2">
      <c r="B3401" t="s">
        <v>3437</v>
      </c>
      <c r="C3401" s="51">
        <v>-2.7149110209560515E-3</v>
      </c>
      <c r="D3401" s="51">
        <f t="shared" si="56"/>
        <v>2.7285088979043949E-2</v>
      </c>
    </row>
    <row r="3402" spans="2:4" x14ac:dyDescent="0.2">
      <c r="B3402" t="s">
        <v>3438</v>
      </c>
      <c r="C3402" s="51">
        <v>4.7571630008671942E-2</v>
      </c>
      <c r="D3402" s="51">
        <f t="shared" si="56"/>
        <v>7.7571630008671941E-2</v>
      </c>
    </row>
    <row r="3403" spans="2:4" x14ac:dyDescent="0.2">
      <c r="B3403" t="s">
        <v>3439</v>
      </c>
      <c r="C3403" s="51">
        <v>9.0191933026294129E-3</v>
      </c>
      <c r="D3403" s="51">
        <f t="shared" si="56"/>
        <v>3.9019193302629415E-2</v>
      </c>
    </row>
    <row r="3404" spans="2:4" x14ac:dyDescent="0.2">
      <c r="B3404" t="s">
        <v>3440</v>
      </c>
      <c r="C3404" s="51">
        <v>1.0343536573134323E-2</v>
      </c>
      <c r="D3404" s="51">
        <f t="shared" si="56"/>
        <v>4.0343536573134324E-2</v>
      </c>
    </row>
    <row r="3405" spans="2:4" x14ac:dyDescent="0.2">
      <c r="B3405" t="s">
        <v>3441</v>
      </c>
      <c r="C3405" s="51">
        <v>-3.2957285716711915E-2</v>
      </c>
      <c r="D3405" s="51">
        <f t="shared" si="56"/>
        <v>-2.957285716711916E-3</v>
      </c>
    </row>
    <row r="3406" spans="2:4" x14ac:dyDescent="0.2">
      <c r="B3406" t="s">
        <v>3442</v>
      </c>
      <c r="C3406" s="51">
        <v>-9.447855949623921E-3</v>
      </c>
      <c r="D3406" s="51">
        <f t="shared" si="56"/>
        <v>2.055214405037608E-2</v>
      </c>
    </row>
    <row r="3407" spans="2:4" x14ac:dyDescent="0.2">
      <c r="B3407" t="s">
        <v>3443</v>
      </c>
      <c r="C3407" s="51">
        <v>1.9058866336068962E-2</v>
      </c>
      <c r="D3407" s="51">
        <f t="shared" si="56"/>
        <v>4.9058866336068957E-2</v>
      </c>
    </row>
    <row r="3408" spans="2:4" x14ac:dyDescent="0.2">
      <c r="B3408" t="s">
        <v>3444</v>
      </c>
      <c r="C3408" s="51">
        <v>2.3684053570873883E-2</v>
      </c>
      <c r="D3408" s="51">
        <f t="shared" si="56"/>
        <v>5.3684053570873885E-2</v>
      </c>
    </row>
    <row r="3409" spans="2:4" x14ac:dyDescent="0.2">
      <c r="B3409" t="s">
        <v>3445</v>
      </c>
      <c r="C3409" s="51">
        <v>-4.827966690563297E-3</v>
      </c>
      <c r="D3409" s="51">
        <f t="shared" si="56"/>
        <v>2.5172033309436702E-2</v>
      </c>
    </row>
    <row r="3410" spans="2:4" x14ac:dyDescent="0.2">
      <c r="B3410" t="s">
        <v>3446</v>
      </c>
      <c r="C3410" s="51">
        <v>1.5995610403421887E-2</v>
      </c>
      <c r="D3410" s="51">
        <f t="shared" si="56"/>
        <v>4.5995610403421885E-2</v>
      </c>
    </row>
    <row r="3411" spans="2:4" x14ac:dyDescent="0.2">
      <c r="B3411" t="s">
        <v>3447</v>
      </c>
      <c r="C3411" s="51">
        <v>8.1724350878689435E-3</v>
      </c>
      <c r="D3411" s="51">
        <f t="shared" si="56"/>
        <v>3.8172435087868939E-2</v>
      </c>
    </row>
    <row r="3412" spans="2:4" x14ac:dyDescent="0.2">
      <c r="B3412" t="s">
        <v>3448</v>
      </c>
      <c r="C3412" s="51">
        <v>3.0275012892867652E-2</v>
      </c>
      <c r="D3412" s="51">
        <f t="shared" si="56"/>
        <v>6.0275012892867651E-2</v>
      </c>
    </row>
    <row r="3413" spans="2:4" x14ac:dyDescent="0.2">
      <c r="B3413" t="s">
        <v>3449</v>
      </c>
      <c r="C3413" s="51">
        <v>7.8886641192584903E-3</v>
      </c>
      <c r="D3413" s="51">
        <f t="shared" si="56"/>
        <v>3.7888664119258487E-2</v>
      </c>
    </row>
    <row r="3414" spans="2:4" x14ac:dyDescent="0.2">
      <c r="B3414" t="s">
        <v>3450</v>
      </c>
      <c r="C3414" s="51">
        <v>-2.4582494884777498E-2</v>
      </c>
      <c r="D3414" s="51">
        <f t="shared" si="56"/>
        <v>5.4175051152225012E-3</v>
      </c>
    </row>
    <row r="3415" spans="2:4" x14ac:dyDescent="0.2">
      <c r="B3415" t="s">
        <v>3451</v>
      </c>
      <c r="C3415" s="51">
        <v>2.6463734520501318E-2</v>
      </c>
      <c r="D3415" s="51">
        <f t="shared" si="56"/>
        <v>5.6463734520501317E-2</v>
      </c>
    </row>
    <row r="3416" spans="2:4" x14ac:dyDescent="0.2">
      <c r="B3416" t="s">
        <v>3452</v>
      </c>
      <c r="C3416" s="51">
        <v>2.7933827739471846E-2</v>
      </c>
      <c r="D3416" s="51">
        <f t="shared" si="56"/>
        <v>5.7933827739471845E-2</v>
      </c>
    </row>
    <row r="3417" spans="2:4" x14ac:dyDescent="0.2">
      <c r="B3417" t="s">
        <v>3453</v>
      </c>
      <c r="C3417" s="51">
        <v>3.444762271752181E-2</v>
      </c>
      <c r="D3417" s="51">
        <f t="shared" si="56"/>
        <v>6.4447622717521802E-2</v>
      </c>
    </row>
    <row r="3418" spans="2:4" x14ac:dyDescent="0.2">
      <c r="B3418" t="s">
        <v>3454</v>
      </c>
      <c r="C3418" s="51">
        <v>1.3644990617363347E-2</v>
      </c>
      <c r="D3418" s="51">
        <f t="shared" si="56"/>
        <v>4.364499061736335E-2</v>
      </c>
    </row>
    <row r="3419" spans="2:4" x14ac:dyDescent="0.2">
      <c r="B3419" t="s">
        <v>3455</v>
      </c>
      <c r="C3419" s="51">
        <v>4.2121519873807882E-3</v>
      </c>
      <c r="D3419" s="51">
        <f t="shared" si="56"/>
        <v>3.4212151987380784E-2</v>
      </c>
    </row>
    <row r="3420" spans="2:4" x14ac:dyDescent="0.2">
      <c r="B3420" t="s">
        <v>3456</v>
      </c>
      <c r="C3420" s="51">
        <v>3.8497906768143998E-2</v>
      </c>
      <c r="D3420" s="51">
        <f t="shared" si="56"/>
        <v>6.849790676814399E-2</v>
      </c>
    </row>
    <row r="3421" spans="2:4" x14ac:dyDescent="0.2">
      <c r="B3421" t="s">
        <v>3457</v>
      </c>
      <c r="C3421" s="51">
        <v>1.5100849385727469E-2</v>
      </c>
      <c r="D3421" s="51">
        <f t="shared" si="56"/>
        <v>4.5100849385727469E-2</v>
      </c>
    </row>
    <row r="3422" spans="2:4" x14ac:dyDescent="0.2">
      <c r="B3422" t="s">
        <v>3458</v>
      </c>
      <c r="C3422" s="51">
        <v>-3.4653183480487466E-2</v>
      </c>
      <c r="D3422" s="51">
        <f t="shared" si="56"/>
        <v>-4.6531834804874675E-3</v>
      </c>
    </row>
    <row r="3423" spans="2:4" x14ac:dyDescent="0.2">
      <c r="B3423" t="s">
        <v>3459</v>
      </c>
      <c r="C3423" s="51">
        <v>4.1950240382170205E-2</v>
      </c>
      <c r="D3423" s="51">
        <f t="shared" si="56"/>
        <v>7.1950240382170211E-2</v>
      </c>
    </row>
    <row r="3424" spans="2:4" x14ac:dyDescent="0.2">
      <c r="B3424" t="s">
        <v>3460</v>
      </c>
      <c r="C3424" s="51">
        <v>4.1409155423310917E-2</v>
      </c>
      <c r="D3424" s="51">
        <f t="shared" si="56"/>
        <v>7.1409155423310916E-2</v>
      </c>
    </row>
    <row r="3425" spans="2:4" x14ac:dyDescent="0.2">
      <c r="B3425" t="s">
        <v>3461</v>
      </c>
      <c r="C3425" s="51">
        <v>-3.9001311945146503E-3</v>
      </c>
      <c r="D3425" s="51">
        <f t="shared" si="56"/>
        <v>2.609986880548535E-2</v>
      </c>
    </row>
    <row r="3426" spans="2:4" x14ac:dyDescent="0.2">
      <c r="B3426" t="s">
        <v>3462</v>
      </c>
      <c r="C3426" s="51">
        <v>1.5748384627339677E-2</v>
      </c>
      <c r="D3426" s="51">
        <f t="shared" si="56"/>
        <v>4.5748384627339676E-2</v>
      </c>
    </row>
    <row r="3427" spans="2:4" x14ac:dyDescent="0.2">
      <c r="B3427" t="s">
        <v>3463</v>
      </c>
      <c r="C3427" s="51">
        <v>1.7750918769298057E-2</v>
      </c>
      <c r="D3427" s="51">
        <f t="shared" si="56"/>
        <v>4.7750918769298059E-2</v>
      </c>
    </row>
    <row r="3428" spans="2:4" x14ac:dyDescent="0.2">
      <c r="B3428" t="s">
        <v>3464</v>
      </c>
      <c r="C3428" s="51">
        <v>-2.190276452265618E-2</v>
      </c>
      <c r="D3428" s="51">
        <f t="shared" si="56"/>
        <v>8.0972354773438185E-3</v>
      </c>
    </row>
    <row r="3429" spans="2:4" x14ac:dyDescent="0.2">
      <c r="B3429" t="s">
        <v>3465</v>
      </c>
      <c r="C3429" s="51">
        <v>4.1516832491683246E-2</v>
      </c>
      <c r="D3429" s="51">
        <f t="shared" si="56"/>
        <v>7.1516832491683252E-2</v>
      </c>
    </row>
    <row r="3430" spans="2:4" x14ac:dyDescent="0.2">
      <c r="B3430" t="s">
        <v>3466</v>
      </c>
      <c r="C3430" s="51">
        <v>4.45862924689975E-2</v>
      </c>
      <c r="D3430" s="51">
        <f t="shared" si="56"/>
        <v>7.4586292468997506E-2</v>
      </c>
    </row>
    <row r="3431" spans="2:4" x14ac:dyDescent="0.2">
      <c r="B3431" t="s">
        <v>3467</v>
      </c>
      <c r="C3431" s="51">
        <v>4.1293385851714118E-2</v>
      </c>
      <c r="D3431" s="51">
        <f t="shared" si="56"/>
        <v>7.1293385851714117E-2</v>
      </c>
    </row>
    <row r="3432" spans="2:4" x14ac:dyDescent="0.2">
      <c r="B3432" t="s">
        <v>3468</v>
      </c>
      <c r="C3432" s="51">
        <v>7.4938639900237946E-3</v>
      </c>
      <c r="D3432" s="51">
        <f t="shared" si="56"/>
        <v>3.7493863990023794E-2</v>
      </c>
    </row>
    <row r="3433" spans="2:4" x14ac:dyDescent="0.2">
      <c r="B3433" t="s">
        <v>3469</v>
      </c>
      <c r="C3433" s="51">
        <v>2.0607118232100471E-2</v>
      </c>
      <c r="D3433" s="51">
        <f t="shared" si="56"/>
        <v>5.060711823210047E-2</v>
      </c>
    </row>
    <row r="3434" spans="2:4" x14ac:dyDescent="0.2">
      <c r="B3434" t="s">
        <v>3470</v>
      </c>
      <c r="C3434" s="51">
        <v>-1.4789885249550551E-2</v>
      </c>
      <c r="D3434" s="51">
        <f t="shared" si="56"/>
        <v>1.5210114750449448E-2</v>
      </c>
    </row>
    <row r="3435" spans="2:4" x14ac:dyDescent="0.2">
      <c r="B3435" t="s">
        <v>3471</v>
      </c>
      <c r="C3435" s="51">
        <v>5.9737189762401159E-3</v>
      </c>
      <c r="D3435" s="51">
        <f t="shared" si="56"/>
        <v>3.5973718976240118E-2</v>
      </c>
    </row>
    <row r="3436" spans="2:4" x14ac:dyDescent="0.2">
      <c r="B3436" t="s">
        <v>3472</v>
      </c>
      <c r="C3436" s="51">
        <v>1.5502956012493891E-2</v>
      </c>
      <c r="D3436" s="51">
        <f t="shared" si="56"/>
        <v>4.5502956012493892E-2</v>
      </c>
    </row>
    <row r="3437" spans="2:4" x14ac:dyDescent="0.2">
      <c r="B3437" t="s">
        <v>3473</v>
      </c>
      <c r="C3437" s="51">
        <v>1.4438420527831551E-2</v>
      </c>
      <c r="D3437" s="51">
        <f t="shared" si="56"/>
        <v>4.4438420527831549E-2</v>
      </c>
    </row>
    <row r="3438" spans="2:4" x14ac:dyDescent="0.2">
      <c r="B3438" t="s">
        <v>3474</v>
      </c>
      <c r="C3438" s="51">
        <v>2.8094892388300118E-2</v>
      </c>
      <c r="D3438" s="51">
        <f t="shared" si="56"/>
        <v>5.8094892388300116E-2</v>
      </c>
    </row>
    <row r="3439" spans="2:4" x14ac:dyDescent="0.2">
      <c r="B3439" t="s">
        <v>3475</v>
      </c>
      <c r="C3439" s="51">
        <v>-2.1341765576957487E-3</v>
      </c>
      <c r="D3439" s="51">
        <f t="shared" si="56"/>
        <v>2.786582344230425E-2</v>
      </c>
    </row>
    <row r="3440" spans="2:4" x14ac:dyDescent="0.2">
      <c r="B3440" t="s">
        <v>3476</v>
      </c>
      <c r="C3440" s="51">
        <v>-5.1424032674629392E-3</v>
      </c>
      <c r="D3440" s="51">
        <f t="shared" si="56"/>
        <v>2.4857596732537061E-2</v>
      </c>
    </row>
    <row r="3441" spans="2:4" x14ac:dyDescent="0.2">
      <c r="B3441" t="s">
        <v>3477</v>
      </c>
      <c r="C3441" s="51">
        <v>1.6359206274531867E-2</v>
      </c>
      <c r="D3441" s="51">
        <f t="shared" si="56"/>
        <v>4.6359206274531869E-2</v>
      </c>
    </row>
    <row r="3442" spans="2:4" x14ac:dyDescent="0.2">
      <c r="B3442" t="s">
        <v>3478</v>
      </c>
      <c r="C3442" s="51">
        <v>1.6050673457481061E-2</v>
      </c>
      <c r="D3442" s="51">
        <f t="shared" si="56"/>
        <v>4.605067345748106E-2</v>
      </c>
    </row>
    <row r="3443" spans="2:4" x14ac:dyDescent="0.2">
      <c r="B3443" t="s">
        <v>3479</v>
      </c>
      <c r="C3443" s="51">
        <v>1.7279612767319652E-2</v>
      </c>
      <c r="D3443" s="51">
        <f t="shared" si="56"/>
        <v>4.7279612767319651E-2</v>
      </c>
    </row>
    <row r="3444" spans="2:4" x14ac:dyDescent="0.2">
      <c r="B3444" t="s">
        <v>3480</v>
      </c>
      <c r="C3444" s="51">
        <v>-1.03317404613737E-2</v>
      </c>
      <c r="D3444" s="51">
        <f t="shared" si="56"/>
        <v>1.9668259538626297E-2</v>
      </c>
    </row>
    <row r="3445" spans="2:4" x14ac:dyDescent="0.2">
      <c r="B3445" t="s">
        <v>3481</v>
      </c>
      <c r="C3445" s="51">
        <v>-8.3778080085027667E-3</v>
      </c>
      <c r="D3445" s="51">
        <f t="shared" si="56"/>
        <v>2.162219199149723E-2</v>
      </c>
    </row>
    <row r="3446" spans="2:4" x14ac:dyDescent="0.2">
      <c r="B3446" t="s">
        <v>3482</v>
      </c>
      <c r="C3446" s="51">
        <v>2.4822732673031631E-2</v>
      </c>
      <c r="D3446" s="51">
        <f t="shared" si="56"/>
        <v>5.4822732673031629E-2</v>
      </c>
    </row>
    <row r="3447" spans="2:4" x14ac:dyDescent="0.2">
      <c r="B3447" t="s">
        <v>3483</v>
      </c>
      <c r="C3447" s="51">
        <v>7.9877859965042687E-3</v>
      </c>
      <c r="D3447" s="51">
        <f t="shared" si="56"/>
        <v>3.7987785996504264E-2</v>
      </c>
    </row>
    <row r="3448" spans="2:4" x14ac:dyDescent="0.2">
      <c r="B3448" t="s">
        <v>3484</v>
      </c>
      <c r="C3448" s="51">
        <v>7.7777709435126359E-3</v>
      </c>
      <c r="D3448" s="51">
        <f t="shared" si="56"/>
        <v>3.7777770943512631E-2</v>
      </c>
    </row>
    <row r="3449" spans="2:4" x14ac:dyDescent="0.2">
      <c r="B3449" t="s">
        <v>3485</v>
      </c>
      <c r="C3449" s="51">
        <v>2.5452946613936704E-2</v>
      </c>
      <c r="D3449" s="51">
        <f t="shared" si="56"/>
        <v>5.5452946613936703E-2</v>
      </c>
    </row>
    <row r="3450" spans="2:4" x14ac:dyDescent="0.2">
      <c r="B3450" t="s">
        <v>3486</v>
      </c>
      <c r="C3450" s="51">
        <v>-2.2691955450635862E-2</v>
      </c>
      <c r="D3450" s="51">
        <f t="shared" si="56"/>
        <v>7.3080445493641372E-3</v>
      </c>
    </row>
    <row r="3451" spans="2:4" x14ac:dyDescent="0.2">
      <c r="B3451" t="s">
        <v>3487</v>
      </c>
      <c r="C3451" s="51">
        <v>5.188530314537463E-2</v>
      </c>
      <c r="D3451" s="51">
        <f t="shared" si="56"/>
        <v>8.1885303145374622E-2</v>
      </c>
    </row>
    <row r="3452" spans="2:4" x14ac:dyDescent="0.2">
      <c r="B3452" t="s">
        <v>3488</v>
      </c>
      <c r="C3452" s="51">
        <v>1.4769036713940486E-2</v>
      </c>
      <c r="D3452" s="51">
        <f t="shared" si="56"/>
        <v>4.4769036713940488E-2</v>
      </c>
    </row>
    <row r="3453" spans="2:4" x14ac:dyDescent="0.2">
      <c r="B3453" t="s">
        <v>3489</v>
      </c>
      <c r="C3453" s="51">
        <v>3.506180795091135E-2</v>
      </c>
      <c r="D3453" s="51">
        <f t="shared" si="56"/>
        <v>6.5061807950911349E-2</v>
      </c>
    </row>
    <row r="3454" spans="2:4" x14ac:dyDescent="0.2">
      <c r="B3454" t="s">
        <v>3490</v>
      </c>
      <c r="C3454" s="51">
        <v>1.7043971139966578E-2</v>
      </c>
      <c r="D3454" s="51">
        <f t="shared" si="56"/>
        <v>4.7043971139966577E-2</v>
      </c>
    </row>
    <row r="3455" spans="2:4" x14ac:dyDescent="0.2">
      <c r="B3455" t="s">
        <v>3491</v>
      </c>
      <c r="C3455" s="51">
        <v>9.5186289654894986E-3</v>
      </c>
      <c r="D3455" s="51">
        <f t="shared" si="56"/>
        <v>3.9518628965489494E-2</v>
      </c>
    </row>
    <row r="3456" spans="2:4" x14ac:dyDescent="0.2">
      <c r="B3456" t="s">
        <v>3492</v>
      </c>
      <c r="C3456" s="51">
        <v>1.6831142354794746E-2</v>
      </c>
      <c r="D3456" s="51">
        <f t="shared" si="56"/>
        <v>4.6831142354794741E-2</v>
      </c>
    </row>
    <row r="3457" spans="2:4" x14ac:dyDescent="0.2">
      <c r="B3457" t="s">
        <v>3493</v>
      </c>
      <c r="C3457" s="51">
        <v>2.7785708521378009E-2</v>
      </c>
      <c r="D3457" s="51">
        <f t="shared" si="56"/>
        <v>5.7785708521378008E-2</v>
      </c>
    </row>
    <row r="3458" spans="2:4" x14ac:dyDescent="0.2">
      <c r="B3458" t="s">
        <v>3494</v>
      </c>
      <c r="C3458" s="51">
        <v>1.7017253491023464E-2</v>
      </c>
      <c r="D3458" s="51">
        <f t="shared" si="56"/>
        <v>4.7017253491023467E-2</v>
      </c>
    </row>
    <row r="3459" spans="2:4" x14ac:dyDescent="0.2">
      <c r="B3459" t="s">
        <v>3495</v>
      </c>
      <c r="C3459" s="51">
        <v>3.6972157389398963E-2</v>
      </c>
      <c r="D3459" s="51">
        <f t="shared" si="56"/>
        <v>6.6972157389398962E-2</v>
      </c>
    </row>
    <row r="3460" spans="2:4" x14ac:dyDescent="0.2">
      <c r="B3460" t="s">
        <v>3496</v>
      </c>
      <c r="C3460" s="51">
        <v>2.260348929571239E-2</v>
      </c>
      <c r="D3460" s="51">
        <f t="shared" si="56"/>
        <v>5.2603489295712388E-2</v>
      </c>
    </row>
    <row r="3461" spans="2:4" x14ac:dyDescent="0.2">
      <c r="B3461" t="s">
        <v>3497</v>
      </c>
      <c r="C3461" s="51">
        <v>6.3939283789569978E-2</v>
      </c>
      <c r="D3461" s="51">
        <f t="shared" ref="D3461:D3524" si="57">C3461+3%</f>
        <v>9.3939283789569977E-2</v>
      </c>
    </row>
    <row r="3462" spans="2:4" x14ac:dyDescent="0.2">
      <c r="B3462" t="s">
        <v>3498</v>
      </c>
      <c r="C3462" s="51">
        <v>1.5566432723115094E-2</v>
      </c>
      <c r="D3462" s="51">
        <f t="shared" si="57"/>
        <v>4.5566432723115093E-2</v>
      </c>
    </row>
    <row r="3463" spans="2:4" x14ac:dyDescent="0.2">
      <c r="B3463" t="s">
        <v>3499</v>
      </c>
      <c r="C3463" s="51">
        <v>1.2057057954111012E-2</v>
      </c>
      <c r="D3463" s="51">
        <f t="shared" si="57"/>
        <v>4.2057057954111007E-2</v>
      </c>
    </row>
    <row r="3464" spans="2:4" x14ac:dyDescent="0.2">
      <c r="B3464" t="s">
        <v>3500</v>
      </c>
      <c r="C3464" s="51">
        <v>3.2068322533832835E-2</v>
      </c>
      <c r="D3464" s="51">
        <f t="shared" si="57"/>
        <v>6.2068322533832834E-2</v>
      </c>
    </row>
    <row r="3465" spans="2:4" x14ac:dyDescent="0.2">
      <c r="B3465" t="s">
        <v>3501</v>
      </c>
      <c r="C3465" s="51">
        <v>2.4837644909390041E-3</v>
      </c>
      <c r="D3465" s="51">
        <f t="shared" si="57"/>
        <v>3.2483764490939003E-2</v>
      </c>
    </row>
    <row r="3466" spans="2:4" x14ac:dyDescent="0.2">
      <c r="B3466" t="s">
        <v>3502</v>
      </c>
      <c r="C3466" s="51">
        <v>5.359984807080951E-2</v>
      </c>
      <c r="D3466" s="51">
        <f t="shared" si="57"/>
        <v>8.3599848070809502E-2</v>
      </c>
    </row>
    <row r="3467" spans="2:4" x14ac:dyDescent="0.2">
      <c r="B3467" t="s">
        <v>3503</v>
      </c>
      <c r="C3467" s="51">
        <v>2.4988252715762129E-2</v>
      </c>
      <c r="D3467" s="51">
        <f t="shared" si="57"/>
        <v>5.4988252715762131E-2</v>
      </c>
    </row>
    <row r="3468" spans="2:4" x14ac:dyDescent="0.2">
      <c r="B3468" t="s">
        <v>3504</v>
      </c>
      <c r="C3468" s="51">
        <v>-3.8648817371842177E-2</v>
      </c>
      <c r="D3468" s="51">
        <f t="shared" si="57"/>
        <v>-8.6488173718421782E-3</v>
      </c>
    </row>
    <row r="3469" spans="2:4" x14ac:dyDescent="0.2">
      <c r="B3469" t="s">
        <v>3505</v>
      </c>
      <c r="C3469" s="51">
        <v>-4.5866496301246468E-3</v>
      </c>
      <c r="D3469" s="51">
        <f t="shared" si="57"/>
        <v>2.5413350369875354E-2</v>
      </c>
    </row>
    <row r="3470" spans="2:4" x14ac:dyDescent="0.2">
      <c r="B3470" t="s">
        <v>3506</v>
      </c>
      <c r="C3470" s="51">
        <v>-6.1347184001227222E-3</v>
      </c>
      <c r="D3470" s="51">
        <f t="shared" si="57"/>
        <v>2.3865281599877275E-2</v>
      </c>
    </row>
    <row r="3471" spans="2:4" x14ac:dyDescent="0.2">
      <c r="B3471" t="s">
        <v>3507</v>
      </c>
      <c r="C3471" s="51">
        <v>3.4613717349545305E-2</v>
      </c>
      <c r="D3471" s="51">
        <f t="shared" si="57"/>
        <v>6.4613717349545297E-2</v>
      </c>
    </row>
    <row r="3472" spans="2:4" x14ac:dyDescent="0.2">
      <c r="B3472" t="s">
        <v>3508</v>
      </c>
      <c r="C3472" s="51">
        <v>3.9127995615365688E-2</v>
      </c>
      <c r="D3472" s="51">
        <f t="shared" si="57"/>
        <v>6.9127995615365687E-2</v>
      </c>
    </row>
    <row r="3473" spans="2:4" x14ac:dyDescent="0.2">
      <c r="B3473" t="s">
        <v>3509</v>
      </c>
      <c r="C3473" s="51">
        <v>1.3720207606261551E-2</v>
      </c>
      <c r="D3473" s="51">
        <f t="shared" si="57"/>
        <v>4.3720207606261552E-2</v>
      </c>
    </row>
    <row r="3474" spans="2:4" x14ac:dyDescent="0.2">
      <c r="B3474" t="s">
        <v>3510</v>
      </c>
      <c r="C3474" s="51">
        <v>1.7044721742041614E-2</v>
      </c>
      <c r="D3474" s="51">
        <f t="shared" si="57"/>
        <v>4.7044721742041613E-2</v>
      </c>
    </row>
    <row r="3475" spans="2:4" x14ac:dyDescent="0.2">
      <c r="B3475" t="s">
        <v>3511</v>
      </c>
      <c r="C3475" s="51">
        <v>2.3388018043115827E-2</v>
      </c>
      <c r="D3475" s="51">
        <f t="shared" si="57"/>
        <v>5.3388018043115826E-2</v>
      </c>
    </row>
    <row r="3476" spans="2:4" x14ac:dyDescent="0.2">
      <c r="B3476" t="s">
        <v>3512</v>
      </c>
      <c r="C3476" s="51">
        <v>2.8702367387416737E-2</v>
      </c>
      <c r="D3476" s="51">
        <f t="shared" si="57"/>
        <v>5.8702367387416736E-2</v>
      </c>
    </row>
    <row r="3477" spans="2:4" x14ac:dyDescent="0.2">
      <c r="B3477" t="s">
        <v>3513</v>
      </c>
      <c r="C3477" s="51">
        <v>1.3988734146898472E-2</v>
      </c>
      <c r="D3477" s="51">
        <f t="shared" si="57"/>
        <v>4.3988734146898467E-2</v>
      </c>
    </row>
    <row r="3478" spans="2:4" x14ac:dyDescent="0.2">
      <c r="B3478" t="s">
        <v>3514</v>
      </c>
      <c r="C3478" s="51">
        <v>-5.4797507295380882E-3</v>
      </c>
      <c r="D3478" s="51">
        <f t="shared" si="57"/>
        <v>2.4520249270461911E-2</v>
      </c>
    </row>
    <row r="3479" spans="2:4" x14ac:dyDescent="0.2">
      <c r="B3479" t="s">
        <v>3515</v>
      </c>
      <c r="C3479" s="51">
        <v>7.127800133430312E-3</v>
      </c>
      <c r="D3479" s="51">
        <f t="shared" si="57"/>
        <v>3.7127800133430311E-2</v>
      </c>
    </row>
    <row r="3480" spans="2:4" x14ac:dyDescent="0.2">
      <c r="B3480" t="s">
        <v>3516</v>
      </c>
      <c r="C3480" s="51">
        <v>6.0174041096873665E-3</v>
      </c>
      <c r="D3480" s="51">
        <f t="shared" si="57"/>
        <v>3.6017404109687366E-2</v>
      </c>
    </row>
    <row r="3481" spans="2:4" x14ac:dyDescent="0.2">
      <c r="B3481" t="s">
        <v>3517</v>
      </c>
      <c r="C3481" s="51">
        <v>-2.7362550498797815E-2</v>
      </c>
      <c r="D3481" s="51">
        <f t="shared" si="57"/>
        <v>2.637449501202184E-3</v>
      </c>
    </row>
    <row r="3482" spans="2:4" x14ac:dyDescent="0.2">
      <c r="B3482" t="s">
        <v>3518</v>
      </c>
      <c r="C3482" s="51">
        <v>2.1535851409867506E-2</v>
      </c>
      <c r="D3482" s="51">
        <f t="shared" si="57"/>
        <v>5.1535851409867509E-2</v>
      </c>
    </row>
    <row r="3483" spans="2:4" x14ac:dyDescent="0.2">
      <c r="B3483" t="s">
        <v>3519</v>
      </c>
      <c r="C3483" s="51">
        <v>2.7376325163485704E-2</v>
      </c>
      <c r="D3483" s="51">
        <f t="shared" si="57"/>
        <v>5.7376325163485703E-2</v>
      </c>
    </row>
    <row r="3484" spans="2:4" x14ac:dyDescent="0.2">
      <c r="B3484" t="s">
        <v>3520</v>
      </c>
      <c r="C3484" s="51">
        <v>5.8823199971503183E-2</v>
      </c>
      <c r="D3484" s="51">
        <f t="shared" si="57"/>
        <v>8.8823199971503175E-2</v>
      </c>
    </row>
    <row r="3485" spans="2:4" x14ac:dyDescent="0.2">
      <c r="B3485" t="s">
        <v>3521</v>
      </c>
      <c r="C3485" s="51">
        <v>3.8287031360790882E-2</v>
      </c>
      <c r="D3485" s="51">
        <f t="shared" si="57"/>
        <v>6.8287031360790881E-2</v>
      </c>
    </row>
    <row r="3486" spans="2:4" x14ac:dyDescent="0.2">
      <c r="B3486" t="s">
        <v>3522</v>
      </c>
      <c r="C3486" s="51">
        <v>-1.6023848751795432E-2</v>
      </c>
      <c r="D3486" s="51">
        <f t="shared" si="57"/>
        <v>1.3976151248204567E-2</v>
      </c>
    </row>
    <row r="3487" spans="2:4" x14ac:dyDescent="0.2">
      <c r="B3487" t="s">
        <v>3523</v>
      </c>
      <c r="C3487" s="51">
        <v>-2.0541942441368699E-2</v>
      </c>
      <c r="D3487" s="51">
        <f t="shared" si="57"/>
        <v>9.4580575586312998E-3</v>
      </c>
    </row>
    <row r="3488" spans="2:4" x14ac:dyDescent="0.2">
      <c r="B3488" t="s">
        <v>3524</v>
      </c>
      <c r="C3488" s="51">
        <v>2.8564386174718487E-2</v>
      </c>
      <c r="D3488" s="51">
        <f t="shared" si="57"/>
        <v>5.8564386174718486E-2</v>
      </c>
    </row>
    <row r="3489" spans="2:4" x14ac:dyDescent="0.2">
      <c r="B3489" t="s">
        <v>3525</v>
      </c>
      <c r="C3489" s="51">
        <v>2.9756895505303083E-2</v>
      </c>
      <c r="D3489" s="51">
        <f t="shared" si="57"/>
        <v>5.9756895505303081E-2</v>
      </c>
    </row>
    <row r="3490" spans="2:4" x14ac:dyDescent="0.2">
      <c r="B3490" t="s">
        <v>3526</v>
      </c>
      <c r="C3490" s="51">
        <v>5.1069496724485139E-3</v>
      </c>
      <c r="D3490" s="51">
        <f t="shared" si="57"/>
        <v>3.5106949672448512E-2</v>
      </c>
    </row>
    <row r="3491" spans="2:4" x14ac:dyDescent="0.2">
      <c r="B3491" t="s">
        <v>3527</v>
      </c>
      <c r="C3491" s="51">
        <v>-1.9709019992102637E-2</v>
      </c>
      <c r="D3491" s="51">
        <f t="shared" si="57"/>
        <v>1.0290980007897362E-2</v>
      </c>
    </row>
    <row r="3492" spans="2:4" x14ac:dyDescent="0.2">
      <c r="B3492" t="s">
        <v>3528</v>
      </c>
      <c r="C3492" s="51">
        <v>1.4863321681924984E-2</v>
      </c>
      <c r="D3492" s="51">
        <f t="shared" si="57"/>
        <v>4.4863321681924986E-2</v>
      </c>
    </row>
    <row r="3493" spans="2:4" x14ac:dyDescent="0.2">
      <c r="B3493" t="s">
        <v>3529</v>
      </c>
      <c r="C3493" s="51">
        <v>-2.4614767823503587E-2</v>
      </c>
      <c r="D3493" s="51">
        <f t="shared" si="57"/>
        <v>5.3852321764964114E-3</v>
      </c>
    </row>
    <row r="3494" spans="2:4" x14ac:dyDescent="0.2">
      <c r="B3494" t="s">
        <v>3530</v>
      </c>
      <c r="C3494" s="51">
        <v>2.2540966491540446E-2</v>
      </c>
      <c r="D3494" s="51">
        <f t="shared" si="57"/>
        <v>5.2540966491540442E-2</v>
      </c>
    </row>
    <row r="3495" spans="2:4" x14ac:dyDescent="0.2">
      <c r="B3495" t="s">
        <v>3531</v>
      </c>
      <c r="C3495" s="51">
        <v>1.9085007959754065E-2</v>
      </c>
      <c r="D3495" s="51">
        <f t="shared" si="57"/>
        <v>4.9085007959754068E-2</v>
      </c>
    </row>
    <row r="3496" spans="2:4" x14ac:dyDescent="0.2">
      <c r="B3496" t="s">
        <v>3532</v>
      </c>
      <c r="C3496" s="51">
        <v>1.8125648586938409E-2</v>
      </c>
      <c r="D3496" s="51">
        <f t="shared" si="57"/>
        <v>4.8125648586938408E-2</v>
      </c>
    </row>
    <row r="3497" spans="2:4" x14ac:dyDescent="0.2">
      <c r="B3497" t="s">
        <v>3533</v>
      </c>
      <c r="C3497" s="51">
        <v>2.1705037557262497E-4</v>
      </c>
      <c r="D3497" s="51">
        <f t="shared" si="57"/>
        <v>3.0217050375572624E-2</v>
      </c>
    </row>
    <row r="3498" spans="2:4" x14ac:dyDescent="0.2">
      <c r="B3498" t="s">
        <v>3534</v>
      </c>
      <c r="C3498" s="51">
        <v>2.2870492016045796E-3</v>
      </c>
      <c r="D3498" s="51">
        <f t="shared" si="57"/>
        <v>3.2287049201604578E-2</v>
      </c>
    </row>
    <row r="3499" spans="2:4" x14ac:dyDescent="0.2">
      <c r="B3499" t="s">
        <v>3535</v>
      </c>
      <c r="C3499" s="51">
        <v>1.4224069980094314E-3</v>
      </c>
      <c r="D3499" s="51">
        <f t="shared" si="57"/>
        <v>3.1422406998009432E-2</v>
      </c>
    </row>
    <row r="3500" spans="2:4" x14ac:dyDescent="0.2">
      <c r="B3500" t="s">
        <v>3536</v>
      </c>
      <c r="C3500" s="51">
        <v>3.716869656357627E-2</v>
      </c>
      <c r="D3500" s="51">
        <f t="shared" si="57"/>
        <v>6.7168696563576269E-2</v>
      </c>
    </row>
    <row r="3501" spans="2:4" x14ac:dyDescent="0.2">
      <c r="B3501" t="s">
        <v>3537</v>
      </c>
      <c r="C3501" s="51">
        <v>1.4138196977123811E-3</v>
      </c>
      <c r="D3501" s="51">
        <f t="shared" si="57"/>
        <v>3.1413819697712383E-2</v>
      </c>
    </row>
    <row r="3502" spans="2:4" x14ac:dyDescent="0.2">
      <c r="B3502" t="s">
        <v>3538</v>
      </c>
      <c r="C3502" s="51">
        <v>4.2803782954603534E-2</v>
      </c>
      <c r="D3502" s="51">
        <f t="shared" si="57"/>
        <v>7.2803782954603533E-2</v>
      </c>
    </row>
    <row r="3503" spans="2:4" x14ac:dyDescent="0.2">
      <c r="B3503" t="s">
        <v>3539</v>
      </c>
      <c r="C3503" s="51">
        <v>1.3615357716172248E-2</v>
      </c>
      <c r="D3503" s="51">
        <f t="shared" si="57"/>
        <v>4.3615357716172247E-2</v>
      </c>
    </row>
    <row r="3504" spans="2:4" x14ac:dyDescent="0.2">
      <c r="B3504" t="s">
        <v>3540</v>
      </c>
      <c r="C3504" s="51">
        <v>-6.1762473921603799E-4</v>
      </c>
      <c r="D3504" s="51">
        <f t="shared" si="57"/>
        <v>2.9382375260783959E-2</v>
      </c>
    </row>
    <row r="3505" spans="2:4" x14ac:dyDescent="0.2">
      <c r="B3505" t="s">
        <v>3541</v>
      </c>
      <c r="C3505" s="51">
        <v>2.1545398766965752E-2</v>
      </c>
      <c r="D3505" s="51">
        <f t="shared" si="57"/>
        <v>5.1545398766965747E-2</v>
      </c>
    </row>
    <row r="3506" spans="2:4" x14ac:dyDescent="0.2">
      <c r="B3506" t="s">
        <v>3542</v>
      </c>
      <c r="C3506" s="51">
        <v>2.6119977508871272E-3</v>
      </c>
      <c r="D3506" s="51">
        <f t="shared" si="57"/>
        <v>3.2611997750887127E-2</v>
      </c>
    </row>
    <row r="3507" spans="2:4" x14ac:dyDescent="0.2">
      <c r="B3507" t="s">
        <v>3543</v>
      </c>
      <c r="C3507" s="51">
        <v>-4.2407024007315268E-4</v>
      </c>
      <c r="D3507" s="51">
        <f t="shared" si="57"/>
        <v>2.9575929759926844E-2</v>
      </c>
    </row>
    <row r="3508" spans="2:4" x14ac:dyDescent="0.2">
      <c r="B3508" t="s">
        <v>3544</v>
      </c>
      <c r="C3508" s="51">
        <v>8.2751796976436431E-3</v>
      </c>
      <c r="D3508" s="51">
        <f t="shared" si="57"/>
        <v>3.8275179697643644E-2</v>
      </c>
    </row>
    <row r="3509" spans="2:4" x14ac:dyDescent="0.2">
      <c r="B3509" t="s">
        <v>3545</v>
      </c>
      <c r="C3509" s="51">
        <v>3.9486526648418702E-2</v>
      </c>
      <c r="D3509" s="51">
        <f t="shared" si="57"/>
        <v>6.9486526648418701E-2</v>
      </c>
    </row>
    <row r="3510" spans="2:4" x14ac:dyDescent="0.2">
      <c r="B3510" t="s">
        <v>3546</v>
      </c>
      <c r="C3510" s="51">
        <v>-2.5321289226105277E-2</v>
      </c>
      <c r="D3510" s="51">
        <f t="shared" si="57"/>
        <v>4.6787107738947217E-3</v>
      </c>
    </row>
    <row r="3511" spans="2:4" x14ac:dyDescent="0.2">
      <c r="B3511" t="s">
        <v>3547</v>
      </c>
      <c r="C3511" s="51">
        <v>1.8603232864675169E-2</v>
      </c>
      <c r="D3511" s="51">
        <f t="shared" si="57"/>
        <v>4.8603232864675168E-2</v>
      </c>
    </row>
    <row r="3512" spans="2:4" x14ac:dyDescent="0.2">
      <c r="B3512" t="s">
        <v>3548</v>
      </c>
      <c r="C3512" s="51">
        <v>-1.0608809846775652E-2</v>
      </c>
      <c r="D3512" s="51">
        <f t="shared" si="57"/>
        <v>1.9391190153224346E-2</v>
      </c>
    </row>
    <row r="3513" spans="2:4" x14ac:dyDescent="0.2">
      <c r="B3513" t="s">
        <v>3549</v>
      </c>
      <c r="C3513" s="51">
        <v>2.2984207085253075E-2</v>
      </c>
      <c r="D3513" s="51">
        <f t="shared" si="57"/>
        <v>5.2984207085253074E-2</v>
      </c>
    </row>
    <row r="3514" spans="2:4" x14ac:dyDescent="0.2">
      <c r="B3514" t="s">
        <v>3550</v>
      </c>
      <c r="C3514" s="51">
        <v>1.3027306398902243E-2</v>
      </c>
      <c r="D3514" s="51">
        <f t="shared" si="57"/>
        <v>4.3027306398902246E-2</v>
      </c>
    </row>
    <row r="3515" spans="2:4" x14ac:dyDescent="0.2">
      <c r="B3515" t="s">
        <v>3551</v>
      </c>
      <c r="C3515" s="51">
        <v>6.01202887224912E-2</v>
      </c>
      <c r="D3515" s="51">
        <f t="shared" si="57"/>
        <v>9.0120288722491199E-2</v>
      </c>
    </row>
    <row r="3516" spans="2:4" x14ac:dyDescent="0.2">
      <c r="B3516" t="s">
        <v>3552</v>
      </c>
      <c r="C3516" s="51">
        <v>1.4696919342214457E-2</v>
      </c>
      <c r="D3516" s="51">
        <f t="shared" si="57"/>
        <v>4.4696919342214453E-2</v>
      </c>
    </row>
    <row r="3517" spans="2:4" x14ac:dyDescent="0.2">
      <c r="B3517" t="s">
        <v>3553</v>
      </c>
      <c r="C3517" s="51">
        <v>3.8780665387052257E-2</v>
      </c>
      <c r="D3517" s="51">
        <f t="shared" si="57"/>
        <v>6.8780665387052256E-2</v>
      </c>
    </row>
    <row r="3518" spans="2:4" x14ac:dyDescent="0.2">
      <c r="B3518" t="s">
        <v>3554</v>
      </c>
      <c r="C3518" s="51">
        <v>9.5472952404548027E-3</v>
      </c>
      <c r="D3518" s="51">
        <f t="shared" si="57"/>
        <v>3.9547295240454805E-2</v>
      </c>
    </row>
    <row r="3519" spans="2:4" x14ac:dyDescent="0.2">
      <c r="B3519" t="s">
        <v>3555</v>
      </c>
      <c r="C3519" s="51">
        <v>2.5838306936111576E-2</v>
      </c>
      <c r="D3519" s="51">
        <f t="shared" si="57"/>
        <v>5.5838306936111574E-2</v>
      </c>
    </row>
    <row r="3520" spans="2:4" x14ac:dyDescent="0.2">
      <c r="B3520" t="s">
        <v>3556</v>
      </c>
      <c r="C3520" s="51">
        <v>1.1745884889128394E-2</v>
      </c>
      <c r="D3520" s="51">
        <f t="shared" si="57"/>
        <v>4.1745884889128393E-2</v>
      </c>
    </row>
    <row r="3521" spans="2:4" x14ac:dyDescent="0.2">
      <c r="B3521" t="s">
        <v>3557</v>
      </c>
      <c r="C3521" s="51">
        <v>1.0813321547344455E-2</v>
      </c>
      <c r="D3521" s="51">
        <f t="shared" si="57"/>
        <v>4.0813321547344454E-2</v>
      </c>
    </row>
    <row r="3522" spans="2:4" x14ac:dyDescent="0.2">
      <c r="B3522" t="s">
        <v>3558</v>
      </c>
      <c r="C3522" s="51">
        <v>3.143172225191746E-3</v>
      </c>
      <c r="D3522" s="51">
        <f t="shared" si="57"/>
        <v>3.3143172225191746E-2</v>
      </c>
    </row>
    <row r="3523" spans="2:4" x14ac:dyDescent="0.2">
      <c r="B3523" t="s">
        <v>3559</v>
      </c>
      <c r="C3523" s="51">
        <v>-5.1385076650993511E-4</v>
      </c>
      <c r="D3523" s="51">
        <f t="shared" si="57"/>
        <v>2.9486149233490064E-2</v>
      </c>
    </row>
    <row r="3524" spans="2:4" x14ac:dyDescent="0.2">
      <c r="B3524" t="s">
        <v>3560</v>
      </c>
      <c r="C3524" s="51">
        <v>3.1917635338444321E-2</v>
      </c>
      <c r="D3524" s="51">
        <f t="shared" si="57"/>
        <v>6.191763533844432E-2</v>
      </c>
    </row>
    <row r="3525" spans="2:4" x14ac:dyDescent="0.2">
      <c r="B3525" t="s">
        <v>3561</v>
      </c>
      <c r="C3525" s="51">
        <v>7.7777318297715687E-3</v>
      </c>
      <c r="D3525" s="51">
        <f t="shared" ref="D3525:D3588" si="58">C3525+3%</f>
        <v>3.7777731829771566E-2</v>
      </c>
    </row>
    <row r="3526" spans="2:4" x14ac:dyDescent="0.2">
      <c r="B3526" t="s">
        <v>3562</v>
      </c>
      <c r="C3526" s="51">
        <v>3.2106913823490646E-3</v>
      </c>
      <c r="D3526" s="51">
        <f t="shared" si="58"/>
        <v>3.3210691382349063E-2</v>
      </c>
    </row>
    <row r="3527" spans="2:4" x14ac:dyDescent="0.2">
      <c r="B3527" t="s">
        <v>3563</v>
      </c>
      <c r="C3527" s="51">
        <v>5.8879716584436413E-3</v>
      </c>
      <c r="D3527" s="51">
        <f t="shared" si="58"/>
        <v>3.5887971658443638E-2</v>
      </c>
    </row>
    <row r="3528" spans="2:4" x14ac:dyDescent="0.2">
      <c r="B3528" t="s">
        <v>3564</v>
      </c>
      <c r="C3528" s="51">
        <v>9.0337523590770796E-4</v>
      </c>
      <c r="D3528" s="51">
        <f t="shared" si="58"/>
        <v>3.0903375235907707E-2</v>
      </c>
    </row>
    <row r="3529" spans="2:4" x14ac:dyDescent="0.2">
      <c r="B3529" t="s">
        <v>3565</v>
      </c>
      <c r="C3529" s="51">
        <v>5.3144661340084803E-2</v>
      </c>
      <c r="D3529" s="51">
        <f t="shared" si="58"/>
        <v>8.3144661340084802E-2</v>
      </c>
    </row>
    <row r="3530" spans="2:4" x14ac:dyDescent="0.2">
      <c r="B3530" t="s">
        <v>3566</v>
      </c>
      <c r="C3530" s="51">
        <v>1.1461313548399429E-2</v>
      </c>
      <c r="D3530" s="51">
        <f t="shared" si="58"/>
        <v>4.146131354839943E-2</v>
      </c>
    </row>
    <row r="3531" spans="2:4" x14ac:dyDescent="0.2">
      <c r="B3531" t="s">
        <v>3567</v>
      </c>
      <c r="C3531" s="51">
        <v>2.5582752144137123E-2</v>
      </c>
      <c r="D3531" s="51">
        <f t="shared" si="58"/>
        <v>5.5582752144137118E-2</v>
      </c>
    </row>
    <row r="3532" spans="2:4" x14ac:dyDescent="0.2">
      <c r="B3532" t="s">
        <v>3568</v>
      </c>
      <c r="C3532" s="51">
        <v>4.3755997719459906E-3</v>
      </c>
      <c r="D3532" s="51">
        <f t="shared" si="58"/>
        <v>3.4375599771945986E-2</v>
      </c>
    </row>
    <row r="3533" spans="2:4" x14ac:dyDescent="0.2">
      <c r="B3533" t="s">
        <v>3569</v>
      </c>
      <c r="C3533" s="51">
        <v>9.9078680803697805E-4</v>
      </c>
      <c r="D3533" s="51">
        <f t="shared" si="58"/>
        <v>3.0990786808036977E-2</v>
      </c>
    </row>
    <row r="3534" spans="2:4" x14ac:dyDescent="0.2">
      <c r="B3534" t="s">
        <v>3570</v>
      </c>
      <c r="C3534" s="51">
        <v>2.0532392709571586E-2</v>
      </c>
      <c r="D3534" s="51">
        <f t="shared" si="58"/>
        <v>5.0532392709571584E-2</v>
      </c>
    </row>
    <row r="3535" spans="2:4" x14ac:dyDescent="0.2">
      <c r="B3535" t="s">
        <v>3571</v>
      </c>
      <c r="C3535" s="51">
        <v>1.0548304485015538E-2</v>
      </c>
      <c r="D3535" s="51">
        <f t="shared" si="58"/>
        <v>4.0548304485015535E-2</v>
      </c>
    </row>
    <row r="3536" spans="2:4" x14ac:dyDescent="0.2">
      <c r="B3536" t="s">
        <v>3572</v>
      </c>
      <c r="C3536" s="51">
        <v>1.2287079045470696E-2</v>
      </c>
      <c r="D3536" s="51">
        <f t="shared" si="58"/>
        <v>4.2287079045470695E-2</v>
      </c>
    </row>
    <row r="3537" spans="2:4" x14ac:dyDescent="0.2">
      <c r="B3537" t="s">
        <v>3573</v>
      </c>
      <c r="C3537" s="51">
        <v>1.6413022013315674E-2</v>
      </c>
      <c r="D3537" s="51">
        <f t="shared" si="58"/>
        <v>4.6413022013315673E-2</v>
      </c>
    </row>
    <row r="3538" spans="2:4" x14ac:dyDescent="0.2">
      <c r="B3538" t="s">
        <v>3574</v>
      </c>
      <c r="C3538" s="51">
        <v>1.8304686877293253E-2</v>
      </c>
      <c r="D3538" s="51">
        <f t="shared" si="58"/>
        <v>4.8304686877293251E-2</v>
      </c>
    </row>
    <row r="3539" spans="2:4" x14ac:dyDescent="0.2">
      <c r="B3539" t="s">
        <v>3575</v>
      </c>
      <c r="C3539" s="51">
        <v>-1.3913094286909003E-2</v>
      </c>
      <c r="D3539" s="51">
        <f t="shared" si="58"/>
        <v>1.6086905713090995E-2</v>
      </c>
    </row>
    <row r="3540" spans="2:4" x14ac:dyDescent="0.2">
      <c r="B3540" t="s">
        <v>3576</v>
      </c>
      <c r="C3540" s="51">
        <v>6.1827732679508217E-2</v>
      </c>
      <c r="D3540" s="51">
        <f t="shared" si="58"/>
        <v>9.1827732679508223E-2</v>
      </c>
    </row>
    <row r="3541" spans="2:4" x14ac:dyDescent="0.2">
      <c r="B3541" t="s">
        <v>3577</v>
      </c>
      <c r="C3541" s="51">
        <v>7.8292515773145267E-3</v>
      </c>
      <c r="D3541" s="51">
        <f t="shared" si="58"/>
        <v>3.7829251577314524E-2</v>
      </c>
    </row>
    <row r="3542" spans="2:4" x14ac:dyDescent="0.2">
      <c r="B3542" t="s">
        <v>3578</v>
      </c>
      <c r="C3542" s="51">
        <v>2.6115765405915425E-2</v>
      </c>
      <c r="D3542" s="51">
        <f t="shared" si="58"/>
        <v>5.6115765405915424E-2</v>
      </c>
    </row>
    <row r="3543" spans="2:4" x14ac:dyDescent="0.2">
      <c r="B3543" t="s">
        <v>3579</v>
      </c>
      <c r="C3543" s="51">
        <v>8.88464609545489E-3</v>
      </c>
      <c r="D3543" s="51">
        <f t="shared" si="58"/>
        <v>3.8884646095454889E-2</v>
      </c>
    </row>
    <row r="3544" spans="2:4" x14ac:dyDescent="0.2">
      <c r="B3544" t="s">
        <v>3580</v>
      </c>
      <c r="C3544" s="51">
        <v>-4.1227786959712569E-3</v>
      </c>
      <c r="D3544" s="51">
        <f t="shared" si="58"/>
        <v>2.5877221304028742E-2</v>
      </c>
    </row>
    <row r="3545" spans="2:4" x14ac:dyDescent="0.2">
      <c r="B3545" t="s">
        <v>3581</v>
      </c>
      <c r="C3545" s="51">
        <v>2.7700656324943868E-2</v>
      </c>
      <c r="D3545" s="51">
        <f t="shared" si="58"/>
        <v>5.7700656324943866E-2</v>
      </c>
    </row>
    <row r="3546" spans="2:4" x14ac:dyDescent="0.2">
      <c r="B3546" t="s">
        <v>3582</v>
      </c>
      <c r="C3546" s="51">
        <v>-5.2530682038580655E-3</v>
      </c>
      <c r="D3546" s="51">
        <f t="shared" si="58"/>
        <v>2.4746931796141933E-2</v>
      </c>
    </row>
    <row r="3547" spans="2:4" x14ac:dyDescent="0.2">
      <c r="B3547" t="s">
        <v>3583</v>
      </c>
      <c r="C3547" s="51">
        <v>8.6677390150394929E-3</v>
      </c>
      <c r="D3547" s="51">
        <f t="shared" si="58"/>
        <v>3.866773901503949E-2</v>
      </c>
    </row>
    <row r="3548" spans="2:4" x14ac:dyDescent="0.2">
      <c r="B3548" t="s">
        <v>3584</v>
      </c>
      <c r="C3548" s="51">
        <v>1.6387118899873661E-2</v>
      </c>
      <c r="D3548" s="51">
        <f t="shared" si="58"/>
        <v>4.638711889987366E-2</v>
      </c>
    </row>
    <row r="3549" spans="2:4" x14ac:dyDescent="0.2">
      <c r="B3549" t="s">
        <v>3585</v>
      </c>
      <c r="C3549" s="51">
        <v>3.2082782101450123E-2</v>
      </c>
      <c r="D3549" s="51">
        <f t="shared" si="58"/>
        <v>6.2082782101450122E-2</v>
      </c>
    </row>
    <row r="3550" spans="2:4" x14ac:dyDescent="0.2">
      <c r="B3550" t="s">
        <v>3586</v>
      </c>
      <c r="C3550" s="51">
        <v>-9.8974329067655926E-3</v>
      </c>
      <c r="D3550" s="51">
        <f t="shared" si="58"/>
        <v>2.0102567093234408E-2</v>
      </c>
    </row>
    <row r="3551" spans="2:4" x14ac:dyDescent="0.2">
      <c r="B3551" t="s">
        <v>3587</v>
      </c>
      <c r="C3551" s="51">
        <v>-1.1862091837895159E-2</v>
      </c>
      <c r="D3551" s="51">
        <f t="shared" si="58"/>
        <v>1.8137908162104838E-2</v>
      </c>
    </row>
    <row r="3552" spans="2:4" x14ac:dyDescent="0.2">
      <c r="B3552" t="s">
        <v>3588</v>
      </c>
      <c r="C3552" s="51">
        <v>3.7527606183545281E-3</v>
      </c>
      <c r="D3552" s="51">
        <f t="shared" si="58"/>
        <v>3.3752760618354527E-2</v>
      </c>
    </row>
    <row r="3553" spans="2:4" x14ac:dyDescent="0.2">
      <c r="B3553" t="s">
        <v>3589</v>
      </c>
      <c r="C3553" s="51">
        <v>1.9819539537721146E-2</v>
      </c>
      <c r="D3553" s="51">
        <f t="shared" si="58"/>
        <v>4.9819539537721141E-2</v>
      </c>
    </row>
    <row r="3554" spans="2:4" x14ac:dyDescent="0.2">
      <c r="B3554" t="s">
        <v>3590</v>
      </c>
      <c r="C3554" s="51">
        <v>2.351250065052133E-2</v>
      </c>
      <c r="D3554" s="51">
        <f t="shared" si="58"/>
        <v>5.3512500650521329E-2</v>
      </c>
    </row>
    <row r="3555" spans="2:4" x14ac:dyDescent="0.2">
      <c r="B3555" t="s">
        <v>3591</v>
      </c>
      <c r="C3555" s="51">
        <v>-1.0214207410455331E-2</v>
      </c>
      <c r="D3555" s="51">
        <f t="shared" si="58"/>
        <v>1.9785792589544667E-2</v>
      </c>
    </row>
    <row r="3556" spans="2:4" x14ac:dyDescent="0.2">
      <c r="B3556" t="s">
        <v>3592</v>
      </c>
      <c r="C3556" s="51">
        <v>3.0021093121461104E-2</v>
      </c>
      <c r="D3556" s="51">
        <f t="shared" si="58"/>
        <v>6.0021093121461103E-2</v>
      </c>
    </row>
    <row r="3557" spans="2:4" x14ac:dyDescent="0.2">
      <c r="B3557" t="s">
        <v>3593</v>
      </c>
      <c r="C3557" s="51">
        <v>1.5990687830594905E-2</v>
      </c>
      <c r="D3557" s="51">
        <f t="shared" si="58"/>
        <v>4.5990687830594901E-2</v>
      </c>
    </row>
    <row r="3558" spans="2:4" x14ac:dyDescent="0.2">
      <c r="B3558" t="s">
        <v>3594</v>
      </c>
      <c r="C3558" s="51">
        <v>-2.1635916096775981E-2</v>
      </c>
      <c r="D3558" s="51">
        <f t="shared" si="58"/>
        <v>8.3640839032240177E-3</v>
      </c>
    </row>
    <row r="3559" spans="2:4" x14ac:dyDescent="0.2">
      <c r="B3559" t="s">
        <v>3595</v>
      </c>
      <c r="C3559" s="51">
        <v>-1.6882172557568166E-2</v>
      </c>
      <c r="D3559" s="51">
        <f t="shared" si="58"/>
        <v>1.3117827442431833E-2</v>
      </c>
    </row>
    <row r="3560" spans="2:4" x14ac:dyDescent="0.2">
      <c r="B3560" t="s">
        <v>3596</v>
      </c>
      <c r="C3560" s="51">
        <v>3.4815349530971242E-2</v>
      </c>
      <c r="D3560" s="51">
        <f t="shared" si="58"/>
        <v>6.4815349530971234E-2</v>
      </c>
    </row>
    <row r="3561" spans="2:4" x14ac:dyDescent="0.2">
      <c r="B3561" t="s">
        <v>3597</v>
      </c>
      <c r="C3561" s="51">
        <v>5.3082122701667185E-2</v>
      </c>
      <c r="D3561" s="51">
        <f t="shared" si="58"/>
        <v>8.3082122701667177E-2</v>
      </c>
    </row>
    <row r="3562" spans="2:4" x14ac:dyDescent="0.2">
      <c r="B3562" t="s">
        <v>3598</v>
      </c>
      <c r="C3562" s="51">
        <v>-7.017000984808142E-3</v>
      </c>
      <c r="D3562" s="51">
        <f t="shared" si="58"/>
        <v>2.2982999015191859E-2</v>
      </c>
    </row>
    <row r="3563" spans="2:4" x14ac:dyDescent="0.2">
      <c r="B3563" t="s">
        <v>3599</v>
      </c>
      <c r="C3563" s="51">
        <v>-2.63365639716516E-3</v>
      </c>
      <c r="D3563" s="51">
        <f t="shared" si="58"/>
        <v>2.7366343602834839E-2</v>
      </c>
    </row>
    <row r="3564" spans="2:4" x14ac:dyDescent="0.2">
      <c r="B3564" t="s">
        <v>3600</v>
      </c>
      <c r="C3564" s="51">
        <v>1.9832758527138158E-2</v>
      </c>
      <c r="D3564" s="51">
        <f t="shared" si="58"/>
        <v>4.9832758527138157E-2</v>
      </c>
    </row>
    <row r="3565" spans="2:4" x14ac:dyDescent="0.2">
      <c r="B3565" t="s">
        <v>3601</v>
      </c>
      <c r="C3565" s="51">
        <v>-4.5884295284274283E-3</v>
      </c>
      <c r="D3565" s="51">
        <f t="shared" si="58"/>
        <v>2.5411570471572571E-2</v>
      </c>
    </row>
    <row r="3566" spans="2:4" x14ac:dyDescent="0.2">
      <c r="B3566" t="s">
        <v>3602</v>
      </c>
      <c r="C3566" s="51">
        <v>2.2055406908838997E-2</v>
      </c>
      <c r="D3566" s="51">
        <f t="shared" si="58"/>
        <v>5.2055406908838996E-2</v>
      </c>
    </row>
    <row r="3567" spans="2:4" x14ac:dyDescent="0.2">
      <c r="B3567" t="s">
        <v>3603</v>
      </c>
      <c r="C3567" s="51">
        <v>1.5681551350809293E-2</v>
      </c>
      <c r="D3567" s="51">
        <f t="shared" si="58"/>
        <v>4.5681551350809292E-2</v>
      </c>
    </row>
    <row r="3568" spans="2:4" x14ac:dyDescent="0.2">
      <c r="B3568" t="s">
        <v>3604</v>
      </c>
      <c r="C3568" s="51">
        <v>9.0989499752443855E-3</v>
      </c>
      <c r="D3568" s="51">
        <f t="shared" si="58"/>
        <v>3.9098949975244386E-2</v>
      </c>
    </row>
    <row r="3569" spans="2:4" x14ac:dyDescent="0.2">
      <c r="B3569" t="s">
        <v>3605</v>
      </c>
      <c r="C3569" s="51">
        <v>1.2158736444663851E-2</v>
      </c>
      <c r="D3569" s="51">
        <f t="shared" si="58"/>
        <v>4.215873644466385E-2</v>
      </c>
    </row>
    <row r="3570" spans="2:4" x14ac:dyDescent="0.2">
      <c r="B3570" t="s">
        <v>3606</v>
      </c>
      <c r="C3570" s="51">
        <v>3.4599346713559694E-2</v>
      </c>
      <c r="D3570" s="51">
        <f t="shared" si="58"/>
        <v>6.4599346713559685E-2</v>
      </c>
    </row>
    <row r="3571" spans="2:4" x14ac:dyDescent="0.2">
      <c r="B3571" t="s">
        <v>3607</v>
      </c>
      <c r="C3571" s="51">
        <v>-2.0427581616214552E-2</v>
      </c>
      <c r="D3571" s="51">
        <f t="shared" si="58"/>
        <v>9.5724183837854471E-3</v>
      </c>
    </row>
    <row r="3572" spans="2:4" x14ac:dyDescent="0.2">
      <c r="B3572" t="s">
        <v>3608</v>
      </c>
      <c r="C3572" s="51">
        <v>1.6445271789135015E-2</v>
      </c>
      <c r="D3572" s="51">
        <f t="shared" si="58"/>
        <v>4.6445271789135018E-2</v>
      </c>
    </row>
    <row r="3573" spans="2:4" x14ac:dyDescent="0.2">
      <c r="B3573" t="s">
        <v>3609</v>
      </c>
      <c r="C3573" s="51">
        <v>-1.9588004682869458E-3</v>
      </c>
      <c r="D3573" s="51">
        <f t="shared" si="58"/>
        <v>2.8041199531713051E-2</v>
      </c>
    </row>
    <row r="3574" spans="2:4" x14ac:dyDescent="0.2">
      <c r="B3574" t="s">
        <v>3610</v>
      </c>
      <c r="C3574" s="51">
        <v>1.8024621853343182E-2</v>
      </c>
      <c r="D3574" s="51">
        <f t="shared" si="58"/>
        <v>4.8024621853343177E-2</v>
      </c>
    </row>
    <row r="3575" spans="2:4" x14ac:dyDescent="0.2">
      <c r="B3575" t="s">
        <v>3611</v>
      </c>
      <c r="C3575" s="51">
        <v>2.1470048455356328E-2</v>
      </c>
      <c r="D3575" s="51">
        <f t="shared" si="58"/>
        <v>5.1470048455356326E-2</v>
      </c>
    </row>
    <row r="3576" spans="2:4" x14ac:dyDescent="0.2">
      <c r="B3576" t="s">
        <v>3612</v>
      </c>
      <c r="C3576" s="51">
        <v>-5.3117316135706666E-3</v>
      </c>
      <c r="D3576" s="51">
        <f t="shared" si="58"/>
        <v>2.4688268386429332E-2</v>
      </c>
    </row>
    <row r="3577" spans="2:4" x14ac:dyDescent="0.2">
      <c r="B3577" t="s">
        <v>3613</v>
      </c>
      <c r="C3577" s="51">
        <v>-1.4607520608978658E-3</v>
      </c>
      <c r="D3577" s="51">
        <f t="shared" si="58"/>
        <v>2.8539247939102133E-2</v>
      </c>
    </row>
    <row r="3578" spans="2:4" x14ac:dyDescent="0.2">
      <c r="B3578" t="s">
        <v>3614</v>
      </c>
      <c r="C3578" s="51">
        <v>-3.930356688977947E-4</v>
      </c>
      <c r="D3578" s="51">
        <f t="shared" si="58"/>
        <v>2.9606964331102204E-2</v>
      </c>
    </row>
    <row r="3579" spans="2:4" x14ac:dyDescent="0.2">
      <c r="B3579" t="s">
        <v>3615</v>
      </c>
      <c r="C3579" s="51">
        <v>1.4326941873519683E-2</v>
      </c>
      <c r="D3579" s="51">
        <f t="shared" si="58"/>
        <v>4.4326941873519682E-2</v>
      </c>
    </row>
    <row r="3580" spans="2:4" x14ac:dyDescent="0.2">
      <c r="B3580" t="s">
        <v>3616</v>
      </c>
      <c r="C3580" s="51">
        <v>2.7052200141725533E-2</v>
      </c>
      <c r="D3580" s="51">
        <f t="shared" si="58"/>
        <v>5.7052200141725531E-2</v>
      </c>
    </row>
    <row r="3581" spans="2:4" x14ac:dyDescent="0.2">
      <c r="B3581" t="s">
        <v>3617</v>
      </c>
      <c r="C3581" s="51">
        <v>3.77250722552444E-2</v>
      </c>
      <c r="D3581" s="51">
        <f t="shared" si="58"/>
        <v>6.7725072255244406E-2</v>
      </c>
    </row>
    <row r="3582" spans="2:4" x14ac:dyDescent="0.2">
      <c r="B3582" t="s">
        <v>3618</v>
      </c>
      <c r="C3582" s="51">
        <v>2.2039507403663568E-2</v>
      </c>
      <c r="D3582" s="51">
        <f t="shared" si="58"/>
        <v>5.2039507403663567E-2</v>
      </c>
    </row>
    <row r="3583" spans="2:4" x14ac:dyDescent="0.2">
      <c r="B3583" t="s">
        <v>3619</v>
      </c>
      <c r="C3583" s="51">
        <v>2.0044998280864177E-2</v>
      </c>
      <c r="D3583" s="51">
        <f t="shared" si="58"/>
        <v>5.0044998280864172E-2</v>
      </c>
    </row>
    <row r="3584" spans="2:4" x14ac:dyDescent="0.2">
      <c r="B3584" t="s">
        <v>3620</v>
      </c>
      <c r="C3584" s="51">
        <v>-1.1117641398185172E-2</v>
      </c>
      <c r="D3584" s="51">
        <f t="shared" si="58"/>
        <v>1.8882358601814829E-2</v>
      </c>
    </row>
    <row r="3585" spans="2:4" x14ac:dyDescent="0.2">
      <c r="B3585" t="s">
        <v>3621</v>
      </c>
      <c r="C3585" s="51">
        <v>7.154464849781857E-3</v>
      </c>
      <c r="D3585" s="51">
        <f t="shared" si="58"/>
        <v>3.7154464849781854E-2</v>
      </c>
    </row>
    <row r="3586" spans="2:4" x14ac:dyDescent="0.2">
      <c r="B3586" t="s">
        <v>3622</v>
      </c>
      <c r="C3586" s="51">
        <v>-7.2446207220765776E-3</v>
      </c>
      <c r="D3586" s="51">
        <f t="shared" si="58"/>
        <v>2.275537927792342E-2</v>
      </c>
    </row>
    <row r="3587" spans="2:4" x14ac:dyDescent="0.2">
      <c r="B3587" t="s">
        <v>3623</v>
      </c>
      <c r="C3587" s="51">
        <v>1.9360012909495451E-2</v>
      </c>
      <c r="D3587" s="51">
        <f t="shared" si="58"/>
        <v>4.9360012909495446E-2</v>
      </c>
    </row>
    <row r="3588" spans="2:4" x14ac:dyDescent="0.2">
      <c r="B3588" t="s">
        <v>3624</v>
      </c>
      <c r="C3588" s="51">
        <v>1.9370288768189373E-2</v>
      </c>
      <c r="D3588" s="51">
        <f t="shared" si="58"/>
        <v>4.9370288768189372E-2</v>
      </c>
    </row>
    <row r="3589" spans="2:4" x14ac:dyDescent="0.2">
      <c r="B3589" t="s">
        <v>3625</v>
      </c>
      <c r="C3589" s="51">
        <v>4.6948525168012817E-2</v>
      </c>
      <c r="D3589" s="51">
        <f t="shared" ref="D3589:D3652" si="59">C3589+3%</f>
        <v>7.6948525168012816E-2</v>
      </c>
    </row>
    <row r="3590" spans="2:4" x14ac:dyDescent="0.2">
      <c r="B3590" t="s">
        <v>3626</v>
      </c>
      <c r="C3590" s="51">
        <v>3.9779425744109857E-2</v>
      </c>
      <c r="D3590" s="51">
        <f t="shared" si="59"/>
        <v>6.9779425744109863E-2</v>
      </c>
    </row>
    <row r="3591" spans="2:4" x14ac:dyDescent="0.2">
      <c r="B3591" t="s">
        <v>3627</v>
      </c>
      <c r="C3591" s="51">
        <v>1.1900626742928669E-2</v>
      </c>
      <c r="D3591" s="51">
        <f t="shared" si="59"/>
        <v>4.1900626742928666E-2</v>
      </c>
    </row>
    <row r="3592" spans="2:4" x14ac:dyDescent="0.2">
      <c r="B3592" t="s">
        <v>3628</v>
      </c>
      <c r="C3592" s="51">
        <v>-2.7582729586535404E-2</v>
      </c>
      <c r="D3592" s="51">
        <f t="shared" si="59"/>
        <v>2.417270413464595E-3</v>
      </c>
    </row>
    <row r="3593" spans="2:4" x14ac:dyDescent="0.2">
      <c r="B3593" t="s">
        <v>3629</v>
      </c>
      <c r="C3593" s="51">
        <v>-3.4710951051357061E-4</v>
      </c>
      <c r="D3593" s="51">
        <f t="shared" si="59"/>
        <v>2.9652890489486428E-2</v>
      </c>
    </row>
    <row r="3594" spans="2:4" x14ac:dyDescent="0.2">
      <c r="B3594" t="s">
        <v>3630</v>
      </c>
      <c r="C3594" s="51">
        <v>8.5350154429534326E-3</v>
      </c>
      <c r="D3594" s="51">
        <f t="shared" si="59"/>
        <v>3.853501544295343E-2</v>
      </c>
    </row>
    <row r="3595" spans="2:4" x14ac:dyDescent="0.2">
      <c r="B3595" t="s">
        <v>3631</v>
      </c>
      <c r="C3595" s="51">
        <v>2.2418858340778142E-2</v>
      </c>
      <c r="D3595" s="51">
        <f t="shared" si="59"/>
        <v>5.2418858340778141E-2</v>
      </c>
    </row>
    <row r="3596" spans="2:4" x14ac:dyDescent="0.2">
      <c r="B3596" t="s">
        <v>3632</v>
      </c>
      <c r="C3596" s="51">
        <v>1.1838726242200316E-2</v>
      </c>
      <c r="D3596" s="51">
        <f t="shared" si="59"/>
        <v>4.1838726242200315E-2</v>
      </c>
    </row>
    <row r="3597" spans="2:4" x14ac:dyDescent="0.2">
      <c r="B3597" t="s">
        <v>3633</v>
      </c>
      <c r="C3597" s="51">
        <v>2.3318058203518309E-2</v>
      </c>
      <c r="D3597" s="51">
        <f t="shared" si="59"/>
        <v>5.3318058203518308E-2</v>
      </c>
    </row>
    <row r="3598" spans="2:4" x14ac:dyDescent="0.2">
      <c r="B3598" t="s">
        <v>3634</v>
      </c>
      <c r="C3598" s="51">
        <v>4.2374194657106646E-3</v>
      </c>
      <c r="D3598" s="51">
        <f t="shared" si="59"/>
        <v>3.4237419465710663E-2</v>
      </c>
    </row>
    <row r="3599" spans="2:4" x14ac:dyDescent="0.2">
      <c r="B3599" t="s">
        <v>3635</v>
      </c>
      <c r="C3599" s="51">
        <v>2.3704408876354936E-2</v>
      </c>
      <c r="D3599" s="51">
        <f t="shared" si="59"/>
        <v>5.3704408876354935E-2</v>
      </c>
    </row>
    <row r="3600" spans="2:4" x14ac:dyDescent="0.2">
      <c r="B3600" t="s">
        <v>3636</v>
      </c>
      <c r="C3600" s="51">
        <v>4.1285540562112826E-3</v>
      </c>
      <c r="D3600" s="51">
        <f t="shared" si="59"/>
        <v>3.4128554056211284E-2</v>
      </c>
    </row>
    <row r="3601" spans="2:4" x14ac:dyDescent="0.2">
      <c r="B3601" t="s">
        <v>3637</v>
      </c>
      <c r="C3601" s="51">
        <v>1.427931919287689E-2</v>
      </c>
      <c r="D3601" s="51">
        <f t="shared" si="59"/>
        <v>4.4279319192876893E-2</v>
      </c>
    </row>
    <row r="3602" spans="2:4" x14ac:dyDescent="0.2">
      <c r="B3602" t="s">
        <v>3638</v>
      </c>
      <c r="C3602" s="51">
        <v>3.4605891246917111E-2</v>
      </c>
      <c r="D3602" s="51">
        <f t="shared" si="59"/>
        <v>6.460589124691711E-2</v>
      </c>
    </row>
    <row r="3603" spans="2:4" x14ac:dyDescent="0.2">
      <c r="B3603" t="s">
        <v>3639</v>
      </c>
      <c r="C3603" s="51">
        <v>5.0145702292301371E-2</v>
      </c>
      <c r="D3603" s="51">
        <f t="shared" si="59"/>
        <v>8.0145702292301363E-2</v>
      </c>
    </row>
    <row r="3604" spans="2:4" x14ac:dyDescent="0.2">
      <c r="B3604" t="s">
        <v>3640</v>
      </c>
      <c r="C3604" s="51">
        <v>-9.5558464691183117E-3</v>
      </c>
      <c r="D3604" s="51">
        <f t="shared" si="59"/>
        <v>2.0444153530881685E-2</v>
      </c>
    </row>
    <row r="3605" spans="2:4" x14ac:dyDescent="0.2">
      <c r="B3605" t="s">
        <v>3641</v>
      </c>
      <c r="C3605" s="51">
        <v>-3.7615995148809409E-3</v>
      </c>
      <c r="D3605" s="51">
        <f t="shared" si="59"/>
        <v>2.6238400485119058E-2</v>
      </c>
    </row>
    <row r="3606" spans="2:4" x14ac:dyDescent="0.2">
      <c r="B3606" t="s">
        <v>3642</v>
      </c>
      <c r="C3606" s="51">
        <v>4.7440725062946696E-3</v>
      </c>
      <c r="D3606" s="51">
        <f t="shared" si="59"/>
        <v>3.4744072506294667E-2</v>
      </c>
    </row>
    <row r="3607" spans="2:4" x14ac:dyDescent="0.2">
      <c r="B3607" t="s">
        <v>3643</v>
      </c>
      <c r="C3607" s="51">
        <v>-5.4136830012660765E-3</v>
      </c>
      <c r="D3607" s="51">
        <f t="shared" si="59"/>
        <v>2.4586316998733922E-2</v>
      </c>
    </row>
    <row r="3608" spans="2:4" x14ac:dyDescent="0.2">
      <c r="B3608" t="s">
        <v>3644</v>
      </c>
      <c r="C3608" s="51">
        <v>1.530962504644592E-3</v>
      </c>
      <c r="D3608" s="51">
        <f t="shared" si="59"/>
        <v>3.1530962504644593E-2</v>
      </c>
    </row>
    <row r="3609" spans="2:4" x14ac:dyDescent="0.2">
      <c r="B3609" t="s">
        <v>3645</v>
      </c>
      <c r="C3609" s="51">
        <v>2.168799107907745E-2</v>
      </c>
      <c r="D3609" s="51">
        <f t="shared" si="59"/>
        <v>5.1687991079077449E-2</v>
      </c>
    </row>
    <row r="3610" spans="2:4" x14ac:dyDescent="0.2">
      <c r="B3610" t="s">
        <v>3646</v>
      </c>
      <c r="C3610" s="51">
        <v>-1.5170754065111919E-2</v>
      </c>
      <c r="D3610" s="51">
        <f t="shared" si="59"/>
        <v>1.482924593488808E-2</v>
      </c>
    </row>
    <row r="3611" spans="2:4" x14ac:dyDescent="0.2">
      <c r="B3611" t="s">
        <v>3647</v>
      </c>
      <c r="C3611" s="51">
        <v>1.0310278745864774E-2</v>
      </c>
      <c r="D3611" s="51">
        <f t="shared" si="59"/>
        <v>4.0310278745864771E-2</v>
      </c>
    </row>
    <row r="3612" spans="2:4" x14ac:dyDescent="0.2">
      <c r="B3612" t="s">
        <v>3648</v>
      </c>
      <c r="C3612" s="51">
        <v>-2.6383195006972449E-2</v>
      </c>
      <c r="D3612" s="51">
        <f t="shared" si="59"/>
        <v>3.6168049930275503E-3</v>
      </c>
    </row>
    <row r="3613" spans="2:4" x14ac:dyDescent="0.2">
      <c r="B3613" t="s">
        <v>3649</v>
      </c>
      <c r="C3613" s="51">
        <v>-2.0478611270100845E-2</v>
      </c>
      <c r="D3613" s="51">
        <f t="shared" si="59"/>
        <v>9.5213887298991537E-3</v>
      </c>
    </row>
    <row r="3614" spans="2:4" x14ac:dyDescent="0.2">
      <c r="B3614" t="s">
        <v>3650</v>
      </c>
      <c r="C3614" s="51">
        <v>2.8247194425358148E-2</v>
      </c>
      <c r="D3614" s="51">
        <f t="shared" si="59"/>
        <v>5.8247194425358147E-2</v>
      </c>
    </row>
    <row r="3615" spans="2:4" x14ac:dyDescent="0.2">
      <c r="B3615" t="s">
        <v>3651</v>
      </c>
      <c r="C3615" s="51">
        <v>1.2335821455052045E-2</v>
      </c>
      <c r="D3615" s="51">
        <f t="shared" si="59"/>
        <v>4.2335821455052047E-2</v>
      </c>
    </row>
    <row r="3616" spans="2:4" x14ac:dyDescent="0.2">
      <c r="B3616" t="s">
        <v>3652</v>
      </c>
      <c r="C3616" s="51">
        <v>3.7519382653617685E-2</v>
      </c>
      <c r="D3616" s="51">
        <f t="shared" si="59"/>
        <v>6.7519382653617677E-2</v>
      </c>
    </row>
    <row r="3617" spans="2:4" x14ac:dyDescent="0.2">
      <c r="B3617" t="s">
        <v>3653</v>
      </c>
      <c r="C3617" s="51">
        <v>-2.1117535499378445E-3</v>
      </c>
      <c r="D3617" s="51">
        <f t="shared" si="59"/>
        <v>2.7888246450062153E-2</v>
      </c>
    </row>
    <row r="3618" spans="2:4" x14ac:dyDescent="0.2">
      <c r="B3618" t="s">
        <v>3654</v>
      </c>
      <c r="C3618" s="51">
        <v>1.7107597470232289E-3</v>
      </c>
      <c r="D3618" s="51">
        <f t="shared" si="59"/>
        <v>3.1710759747023226E-2</v>
      </c>
    </row>
    <row r="3619" spans="2:4" x14ac:dyDescent="0.2">
      <c r="B3619" t="s">
        <v>3655</v>
      </c>
      <c r="C3619" s="51">
        <v>5.4285038247536685E-3</v>
      </c>
      <c r="D3619" s="51">
        <f t="shared" si="59"/>
        <v>3.5428503824753668E-2</v>
      </c>
    </row>
    <row r="3620" spans="2:4" x14ac:dyDescent="0.2">
      <c r="B3620" t="s">
        <v>3656</v>
      </c>
      <c r="C3620" s="51">
        <v>-2.4586000022246153E-2</v>
      </c>
      <c r="D3620" s="51">
        <f t="shared" si="59"/>
        <v>5.4139999777538458E-3</v>
      </c>
    </row>
    <row r="3621" spans="2:4" x14ac:dyDescent="0.2">
      <c r="B3621" t="s">
        <v>3657</v>
      </c>
      <c r="C3621" s="51">
        <v>3.7838853352117077E-2</v>
      </c>
      <c r="D3621" s="51">
        <f t="shared" si="59"/>
        <v>6.7838853352117076E-2</v>
      </c>
    </row>
    <row r="3622" spans="2:4" x14ac:dyDescent="0.2">
      <c r="B3622" t="s">
        <v>3658</v>
      </c>
      <c r="C3622" s="51">
        <v>-1.5664626656177218E-2</v>
      </c>
      <c r="D3622" s="51">
        <f t="shared" si="59"/>
        <v>1.4335373343822781E-2</v>
      </c>
    </row>
    <row r="3623" spans="2:4" x14ac:dyDescent="0.2">
      <c r="B3623" t="s">
        <v>3659</v>
      </c>
      <c r="C3623" s="51">
        <v>5.469049185936159E-3</v>
      </c>
      <c r="D3623" s="51">
        <f t="shared" si="59"/>
        <v>3.5469049185936158E-2</v>
      </c>
    </row>
    <row r="3624" spans="2:4" x14ac:dyDescent="0.2">
      <c r="B3624" t="s">
        <v>3660</v>
      </c>
      <c r="C3624" s="51">
        <v>-2.6549697079561403E-2</v>
      </c>
      <c r="D3624" s="51">
        <f t="shared" si="59"/>
        <v>3.4503029204385957E-3</v>
      </c>
    </row>
    <row r="3625" spans="2:4" x14ac:dyDescent="0.2">
      <c r="B3625" t="s">
        <v>3661</v>
      </c>
      <c r="C3625" s="51">
        <v>-7.8809302864114774E-3</v>
      </c>
      <c r="D3625" s="51">
        <f t="shared" si="59"/>
        <v>2.211906971358852E-2</v>
      </c>
    </row>
    <row r="3626" spans="2:4" x14ac:dyDescent="0.2">
      <c r="B3626" t="s">
        <v>3662</v>
      </c>
      <c r="C3626" s="51">
        <v>1.7025870222543222E-2</v>
      </c>
      <c r="D3626" s="51">
        <f t="shared" si="59"/>
        <v>4.7025870222543217E-2</v>
      </c>
    </row>
    <row r="3627" spans="2:4" x14ac:dyDescent="0.2">
      <c r="B3627" t="s">
        <v>3663</v>
      </c>
      <c r="C3627" s="51">
        <v>1.7384995855098659E-2</v>
      </c>
      <c r="D3627" s="51">
        <f t="shared" si="59"/>
        <v>4.7384995855098658E-2</v>
      </c>
    </row>
    <row r="3628" spans="2:4" x14ac:dyDescent="0.2">
      <c r="B3628" t="s">
        <v>3664</v>
      </c>
      <c r="C3628" s="51">
        <v>-1.941885102368561E-2</v>
      </c>
      <c r="D3628" s="51">
        <f t="shared" si="59"/>
        <v>1.0581148976314389E-2</v>
      </c>
    </row>
    <row r="3629" spans="2:4" x14ac:dyDescent="0.2">
      <c r="B3629" t="s">
        <v>3665</v>
      </c>
      <c r="C3629" s="51">
        <v>-1.0658709466025448E-2</v>
      </c>
      <c r="D3629" s="51">
        <f t="shared" si="59"/>
        <v>1.9341290533974549E-2</v>
      </c>
    </row>
    <row r="3630" spans="2:4" x14ac:dyDescent="0.2">
      <c r="B3630" t="s">
        <v>3666</v>
      </c>
      <c r="C3630" s="51">
        <v>3.3499128041670954E-2</v>
      </c>
      <c r="D3630" s="51">
        <f t="shared" si="59"/>
        <v>6.349912804167096E-2</v>
      </c>
    </row>
    <row r="3631" spans="2:4" x14ac:dyDescent="0.2">
      <c r="B3631" t="s">
        <v>3667</v>
      </c>
      <c r="C3631" s="51">
        <v>1.4114095868383881E-2</v>
      </c>
      <c r="D3631" s="51">
        <f t="shared" si="59"/>
        <v>4.4114095868383878E-2</v>
      </c>
    </row>
    <row r="3632" spans="2:4" x14ac:dyDescent="0.2">
      <c r="B3632" t="s">
        <v>3668</v>
      </c>
      <c r="C3632" s="51">
        <v>9.1805392342936675E-3</v>
      </c>
      <c r="D3632" s="51">
        <f t="shared" si="59"/>
        <v>3.9180539234293668E-2</v>
      </c>
    </row>
    <row r="3633" spans="2:4" x14ac:dyDescent="0.2">
      <c r="B3633" t="s">
        <v>3669</v>
      </c>
      <c r="C3633" s="51">
        <v>-1.9532375437355635E-2</v>
      </c>
      <c r="D3633" s="51">
        <f t="shared" si="59"/>
        <v>1.0467624562644363E-2</v>
      </c>
    </row>
    <row r="3634" spans="2:4" x14ac:dyDescent="0.2">
      <c r="B3634" t="s">
        <v>3670</v>
      </c>
      <c r="C3634" s="51">
        <v>3.5805339234582727E-2</v>
      </c>
      <c r="D3634" s="51">
        <f t="shared" si="59"/>
        <v>6.5805339234582733E-2</v>
      </c>
    </row>
    <row r="3635" spans="2:4" x14ac:dyDescent="0.2">
      <c r="B3635" t="s">
        <v>3671</v>
      </c>
      <c r="C3635" s="51">
        <v>2.6324176434859093E-3</v>
      </c>
      <c r="D3635" s="51">
        <f t="shared" si="59"/>
        <v>3.2632417643485907E-2</v>
      </c>
    </row>
    <row r="3636" spans="2:4" x14ac:dyDescent="0.2">
      <c r="B3636" t="s">
        <v>3672</v>
      </c>
      <c r="C3636" s="51">
        <v>2.9659383002951706E-2</v>
      </c>
      <c r="D3636" s="51">
        <f t="shared" si="59"/>
        <v>5.9659383002951705E-2</v>
      </c>
    </row>
    <row r="3637" spans="2:4" x14ac:dyDescent="0.2">
      <c r="B3637" t="s">
        <v>3673</v>
      </c>
      <c r="C3637" s="51">
        <v>-1.8764525055232809E-2</v>
      </c>
      <c r="D3637" s="51">
        <f t="shared" si="59"/>
        <v>1.123547494476719E-2</v>
      </c>
    </row>
    <row r="3638" spans="2:4" x14ac:dyDescent="0.2">
      <c r="B3638" t="s">
        <v>3674</v>
      </c>
      <c r="C3638" s="51">
        <v>3.4774201985766799E-2</v>
      </c>
      <c r="D3638" s="51">
        <f t="shared" si="59"/>
        <v>6.4774201985766805E-2</v>
      </c>
    </row>
    <row r="3639" spans="2:4" x14ac:dyDescent="0.2">
      <c r="B3639" t="s">
        <v>3675</v>
      </c>
      <c r="C3639" s="51">
        <v>1.3682660616887717E-2</v>
      </c>
      <c r="D3639" s="51">
        <f t="shared" si="59"/>
        <v>4.368266061688772E-2</v>
      </c>
    </row>
    <row r="3640" spans="2:4" x14ac:dyDescent="0.2">
      <c r="B3640" t="s">
        <v>3676</v>
      </c>
      <c r="C3640" s="51">
        <v>1.412647667267415E-2</v>
      </c>
      <c r="D3640" s="51">
        <f t="shared" si="59"/>
        <v>4.412647667267415E-2</v>
      </c>
    </row>
    <row r="3641" spans="2:4" x14ac:dyDescent="0.2">
      <c r="B3641" t="s">
        <v>3677</v>
      </c>
      <c r="C3641" s="51">
        <v>2.9604599996557117E-2</v>
      </c>
      <c r="D3641" s="51">
        <f t="shared" si="59"/>
        <v>5.9604599996557116E-2</v>
      </c>
    </row>
    <row r="3642" spans="2:4" x14ac:dyDescent="0.2">
      <c r="B3642" t="s">
        <v>3678</v>
      </c>
      <c r="C3642" s="51">
        <v>-1.4147609105793265E-3</v>
      </c>
      <c r="D3642" s="51">
        <f t="shared" si="59"/>
        <v>2.8585239089420671E-2</v>
      </c>
    </row>
    <row r="3643" spans="2:4" x14ac:dyDescent="0.2">
      <c r="B3643" t="s">
        <v>3679</v>
      </c>
      <c r="C3643" s="51">
        <v>1.2497446854735465E-2</v>
      </c>
      <c r="D3643" s="51">
        <f t="shared" si="59"/>
        <v>4.2497446854735464E-2</v>
      </c>
    </row>
    <row r="3644" spans="2:4" x14ac:dyDescent="0.2">
      <c r="B3644" t="s">
        <v>3680</v>
      </c>
      <c r="C3644" s="51">
        <v>5.5012989148856065E-3</v>
      </c>
      <c r="D3644" s="51">
        <f t="shared" si="59"/>
        <v>3.5501298914885605E-2</v>
      </c>
    </row>
    <row r="3645" spans="2:4" x14ac:dyDescent="0.2">
      <c r="B3645" t="s">
        <v>3681</v>
      </c>
      <c r="C3645" s="51">
        <v>6.478129680226364E-3</v>
      </c>
      <c r="D3645" s="51">
        <f t="shared" si="59"/>
        <v>3.6478129680226359E-2</v>
      </c>
    </row>
    <row r="3646" spans="2:4" x14ac:dyDescent="0.2">
      <c r="B3646" t="s">
        <v>3682</v>
      </c>
      <c r="C3646" s="51">
        <v>-5.9867399164857758E-3</v>
      </c>
      <c r="D3646" s="51">
        <f t="shared" si="59"/>
        <v>2.4013260083514225E-2</v>
      </c>
    </row>
    <row r="3647" spans="2:4" x14ac:dyDescent="0.2">
      <c r="B3647" t="s">
        <v>3683</v>
      </c>
      <c r="C3647" s="51">
        <v>-1.9993178261951683E-3</v>
      </c>
      <c r="D3647" s="51">
        <f t="shared" si="59"/>
        <v>2.8000682173804831E-2</v>
      </c>
    </row>
    <row r="3648" spans="2:4" x14ac:dyDescent="0.2">
      <c r="B3648" t="s">
        <v>3684</v>
      </c>
      <c r="C3648" s="51">
        <v>-3.9017255100588288E-2</v>
      </c>
      <c r="D3648" s="51">
        <f t="shared" si="59"/>
        <v>-9.0172551005882895E-3</v>
      </c>
    </row>
    <row r="3649" spans="2:4" x14ac:dyDescent="0.2">
      <c r="B3649" t="s">
        <v>3685</v>
      </c>
      <c r="C3649" s="51">
        <v>1.0016257196923168E-2</v>
      </c>
      <c r="D3649" s="51">
        <f t="shared" si="59"/>
        <v>4.0016257196923165E-2</v>
      </c>
    </row>
    <row r="3650" spans="2:4" x14ac:dyDescent="0.2">
      <c r="B3650" t="s">
        <v>3686</v>
      </c>
      <c r="C3650" s="51">
        <v>4.2707507497717215E-3</v>
      </c>
      <c r="D3650" s="51">
        <f t="shared" si="59"/>
        <v>3.427075074977172E-2</v>
      </c>
    </row>
    <row r="3651" spans="2:4" x14ac:dyDescent="0.2">
      <c r="B3651" t="s">
        <v>3687</v>
      </c>
      <c r="C3651" s="51">
        <v>3.2104458830309358E-2</v>
      </c>
      <c r="D3651" s="51">
        <f t="shared" si="59"/>
        <v>6.2104458830309357E-2</v>
      </c>
    </row>
    <row r="3652" spans="2:4" x14ac:dyDescent="0.2">
      <c r="B3652" t="s">
        <v>3688</v>
      </c>
      <c r="C3652" s="51">
        <v>3.1036782213668609E-2</v>
      </c>
      <c r="D3652" s="51">
        <f t="shared" si="59"/>
        <v>6.1036782213668608E-2</v>
      </c>
    </row>
    <row r="3653" spans="2:4" x14ac:dyDescent="0.2">
      <c r="B3653" t="s">
        <v>3689</v>
      </c>
      <c r="C3653" s="51">
        <v>1.3126918634167484E-2</v>
      </c>
      <c r="D3653" s="51">
        <f t="shared" ref="D3653:D3716" si="60">C3653+3%</f>
        <v>4.3126918634167483E-2</v>
      </c>
    </row>
    <row r="3654" spans="2:4" x14ac:dyDescent="0.2">
      <c r="B3654" t="s">
        <v>3690</v>
      </c>
      <c r="C3654" s="51">
        <v>2.9519839016634138E-2</v>
      </c>
      <c r="D3654" s="51">
        <f t="shared" si="60"/>
        <v>5.9519839016634137E-2</v>
      </c>
    </row>
    <row r="3655" spans="2:4" x14ac:dyDescent="0.2">
      <c r="B3655" t="s">
        <v>3691</v>
      </c>
      <c r="C3655" s="51">
        <v>2.6184003928158804E-2</v>
      </c>
      <c r="D3655" s="51">
        <f t="shared" si="60"/>
        <v>5.6184003928158803E-2</v>
      </c>
    </row>
    <row r="3656" spans="2:4" x14ac:dyDescent="0.2">
      <c r="B3656" t="s">
        <v>3692</v>
      </c>
      <c r="C3656" s="51">
        <v>-3.8300984240931934E-3</v>
      </c>
      <c r="D3656" s="51">
        <f t="shared" si="60"/>
        <v>2.6169901575906804E-2</v>
      </c>
    </row>
    <row r="3657" spans="2:4" x14ac:dyDescent="0.2">
      <c r="B3657" t="s">
        <v>3693</v>
      </c>
      <c r="C3657" s="51">
        <v>-3.2760807190339143E-2</v>
      </c>
      <c r="D3657" s="51">
        <f t="shared" si="60"/>
        <v>-2.7608071903391443E-3</v>
      </c>
    </row>
    <row r="3658" spans="2:4" x14ac:dyDescent="0.2">
      <c r="B3658" t="s">
        <v>3694</v>
      </c>
      <c r="C3658" s="51">
        <v>4.2735828259718819E-2</v>
      </c>
      <c r="D3658" s="51">
        <f t="shared" si="60"/>
        <v>7.2735828259718818E-2</v>
      </c>
    </row>
    <row r="3659" spans="2:4" x14ac:dyDescent="0.2">
      <c r="B3659" t="s">
        <v>3695</v>
      </c>
      <c r="C3659" s="51">
        <v>-1.9443664039308667E-2</v>
      </c>
      <c r="D3659" s="51">
        <f t="shared" si="60"/>
        <v>1.0556335960691332E-2</v>
      </c>
    </row>
    <row r="3660" spans="2:4" x14ac:dyDescent="0.2">
      <c r="B3660" t="s">
        <v>3696</v>
      </c>
      <c r="C3660" s="51">
        <v>1.8334562236147357E-2</v>
      </c>
      <c r="D3660" s="51">
        <f t="shared" si="60"/>
        <v>4.8334562236147356E-2</v>
      </c>
    </row>
    <row r="3661" spans="2:4" x14ac:dyDescent="0.2">
      <c r="B3661" t="s">
        <v>3697</v>
      </c>
      <c r="C3661" s="51">
        <v>-3.8525196294298385E-3</v>
      </c>
      <c r="D3661" s="51">
        <f t="shared" si="60"/>
        <v>2.6147480370570159E-2</v>
      </c>
    </row>
    <row r="3662" spans="2:4" x14ac:dyDescent="0.2">
      <c r="B3662" t="s">
        <v>3698</v>
      </c>
      <c r="C3662" s="51">
        <v>2.5857050068716726E-2</v>
      </c>
      <c r="D3662" s="51">
        <f t="shared" si="60"/>
        <v>5.5857050068716725E-2</v>
      </c>
    </row>
    <row r="3663" spans="2:4" x14ac:dyDescent="0.2">
      <c r="B3663" t="s">
        <v>3699</v>
      </c>
      <c r="C3663" s="51">
        <v>-1.4858386399469783E-2</v>
      </c>
      <c r="D3663" s="51">
        <f t="shared" si="60"/>
        <v>1.5141613600530216E-2</v>
      </c>
    </row>
    <row r="3664" spans="2:4" x14ac:dyDescent="0.2">
      <c r="B3664" t="s">
        <v>3700</v>
      </c>
      <c r="C3664" s="51">
        <v>6.1462172287667857E-3</v>
      </c>
      <c r="D3664" s="51">
        <f t="shared" si="60"/>
        <v>3.6146217228766785E-2</v>
      </c>
    </row>
    <row r="3665" spans="2:4" x14ac:dyDescent="0.2">
      <c r="B3665" t="s">
        <v>3701</v>
      </c>
      <c r="C3665" s="51">
        <v>-6.0174012746668521E-3</v>
      </c>
      <c r="D3665" s="51">
        <f t="shared" si="60"/>
        <v>2.3982598725333149E-2</v>
      </c>
    </row>
    <row r="3666" spans="2:4" x14ac:dyDescent="0.2">
      <c r="B3666" t="s">
        <v>3702</v>
      </c>
      <c r="C3666" s="51">
        <v>1.1715972396470072E-2</v>
      </c>
      <c r="D3666" s="51">
        <f t="shared" si="60"/>
        <v>4.1715972396470069E-2</v>
      </c>
    </row>
    <row r="3667" spans="2:4" x14ac:dyDescent="0.2">
      <c r="B3667" t="s">
        <v>3703</v>
      </c>
      <c r="C3667" s="51">
        <v>-5.6909313870456679E-3</v>
      </c>
      <c r="D3667" s="51">
        <f t="shared" si="60"/>
        <v>2.4309068612954329E-2</v>
      </c>
    </row>
    <row r="3668" spans="2:4" x14ac:dyDescent="0.2">
      <c r="B3668" t="s">
        <v>3704</v>
      </c>
      <c r="C3668" s="51">
        <v>2.4912739877441269E-2</v>
      </c>
      <c r="D3668" s="51">
        <f t="shared" si="60"/>
        <v>5.4912739877441268E-2</v>
      </c>
    </row>
    <row r="3669" spans="2:4" x14ac:dyDescent="0.2">
      <c r="B3669" t="s">
        <v>3705</v>
      </c>
      <c r="C3669" s="51">
        <v>6.5579606268620833E-2</v>
      </c>
      <c r="D3669" s="51">
        <f t="shared" si="60"/>
        <v>9.5579606268620831E-2</v>
      </c>
    </row>
    <row r="3670" spans="2:4" x14ac:dyDescent="0.2">
      <c r="B3670" t="s">
        <v>3706</v>
      </c>
      <c r="C3670" s="51">
        <v>4.1794098500863765E-3</v>
      </c>
      <c r="D3670" s="51">
        <f t="shared" si="60"/>
        <v>3.4179409850086377E-2</v>
      </c>
    </row>
    <row r="3671" spans="2:4" x14ac:dyDescent="0.2">
      <c r="B3671" t="s">
        <v>3707</v>
      </c>
      <c r="C3671" s="51">
        <v>2.3181415707104094E-2</v>
      </c>
      <c r="D3671" s="51">
        <f t="shared" si="60"/>
        <v>5.3181415707104093E-2</v>
      </c>
    </row>
    <row r="3672" spans="2:4" x14ac:dyDescent="0.2">
      <c r="B3672" t="s">
        <v>3708</v>
      </c>
      <c r="C3672" s="51">
        <v>-3.4736521640031486E-3</v>
      </c>
      <c r="D3672" s="51">
        <f t="shared" si="60"/>
        <v>2.652634783599685E-2</v>
      </c>
    </row>
    <row r="3673" spans="2:4" x14ac:dyDescent="0.2">
      <c r="B3673" t="s">
        <v>3709</v>
      </c>
      <c r="C3673" s="51">
        <v>9.0262904363667146E-3</v>
      </c>
      <c r="D3673" s="51">
        <f t="shared" si="60"/>
        <v>3.9026290436366712E-2</v>
      </c>
    </row>
    <row r="3674" spans="2:4" x14ac:dyDescent="0.2">
      <c r="B3674" t="s">
        <v>3710</v>
      </c>
      <c r="C3674" s="51">
        <v>-1.2086979601664168E-3</v>
      </c>
      <c r="D3674" s="51">
        <f t="shared" si="60"/>
        <v>2.8791302039833582E-2</v>
      </c>
    </row>
    <row r="3675" spans="2:4" x14ac:dyDescent="0.2">
      <c r="B3675" t="s">
        <v>3711</v>
      </c>
      <c r="C3675" s="51">
        <v>1.4720221391261237E-3</v>
      </c>
      <c r="D3675" s="51">
        <f t="shared" si="60"/>
        <v>3.1472022139126123E-2</v>
      </c>
    </row>
    <row r="3676" spans="2:4" x14ac:dyDescent="0.2">
      <c r="B3676" t="s">
        <v>3712</v>
      </c>
      <c r="C3676" s="51">
        <v>1.5868608437324083E-2</v>
      </c>
      <c r="D3676" s="51">
        <f t="shared" si="60"/>
        <v>4.5868608437324085E-2</v>
      </c>
    </row>
    <row r="3677" spans="2:4" x14ac:dyDescent="0.2">
      <c r="B3677" t="s">
        <v>3713</v>
      </c>
      <c r="C3677" s="51">
        <v>7.8101997934000309E-3</v>
      </c>
      <c r="D3677" s="51">
        <f t="shared" si="60"/>
        <v>3.7810199793400029E-2</v>
      </c>
    </row>
    <row r="3678" spans="2:4" x14ac:dyDescent="0.2">
      <c r="B3678" t="s">
        <v>3714</v>
      </c>
      <c r="C3678" s="51">
        <v>3.751376211063974E-2</v>
      </c>
      <c r="D3678" s="51">
        <f t="shared" si="60"/>
        <v>6.7513762110639738E-2</v>
      </c>
    </row>
    <row r="3679" spans="2:4" x14ac:dyDescent="0.2">
      <c r="B3679" t="s">
        <v>3715</v>
      </c>
      <c r="C3679" s="51">
        <v>5.343767677650154E-2</v>
      </c>
      <c r="D3679" s="51">
        <f t="shared" si="60"/>
        <v>8.3437676776501546E-2</v>
      </c>
    </row>
    <row r="3680" spans="2:4" x14ac:dyDescent="0.2">
      <c r="B3680" t="s">
        <v>3716</v>
      </c>
      <c r="C3680" s="51">
        <v>1.404955955530492E-2</v>
      </c>
      <c r="D3680" s="51">
        <f t="shared" si="60"/>
        <v>4.4049559555304915E-2</v>
      </c>
    </row>
    <row r="3681" spans="2:4" x14ac:dyDescent="0.2">
      <c r="B3681" t="s">
        <v>3717</v>
      </c>
      <c r="C3681" s="51">
        <v>-1.0554606521073264E-2</v>
      </c>
      <c r="D3681" s="51">
        <f t="shared" si="60"/>
        <v>1.9445393478926737E-2</v>
      </c>
    </row>
    <row r="3682" spans="2:4" x14ac:dyDescent="0.2">
      <c r="B3682" t="s">
        <v>3718</v>
      </c>
      <c r="C3682" s="51">
        <v>4.7094606724444661E-2</v>
      </c>
      <c r="D3682" s="51">
        <f t="shared" si="60"/>
        <v>7.7094606724444653E-2</v>
      </c>
    </row>
    <row r="3683" spans="2:4" x14ac:dyDescent="0.2">
      <c r="B3683" t="s">
        <v>3719</v>
      </c>
      <c r="C3683" s="51">
        <v>4.5211408207639957E-3</v>
      </c>
      <c r="D3683" s="51">
        <f t="shared" si="60"/>
        <v>3.4521140820763997E-2</v>
      </c>
    </row>
    <row r="3684" spans="2:4" x14ac:dyDescent="0.2">
      <c r="B3684" t="s">
        <v>3720</v>
      </c>
      <c r="C3684" s="51">
        <v>1.4992219969740221E-2</v>
      </c>
      <c r="D3684" s="51">
        <f t="shared" si="60"/>
        <v>4.4992219969740219E-2</v>
      </c>
    </row>
    <row r="3685" spans="2:4" x14ac:dyDescent="0.2">
      <c r="B3685" t="s">
        <v>3721</v>
      </c>
      <c r="C3685" s="51">
        <v>1.9756142069329366E-2</v>
      </c>
      <c r="D3685" s="51">
        <f t="shared" si="60"/>
        <v>4.9756142069329365E-2</v>
      </c>
    </row>
    <row r="3686" spans="2:4" x14ac:dyDescent="0.2">
      <c r="B3686" t="s">
        <v>3722</v>
      </c>
      <c r="C3686" s="51">
        <v>1.4408726482421502E-2</v>
      </c>
      <c r="D3686" s="51">
        <f t="shared" si="60"/>
        <v>4.4408726482421501E-2</v>
      </c>
    </row>
    <row r="3687" spans="2:4" x14ac:dyDescent="0.2">
      <c r="B3687" t="s">
        <v>3723</v>
      </c>
      <c r="C3687" s="51">
        <v>7.8343050662747771E-3</v>
      </c>
      <c r="D3687" s="51">
        <f t="shared" si="60"/>
        <v>3.7834305066274776E-2</v>
      </c>
    </row>
    <row r="3688" spans="2:4" x14ac:dyDescent="0.2">
      <c r="B3688" t="s">
        <v>3724</v>
      </c>
      <c r="C3688" s="51">
        <v>1.9556457427989449E-2</v>
      </c>
      <c r="D3688" s="51">
        <f t="shared" si="60"/>
        <v>4.9556457427989448E-2</v>
      </c>
    </row>
    <row r="3689" spans="2:4" x14ac:dyDescent="0.2">
      <c r="B3689" t="s">
        <v>3725</v>
      </c>
      <c r="C3689" s="51">
        <v>5.2948803996991804E-2</v>
      </c>
      <c r="D3689" s="51">
        <f t="shared" si="60"/>
        <v>8.294880399699181E-2</v>
      </c>
    </row>
    <row r="3690" spans="2:4" x14ac:dyDescent="0.2">
      <c r="B3690" t="s">
        <v>3726</v>
      </c>
      <c r="C3690" s="51">
        <v>4.5426250631960895E-2</v>
      </c>
      <c r="D3690" s="51">
        <f t="shared" si="60"/>
        <v>7.5426250631960901E-2</v>
      </c>
    </row>
    <row r="3691" spans="2:4" x14ac:dyDescent="0.2">
      <c r="B3691" t="s">
        <v>3727</v>
      </c>
      <c r="C3691" s="51">
        <v>-2.6144439354976404E-3</v>
      </c>
      <c r="D3691" s="51">
        <f t="shared" si="60"/>
        <v>2.738555606450236E-2</v>
      </c>
    </row>
    <row r="3692" spans="2:4" x14ac:dyDescent="0.2">
      <c r="B3692" t="s">
        <v>3728</v>
      </c>
      <c r="C3692" s="51">
        <v>1.6039026824326761E-2</v>
      </c>
      <c r="D3692" s="51">
        <f t="shared" si="60"/>
        <v>4.6039026824326756E-2</v>
      </c>
    </row>
    <row r="3693" spans="2:4" x14ac:dyDescent="0.2">
      <c r="B3693" t="s">
        <v>3729</v>
      </c>
      <c r="C3693" s="51">
        <v>1.2959552987348046E-2</v>
      </c>
      <c r="D3693" s="51">
        <f t="shared" si="60"/>
        <v>4.2959552987348049E-2</v>
      </c>
    </row>
    <row r="3694" spans="2:4" x14ac:dyDescent="0.2">
      <c r="B3694" t="s">
        <v>3730</v>
      </c>
      <c r="C3694" s="51">
        <v>4.0882033901132306E-2</v>
      </c>
      <c r="D3694" s="51">
        <f t="shared" si="60"/>
        <v>7.0882033901132305E-2</v>
      </c>
    </row>
    <row r="3695" spans="2:4" x14ac:dyDescent="0.2">
      <c r="B3695" t="s">
        <v>3731</v>
      </c>
      <c r="C3695" s="51">
        <v>8.4520412437261022E-3</v>
      </c>
      <c r="D3695" s="51">
        <f t="shared" si="60"/>
        <v>3.8452041243726101E-2</v>
      </c>
    </row>
    <row r="3696" spans="2:4" x14ac:dyDescent="0.2">
      <c r="B3696" t="s">
        <v>3732</v>
      </c>
      <c r="C3696" s="51">
        <v>-5.3925754253334231E-3</v>
      </c>
      <c r="D3696" s="51">
        <f t="shared" si="60"/>
        <v>2.4607424574666574E-2</v>
      </c>
    </row>
    <row r="3697" spans="2:4" x14ac:dyDescent="0.2">
      <c r="B3697" t="s">
        <v>3733</v>
      </c>
      <c r="C3697" s="51">
        <v>1.8842419548607194E-2</v>
      </c>
      <c r="D3697" s="51">
        <f t="shared" si="60"/>
        <v>4.8842419548607192E-2</v>
      </c>
    </row>
    <row r="3698" spans="2:4" x14ac:dyDescent="0.2">
      <c r="B3698" t="s">
        <v>3734</v>
      </c>
      <c r="C3698" s="51">
        <v>-1.5093558834785479E-2</v>
      </c>
      <c r="D3698" s="51">
        <f t="shared" si="60"/>
        <v>1.490644116521452E-2</v>
      </c>
    </row>
    <row r="3699" spans="2:4" x14ac:dyDescent="0.2">
      <c r="B3699" t="s">
        <v>3735</v>
      </c>
      <c r="C3699" s="51">
        <v>5.3171690240861241E-2</v>
      </c>
      <c r="D3699" s="51">
        <f t="shared" si="60"/>
        <v>8.317169024086124E-2</v>
      </c>
    </row>
    <row r="3700" spans="2:4" x14ac:dyDescent="0.2">
      <c r="B3700" t="s">
        <v>3736</v>
      </c>
      <c r="C3700" s="51">
        <v>3.6509845274594359E-3</v>
      </c>
      <c r="D3700" s="51">
        <f t="shared" si="60"/>
        <v>3.3650984527459432E-2</v>
      </c>
    </row>
    <row r="3701" spans="2:4" x14ac:dyDescent="0.2">
      <c r="B3701" t="s">
        <v>3737</v>
      </c>
      <c r="C3701" s="51">
        <v>5.278637998166838E-2</v>
      </c>
      <c r="D3701" s="51">
        <f t="shared" si="60"/>
        <v>8.2786379981668379E-2</v>
      </c>
    </row>
    <row r="3702" spans="2:4" x14ac:dyDescent="0.2">
      <c r="B3702" t="s">
        <v>3738</v>
      </c>
      <c r="C3702" s="51">
        <v>3.8166172138841036E-3</v>
      </c>
      <c r="D3702" s="51">
        <f t="shared" si="60"/>
        <v>3.3816617213884105E-2</v>
      </c>
    </row>
    <row r="3703" spans="2:4" x14ac:dyDescent="0.2">
      <c r="B3703" t="s">
        <v>3739</v>
      </c>
      <c r="C3703" s="51">
        <v>-1.3157911541892831E-3</v>
      </c>
      <c r="D3703" s="51">
        <f t="shared" si="60"/>
        <v>2.8684208845810716E-2</v>
      </c>
    </row>
    <row r="3704" spans="2:4" x14ac:dyDescent="0.2">
      <c r="B3704" t="s">
        <v>3740</v>
      </c>
      <c r="C3704" s="51">
        <v>2.1039870715003336E-2</v>
      </c>
      <c r="D3704" s="51">
        <f t="shared" si="60"/>
        <v>5.1039870715003335E-2</v>
      </c>
    </row>
    <row r="3705" spans="2:4" x14ac:dyDescent="0.2">
      <c r="B3705" t="s">
        <v>3741</v>
      </c>
      <c r="C3705" s="51">
        <v>-2.1679723894828563E-2</v>
      </c>
      <c r="D3705" s="51">
        <f t="shared" si="60"/>
        <v>8.3202761051714355E-3</v>
      </c>
    </row>
    <row r="3706" spans="2:4" x14ac:dyDescent="0.2">
      <c r="B3706" t="s">
        <v>3742</v>
      </c>
      <c r="C3706" s="51">
        <v>2.7053794375390655E-2</v>
      </c>
      <c r="D3706" s="51">
        <f t="shared" si="60"/>
        <v>5.7053794375390654E-2</v>
      </c>
    </row>
    <row r="3707" spans="2:4" x14ac:dyDescent="0.2">
      <c r="B3707" t="s">
        <v>3743</v>
      </c>
      <c r="C3707" s="51">
        <v>1.3113176675425433E-2</v>
      </c>
      <c r="D3707" s="51">
        <f t="shared" si="60"/>
        <v>4.3113176675425434E-2</v>
      </c>
    </row>
    <row r="3708" spans="2:4" x14ac:dyDescent="0.2">
      <c r="B3708" t="s">
        <v>3744</v>
      </c>
      <c r="C3708" s="51">
        <v>1.914185418601607E-2</v>
      </c>
      <c r="D3708" s="51">
        <f t="shared" si="60"/>
        <v>4.9141854186016069E-2</v>
      </c>
    </row>
    <row r="3709" spans="2:4" x14ac:dyDescent="0.2">
      <c r="B3709" t="s">
        <v>3745</v>
      </c>
      <c r="C3709" s="51">
        <v>1.6743866839446023E-2</v>
      </c>
      <c r="D3709" s="51">
        <f t="shared" si="60"/>
        <v>4.6743866839446022E-2</v>
      </c>
    </row>
    <row r="3710" spans="2:4" x14ac:dyDescent="0.2">
      <c r="B3710" t="s">
        <v>3746</v>
      </c>
      <c r="C3710" s="51">
        <v>2.3086959815224538E-2</v>
      </c>
      <c r="D3710" s="51">
        <f t="shared" si="60"/>
        <v>5.3086959815224537E-2</v>
      </c>
    </row>
    <row r="3711" spans="2:4" x14ac:dyDescent="0.2">
      <c r="B3711" t="s">
        <v>3747</v>
      </c>
      <c r="C3711" s="51">
        <v>1.3342165682325017E-2</v>
      </c>
      <c r="D3711" s="51">
        <f t="shared" si="60"/>
        <v>4.3342165682325018E-2</v>
      </c>
    </row>
    <row r="3712" spans="2:4" x14ac:dyDescent="0.2">
      <c r="B3712" t="s">
        <v>3748</v>
      </c>
      <c r="C3712" s="51">
        <v>2.5863238184734391E-2</v>
      </c>
      <c r="D3712" s="51">
        <f t="shared" si="60"/>
        <v>5.586323818473439E-2</v>
      </c>
    </row>
    <row r="3713" spans="2:4" x14ac:dyDescent="0.2">
      <c r="B3713" t="s">
        <v>3749</v>
      </c>
      <c r="C3713" s="51">
        <v>6.6628864795246195E-3</v>
      </c>
      <c r="D3713" s="51">
        <f t="shared" si="60"/>
        <v>3.666288647952462E-2</v>
      </c>
    </row>
    <row r="3714" spans="2:4" x14ac:dyDescent="0.2">
      <c r="B3714" t="s">
        <v>3750</v>
      </c>
      <c r="C3714" s="51">
        <v>-1.0066158963903589E-2</v>
      </c>
      <c r="D3714" s="51">
        <f t="shared" si="60"/>
        <v>1.9933841036096411E-2</v>
      </c>
    </row>
    <row r="3715" spans="2:4" x14ac:dyDescent="0.2">
      <c r="B3715" t="s">
        <v>3751</v>
      </c>
      <c r="C3715" s="51">
        <v>2.4971559888824005E-2</v>
      </c>
      <c r="D3715" s="51">
        <f t="shared" si="60"/>
        <v>5.4971559888824004E-2</v>
      </c>
    </row>
    <row r="3716" spans="2:4" x14ac:dyDescent="0.2">
      <c r="B3716" t="s">
        <v>3752</v>
      </c>
      <c r="C3716" s="51">
        <v>2.0155461296842397E-2</v>
      </c>
      <c r="D3716" s="51">
        <f t="shared" si="60"/>
        <v>5.0155461296842396E-2</v>
      </c>
    </row>
    <row r="3717" spans="2:4" x14ac:dyDescent="0.2">
      <c r="B3717" t="s">
        <v>3753</v>
      </c>
      <c r="C3717" s="51">
        <v>-2.2113764168326701E-4</v>
      </c>
      <c r="D3717" s="51">
        <f t="shared" ref="D3717:D3780" si="61">C3717+3%</f>
        <v>2.9778862358316734E-2</v>
      </c>
    </row>
    <row r="3718" spans="2:4" x14ac:dyDescent="0.2">
      <c r="B3718" t="s">
        <v>3754</v>
      </c>
      <c r="C3718" s="51">
        <v>5.7709612258304158E-3</v>
      </c>
      <c r="D3718" s="51">
        <f t="shared" si="61"/>
        <v>3.5770961225830414E-2</v>
      </c>
    </row>
    <row r="3719" spans="2:4" x14ac:dyDescent="0.2">
      <c r="B3719" t="s">
        <v>3755</v>
      </c>
      <c r="C3719" s="51">
        <v>-2.3011343053344277E-3</v>
      </c>
      <c r="D3719" s="51">
        <f t="shared" si="61"/>
        <v>2.7698865694665571E-2</v>
      </c>
    </row>
    <row r="3720" spans="2:4" x14ac:dyDescent="0.2">
      <c r="B3720" t="s">
        <v>3756</v>
      </c>
      <c r="C3720" s="51">
        <v>3.54280038535761E-3</v>
      </c>
      <c r="D3720" s="51">
        <f t="shared" si="61"/>
        <v>3.3542800385357611E-2</v>
      </c>
    </row>
    <row r="3721" spans="2:4" x14ac:dyDescent="0.2">
      <c r="B3721" t="s">
        <v>3757</v>
      </c>
      <c r="C3721" s="51">
        <v>-9.0123876290758385E-3</v>
      </c>
      <c r="D3721" s="51">
        <f t="shared" si="61"/>
        <v>2.0987612370924162E-2</v>
      </c>
    </row>
    <row r="3722" spans="2:4" x14ac:dyDescent="0.2">
      <c r="B3722" t="s">
        <v>3758</v>
      </c>
      <c r="C3722" s="51">
        <v>-1.5865145529511456E-3</v>
      </c>
      <c r="D3722" s="51">
        <f t="shared" si="61"/>
        <v>2.8413485447048852E-2</v>
      </c>
    </row>
    <row r="3723" spans="2:4" x14ac:dyDescent="0.2">
      <c r="B3723" t="s">
        <v>3759</v>
      </c>
      <c r="C3723" s="51">
        <v>5.7032071084137034E-2</v>
      </c>
      <c r="D3723" s="51">
        <f t="shared" si="61"/>
        <v>8.7032071084137033E-2</v>
      </c>
    </row>
    <row r="3724" spans="2:4" x14ac:dyDescent="0.2">
      <c r="B3724" t="s">
        <v>3760</v>
      </c>
      <c r="C3724" s="51">
        <v>2.120376252229076E-2</v>
      </c>
      <c r="D3724" s="51">
        <f t="shared" si="61"/>
        <v>5.1203762522290759E-2</v>
      </c>
    </row>
    <row r="3725" spans="2:4" x14ac:dyDescent="0.2">
      <c r="B3725" t="s">
        <v>3761</v>
      </c>
      <c r="C3725" s="51">
        <v>2.1674751249086709E-2</v>
      </c>
      <c r="D3725" s="51">
        <f t="shared" si="61"/>
        <v>5.1674751249086708E-2</v>
      </c>
    </row>
    <row r="3726" spans="2:4" x14ac:dyDescent="0.2">
      <c r="B3726" t="s">
        <v>3762</v>
      </c>
      <c r="C3726" s="51">
        <v>-2.6131312559754469E-2</v>
      </c>
      <c r="D3726" s="51">
        <f t="shared" si="61"/>
        <v>3.8686874402455301E-3</v>
      </c>
    </row>
    <row r="3727" spans="2:4" x14ac:dyDescent="0.2">
      <c r="B3727" t="s">
        <v>3763</v>
      </c>
      <c r="C3727" s="51">
        <v>-1.0897142244153836E-2</v>
      </c>
      <c r="D3727" s="51">
        <f t="shared" si="61"/>
        <v>1.9102857755846164E-2</v>
      </c>
    </row>
    <row r="3728" spans="2:4" x14ac:dyDescent="0.2">
      <c r="B3728" t="s">
        <v>3764</v>
      </c>
      <c r="C3728" s="51">
        <v>-3.6975513951736459E-3</v>
      </c>
      <c r="D3728" s="51">
        <f t="shared" si="61"/>
        <v>2.6302448604826355E-2</v>
      </c>
    </row>
    <row r="3729" spans="2:4" x14ac:dyDescent="0.2">
      <c r="B3729" t="s">
        <v>3765</v>
      </c>
      <c r="C3729" s="51">
        <v>1.6220361106901306E-2</v>
      </c>
      <c r="D3729" s="51">
        <f t="shared" si="61"/>
        <v>4.6220361106901309E-2</v>
      </c>
    </row>
    <row r="3730" spans="2:4" x14ac:dyDescent="0.2">
      <c r="B3730" t="s">
        <v>3766</v>
      </c>
      <c r="C3730" s="51">
        <v>1.1506458626460308E-2</v>
      </c>
      <c r="D3730" s="51">
        <f t="shared" si="61"/>
        <v>4.150645862646031E-2</v>
      </c>
    </row>
    <row r="3731" spans="2:4" x14ac:dyDescent="0.2">
      <c r="B3731" t="s">
        <v>3767</v>
      </c>
      <c r="C3731" s="51">
        <v>3.9263256141216264E-2</v>
      </c>
      <c r="D3731" s="51">
        <f t="shared" si="61"/>
        <v>6.9263256141216256E-2</v>
      </c>
    </row>
    <row r="3732" spans="2:4" x14ac:dyDescent="0.2">
      <c r="B3732" t="s">
        <v>3768</v>
      </c>
      <c r="C3732" s="51">
        <v>2.7172250675908963E-2</v>
      </c>
      <c r="D3732" s="51">
        <f t="shared" si="61"/>
        <v>5.7172250675908962E-2</v>
      </c>
    </row>
    <row r="3733" spans="2:4" x14ac:dyDescent="0.2">
      <c r="B3733" t="s">
        <v>3769</v>
      </c>
      <c r="C3733" s="51">
        <v>-1.6107480763388297E-2</v>
      </c>
      <c r="D3733" s="51">
        <f t="shared" si="61"/>
        <v>1.3892519236611701E-2</v>
      </c>
    </row>
    <row r="3734" spans="2:4" x14ac:dyDescent="0.2">
      <c r="B3734" t="s">
        <v>3770</v>
      </c>
      <c r="C3734" s="51">
        <v>2.8986159405556287E-2</v>
      </c>
      <c r="D3734" s="51">
        <f t="shared" si="61"/>
        <v>5.8986159405556286E-2</v>
      </c>
    </row>
    <row r="3735" spans="2:4" x14ac:dyDescent="0.2">
      <c r="B3735" t="s">
        <v>3771</v>
      </c>
      <c r="C3735" s="51">
        <v>2.1474266785634823E-3</v>
      </c>
      <c r="D3735" s="51">
        <f t="shared" si="61"/>
        <v>3.2147426678563483E-2</v>
      </c>
    </row>
    <row r="3736" spans="2:4" x14ac:dyDescent="0.2">
      <c r="B3736" t="s">
        <v>3772</v>
      </c>
      <c r="C3736" s="51">
        <v>3.4729616068248544E-2</v>
      </c>
      <c r="D3736" s="51">
        <f t="shared" si="61"/>
        <v>6.4729616068248536E-2</v>
      </c>
    </row>
    <row r="3737" spans="2:4" x14ac:dyDescent="0.2">
      <c r="B3737" t="s">
        <v>3773</v>
      </c>
      <c r="C3737" s="51">
        <v>1.3051084501321256E-2</v>
      </c>
      <c r="D3737" s="51">
        <f t="shared" si="61"/>
        <v>4.3051084501321252E-2</v>
      </c>
    </row>
    <row r="3738" spans="2:4" x14ac:dyDescent="0.2">
      <c r="B3738" t="s">
        <v>3774</v>
      </c>
      <c r="C3738" s="51">
        <v>-1.8322497961828173E-2</v>
      </c>
      <c r="D3738" s="51">
        <f t="shared" si="61"/>
        <v>1.1677502038171826E-2</v>
      </c>
    </row>
    <row r="3739" spans="2:4" x14ac:dyDescent="0.2">
      <c r="B3739" t="s">
        <v>3775</v>
      </c>
      <c r="C3739" s="51">
        <v>1.9755717296455779E-2</v>
      </c>
      <c r="D3739" s="51">
        <f t="shared" si="61"/>
        <v>4.9755717296455781E-2</v>
      </c>
    </row>
    <row r="3740" spans="2:4" x14ac:dyDescent="0.2">
      <c r="B3740" t="s">
        <v>3776</v>
      </c>
      <c r="C3740" s="51">
        <v>2.4042933214691753E-2</v>
      </c>
      <c r="D3740" s="51">
        <f t="shared" si="61"/>
        <v>5.4042933214691752E-2</v>
      </c>
    </row>
    <row r="3741" spans="2:4" x14ac:dyDescent="0.2">
      <c r="B3741" t="s">
        <v>3777</v>
      </c>
      <c r="C3741" s="51">
        <v>4.9520238415226833E-2</v>
      </c>
      <c r="D3741" s="51">
        <f t="shared" si="61"/>
        <v>7.9520238415226832E-2</v>
      </c>
    </row>
    <row r="3742" spans="2:4" x14ac:dyDescent="0.2">
      <c r="B3742" t="s">
        <v>3778</v>
      </c>
      <c r="C3742" s="51">
        <v>4.7455134335804332E-2</v>
      </c>
      <c r="D3742" s="51">
        <f t="shared" si="61"/>
        <v>7.7455134335804338E-2</v>
      </c>
    </row>
    <row r="3743" spans="2:4" x14ac:dyDescent="0.2">
      <c r="B3743" t="s">
        <v>3779</v>
      </c>
      <c r="C3743" s="51">
        <v>3.1812505172489902E-2</v>
      </c>
      <c r="D3743" s="51">
        <f t="shared" si="61"/>
        <v>6.1812505172489901E-2</v>
      </c>
    </row>
    <row r="3744" spans="2:4" x14ac:dyDescent="0.2">
      <c r="B3744" t="s">
        <v>3780</v>
      </c>
      <c r="C3744" s="51">
        <v>-8.4075946860223162E-4</v>
      </c>
      <c r="D3744" s="51">
        <f t="shared" si="61"/>
        <v>2.9159240531397769E-2</v>
      </c>
    </row>
    <row r="3745" spans="2:4" x14ac:dyDescent="0.2">
      <c r="B3745" t="s">
        <v>3781</v>
      </c>
      <c r="C3745" s="51">
        <v>9.6017940954326413E-4</v>
      </c>
      <c r="D3745" s="51">
        <f t="shared" si="61"/>
        <v>3.0960179409543265E-2</v>
      </c>
    </row>
    <row r="3746" spans="2:4" x14ac:dyDescent="0.2">
      <c r="B3746" t="s">
        <v>3782</v>
      </c>
      <c r="C3746" s="51">
        <v>-2.1770458314124365E-2</v>
      </c>
      <c r="D3746" s="51">
        <f t="shared" si="61"/>
        <v>8.229541685875634E-3</v>
      </c>
    </row>
    <row r="3747" spans="2:4" x14ac:dyDescent="0.2">
      <c r="B3747" t="s">
        <v>3783</v>
      </c>
      <c r="C3747" s="51">
        <v>2.3723277697572369E-2</v>
      </c>
      <c r="D3747" s="51">
        <f t="shared" si="61"/>
        <v>5.3723277697572368E-2</v>
      </c>
    </row>
    <row r="3748" spans="2:4" x14ac:dyDescent="0.2">
      <c r="B3748" t="s">
        <v>3784</v>
      </c>
      <c r="C3748" s="51">
        <v>2.6326534930899592E-2</v>
      </c>
      <c r="D3748" s="51">
        <f t="shared" si="61"/>
        <v>5.6326534930899591E-2</v>
      </c>
    </row>
    <row r="3749" spans="2:4" x14ac:dyDescent="0.2">
      <c r="B3749" t="s">
        <v>3785</v>
      </c>
      <c r="C3749" s="51">
        <v>2.9383412860828829E-2</v>
      </c>
      <c r="D3749" s="51">
        <f t="shared" si="61"/>
        <v>5.9383412860828828E-2</v>
      </c>
    </row>
    <row r="3750" spans="2:4" x14ac:dyDescent="0.2">
      <c r="B3750" t="s">
        <v>3786</v>
      </c>
      <c r="C3750" s="51">
        <v>7.1973598342588308E-3</v>
      </c>
      <c r="D3750" s="51">
        <f t="shared" si="61"/>
        <v>3.7197359834258828E-2</v>
      </c>
    </row>
    <row r="3751" spans="2:4" x14ac:dyDescent="0.2">
      <c r="B3751" t="s">
        <v>3787</v>
      </c>
      <c r="C3751" s="51">
        <v>3.3018486878634221E-2</v>
      </c>
      <c r="D3751" s="51">
        <f t="shared" si="61"/>
        <v>6.3018486878634219E-2</v>
      </c>
    </row>
    <row r="3752" spans="2:4" x14ac:dyDescent="0.2">
      <c r="B3752" t="s">
        <v>3788</v>
      </c>
      <c r="C3752" s="51">
        <v>-5.3376828220269776E-3</v>
      </c>
      <c r="D3752" s="51">
        <f t="shared" si="61"/>
        <v>2.4662317177973021E-2</v>
      </c>
    </row>
    <row r="3753" spans="2:4" x14ac:dyDescent="0.2">
      <c r="B3753" t="s">
        <v>3789</v>
      </c>
      <c r="C3753" s="51">
        <v>-2.8086930961580832E-2</v>
      </c>
      <c r="D3753" s="51">
        <f t="shared" si="61"/>
        <v>1.913069038419167E-3</v>
      </c>
    </row>
    <row r="3754" spans="2:4" x14ac:dyDescent="0.2">
      <c r="B3754" t="s">
        <v>3790</v>
      </c>
      <c r="C3754" s="51">
        <v>4.2635647748114659E-2</v>
      </c>
      <c r="D3754" s="51">
        <f t="shared" si="61"/>
        <v>7.2635647748114651E-2</v>
      </c>
    </row>
    <row r="3755" spans="2:4" x14ac:dyDescent="0.2">
      <c r="B3755" t="s">
        <v>3791</v>
      </c>
      <c r="C3755" s="51">
        <v>-1.2739051352968591E-2</v>
      </c>
      <c r="D3755" s="51">
        <f t="shared" si="61"/>
        <v>1.7260948647031406E-2</v>
      </c>
    </row>
    <row r="3756" spans="2:4" x14ac:dyDescent="0.2">
      <c r="B3756" t="s">
        <v>3792</v>
      </c>
      <c r="C3756" s="51">
        <v>-7.071095157588447E-3</v>
      </c>
      <c r="D3756" s="51">
        <f t="shared" si="61"/>
        <v>2.292890484241155E-2</v>
      </c>
    </row>
    <row r="3757" spans="2:4" x14ac:dyDescent="0.2">
      <c r="B3757" t="s">
        <v>3793</v>
      </c>
      <c r="C3757" s="51">
        <v>4.5976537989928908E-2</v>
      </c>
      <c r="D3757" s="51">
        <f t="shared" si="61"/>
        <v>7.59765379899289E-2</v>
      </c>
    </row>
    <row r="3758" spans="2:4" x14ac:dyDescent="0.2">
      <c r="B3758" t="s">
        <v>3794</v>
      </c>
      <c r="C3758" s="51">
        <v>-8.5700562972730269E-3</v>
      </c>
      <c r="D3758" s="51">
        <f t="shared" si="61"/>
        <v>2.1429943702726974E-2</v>
      </c>
    </row>
    <row r="3759" spans="2:4" x14ac:dyDescent="0.2">
      <c r="B3759" t="s">
        <v>3795</v>
      </c>
      <c r="C3759" s="51">
        <v>5.3567460761530385E-2</v>
      </c>
      <c r="D3759" s="51">
        <f t="shared" si="61"/>
        <v>8.3567460761530377E-2</v>
      </c>
    </row>
    <row r="3760" spans="2:4" x14ac:dyDescent="0.2">
      <c r="B3760" t="s">
        <v>3796</v>
      </c>
      <c r="C3760" s="51">
        <v>2.1808543111522707E-2</v>
      </c>
      <c r="D3760" s="51">
        <f t="shared" si="61"/>
        <v>5.1808543111522706E-2</v>
      </c>
    </row>
    <row r="3761" spans="2:4" x14ac:dyDescent="0.2">
      <c r="B3761" t="s">
        <v>3797</v>
      </c>
      <c r="C3761" s="51">
        <v>1.9856945268775038E-2</v>
      </c>
      <c r="D3761" s="51">
        <f t="shared" si="61"/>
        <v>4.9856945268775037E-2</v>
      </c>
    </row>
    <row r="3762" spans="2:4" x14ac:dyDescent="0.2">
      <c r="B3762" t="s">
        <v>3798</v>
      </c>
      <c r="C3762" s="51">
        <v>1.3999034730793584E-2</v>
      </c>
      <c r="D3762" s="51">
        <f t="shared" si="61"/>
        <v>4.3999034730793585E-2</v>
      </c>
    </row>
    <row r="3763" spans="2:4" x14ac:dyDescent="0.2">
      <c r="B3763" t="s">
        <v>3799</v>
      </c>
      <c r="C3763" s="51">
        <v>9.2127914716248812E-3</v>
      </c>
      <c r="D3763" s="51">
        <f t="shared" si="61"/>
        <v>3.9212791471624882E-2</v>
      </c>
    </row>
    <row r="3764" spans="2:4" x14ac:dyDescent="0.2">
      <c r="B3764" t="s">
        <v>3800</v>
      </c>
      <c r="C3764" s="51">
        <v>1.1075166947625441E-2</v>
      </c>
      <c r="D3764" s="51">
        <f t="shared" si="61"/>
        <v>4.107516694762544E-2</v>
      </c>
    </row>
    <row r="3765" spans="2:4" x14ac:dyDescent="0.2">
      <c r="B3765" t="s">
        <v>3801</v>
      </c>
      <c r="C3765" s="51">
        <v>8.2961565889312153E-3</v>
      </c>
      <c r="D3765" s="51">
        <f t="shared" si="61"/>
        <v>3.8296156588931214E-2</v>
      </c>
    </row>
    <row r="3766" spans="2:4" x14ac:dyDescent="0.2">
      <c r="B3766" t="s">
        <v>3802</v>
      </c>
      <c r="C3766" s="51">
        <v>-6.0321035737634001E-3</v>
      </c>
      <c r="D3766" s="51">
        <f t="shared" si="61"/>
        <v>2.3967896426236597E-2</v>
      </c>
    </row>
    <row r="3767" spans="2:4" x14ac:dyDescent="0.2">
      <c r="B3767" t="s">
        <v>3803</v>
      </c>
      <c r="C3767" s="51">
        <v>3.8629910292462842E-2</v>
      </c>
      <c r="D3767" s="51">
        <f t="shared" si="61"/>
        <v>6.8629910292462848E-2</v>
      </c>
    </row>
    <row r="3768" spans="2:4" x14ac:dyDescent="0.2">
      <c r="B3768" t="s">
        <v>3804</v>
      </c>
      <c r="C3768" s="51">
        <v>5.2463881284952274E-2</v>
      </c>
      <c r="D3768" s="51">
        <f t="shared" si="61"/>
        <v>8.2463881284952273E-2</v>
      </c>
    </row>
    <row r="3769" spans="2:4" x14ac:dyDescent="0.2">
      <c r="B3769" t="s">
        <v>3805</v>
      </c>
      <c r="C3769" s="51">
        <v>4.1323376768381541E-2</v>
      </c>
      <c r="D3769" s="51">
        <f t="shared" si="61"/>
        <v>7.1323376768381547E-2</v>
      </c>
    </row>
    <row r="3770" spans="2:4" x14ac:dyDescent="0.2">
      <c r="B3770" t="s">
        <v>3806</v>
      </c>
      <c r="C3770" s="51">
        <v>1.1964541919155134E-2</v>
      </c>
      <c r="D3770" s="51">
        <f t="shared" si="61"/>
        <v>4.1964541919155135E-2</v>
      </c>
    </row>
    <row r="3771" spans="2:4" x14ac:dyDescent="0.2">
      <c r="B3771" t="s">
        <v>3807</v>
      </c>
      <c r="C3771" s="51">
        <v>8.1670620651173378E-3</v>
      </c>
      <c r="D3771" s="51">
        <f t="shared" si="61"/>
        <v>3.8167062065117337E-2</v>
      </c>
    </row>
    <row r="3772" spans="2:4" x14ac:dyDescent="0.2">
      <c r="B3772" t="s">
        <v>3808</v>
      </c>
      <c r="C3772" s="51">
        <v>8.302325771902699E-3</v>
      </c>
      <c r="D3772" s="51">
        <f t="shared" si="61"/>
        <v>3.83023257719027E-2</v>
      </c>
    </row>
    <row r="3773" spans="2:4" x14ac:dyDescent="0.2">
      <c r="B3773" t="s">
        <v>3809</v>
      </c>
      <c r="C3773" s="51">
        <v>1.1682490668375048E-2</v>
      </c>
      <c r="D3773" s="51">
        <f t="shared" si="61"/>
        <v>4.1682490668375045E-2</v>
      </c>
    </row>
    <row r="3774" spans="2:4" x14ac:dyDescent="0.2">
      <c r="B3774" t="s">
        <v>3810</v>
      </c>
      <c r="C3774" s="51">
        <v>3.3199083554478592E-2</v>
      </c>
      <c r="D3774" s="51">
        <f t="shared" si="61"/>
        <v>6.3199083554478591E-2</v>
      </c>
    </row>
    <row r="3775" spans="2:4" x14ac:dyDescent="0.2">
      <c r="B3775" t="s">
        <v>3811</v>
      </c>
      <c r="C3775" s="51">
        <v>2.4220650486774971E-2</v>
      </c>
      <c r="D3775" s="51">
        <f t="shared" si="61"/>
        <v>5.422065048677497E-2</v>
      </c>
    </row>
    <row r="3776" spans="2:4" x14ac:dyDescent="0.2">
      <c r="B3776" t="s">
        <v>3812</v>
      </c>
      <c r="C3776" s="51">
        <v>-3.2331660196260624E-2</v>
      </c>
      <c r="D3776" s="51">
        <f t="shared" si="61"/>
        <v>-2.3316601962606251E-3</v>
      </c>
    </row>
    <row r="3777" spans="2:4" x14ac:dyDescent="0.2">
      <c r="B3777" t="s">
        <v>3813</v>
      </c>
      <c r="C3777" s="51">
        <v>2.1091517902309034E-2</v>
      </c>
      <c r="D3777" s="51">
        <f t="shared" si="61"/>
        <v>5.1091517902309036E-2</v>
      </c>
    </row>
    <row r="3778" spans="2:4" x14ac:dyDescent="0.2">
      <c r="B3778" t="s">
        <v>3814</v>
      </c>
      <c r="C3778" s="51">
        <v>4.412314432249588E-2</v>
      </c>
      <c r="D3778" s="51">
        <f t="shared" si="61"/>
        <v>7.4123144322495879E-2</v>
      </c>
    </row>
    <row r="3779" spans="2:4" x14ac:dyDescent="0.2">
      <c r="B3779" t="s">
        <v>3815</v>
      </c>
      <c r="C3779" s="51">
        <v>4.0721158896813462E-3</v>
      </c>
      <c r="D3779" s="51">
        <f t="shared" si="61"/>
        <v>3.4072115889681343E-2</v>
      </c>
    </row>
    <row r="3780" spans="2:4" x14ac:dyDescent="0.2">
      <c r="B3780" t="s">
        <v>3816</v>
      </c>
      <c r="C3780" s="51">
        <v>-2.1514868220318221E-2</v>
      </c>
      <c r="D3780" s="51">
        <f t="shared" si="61"/>
        <v>8.4851317796817774E-3</v>
      </c>
    </row>
    <row r="3781" spans="2:4" x14ac:dyDescent="0.2">
      <c r="B3781" t="s">
        <v>3817</v>
      </c>
      <c r="C3781" s="51">
        <v>1.7499543237891373E-2</v>
      </c>
      <c r="D3781" s="51">
        <f t="shared" ref="D3781:D3844" si="62">C3781+3%</f>
        <v>4.7499543237891372E-2</v>
      </c>
    </row>
    <row r="3782" spans="2:4" x14ac:dyDescent="0.2">
      <c r="B3782" t="s">
        <v>3818</v>
      </c>
      <c r="C3782" s="51">
        <v>3.7234185208370248E-2</v>
      </c>
      <c r="D3782" s="51">
        <f t="shared" si="62"/>
        <v>6.723418520837024E-2</v>
      </c>
    </row>
    <row r="3783" spans="2:4" x14ac:dyDescent="0.2">
      <c r="B3783" t="s">
        <v>3819</v>
      </c>
      <c r="C3783" s="51">
        <v>2.9717607162377646E-2</v>
      </c>
      <c r="D3783" s="51">
        <f t="shared" si="62"/>
        <v>5.9717607162377645E-2</v>
      </c>
    </row>
    <row r="3784" spans="2:4" x14ac:dyDescent="0.2">
      <c r="B3784" t="s">
        <v>3820</v>
      </c>
      <c r="C3784" s="51">
        <v>1.6592714775542149E-2</v>
      </c>
      <c r="D3784" s="51">
        <f t="shared" si="62"/>
        <v>4.6592714775542152E-2</v>
      </c>
    </row>
    <row r="3785" spans="2:4" x14ac:dyDescent="0.2">
      <c r="B3785" t="s">
        <v>3821</v>
      </c>
      <c r="C3785" s="51">
        <v>-8.8858023730200106E-3</v>
      </c>
      <c r="D3785" s="51">
        <f t="shared" si="62"/>
        <v>2.111419762697999E-2</v>
      </c>
    </row>
    <row r="3786" spans="2:4" x14ac:dyDescent="0.2">
      <c r="B3786" t="s">
        <v>3822</v>
      </c>
      <c r="C3786" s="51">
        <v>9.5539658025823489E-3</v>
      </c>
      <c r="D3786" s="51">
        <f t="shared" si="62"/>
        <v>3.9553965802582344E-2</v>
      </c>
    </row>
    <row r="3787" spans="2:4" x14ac:dyDescent="0.2">
      <c r="B3787" t="s">
        <v>3823</v>
      </c>
      <c r="C3787" s="51">
        <v>-3.0491598483516985E-2</v>
      </c>
      <c r="D3787" s="51">
        <f t="shared" si="62"/>
        <v>-4.9159848351698621E-4</v>
      </c>
    </row>
    <row r="3788" spans="2:4" x14ac:dyDescent="0.2">
      <c r="B3788" t="s">
        <v>3824</v>
      </c>
      <c r="C3788" s="51">
        <v>2.1261673432427131E-2</v>
      </c>
      <c r="D3788" s="51">
        <f t="shared" si="62"/>
        <v>5.1261673432427129E-2</v>
      </c>
    </row>
    <row r="3789" spans="2:4" x14ac:dyDescent="0.2">
      <c r="B3789" t="s">
        <v>3825</v>
      </c>
      <c r="C3789" s="51">
        <v>7.029921711792125E-3</v>
      </c>
      <c r="D3789" s="51">
        <f t="shared" si="62"/>
        <v>3.7029921711792126E-2</v>
      </c>
    </row>
    <row r="3790" spans="2:4" x14ac:dyDescent="0.2">
      <c r="B3790" t="s">
        <v>3826</v>
      </c>
      <c r="C3790" s="51">
        <v>-1.0926278871785546E-2</v>
      </c>
      <c r="D3790" s="51">
        <f t="shared" si="62"/>
        <v>1.9073721128214455E-2</v>
      </c>
    </row>
    <row r="3791" spans="2:4" x14ac:dyDescent="0.2">
      <c r="B3791" t="s">
        <v>3827</v>
      </c>
      <c r="C3791" s="51">
        <v>1.6202549449696176E-2</v>
      </c>
      <c r="D3791" s="51">
        <f t="shared" si="62"/>
        <v>4.6202549449696179E-2</v>
      </c>
    </row>
    <row r="3792" spans="2:4" x14ac:dyDescent="0.2">
      <c r="B3792" t="s">
        <v>3828</v>
      </c>
      <c r="C3792" s="51">
        <v>-1.6590351880876743E-2</v>
      </c>
      <c r="D3792" s="51">
        <f t="shared" si="62"/>
        <v>1.3409648119123256E-2</v>
      </c>
    </row>
    <row r="3793" spans="2:4" x14ac:dyDescent="0.2">
      <c r="B3793" t="s">
        <v>3829</v>
      </c>
      <c r="C3793" s="51">
        <v>3.546462237479641E-2</v>
      </c>
      <c r="D3793" s="51">
        <f t="shared" si="62"/>
        <v>6.5464622374796416E-2</v>
      </c>
    </row>
    <row r="3794" spans="2:4" x14ac:dyDescent="0.2">
      <c r="B3794" t="s">
        <v>3830</v>
      </c>
      <c r="C3794" s="51">
        <v>2.2165743075861624E-2</v>
      </c>
      <c r="D3794" s="51">
        <f t="shared" si="62"/>
        <v>5.2165743075861623E-2</v>
      </c>
    </row>
    <row r="3795" spans="2:4" x14ac:dyDescent="0.2">
      <c r="B3795" t="s">
        <v>3831</v>
      </c>
      <c r="C3795" s="51">
        <v>1.5045665152375313E-2</v>
      </c>
      <c r="D3795" s="51">
        <f t="shared" si="62"/>
        <v>4.5045665152375312E-2</v>
      </c>
    </row>
    <row r="3796" spans="2:4" x14ac:dyDescent="0.2">
      <c r="B3796" t="s">
        <v>3832</v>
      </c>
      <c r="C3796" s="51">
        <v>1.7684909249267189E-2</v>
      </c>
      <c r="D3796" s="51">
        <f t="shared" si="62"/>
        <v>4.7684909249267188E-2</v>
      </c>
    </row>
    <row r="3797" spans="2:4" x14ac:dyDescent="0.2">
      <c r="B3797" t="s">
        <v>3833</v>
      </c>
      <c r="C3797" s="51">
        <v>3.5193630409922787E-2</v>
      </c>
      <c r="D3797" s="51">
        <f t="shared" si="62"/>
        <v>6.5193630409922793E-2</v>
      </c>
    </row>
    <row r="3798" spans="2:4" x14ac:dyDescent="0.2">
      <c r="B3798" t="s">
        <v>3834</v>
      </c>
      <c r="C3798" s="51">
        <v>2.3743236069375784E-2</v>
      </c>
      <c r="D3798" s="51">
        <f t="shared" si="62"/>
        <v>5.3743236069375783E-2</v>
      </c>
    </row>
    <row r="3799" spans="2:4" x14ac:dyDescent="0.2">
      <c r="B3799" t="s">
        <v>3835</v>
      </c>
      <c r="C3799" s="51">
        <v>-1.1576070594968828E-3</v>
      </c>
      <c r="D3799" s="51">
        <f t="shared" si="62"/>
        <v>2.8842392940503114E-2</v>
      </c>
    </row>
    <row r="3800" spans="2:4" x14ac:dyDescent="0.2">
      <c r="B3800" t="s">
        <v>3836</v>
      </c>
      <c r="C3800" s="51">
        <v>-6.4072961294728784E-3</v>
      </c>
      <c r="D3800" s="51">
        <f t="shared" si="62"/>
        <v>2.3592703870527122E-2</v>
      </c>
    </row>
    <row r="3801" spans="2:4" x14ac:dyDescent="0.2">
      <c r="B3801" t="s">
        <v>3837</v>
      </c>
      <c r="C3801" s="51">
        <v>3.1920837504381084E-3</v>
      </c>
      <c r="D3801" s="51">
        <f t="shared" si="62"/>
        <v>3.3192083750438105E-2</v>
      </c>
    </row>
    <row r="3802" spans="2:4" x14ac:dyDescent="0.2">
      <c r="B3802" t="s">
        <v>3838</v>
      </c>
      <c r="C3802" s="51">
        <v>1.3985703061153617E-2</v>
      </c>
      <c r="D3802" s="51">
        <f t="shared" si="62"/>
        <v>4.3985703061153618E-2</v>
      </c>
    </row>
    <row r="3803" spans="2:4" x14ac:dyDescent="0.2">
      <c r="B3803" t="s">
        <v>3839</v>
      </c>
      <c r="C3803" s="51">
        <v>8.674431008358725E-3</v>
      </c>
      <c r="D3803" s="51">
        <f t="shared" si="62"/>
        <v>3.8674431008358726E-2</v>
      </c>
    </row>
    <row r="3804" spans="2:4" x14ac:dyDescent="0.2">
      <c r="B3804" t="s">
        <v>3840</v>
      </c>
      <c r="C3804" s="51">
        <v>8.6450389944430842E-3</v>
      </c>
      <c r="D3804" s="51">
        <f t="shared" si="62"/>
        <v>3.8645038994443083E-2</v>
      </c>
    </row>
    <row r="3805" spans="2:4" x14ac:dyDescent="0.2">
      <c r="B3805" t="s">
        <v>3841</v>
      </c>
      <c r="C3805" s="51">
        <v>4.2357434789916527E-2</v>
      </c>
      <c r="D3805" s="51">
        <f t="shared" si="62"/>
        <v>7.2357434789916519E-2</v>
      </c>
    </row>
    <row r="3806" spans="2:4" x14ac:dyDescent="0.2">
      <c r="B3806" t="s">
        <v>3842</v>
      </c>
      <c r="C3806" s="51">
        <v>1.1128989962146951E-2</v>
      </c>
      <c r="D3806" s="51">
        <f t="shared" si="62"/>
        <v>4.112898996214695E-2</v>
      </c>
    </row>
    <row r="3807" spans="2:4" x14ac:dyDescent="0.2">
      <c r="B3807" t="s">
        <v>3843</v>
      </c>
      <c r="C3807" s="51">
        <v>-2.1900402114219623E-3</v>
      </c>
      <c r="D3807" s="51">
        <f t="shared" si="62"/>
        <v>2.7809959788578038E-2</v>
      </c>
    </row>
    <row r="3808" spans="2:4" x14ac:dyDescent="0.2">
      <c r="B3808" t="s">
        <v>3844</v>
      </c>
      <c r="C3808" s="51">
        <v>6.8681858256785119E-2</v>
      </c>
      <c r="D3808" s="51">
        <f t="shared" si="62"/>
        <v>9.8681858256785118E-2</v>
      </c>
    </row>
    <row r="3809" spans="2:4" x14ac:dyDescent="0.2">
      <c r="B3809" t="s">
        <v>3845</v>
      </c>
      <c r="C3809" s="51">
        <v>-7.6766016134966666E-3</v>
      </c>
      <c r="D3809" s="51">
        <f t="shared" si="62"/>
        <v>2.2323398386503331E-2</v>
      </c>
    </row>
    <row r="3810" spans="2:4" x14ac:dyDescent="0.2">
      <c r="B3810" t="s">
        <v>3846</v>
      </c>
      <c r="C3810" s="51">
        <v>5.0072283325174202E-2</v>
      </c>
      <c r="D3810" s="51">
        <f t="shared" si="62"/>
        <v>8.0072283325174201E-2</v>
      </c>
    </row>
    <row r="3811" spans="2:4" x14ac:dyDescent="0.2">
      <c r="B3811" t="s">
        <v>3847</v>
      </c>
      <c r="C3811" s="51">
        <v>5.3037521375785138E-3</v>
      </c>
      <c r="D3811" s="51">
        <f t="shared" si="62"/>
        <v>3.5303752137578512E-2</v>
      </c>
    </row>
    <row r="3812" spans="2:4" x14ac:dyDescent="0.2">
      <c r="B3812" t="s">
        <v>3848</v>
      </c>
      <c r="C3812" s="51">
        <v>-2.8771866109057888E-2</v>
      </c>
      <c r="D3812" s="51">
        <f t="shared" si="62"/>
        <v>1.2281338909421111E-3</v>
      </c>
    </row>
    <row r="3813" spans="2:4" x14ac:dyDescent="0.2">
      <c r="B3813" t="s">
        <v>3849</v>
      </c>
      <c r="C3813" s="51">
        <v>5.7525401457936415E-3</v>
      </c>
      <c r="D3813" s="51">
        <f t="shared" si="62"/>
        <v>3.575254014579364E-2</v>
      </c>
    </row>
    <row r="3814" spans="2:4" x14ac:dyDescent="0.2">
      <c r="B3814" t="s">
        <v>3850</v>
      </c>
      <c r="C3814" s="51">
        <v>4.8654653337269786E-3</v>
      </c>
      <c r="D3814" s="51">
        <f t="shared" si="62"/>
        <v>3.4865465333726975E-2</v>
      </c>
    </row>
    <row r="3815" spans="2:4" x14ac:dyDescent="0.2">
      <c r="B3815" t="s">
        <v>3851</v>
      </c>
      <c r="C3815" s="51">
        <v>5.8101571388279342E-3</v>
      </c>
      <c r="D3815" s="51">
        <f t="shared" si="62"/>
        <v>3.5810157138827931E-2</v>
      </c>
    </row>
    <row r="3816" spans="2:4" x14ac:dyDescent="0.2">
      <c r="B3816" t="s">
        <v>3852</v>
      </c>
      <c r="C3816" s="51">
        <v>7.4698780449435065E-4</v>
      </c>
      <c r="D3816" s="51">
        <f t="shared" si="62"/>
        <v>3.074698780449435E-2</v>
      </c>
    </row>
    <row r="3817" spans="2:4" x14ac:dyDescent="0.2">
      <c r="B3817" t="s">
        <v>3853</v>
      </c>
      <c r="C3817" s="51">
        <v>8.7905749249674453E-3</v>
      </c>
      <c r="D3817" s="51">
        <f t="shared" si="62"/>
        <v>3.8790574924967444E-2</v>
      </c>
    </row>
    <row r="3818" spans="2:4" x14ac:dyDescent="0.2">
      <c r="B3818" t="s">
        <v>3854</v>
      </c>
      <c r="C3818" s="51">
        <v>1.0479336816645601E-2</v>
      </c>
      <c r="D3818" s="51">
        <f t="shared" si="62"/>
        <v>4.0479336816645603E-2</v>
      </c>
    </row>
    <row r="3819" spans="2:4" x14ac:dyDescent="0.2">
      <c r="B3819" t="s">
        <v>3855</v>
      </c>
      <c r="C3819" s="51">
        <v>1.3014913569155663E-2</v>
      </c>
      <c r="D3819" s="51">
        <f t="shared" si="62"/>
        <v>4.3014913569155662E-2</v>
      </c>
    </row>
    <row r="3820" spans="2:4" x14ac:dyDescent="0.2">
      <c r="B3820" t="s">
        <v>3856</v>
      </c>
      <c r="C3820" s="51">
        <v>-2.3419404125614319E-3</v>
      </c>
      <c r="D3820" s="51">
        <f t="shared" si="62"/>
        <v>2.7658059587438569E-2</v>
      </c>
    </row>
    <row r="3821" spans="2:4" x14ac:dyDescent="0.2">
      <c r="B3821" t="s">
        <v>3857</v>
      </c>
      <c r="C3821" s="51">
        <v>6.206071946234416E-3</v>
      </c>
      <c r="D3821" s="51">
        <f t="shared" si="62"/>
        <v>3.6206071946234417E-2</v>
      </c>
    </row>
    <row r="3822" spans="2:4" x14ac:dyDescent="0.2">
      <c r="B3822" t="s">
        <v>3858</v>
      </c>
      <c r="C3822" s="51">
        <v>-2.4298084003116123E-2</v>
      </c>
      <c r="D3822" s="51">
        <f t="shared" si="62"/>
        <v>5.7019159968838759E-3</v>
      </c>
    </row>
    <row r="3823" spans="2:4" x14ac:dyDescent="0.2">
      <c r="B3823" t="s">
        <v>3859</v>
      </c>
      <c r="C3823" s="51">
        <v>1.0393634713379181E-2</v>
      </c>
      <c r="D3823" s="51">
        <f t="shared" si="62"/>
        <v>4.039363471337918E-2</v>
      </c>
    </row>
    <row r="3824" spans="2:4" x14ac:dyDescent="0.2">
      <c r="B3824" t="s">
        <v>3860</v>
      </c>
      <c r="C3824" s="51">
        <v>2.4381424242904553E-2</v>
      </c>
      <c r="D3824" s="51">
        <f t="shared" si="62"/>
        <v>5.4381424242904555E-2</v>
      </c>
    </row>
    <row r="3825" spans="2:4" x14ac:dyDescent="0.2">
      <c r="B3825" t="s">
        <v>3861</v>
      </c>
      <c r="C3825" s="51">
        <v>-2.1880683949177023E-3</v>
      </c>
      <c r="D3825" s="51">
        <f t="shared" si="62"/>
        <v>2.7811931605082295E-2</v>
      </c>
    </row>
    <row r="3826" spans="2:4" x14ac:dyDescent="0.2">
      <c r="B3826" t="s">
        <v>3862</v>
      </c>
      <c r="C3826" s="51">
        <v>1.6591481811042634E-2</v>
      </c>
      <c r="D3826" s="51">
        <f t="shared" si="62"/>
        <v>4.6591481811042633E-2</v>
      </c>
    </row>
    <row r="3827" spans="2:4" x14ac:dyDescent="0.2">
      <c r="B3827" t="s">
        <v>3863</v>
      </c>
      <c r="C3827" s="51">
        <v>-7.0048650244061792E-3</v>
      </c>
      <c r="D3827" s="51">
        <f t="shared" si="62"/>
        <v>2.2995134975593821E-2</v>
      </c>
    </row>
    <row r="3828" spans="2:4" x14ac:dyDescent="0.2">
      <c r="B3828" t="s">
        <v>3864</v>
      </c>
      <c r="C3828" s="51">
        <v>1.083919261503195E-2</v>
      </c>
      <c r="D3828" s="51">
        <f t="shared" si="62"/>
        <v>4.0839192615031952E-2</v>
      </c>
    </row>
    <row r="3829" spans="2:4" x14ac:dyDescent="0.2">
      <c r="B3829" t="s">
        <v>3865</v>
      </c>
      <c r="C3829" s="51">
        <v>1.0810926627481881E-2</v>
      </c>
      <c r="D3829" s="51">
        <f t="shared" si="62"/>
        <v>4.0810926627481883E-2</v>
      </c>
    </row>
    <row r="3830" spans="2:4" x14ac:dyDescent="0.2">
      <c r="B3830" t="s">
        <v>3866</v>
      </c>
      <c r="C3830" s="51">
        <v>3.3140527615213217E-2</v>
      </c>
      <c r="D3830" s="51">
        <f t="shared" si="62"/>
        <v>6.3140527615213216E-2</v>
      </c>
    </row>
    <row r="3831" spans="2:4" x14ac:dyDescent="0.2">
      <c r="B3831" t="s">
        <v>3867</v>
      </c>
      <c r="C3831" s="51">
        <v>3.937104351011151E-4</v>
      </c>
      <c r="D3831" s="51">
        <f t="shared" si="62"/>
        <v>3.0393710435101112E-2</v>
      </c>
    </row>
    <row r="3832" spans="2:4" x14ac:dyDescent="0.2">
      <c r="B3832" t="s">
        <v>3868</v>
      </c>
      <c r="C3832" s="51">
        <v>3.6194821924834045E-3</v>
      </c>
      <c r="D3832" s="51">
        <f t="shared" si="62"/>
        <v>3.3619482192483403E-2</v>
      </c>
    </row>
    <row r="3833" spans="2:4" x14ac:dyDescent="0.2">
      <c r="B3833" t="s">
        <v>3869</v>
      </c>
      <c r="C3833" s="51">
        <v>-1.6262478402253422E-2</v>
      </c>
      <c r="D3833" s="51">
        <f t="shared" si="62"/>
        <v>1.3737521597746577E-2</v>
      </c>
    </row>
    <row r="3834" spans="2:4" x14ac:dyDescent="0.2">
      <c r="B3834" t="s">
        <v>3870</v>
      </c>
      <c r="C3834" s="51">
        <v>4.1014837041126627E-3</v>
      </c>
      <c r="D3834" s="51">
        <f t="shared" si="62"/>
        <v>3.4101483704112659E-2</v>
      </c>
    </row>
    <row r="3835" spans="2:4" x14ac:dyDescent="0.2">
      <c r="B3835" t="s">
        <v>3871</v>
      </c>
      <c r="C3835" s="51">
        <v>1.2007501620410158E-2</v>
      </c>
      <c r="D3835" s="51">
        <f t="shared" si="62"/>
        <v>4.2007501620410156E-2</v>
      </c>
    </row>
    <row r="3836" spans="2:4" x14ac:dyDescent="0.2">
      <c r="B3836" t="s">
        <v>3872</v>
      </c>
      <c r="C3836" s="51">
        <v>3.0108211477432513E-2</v>
      </c>
      <c r="D3836" s="51">
        <f t="shared" si="62"/>
        <v>6.0108211477432512E-2</v>
      </c>
    </row>
    <row r="3837" spans="2:4" x14ac:dyDescent="0.2">
      <c r="B3837" t="s">
        <v>3873</v>
      </c>
      <c r="C3837" s="51">
        <v>3.3086956173147518E-2</v>
      </c>
      <c r="D3837" s="51">
        <f t="shared" si="62"/>
        <v>6.3086956173147524E-2</v>
      </c>
    </row>
    <row r="3838" spans="2:4" x14ac:dyDescent="0.2">
      <c r="B3838" t="s">
        <v>3874</v>
      </c>
      <c r="C3838" s="51">
        <v>4.3861411091415836E-2</v>
      </c>
      <c r="D3838" s="51">
        <f t="shared" si="62"/>
        <v>7.3861411091415835E-2</v>
      </c>
    </row>
    <row r="3839" spans="2:4" x14ac:dyDescent="0.2">
      <c r="B3839" t="s">
        <v>3875</v>
      </c>
      <c r="C3839" s="51">
        <v>2.273555827449416E-2</v>
      </c>
      <c r="D3839" s="51">
        <f t="shared" si="62"/>
        <v>5.2735558274494158E-2</v>
      </c>
    </row>
    <row r="3840" spans="2:4" x14ac:dyDescent="0.2">
      <c r="B3840" t="s">
        <v>3876</v>
      </c>
      <c r="C3840" s="51">
        <v>3.4175536560300722E-2</v>
      </c>
      <c r="D3840" s="51">
        <f t="shared" si="62"/>
        <v>6.4175536560300728E-2</v>
      </c>
    </row>
    <row r="3841" spans="2:4" x14ac:dyDescent="0.2">
      <c r="B3841" t="s">
        <v>3877</v>
      </c>
      <c r="C3841" s="51">
        <v>2.7546950036446312E-2</v>
      </c>
      <c r="D3841" s="51">
        <f t="shared" si="62"/>
        <v>5.7546950036446311E-2</v>
      </c>
    </row>
    <row r="3842" spans="2:4" x14ac:dyDescent="0.2">
      <c r="B3842" t="s">
        <v>3878</v>
      </c>
      <c r="C3842" s="51">
        <v>-1.4115994515361245E-2</v>
      </c>
      <c r="D3842" s="51">
        <f t="shared" si="62"/>
        <v>1.5884005484638752E-2</v>
      </c>
    </row>
    <row r="3843" spans="2:4" x14ac:dyDescent="0.2">
      <c r="B3843" t="s">
        <v>3879</v>
      </c>
      <c r="C3843" s="51">
        <v>4.2744014007468398E-2</v>
      </c>
      <c r="D3843" s="51">
        <f t="shared" si="62"/>
        <v>7.2744014007468397E-2</v>
      </c>
    </row>
    <row r="3844" spans="2:4" x14ac:dyDescent="0.2">
      <c r="B3844" t="s">
        <v>3880</v>
      </c>
      <c r="C3844" s="51">
        <v>3.35292545956684E-3</v>
      </c>
      <c r="D3844" s="51">
        <f t="shared" si="62"/>
        <v>3.3352925459566841E-2</v>
      </c>
    </row>
    <row r="3845" spans="2:4" x14ac:dyDescent="0.2">
      <c r="B3845" t="s">
        <v>3881</v>
      </c>
      <c r="C3845" s="51">
        <v>4.3254069794411163E-3</v>
      </c>
      <c r="D3845" s="51">
        <f t="shared" ref="D3845:D3908" si="63">C3845+3%</f>
        <v>3.4325406979441114E-2</v>
      </c>
    </row>
    <row r="3846" spans="2:4" x14ac:dyDescent="0.2">
      <c r="B3846" t="s">
        <v>3882</v>
      </c>
      <c r="C3846" s="51">
        <v>6.7319466283001748E-3</v>
      </c>
      <c r="D3846" s="51">
        <f t="shared" si="63"/>
        <v>3.6731946628300177E-2</v>
      </c>
    </row>
    <row r="3847" spans="2:4" x14ac:dyDescent="0.2">
      <c r="B3847" t="s">
        <v>3883</v>
      </c>
      <c r="C3847" s="51">
        <v>3.4857883905631305E-2</v>
      </c>
      <c r="D3847" s="51">
        <f t="shared" si="63"/>
        <v>6.4857883905631297E-2</v>
      </c>
    </row>
    <row r="3848" spans="2:4" x14ac:dyDescent="0.2">
      <c r="B3848" t="s">
        <v>3884</v>
      </c>
      <c r="C3848" s="51">
        <v>1.3529530942887641E-2</v>
      </c>
      <c r="D3848" s="51">
        <f t="shared" si="63"/>
        <v>4.352953094288764E-2</v>
      </c>
    </row>
    <row r="3849" spans="2:4" x14ac:dyDescent="0.2">
      <c r="B3849" t="s">
        <v>3885</v>
      </c>
      <c r="C3849" s="51">
        <v>8.636308634115894E-4</v>
      </c>
      <c r="D3849" s="51">
        <f t="shared" si="63"/>
        <v>3.0863630863411588E-2</v>
      </c>
    </row>
    <row r="3850" spans="2:4" x14ac:dyDescent="0.2">
      <c r="B3850" t="s">
        <v>3886</v>
      </c>
      <c r="C3850" s="51">
        <v>-1.3902200198015869E-2</v>
      </c>
      <c r="D3850" s="51">
        <f t="shared" si="63"/>
        <v>1.6097799801984128E-2</v>
      </c>
    </row>
    <row r="3851" spans="2:4" x14ac:dyDescent="0.2">
      <c r="B3851" t="s">
        <v>3887</v>
      </c>
      <c r="C3851" s="51">
        <v>1.3113229322852582E-2</v>
      </c>
      <c r="D3851" s="51">
        <f t="shared" si="63"/>
        <v>4.3113229322852581E-2</v>
      </c>
    </row>
    <row r="3852" spans="2:4" x14ac:dyDescent="0.2">
      <c r="B3852" t="s">
        <v>3888</v>
      </c>
      <c r="C3852" s="51">
        <v>-3.0335853651349519E-3</v>
      </c>
      <c r="D3852" s="51">
        <f t="shared" si="63"/>
        <v>2.6966414634865047E-2</v>
      </c>
    </row>
    <row r="3853" spans="2:4" x14ac:dyDescent="0.2">
      <c r="B3853" t="s">
        <v>3889</v>
      </c>
      <c r="C3853" s="51">
        <v>3.7223347204759803E-2</v>
      </c>
      <c r="D3853" s="51">
        <f t="shared" si="63"/>
        <v>6.7223347204759809E-2</v>
      </c>
    </row>
    <row r="3854" spans="2:4" x14ac:dyDescent="0.2">
      <c r="B3854" t="s">
        <v>3890</v>
      </c>
      <c r="C3854" s="51">
        <v>1.4540417310105356E-2</v>
      </c>
      <c r="D3854" s="51">
        <f t="shared" si="63"/>
        <v>4.4540417310105357E-2</v>
      </c>
    </row>
    <row r="3855" spans="2:4" x14ac:dyDescent="0.2">
      <c r="B3855" t="s">
        <v>3891</v>
      </c>
      <c r="C3855" s="51">
        <v>1.4077434323047351E-2</v>
      </c>
      <c r="D3855" s="51">
        <f t="shared" si="63"/>
        <v>4.4077434323047351E-2</v>
      </c>
    </row>
    <row r="3856" spans="2:4" x14ac:dyDescent="0.2">
      <c r="B3856" t="s">
        <v>3892</v>
      </c>
      <c r="C3856" s="51">
        <v>1.8670459675420421E-2</v>
      </c>
      <c r="D3856" s="51">
        <f t="shared" si="63"/>
        <v>4.867045967542042E-2</v>
      </c>
    </row>
    <row r="3857" spans="2:4" x14ac:dyDescent="0.2">
      <c r="B3857" t="s">
        <v>3893</v>
      </c>
      <c r="C3857" s="51">
        <v>-6.9042967613146839E-3</v>
      </c>
      <c r="D3857" s="51">
        <f t="shared" si="63"/>
        <v>2.3095703238685317E-2</v>
      </c>
    </row>
    <row r="3858" spans="2:4" x14ac:dyDescent="0.2">
      <c r="B3858" t="s">
        <v>3894</v>
      </c>
      <c r="C3858" s="51">
        <v>1.8401109529936073E-2</v>
      </c>
      <c r="D3858" s="51">
        <f t="shared" si="63"/>
        <v>4.8401109529936072E-2</v>
      </c>
    </row>
    <row r="3859" spans="2:4" x14ac:dyDescent="0.2">
      <c r="B3859" t="s">
        <v>3895</v>
      </c>
      <c r="C3859" s="51">
        <v>-2.7012629458059205E-2</v>
      </c>
      <c r="D3859" s="51">
        <f t="shared" si="63"/>
        <v>2.9873705419407939E-3</v>
      </c>
    </row>
    <row r="3860" spans="2:4" x14ac:dyDescent="0.2">
      <c r="B3860" t="s">
        <v>3896</v>
      </c>
      <c r="C3860" s="51">
        <v>-2.0534314740973815E-2</v>
      </c>
      <c r="D3860" s="51">
        <f t="shared" si="63"/>
        <v>9.4656852590261839E-3</v>
      </c>
    </row>
    <row r="3861" spans="2:4" x14ac:dyDescent="0.2">
      <c r="B3861" t="s">
        <v>3897</v>
      </c>
      <c r="C3861" s="51">
        <v>9.1827302043884437E-3</v>
      </c>
      <c r="D3861" s="51">
        <f t="shared" si="63"/>
        <v>3.9182730204388443E-2</v>
      </c>
    </row>
    <row r="3862" spans="2:4" x14ac:dyDescent="0.2">
      <c r="B3862" t="s">
        <v>3898</v>
      </c>
      <c r="C3862" s="51">
        <v>-3.0200598101757375E-3</v>
      </c>
      <c r="D3862" s="51">
        <f t="shared" si="63"/>
        <v>2.6979940189824261E-2</v>
      </c>
    </row>
    <row r="3863" spans="2:4" x14ac:dyDescent="0.2">
      <c r="B3863" t="s">
        <v>3899</v>
      </c>
      <c r="C3863" s="51">
        <v>7.3727519605051497E-3</v>
      </c>
      <c r="D3863" s="51">
        <f t="shared" si="63"/>
        <v>3.737275196050515E-2</v>
      </c>
    </row>
    <row r="3864" spans="2:4" x14ac:dyDescent="0.2">
      <c r="B3864" t="s">
        <v>3900</v>
      </c>
      <c r="C3864" s="51">
        <v>6.3327462649078944E-5</v>
      </c>
      <c r="D3864" s="51">
        <f t="shared" si="63"/>
        <v>3.006332746264908E-2</v>
      </c>
    </row>
    <row r="3865" spans="2:4" x14ac:dyDescent="0.2">
      <c r="B3865" t="s">
        <v>3901</v>
      </c>
      <c r="C3865" s="51">
        <v>2.7294328981025601E-2</v>
      </c>
      <c r="D3865" s="51">
        <f t="shared" si="63"/>
        <v>5.72943289810256E-2</v>
      </c>
    </row>
    <row r="3866" spans="2:4" x14ac:dyDescent="0.2">
      <c r="B3866" t="s">
        <v>3902</v>
      </c>
      <c r="C3866" s="51">
        <v>4.0741345222951801E-2</v>
      </c>
      <c r="D3866" s="51">
        <f t="shared" si="63"/>
        <v>7.0741345222951807E-2</v>
      </c>
    </row>
    <row r="3867" spans="2:4" x14ac:dyDescent="0.2">
      <c r="B3867" t="s">
        <v>3903</v>
      </c>
      <c r="C3867" s="51">
        <v>-1.4851532123392875E-2</v>
      </c>
      <c r="D3867" s="51">
        <f t="shared" si="63"/>
        <v>1.5148467876607124E-2</v>
      </c>
    </row>
    <row r="3868" spans="2:4" x14ac:dyDescent="0.2">
      <c r="B3868" t="s">
        <v>3904</v>
      </c>
      <c r="C3868" s="51">
        <v>2.4939753290821945E-2</v>
      </c>
      <c r="D3868" s="51">
        <f t="shared" si="63"/>
        <v>5.4939753290821944E-2</v>
      </c>
    </row>
    <row r="3869" spans="2:4" x14ac:dyDescent="0.2">
      <c r="B3869" t="s">
        <v>3905</v>
      </c>
      <c r="C3869" s="51">
        <v>3.172400245252692E-3</v>
      </c>
      <c r="D3869" s="51">
        <f t="shared" si="63"/>
        <v>3.3172400245252691E-2</v>
      </c>
    </row>
    <row r="3870" spans="2:4" x14ac:dyDescent="0.2">
      <c r="B3870" t="s">
        <v>3906</v>
      </c>
      <c r="C3870" s="51">
        <v>3.4955003997220707E-2</v>
      </c>
      <c r="D3870" s="51">
        <f t="shared" si="63"/>
        <v>6.4955003997220706E-2</v>
      </c>
    </row>
    <row r="3871" spans="2:4" x14ac:dyDescent="0.2">
      <c r="B3871" t="s">
        <v>3907</v>
      </c>
      <c r="C3871" s="51">
        <v>-2.1798042938821732E-2</v>
      </c>
      <c r="D3871" s="51">
        <f t="shared" si="63"/>
        <v>8.2019570611782666E-3</v>
      </c>
    </row>
    <row r="3872" spans="2:4" x14ac:dyDescent="0.2">
      <c r="B3872" t="s">
        <v>3908</v>
      </c>
      <c r="C3872" s="51">
        <v>-1.3348054017519867E-2</v>
      </c>
      <c r="D3872" s="51">
        <f t="shared" si="63"/>
        <v>1.6651945982480133E-2</v>
      </c>
    </row>
    <row r="3873" spans="2:4" x14ac:dyDescent="0.2">
      <c r="B3873" t="s">
        <v>3909</v>
      </c>
      <c r="C3873" s="51">
        <v>3.7418555793484319E-2</v>
      </c>
      <c r="D3873" s="51">
        <f t="shared" si="63"/>
        <v>6.7418555793484325E-2</v>
      </c>
    </row>
    <row r="3874" spans="2:4" x14ac:dyDescent="0.2">
      <c r="B3874" t="s">
        <v>3910</v>
      </c>
      <c r="C3874" s="51">
        <v>1.1891833746086745E-2</v>
      </c>
      <c r="D3874" s="51">
        <f t="shared" si="63"/>
        <v>4.1891833746086744E-2</v>
      </c>
    </row>
    <row r="3875" spans="2:4" x14ac:dyDescent="0.2">
      <c r="B3875" t="s">
        <v>3911</v>
      </c>
      <c r="C3875" s="51">
        <v>-1.9284217864513151E-3</v>
      </c>
      <c r="D3875" s="51">
        <f t="shared" si="63"/>
        <v>2.8071578213548685E-2</v>
      </c>
    </row>
    <row r="3876" spans="2:4" x14ac:dyDescent="0.2">
      <c r="B3876" t="s">
        <v>3912</v>
      </c>
      <c r="C3876" s="51">
        <v>2.3559997423889083E-2</v>
      </c>
      <c r="D3876" s="51">
        <f t="shared" si="63"/>
        <v>5.3559997423889082E-2</v>
      </c>
    </row>
    <row r="3877" spans="2:4" x14ac:dyDescent="0.2">
      <c r="B3877" t="s">
        <v>3913</v>
      </c>
      <c r="C3877" s="51">
        <v>1.4578590760396856E-2</v>
      </c>
      <c r="D3877" s="51">
        <f t="shared" si="63"/>
        <v>4.4578590760396858E-2</v>
      </c>
    </row>
    <row r="3878" spans="2:4" x14ac:dyDescent="0.2">
      <c r="B3878" t="s">
        <v>3914</v>
      </c>
      <c r="C3878" s="51">
        <v>9.2704894896632559E-3</v>
      </c>
      <c r="D3878" s="51">
        <f t="shared" si="63"/>
        <v>3.9270489489663253E-2</v>
      </c>
    </row>
    <row r="3879" spans="2:4" x14ac:dyDescent="0.2">
      <c r="B3879" t="s">
        <v>3915</v>
      </c>
      <c r="C3879" s="51">
        <v>1.5900309262142472E-2</v>
      </c>
      <c r="D3879" s="51">
        <f t="shared" si="63"/>
        <v>4.5900309262142475E-2</v>
      </c>
    </row>
    <row r="3880" spans="2:4" x14ac:dyDescent="0.2">
      <c r="B3880" t="s">
        <v>3916</v>
      </c>
      <c r="C3880" s="51">
        <v>2.6089245183892891E-2</v>
      </c>
      <c r="D3880" s="51">
        <f t="shared" si="63"/>
        <v>5.608924518389289E-2</v>
      </c>
    </row>
    <row r="3881" spans="2:4" x14ac:dyDescent="0.2">
      <c r="B3881" t="s">
        <v>3917</v>
      </c>
      <c r="C3881" s="51">
        <v>-2.4085035230113953E-2</v>
      </c>
      <c r="D3881" s="51">
        <f t="shared" si="63"/>
        <v>5.9149647698860455E-3</v>
      </c>
    </row>
    <row r="3882" spans="2:4" x14ac:dyDescent="0.2">
      <c r="B3882" t="s">
        <v>3918</v>
      </c>
      <c r="C3882" s="51">
        <v>4.6660144824328446E-2</v>
      </c>
      <c r="D3882" s="51">
        <f t="shared" si="63"/>
        <v>7.6660144824328452E-2</v>
      </c>
    </row>
    <row r="3883" spans="2:4" x14ac:dyDescent="0.2">
      <c r="B3883" t="s">
        <v>3919</v>
      </c>
      <c r="C3883" s="51">
        <v>-1.3456923685064745E-2</v>
      </c>
      <c r="D3883" s="51">
        <f t="shared" si="63"/>
        <v>1.6543076314935255E-2</v>
      </c>
    </row>
    <row r="3884" spans="2:4" x14ac:dyDescent="0.2">
      <c r="B3884" t="s">
        <v>3920</v>
      </c>
      <c r="C3884" s="51">
        <v>3.9465255783660148E-2</v>
      </c>
      <c r="D3884" s="51">
        <f t="shared" si="63"/>
        <v>6.946525578366014E-2</v>
      </c>
    </row>
    <row r="3885" spans="2:4" x14ac:dyDescent="0.2">
      <c r="B3885" t="s">
        <v>3921</v>
      </c>
      <c r="C3885" s="51">
        <v>-2.2295010454756653E-2</v>
      </c>
      <c r="D3885" s="51">
        <f t="shared" si="63"/>
        <v>7.7049895452433459E-3</v>
      </c>
    </row>
    <row r="3886" spans="2:4" x14ac:dyDescent="0.2">
      <c r="B3886" t="s">
        <v>3922</v>
      </c>
      <c r="C3886" s="51">
        <v>1.4295013541941043E-2</v>
      </c>
      <c r="D3886" s="51">
        <f t="shared" si="63"/>
        <v>4.4295013541941042E-2</v>
      </c>
    </row>
    <row r="3887" spans="2:4" x14ac:dyDescent="0.2">
      <c r="B3887" t="s">
        <v>3923</v>
      </c>
      <c r="C3887" s="51">
        <v>-4.8345387581316908E-2</v>
      </c>
      <c r="D3887" s="51">
        <f t="shared" si="63"/>
        <v>-1.8345387581316909E-2</v>
      </c>
    </row>
    <row r="3888" spans="2:4" x14ac:dyDescent="0.2">
      <c r="B3888" t="s">
        <v>3924</v>
      </c>
      <c r="C3888" s="51">
        <v>2.517193686430922E-2</v>
      </c>
      <c r="D3888" s="51">
        <f t="shared" si="63"/>
        <v>5.5171936864309219E-2</v>
      </c>
    </row>
    <row r="3889" spans="2:4" x14ac:dyDescent="0.2">
      <c r="B3889" t="s">
        <v>3925</v>
      </c>
      <c r="C3889" s="51">
        <v>1.0561442859769423E-2</v>
      </c>
      <c r="D3889" s="51">
        <f t="shared" si="63"/>
        <v>4.0561442859769425E-2</v>
      </c>
    </row>
    <row r="3890" spans="2:4" x14ac:dyDescent="0.2">
      <c r="B3890" t="s">
        <v>3926</v>
      </c>
      <c r="C3890" s="51">
        <v>2.0799237816654804E-2</v>
      </c>
      <c r="D3890" s="51">
        <f t="shared" si="63"/>
        <v>5.0799237816654803E-2</v>
      </c>
    </row>
    <row r="3891" spans="2:4" x14ac:dyDescent="0.2">
      <c r="B3891" t="s">
        <v>3927</v>
      </c>
      <c r="C3891" s="51">
        <v>-3.27438167111129E-2</v>
      </c>
      <c r="D3891" s="51">
        <f t="shared" si="63"/>
        <v>-2.7438167111129008E-3</v>
      </c>
    </row>
    <row r="3892" spans="2:4" x14ac:dyDescent="0.2">
      <c r="B3892" t="s">
        <v>3928</v>
      </c>
      <c r="C3892" s="51">
        <v>8.3094157833091195E-3</v>
      </c>
      <c r="D3892" s="51">
        <f t="shared" si="63"/>
        <v>3.8309415783309118E-2</v>
      </c>
    </row>
    <row r="3893" spans="2:4" x14ac:dyDescent="0.2">
      <c r="B3893" t="s">
        <v>3929</v>
      </c>
      <c r="C3893" s="51">
        <v>3.6657148414437048E-2</v>
      </c>
      <c r="D3893" s="51">
        <f t="shared" si="63"/>
        <v>6.665714841443704E-2</v>
      </c>
    </row>
    <row r="3894" spans="2:4" x14ac:dyDescent="0.2">
      <c r="B3894" t="s">
        <v>3930</v>
      </c>
      <c r="C3894" s="51">
        <v>2.3913566145986068E-2</v>
      </c>
      <c r="D3894" s="51">
        <f t="shared" si="63"/>
        <v>5.3913566145986067E-2</v>
      </c>
    </row>
    <row r="3895" spans="2:4" x14ac:dyDescent="0.2">
      <c r="B3895" t="s">
        <v>3931</v>
      </c>
      <c r="C3895" s="51">
        <v>1.0786115621286667E-3</v>
      </c>
      <c r="D3895" s="51">
        <f t="shared" si="63"/>
        <v>3.1078611562128666E-2</v>
      </c>
    </row>
    <row r="3896" spans="2:4" x14ac:dyDescent="0.2">
      <c r="B3896" t="s">
        <v>3932</v>
      </c>
      <c r="C3896" s="51">
        <v>4.0645744959526039E-2</v>
      </c>
      <c r="D3896" s="51">
        <f t="shared" si="63"/>
        <v>7.0645744959526038E-2</v>
      </c>
    </row>
    <row r="3897" spans="2:4" x14ac:dyDescent="0.2">
      <c r="B3897" t="s">
        <v>3933</v>
      </c>
      <c r="C3897" s="51">
        <v>2.8182429993761318E-2</v>
      </c>
      <c r="D3897" s="51">
        <f t="shared" si="63"/>
        <v>5.8182429993761317E-2</v>
      </c>
    </row>
    <row r="3898" spans="2:4" x14ac:dyDescent="0.2">
      <c r="B3898" t="s">
        <v>3934</v>
      </c>
      <c r="C3898" s="51">
        <v>5.9016816105337579E-4</v>
      </c>
      <c r="D3898" s="51">
        <f t="shared" si="63"/>
        <v>3.0590168161053373E-2</v>
      </c>
    </row>
    <row r="3899" spans="2:4" x14ac:dyDescent="0.2">
      <c r="B3899" t="s">
        <v>3935</v>
      </c>
      <c r="C3899" s="51">
        <v>-4.0442395203154624E-3</v>
      </c>
      <c r="D3899" s="51">
        <f t="shared" si="63"/>
        <v>2.5955760479684536E-2</v>
      </c>
    </row>
    <row r="3900" spans="2:4" x14ac:dyDescent="0.2">
      <c r="B3900" t="s">
        <v>3936</v>
      </c>
      <c r="C3900" s="51">
        <v>2.3868181728663163E-2</v>
      </c>
      <c r="D3900" s="51">
        <f t="shared" si="63"/>
        <v>5.3868181728663159E-2</v>
      </c>
    </row>
    <row r="3901" spans="2:4" x14ac:dyDescent="0.2">
      <c r="B3901" t="s">
        <v>3937</v>
      </c>
      <c r="C3901" s="51">
        <v>-1.7149207907051579E-2</v>
      </c>
      <c r="D3901" s="51">
        <f t="shared" si="63"/>
        <v>1.285079209294842E-2</v>
      </c>
    </row>
    <row r="3902" spans="2:4" x14ac:dyDescent="0.2">
      <c r="B3902" t="s">
        <v>3938</v>
      </c>
      <c r="C3902" s="51">
        <v>-3.6502507654052312E-3</v>
      </c>
      <c r="D3902" s="51">
        <f t="shared" si="63"/>
        <v>2.6349749234594766E-2</v>
      </c>
    </row>
    <row r="3903" spans="2:4" x14ac:dyDescent="0.2">
      <c r="B3903" t="s">
        <v>3939</v>
      </c>
      <c r="C3903" s="51">
        <v>4.7271114484669042E-3</v>
      </c>
      <c r="D3903" s="51">
        <f t="shared" si="63"/>
        <v>3.4727111448466901E-2</v>
      </c>
    </row>
    <row r="3904" spans="2:4" x14ac:dyDescent="0.2">
      <c r="B3904" t="s">
        <v>3940</v>
      </c>
      <c r="C3904" s="51">
        <v>-6.5395910169650188E-3</v>
      </c>
      <c r="D3904" s="51">
        <f t="shared" si="63"/>
        <v>2.3460408983034982E-2</v>
      </c>
    </row>
    <row r="3905" spans="2:4" x14ac:dyDescent="0.2">
      <c r="B3905" t="s">
        <v>3941</v>
      </c>
      <c r="C3905" s="51">
        <v>2.2522392741402684E-2</v>
      </c>
      <c r="D3905" s="51">
        <f t="shared" si="63"/>
        <v>5.2522392741402683E-2</v>
      </c>
    </row>
    <row r="3906" spans="2:4" x14ac:dyDescent="0.2">
      <c r="B3906" t="s">
        <v>3942</v>
      </c>
      <c r="C3906" s="51">
        <v>9.611468448157634E-3</v>
      </c>
      <c r="D3906" s="51">
        <f t="shared" si="63"/>
        <v>3.9611468448157633E-2</v>
      </c>
    </row>
    <row r="3907" spans="2:4" x14ac:dyDescent="0.2">
      <c r="B3907" t="s">
        <v>3943</v>
      </c>
      <c r="C3907" s="51">
        <v>4.2168968955368135E-3</v>
      </c>
      <c r="D3907" s="51">
        <f t="shared" si="63"/>
        <v>3.4216896895536815E-2</v>
      </c>
    </row>
    <row r="3908" spans="2:4" x14ac:dyDescent="0.2">
      <c r="B3908" t="s">
        <v>3944</v>
      </c>
      <c r="C3908" s="51">
        <v>1.0521567602371719E-2</v>
      </c>
      <c r="D3908" s="51">
        <f t="shared" si="63"/>
        <v>4.0521567602371716E-2</v>
      </c>
    </row>
    <row r="3909" spans="2:4" x14ac:dyDescent="0.2">
      <c r="B3909" t="s">
        <v>3945</v>
      </c>
      <c r="C3909" s="51">
        <v>-1.3514712121868869E-2</v>
      </c>
      <c r="D3909" s="51">
        <f t="shared" ref="D3909:D3972" si="64">C3909+3%</f>
        <v>1.6485287878131132E-2</v>
      </c>
    </row>
    <row r="3910" spans="2:4" x14ac:dyDescent="0.2">
      <c r="B3910" t="s">
        <v>3946</v>
      </c>
      <c r="C3910" s="51">
        <v>1.1621592353808444E-2</v>
      </c>
      <c r="D3910" s="51">
        <f t="shared" si="64"/>
        <v>4.162159235380844E-2</v>
      </c>
    </row>
    <row r="3911" spans="2:4" x14ac:dyDescent="0.2">
      <c r="B3911" t="s">
        <v>3947</v>
      </c>
      <c r="C3911" s="51">
        <v>1.3148346214779885E-2</v>
      </c>
      <c r="D3911" s="51">
        <f t="shared" si="64"/>
        <v>4.3148346214779885E-2</v>
      </c>
    </row>
    <row r="3912" spans="2:4" x14ac:dyDescent="0.2">
      <c r="B3912" t="s">
        <v>3948</v>
      </c>
      <c r="C3912" s="51">
        <v>4.4461457243557018E-2</v>
      </c>
      <c r="D3912" s="51">
        <f t="shared" si="64"/>
        <v>7.4461457243557017E-2</v>
      </c>
    </row>
    <row r="3913" spans="2:4" x14ac:dyDescent="0.2">
      <c r="B3913" t="s">
        <v>3949</v>
      </c>
      <c r="C3913" s="51">
        <v>2.44811092217561E-4</v>
      </c>
      <c r="D3913" s="51">
        <f t="shared" si="64"/>
        <v>3.024481109221756E-2</v>
      </c>
    </row>
    <row r="3914" spans="2:4" x14ac:dyDescent="0.2">
      <c r="B3914" t="s">
        <v>3950</v>
      </c>
      <c r="C3914" s="51">
        <v>1.4808340258457859E-2</v>
      </c>
      <c r="D3914" s="51">
        <f t="shared" si="64"/>
        <v>4.4808340258457854E-2</v>
      </c>
    </row>
    <row r="3915" spans="2:4" x14ac:dyDescent="0.2">
      <c r="B3915" t="s">
        <v>3951</v>
      </c>
      <c r="C3915" s="51">
        <v>1.2051952755375274E-2</v>
      </c>
      <c r="D3915" s="51">
        <f t="shared" si="64"/>
        <v>4.2051952755375273E-2</v>
      </c>
    </row>
    <row r="3916" spans="2:4" x14ac:dyDescent="0.2">
      <c r="B3916" t="s">
        <v>3952</v>
      </c>
      <c r="C3916" s="51">
        <v>1.6980291086758827E-2</v>
      </c>
      <c r="D3916" s="51">
        <f t="shared" si="64"/>
        <v>4.698029108675883E-2</v>
      </c>
    </row>
    <row r="3917" spans="2:4" x14ac:dyDescent="0.2">
      <c r="B3917" t="s">
        <v>3953</v>
      </c>
      <c r="C3917" s="51">
        <v>-1.3386111787117917E-2</v>
      </c>
      <c r="D3917" s="51">
        <f t="shared" si="64"/>
        <v>1.661388821288208E-2</v>
      </c>
    </row>
    <row r="3918" spans="2:4" x14ac:dyDescent="0.2">
      <c r="B3918" t="s">
        <v>3954</v>
      </c>
      <c r="C3918" s="51">
        <v>3.3266230317489418E-2</v>
      </c>
      <c r="D3918" s="51">
        <f t="shared" si="64"/>
        <v>6.3266230317489416E-2</v>
      </c>
    </row>
    <row r="3919" spans="2:4" x14ac:dyDescent="0.2">
      <c r="B3919" t="s">
        <v>3955</v>
      </c>
      <c r="C3919" s="51">
        <v>7.2115100313519722E-3</v>
      </c>
      <c r="D3919" s="51">
        <f t="shared" si="64"/>
        <v>3.7211510031351973E-2</v>
      </c>
    </row>
    <row r="3920" spans="2:4" x14ac:dyDescent="0.2">
      <c r="B3920" t="s">
        <v>3956</v>
      </c>
      <c r="C3920" s="51">
        <v>2.6733455395228548E-2</v>
      </c>
      <c r="D3920" s="51">
        <f t="shared" si="64"/>
        <v>5.6733455395228546E-2</v>
      </c>
    </row>
    <row r="3921" spans="2:4" x14ac:dyDescent="0.2">
      <c r="B3921" t="s">
        <v>3957</v>
      </c>
      <c r="C3921" s="51">
        <v>1.7742381182875574E-2</v>
      </c>
      <c r="D3921" s="51">
        <f t="shared" si="64"/>
        <v>4.7742381182875576E-2</v>
      </c>
    </row>
    <row r="3922" spans="2:4" x14ac:dyDescent="0.2">
      <c r="B3922" t="s">
        <v>3958</v>
      </c>
      <c r="C3922" s="51">
        <v>9.0157917594074453E-3</v>
      </c>
      <c r="D3922" s="51">
        <f t="shared" si="64"/>
        <v>3.9015791759407448E-2</v>
      </c>
    </row>
    <row r="3923" spans="2:4" x14ac:dyDescent="0.2">
      <c r="B3923" t="s">
        <v>3959</v>
      </c>
      <c r="C3923" s="51">
        <v>5.4316967031751325E-2</v>
      </c>
      <c r="D3923" s="51">
        <f t="shared" si="64"/>
        <v>8.4316967031751316E-2</v>
      </c>
    </row>
    <row r="3924" spans="2:4" x14ac:dyDescent="0.2">
      <c r="B3924" t="s">
        <v>3960</v>
      </c>
      <c r="C3924" s="51">
        <v>-1.5568578427188623E-2</v>
      </c>
      <c r="D3924" s="51">
        <f t="shared" si="64"/>
        <v>1.4431421572811376E-2</v>
      </c>
    </row>
    <row r="3925" spans="2:4" x14ac:dyDescent="0.2">
      <c r="B3925" t="s">
        <v>3961</v>
      </c>
      <c r="C3925" s="51">
        <v>-1.8216357967623369E-3</v>
      </c>
      <c r="D3925" s="51">
        <f t="shared" si="64"/>
        <v>2.817836420323766E-2</v>
      </c>
    </row>
    <row r="3926" spans="2:4" x14ac:dyDescent="0.2">
      <c r="B3926" t="s">
        <v>3962</v>
      </c>
      <c r="C3926" s="51">
        <v>1.8410224686819524E-2</v>
      </c>
      <c r="D3926" s="51">
        <f t="shared" si="64"/>
        <v>4.841022468681952E-2</v>
      </c>
    </row>
    <row r="3927" spans="2:4" x14ac:dyDescent="0.2">
      <c r="B3927" t="s">
        <v>3963</v>
      </c>
      <c r="C3927" s="51">
        <v>9.8483982559812028E-3</v>
      </c>
      <c r="D3927" s="51">
        <f t="shared" si="64"/>
        <v>3.9848398255981202E-2</v>
      </c>
    </row>
    <row r="3928" spans="2:4" x14ac:dyDescent="0.2">
      <c r="B3928" t="s">
        <v>3964</v>
      </c>
      <c r="C3928" s="51">
        <v>2.7925785226713386E-2</v>
      </c>
      <c r="D3928" s="51">
        <f t="shared" si="64"/>
        <v>5.7925785226713385E-2</v>
      </c>
    </row>
    <row r="3929" spans="2:4" x14ac:dyDescent="0.2">
      <c r="B3929" t="s">
        <v>3965</v>
      </c>
      <c r="C3929" s="51">
        <v>1.1632616460536272E-2</v>
      </c>
      <c r="D3929" s="51">
        <f t="shared" si="64"/>
        <v>4.1632616460536273E-2</v>
      </c>
    </row>
    <row r="3930" spans="2:4" x14ac:dyDescent="0.2">
      <c r="B3930" t="s">
        <v>3966</v>
      </c>
      <c r="C3930" s="51">
        <v>3.0000627416757922E-2</v>
      </c>
      <c r="D3930" s="51">
        <f t="shared" si="64"/>
        <v>6.0000627416757921E-2</v>
      </c>
    </row>
    <row r="3931" spans="2:4" x14ac:dyDescent="0.2">
      <c r="B3931" t="s">
        <v>3967</v>
      </c>
      <c r="C3931" s="51">
        <v>-3.7661510464028068E-2</v>
      </c>
      <c r="D3931" s="51">
        <f t="shared" si="64"/>
        <v>-7.6615104640280693E-3</v>
      </c>
    </row>
    <row r="3932" spans="2:4" x14ac:dyDescent="0.2">
      <c r="B3932" t="s">
        <v>3968</v>
      </c>
      <c r="C3932" s="51">
        <v>1.0384835460891067E-2</v>
      </c>
      <c r="D3932" s="51">
        <f t="shared" si="64"/>
        <v>4.0384835460891069E-2</v>
      </c>
    </row>
    <row r="3933" spans="2:4" x14ac:dyDescent="0.2">
      <c r="B3933" t="s">
        <v>3969</v>
      </c>
      <c r="C3933" s="51">
        <v>-2.3451881443852365E-2</v>
      </c>
      <c r="D3933" s="51">
        <f t="shared" si="64"/>
        <v>6.5481185561476335E-3</v>
      </c>
    </row>
    <row r="3934" spans="2:4" x14ac:dyDescent="0.2">
      <c r="B3934" t="s">
        <v>3970</v>
      </c>
      <c r="C3934" s="51">
        <v>-2.2184831364646558E-3</v>
      </c>
      <c r="D3934" s="51">
        <f t="shared" si="64"/>
        <v>2.7781516863535343E-2</v>
      </c>
    </row>
    <row r="3935" spans="2:4" x14ac:dyDescent="0.2">
      <c r="B3935" t="s">
        <v>3971</v>
      </c>
      <c r="C3935" s="51">
        <v>3.8956421980616086E-2</v>
      </c>
      <c r="D3935" s="51">
        <f t="shared" si="64"/>
        <v>6.8956421980616078E-2</v>
      </c>
    </row>
    <row r="3936" spans="2:4" x14ac:dyDescent="0.2">
      <c r="B3936" t="s">
        <v>3972</v>
      </c>
      <c r="C3936" s="51">
        <v>-7.204458086609267E-3</v>
      </c>
      <c r="D3936" s="51">
        <f t="shared" si="64"/>
        <v>2.2795541913390734E-2</v>
      </c>
    </row>
    <row r="3937" spans="2:4" x14ac:dyDescent="0.2">
      <c r="B3937" t="s">
        <v>3973</v>
      </c>
      <c r="C3937" s="51">
        <v>-7.2044839042911587E-3</v>
      </c>
      <c r="D3937" s="51">
        <f t="shared" si="64"/>
        <v>2.2795516095708838E-2</v>
      </c>
    </row>
    <row r="3938" spans="2:4" x14ac:dyDescent="0.2">
      <c r="B3938" t="s">
        <v>3974</v>
      </c>
      <c r="C3938" s="51">
        <v>5.9256053020730233E-3</v>
      </c>
      <c r="D3938" s="51">
        <f t="shared" si="64"/>
        <v>3.5925605302073019E-2</v>
      </c>
    </row>
    <row r="3939" spans="2:4" x14ac:dyDescent="0.2">
      <c r="B3939" t="s">
        <v>3975</v>
      </c>
      <c r="C3939" s="51">
        <v>1.8751430658687316E-2</v>
      </c>
      <c r="D3939" s="51">
        <f t="shared" si="64"/>
        <v>4.8751430658687311E-2</v>
      </c>
    </row>
    <row r="3940" spans="2:4" x14ac:dyDescent="0.2">
      <c r="B3940" t="s">
        <v>3976</v>
      </c>
      <c r="C3940" s="51">
        <v>2.506998549072504E-2</v>
      </c>
      <c r="D3940" s="51">
        <f t="shared" si="64"/>
        <v>5.5069985490725039E-2</v>
      </c>
    </row>
    <row r="3941" spans="2:4" x14ac:dyDescent="0.2">
      <c r="B3941" t="s">
        <v>3977</v>
      </c>
      <c r="C3941" s="51">
        <v>3.2513373552848834E-2</v>
      </c>
      <c r="D3941" s="51">
        <f t="shared" si="64"/>
        <v>6.2513373552848833E-2</v>
      </c>
    </row>
    <row r="3942" spans="2:4" x14ac:dyDescent="0.2">
      <c r="B3942" t="s">
        <v>3978</v>
      </c>
      <c r="C3942" s="51">
        <v>8.2257685450632528E-5</v>
      </c>
      <c r="D3942" s="51">
        <f t="shared" si="64"/>
        <v>3.0082257685450631E-2</v>
      </c>
    </row>
    <row r="3943" spans="2:4" x14ac:dyDescent="0.2">
      <c r="B3943" t="s">
        <v>3979</v>
      </c>
      <c r="C3943" s="51">
        <v>1.237375822090573E-2</v>
      </c>
      <c r="D3943" s="51">
        <f t="shared" si="64"/>
        <v>4.2373758220905729E-2</v>
      </c>
    </row>
    <row r="3944" spans="2:4" x14ac:dyDescent="0.2">
      <c r="B3944" t="s">
        <v>3980</v>
      </c>
      <c r="C3944" s="51">
        <v>7.4939930798903175E-3</v>
      </c>
      <c r="D3944" s="51">
        <f t="shared" si="64"/>
        <v>3.749399307989032E-2</v>
      </c>
    </row>
    <row r="3945" spans="2:4" x14ac:dyDescent="0.2">
      <c r="B3945" t="s">
        <v>3981</v>
      </c>
      <c r="C3945" s="51">
        <v>-4.2329744714676987E-3</v>
      </c>
      <c r="D3945" s="51">
        <f t="shared" si="64"/>
        <v>2.57670255285323E-2</v>
      </c>
    </row>
    <row r="3946" spans="2:4" x14ac:dyDescent="0.2">
      <c r="B3946" t="s">
        <v>3982</v>
      </c>
      <c r="C3946" s="51">
        <v>3.6008304318980305E-6</v>
      </c>
      <c r="D3946" s="51">
        <f t="shared" si="64"/>
        <v>3.0003600830431895E-2</v>
      </c>
    </row>
    <row r="3947" spans="2:4" x14ac:dyDescent="0.2">
      <c r="B3947" t="s">
        <v>3983</v>
      </c>
      <c r="C3947" s="51">
        <v>1.448680193363943E-2</v>
      </c>
      <c r="D3947" s="51">
        <f t="shared" si="64"/>
        <v>4.4486801933639429E-2</v>
      </c>
    </row>
    <row r="3948" spans="2:4" x14ac:dyDescent="0.2">
      <c r="B3948" t="s">
        <v>3984</v>
      </c>
      <c r="C3948" s="51">
        <v>2.971863923237001E-2</v>
      </c>
      <c r="D3948" s="51">
        <f t="shared" si="64"/>
        <v>5.9718639232370009E-2</v>
      </c>
    </row>
    <row r="3949" spans="2:4" x14ac:dyDescent="0.2">
      <c r="B3949" t="s">
        <v>3985</v>
      </c>
      <c r="C3949" s="51">
        <v>-1.7708277184666207E-2</v>
      </c>
      <c r="D3949" s="51">
        <f t="shared" si="64"/>
        <v>1.2291722815333792E-2</v>
      </c>
    </row>
    <row r="3950" spans="2:4" x14ac:dyDescent="0.2">
      <c r="B3950" t="s">
        <v>3986</v>
      </c>
      <c r="C3950" s="51">
        <v>1.1141973743521664E-3</v>
      </c>
      <c r="D3950" s="51">
        <f t="shared" si="64"/>
        <v>3.1114197374352164E-2</v>
      </c>
    </row>
    <row r="3951" spans="2:4" x14ac:dyDescent="0.2">
      <c r="B3951" t="s">
        <v>3987</v>
      </c>
      <c r="C3951" s="51">
        <v>2.6796836534003311E-2</v>
      </c>
      <c r="D3951" s="51">
        <f t="shared" si="64"/>
        <v>5.679683653400331E-2</v>
      </c>
    </row>
    <row r="3952" spans="2:4" x14ac:dyDescent="0.2">
      <c r="B3952" t="s">
        <v>3988</v>
      </c>
      <c r="C3952" s="51">
        <v>1.1648149840994522E-2</v>
      </c>
      <c r="D3952" s="51">
        <f t="shared" si="64"/>
        <v>4.1648149840994519E-2</v>
      </c>
    </row>
    <row r="3953" spans="2:4" x14ac:dyDescent="0.2">
      <c r="B3953" t="s">
        <v>3989</v>
      </c>
      <c r="C3953" s="51">
        <v>8.9630618984558891E-3</v>
      </c>
      <c r="D3953" s="51">
        <f t="shared" si="64"/>
        <v>3.8963061898455886E-2</v>
      </c>
    </row>
    <row r="3954" spans="2:4" x14ac:dyDescent="0.2">
      <c r="B3954" t="s">
        <v>3990</v>
      </c>
      <c r="C3954" s="51">
        <v>-1.0626766335405354E-2</v>
      </c>
      <c r="D3954" s="51">
        <f t="shared" si="64"/>
        <v>1.9373233664594647E-2</v>
      </c>
    </row>
    <row r="3955" spans="2:4" x14ac:dyDescent="0.2">
      <c r="B3955" t="s">
        <v>3991</v>
      </c>
      <c r="C3955" s="51">
        <v>4.9467302070984077E-3</v>
      </c>
      <c r="D3955" s="51">
        <f t="shared" si="64"/>
        <v>3.4946730207098403E-2</v>
      </c>
    </row>
    <row r="3956" spans="2:4" x14ac:dyDescent="0.2">
      <c r="B3956" t="s">
        <v>3992</v>
      </c>
      <c r="C3956" s="51">
        <v>3.3330594229397922E-2</v>
      </c>
      <c r="D3956" s="51">
        <f t="shared" si="64"/>
        <v>6.3330594229397921E-2</v>
      </c>
    </row>
    <row r="3957" spans="2:4" x14ac:dyDescent="0.2">
      <c r="B3957" t="s">
        <v>3993</v>
      </c>
      <c r="C3957" s="51">
        <v>-1.2922617220970061E-2</v>
      </c>
      <c r="D3957" s="51">
        <f t="shared" si="64"/>
        <v>1.707738277902994E-2</v>
      </c>
    </row>
    <row r="3958" spans="2:4" x14ac:dyDescent="0.2">
      <c r="B3958" t="s">
        <v>3994</v>
      </c>
      <c r="C3958" s="51">
        <v>-1.6278090414901178E-2</v>
      </c>
      <c r="D3958" s="51">
        <f t="shared" si="64"/>
        <v>1.3721909585098821E-2</v>
      </c>
    </row>
    <row r="3959" spans="2:4" x14ac:dyDescent="0.2">
      <c r="B3959" t="s">
        <v>3995</v>
      </c>
      <c r="C3959" s="51">
        <v>-4.8121678877055069E-2</v>
      </c>
      <c r="D3959" s="51">
        <f t="shared" si="64"/>
        <v>-1.812167887705507E-2</v>
      </c>
    </row>
    <row r="3960" spans="2:4" x14ac:dyDescent="0.2">
      <c r="B3960" t="s">
        <v>3996</v>
      </c>
      <c r="C3960" s="51">
        <v>3.9941914384730354E-2</v>
      </c>
      <c r="D3960" s="51">
        <f t="shared" si="64"/>
        <v>6.9941914384730353E-2</v>
      </c>
    </row>
    <row r="3961" spans="2:4" x14ac:dyDescent="0.2">
      <c r="B3961" t="s">
        <v>3997</v>
      </c>
      <c r="C3961" s="51">
        <v>-3.2776811265606318E-2</v>
      </c>
      <c r="D3961" s="51">
        <f t="shared" si="64"/>
        <v>-2.7768112656063187E-3</v>
      </c>
    </row>
    <row r="3962" spans="2:4" x14ac:dyDescent="0.2">
      <c r="B3962" t="s">
        <v>3998</v>
      </c>
      <c r="C3962" s="51">
        <v>1.1981321286597037E-2</v>
      </c>
      <c r="D3962" s="51">
        <f t="shared" si="64"/>
        <v>4.198132128659704E-2</v>
      </c>
    </row>
    <row r="3963" spans="2:4" x14ac:dyDescent="0.2">
      <c r="B3963" t="s">
        <v>3999</v>
      </c>
      <c r="C3963" s="51">
        <v>2.4560559593532285E-2</v>
      </c>
      <c r="D3963" s="51">
        <f t="shared" si="64"/>
        <v>5.4560559593532287E-2</v>
      </c>
    </row>
    <row r="3964" spans="2:4" x14ac:dyDescent="0.2">
      <c r="B3964" t="s">
        <v>4000</v>
      </c>
      <c r="C3964" s="51">
        <v>1.4011269079959487E-2</v>
      </c>
      <c r="D3964" s="51">
        <f t="shared" si="64"/>
        <v>4.4011269079959489E-2</v>
      </c>
    </row>
    <row r="3965" spans="2:4" x14ac:dyDescent="0.2">
      <c r="B3965" t="s">
        <v>4001</v>
      </c>
      <c r="C3965" s="51">
        <v>-3.1476441624993783E-3</v>
      </c>
      <c r="D3965" s="51">
        <f t="shared" si="64"/>
        <v>2.6852355837500619E-2</v>
      </c>
    </row>
    <row r="3966" spans="2:4" x14ac:dyDescent="0.2">
      <c r="B3966" t="s">
        <v>4002</v>
      </c>
      <c r="C3966" s="51">
        <v>2.8517708679280565E-2</v>
      </c>
      <c r="D3966" s="51">
        <f t="shared" si="64"/>
        <v>5.8517708679280564E-2</v>
      </c>
    </row>
    <row r="3967" spans="2:4" x14ac:dyDescent="0.2">
      <c r="B3967" t="s">
        <v>4003</v>
      </c>
      <c r="C3967" s="51">
        <v>-2.132995082495983E-2</v>
      </c>
      <c r="D3967" s="51">
        <f t="shared" si="64"/>
        <v>8.670049175040169E-3</v>
      </c>
    </row>
    <row r="3968" spans="2:4" x14ac:dyDescent="0.2">
      <c r="B3968" t="s">
        <v>4004</v>
      </c>
      <c r="C3968" s="51">
        <v>4.6131154198488615E-3</v>
      </c>
      <c r="D3968" s="51">
        <f t="shared" si="64"/>
        <v>3.4613115419848864E-2</v>
      </c>
    </row>
    <row r="3969" spans="2:4" x14ac:dyDescent="0.2">
      <c r="B3969" t="s">
        <v>4005</v>
      </c>
      <c r="C3969" s="51">
        <v>1.6801355174975406E-2</v>
      </c>
      <c r="D3969" s="51">
        <f t="shared" si="64"/>
        <v>4.6801355174975405E-2</v>
      </c>
    </row>
    <row r="3970" spans="2:4" x14ac:dyDescent="0.2">
      <c r="B3970" t="s">
        <v>4006</v>
      </c>
      <c r="C3970" s="51">
        <v>-3.3584544225313533E-2</v>
      </c>
      <c r="D3970" s="51">
        <f t="shared" si="64"/>
        <v>-3.5845442253135337E-3</v>
      </c>
    </row>
    <row r="3971" spans="2:4" x14ac:dyDescent="0.2">
      <c r="B3971" t="s">
        <v>4007</v>
      </c>
      <c r="C3971" s="51">
        <v>-1.3435637557179777E-2</v>
      </c>
      <c r="D3971" s="51">
        <f t="shared" si="64"/>
        <v>1.6564362442820224E-2</v>
      </c>
    </row>
    <row r="3972" spans="2:4" x14ac:dyDescent="0.2">
      <c r="B3972" t="s">
        <v>4008</v>
      </c>
      <c r="C3972" s="51">
        <v>1.0760827474818773E-2</v>
      </c>
      <c r="D3972" s="51">
        <f t="shared" si="64"/>
        <v>4.0760827474818774E-2</v>
      </c>
    </row>
    <row r="3973" spans="2:4" x14ac:dyDescent="0.2">
      <c r="B3973" t="s">
        <v>4009</v>
      </c>
      <c r="C3973" s="51">
        <v>9.6887658427570172E-3</v>
      </c>
      <c r="D3973" s="51">
        <f t="shared" ref="D3973:D4004" si="65">C3973+3%</f>
        <v>3.9688765842757018E-2</v>
      </c>
    </row>
    <row r="3974" spans="2:4" x14ac:dyDescent="0.2">
      <c r="B3974" t="s">
        <v>4010</v>
      </c>
      <c r="C3974" s="51">
        <v>8.5539839391197206E-3</v>
      </c>
      <c r="D3974" s="51">
        <f t="shared" si="65"/>
        <v>3.8553983939119719E-2</v>
      </c>
    </row>
    <row r="3975" spans="2:4" x14ac:dyDescent="0.2">
      <c r="B3975" t="s">
        <v>4011</v>
      </c>
      <c r="C3975" s="51">
        <v>2.5350342646223233E-2</v>
      </c>
      <c r="D3975" s="51">
        <f t="shared" si="65"/>
        <v>5.5350342646223231E-2</v>
      </c>
    </row>
    <row r="3976" spans="2:4" x14ac:dyDescent="0.2">
      <c r="B3976" t="s">
        <v>4012</v>
      </c>
      <c r="C3976" s="51">
        <v>4.1012962061614804E-2</v>
      </c>
      <c r="D3976" s="51">
        <f t="shared" si="65"/>
        <v>7.1012962061614809E-2</v>
      </c>
    </row>
    <row r="3977" spans="2:4" x14ac:dyDescent="0.2">
      <c r="B3977" t="s">
        <v>4013</v>
      </c>
      <c r="C3977" s="51">
        <v>2.1100852110162972E-2</v>
      </c>
      <c r="D3977" s="51">
        <f t="shared" si="65"/>
        <v>5.1100852110162971E-2</v>
      </c>
    </row>
    <row r="3978" spans="2:4" x14ac:dyDescent="0.2">
      <c r="B3978" t="s">
        <v>4014</v>
      </c>
      <c r="C3978" s="51">
        <v>3.4913260061624395E-2</v>
      </c>
      <c r="D3978" s="51">
        <f t="shared" si="65"/>
        <v>6.49132600616244E-2</v>
      </c>
    </row>
    <row r="3979" spans="2:4" x14ac:dyDescent="0.2">
      <c r="B3979" t="s">
        <v>4015</v>
      </c>
      <c r="C3979" s="51">
        <v>2.3222820676921888E-2</v>
      </c>
      <c r="D3979" s="51">
        <f t="shared" si="65"/>
        <v>5.3222820676921884E-2</v>
      </c>
    </row>
    <row r="3980" spans="2:4" x14ac:dyDescent="0.2">
      <c r="B3980" t="s">
        <v>4016</v>
      </c>
      <c r="C3980" s="51">
        <v>-3.7461786953101039E-4</v>
      </c>
      <c r="D3980" s="51">
        <f t="shared" si="65"/>
        <v>2.9625382130468988E-2</v>
      </c>
    </row>
    <row r="3981" spans="2:4" x14ac:dyDescent="0.2">
      <c r="B3981" t="s">
        <v>4017</v>
      </c>
      <c r="C3981" s="51">
        <v>1.9811869022128663E-2</v>
      </c>
      <c r="D3981" s="51">
        <f t="shared" si="65"/>
        <v>4.9811869022128662E-2</v>
      </c>
    </row>
    <row r="3982" spans="2:4" x14ac:dyDescent="0.2">
      <c r="B3982" t="s">
        <v>4018</v>
      </c>
      <c r="C3982" s="51">
        <v>1.7895396335856559E-2</v>
      </c>
      <c r="D3982" s="51">
        <f t="shared" si="65"/>
        <v>4.7895396335856558E-2</v>
      </c>
    </row>
    <row r="3983" spans="2:4" x14ac:dyDescent="0.2">
      <c r="B3983" t="s">
        <v>4019</v>
      </c>
      <c r="C3983" s="51">
        <v>2.7589240593896655E-2</v>
      </c>
      <c r="D3983" s="51">
        <f t="shared" si="65"/>
        <v>5.7589240593896654E-2</v>
      </c>
    </row>
    <row r="3984" spans="2:4" x14ac:dyDescent="0.2">
      <c r="B3984" t="s">
        <v>4020</v>
      </c>
      <c r="C3984" s="51">
        <v>2.4026645815485737E-2</v>
      </c>
      <c r="D3984" s="51">
        <f t="shared" si="65"/>
        <v>5.4026645815485733E-2</v>
      </c>
    </row>
    <row r="3985" spans="2:4" x14ac:dyDescent="0.2">
      <c r="B3985" t="s">
        <v>4021</v>
      </c>
      <c r="C3985" s="51">
        <v>-9.7263339493921398E-3</v>
      </c>
      <c r="D3985" s="51">
        <f t="shared" si="65"/>
        <v>2.0273666050607861E-2</v>
      </c>
    </row>
    <row r="3986" spans="2:4" x14ac:dyDescent="0.2">
      <c r="B3986" t="s">
        <v>4022</v>
      </c>
      <c r="C3986" s="51">
        <v>9.800769435794842E-3</v>
      </c>
      <c r="D3986" s="51">
        <f t="shared" si="65"/>
        <v>3.9800769435794844E-2</v>
      </c>
    </row>
    <row r="3987" spans="2:4" x14ac:dyDescent="0.2">
      <c r="B3987" t="s">
        <v>4023</v>
      </c>
      <c r="C3987" s="51">
        <v>3.1242445638560809E-2</v>
      </c>
      <c r="D3987" s="51">
        <f t="shared" si="65"/>
        <v>6.1242445638560808E-2</v>
      </c>
    </row>
    <row r="3988" spans="2:4" x14ac:dyDescent="0.2">
      <c r="B3988" t="s">
        <v>4024</v>
      </c>
      <c r="C3988" s="51">
        <v>1.2150904382533252E-2</v>
      </c>
      <c r="D3988" s="51">
        <f t="shared" si="65"/>
        <v>4.2150904382533251E-2</v>
      </c>
    </row>
    <row r="3989" spans="2:4" x14ac:dyDescent="0.2">
      <c r="B3989" t="s">
        <v>4025</v>
      </c>
      <c r="C3989" s="51">
        <v>2.5589793673667365E-2</v>
      </c>
      <c r="D3989" s="51">
        <f t="shared" si="65"/>
        <v>5.5589793673667363E-2</v>
      </c>
    </row>
    <row r="3990" spans="2:4" x14ac:dyDescent="0.2">
      <c r="B3990" t="s">
        <v>4026</v>
      </c>
      <c r="C3990" s="51">
        <v>3.3192275786889693E-2</v>
      </c>
      <c r="D3990" s="51">
        <f t="shared" si="65"/>
        <v>6.3192275786889684E-2</v>
      </c>
    </row>
    <row r="3991" spans="2:4" x14ac:dyDescent="0.2">
      <c r="B3991" t="s">
        <v>4027</v>
      </c>
      <c r="C3991" s="51">
        <v>-2.7525771556222552E-2</v>
      </c>
      <c r="D3991" s="51">
        <f t="shared" si="65"/>
        <v>2.4742284437774473E-3</v>
      </c>
    </row>
    <row r="3992" spans="2:4" x14ac:dyDescent="0.2">
      <c r="B3992" t="s">
        <v>4028</v>
      </c>
      <c r="C3992" s="51">
        <v>1.508830765956508E-2</v>
      </c>
      <c r="D3992" s="51">
        <f t="shared" si="65"/>
        <v>4.5088307659565077E-2</v>
      </c>
    </row>
    <row r="3993" spans="2:4" x14ac:dyDescent="0.2">
      <c r="B3993" t="s">
        <v>4029</v>
      </c>
      <c r="C3993" s="51">
        <v>8.0811143898520676E-3</v>
      </c>
      <c r="D3993" s="51">
        <f t="shared" si="65"/>
        <v>3.8081114389852067E-2</v>
      </c>
    </row>
    <row r="3994" spans="2:4" x14ac:dyDescent="0.2">
      <c r="B3994" t="s">
        <v>4030</v>
      </c>
      <c r="C3994" s="51">
        <v>2.2725667007157085E-2</v>
      </c>
      <c r="D3994" s="51">
        <f t="shared" si="65"/>
        <v>5.2725667007157084E-2</v>
      </c>
    </row>
    <row r="3995" spans="2:4" x14ac:dyDescent="0.2">
      <c r="B3995" t="s">
        <v>4031</v>
      </c>
      <c r="C3995" s="51">
        <v>1.7276579152666022E-2</v>
      </c>
      <c r="D3995" s="51">
        <f t="shared" si="65"/>
        <v>4.7276579152666018E-2</v>
      </c>
    </row>
    <row r="3996" spans="2:4" x14ac:dyDescent="0.2">
      <c r="B3996" t="s">
        <v>4032</v>
      </c>
      <c r="C3996" s="51">
        <v>2.5574036389512032E-2</v>
      </c>
      <c r="D3996" s="51">
        <f t="shared" si="65"/>
        <v>5.5574036389512027E-2</v>
      </c>
    </row>
    <row r="3997" spans="2:4" x14ac:dyDescent="0.2">
      <c r="B3997" t="s">
        <v>4033</v>
      </c>
      <c r="C3997" s="51">
        <v>-2.7690311437450689E-2</v>
      </c>
      <c r="D3997" s="51">
        <f t="shared" si="65"/>
        <v>2.3096885625493099E-3</v>
      </c>
    </row>
    <row r="3998" spans="2:4" x14ac:dyDescent="0.2">
      <c r="B3998" t="s">
        <v>4034</v>
      </c>
      <c r="C3998" s="51">
        <v>-5.6516166171021193E-3</v>
      </c>
      <c r="D3998" s="51">
        <f t="shared" si="65"/>
        <v>2.4348383382897881E-2</v>
      </c>
    </row>
    <row r="3999" spans="2:4" x14ac:dyDescent="0.2">
      <c r="B3999" t="s">
        <v>4035</v>
      </c>
      <c r="C3999" s="51">
        <v>4.6159157210017759E-2</v>
      </c>
      <c r="D3999" s="51">
        <f t="shared" si="65"/>
        <v>7.6159157210017758E-2</v>
      </c>
    </row>
    <row r="4000" spans="2:4" x14ac:dyDescent="0.2">
      <c r="B4000" t="s">
        <v>4036</v>
      </c>
      <c r="C4000" s="51">
        <v>1.5965549147364713E-2</v>
      </c>
      <c r="D4000" s="51">
        <f t="shared" si="65"/>
        <v>4.5965549147364712E-2</v>
      </c>
    </row>
    <row r="4001" spans="2:4" x14ac:dyDescent="0.2">
      <c r="B4001" t="s">
        <v>4037</v>
      </c>
      <c r="C4001" s="51">
        <v>-3.2397047979012321E-2</v>
      </c>
      <c r="D4001" s="51">
        <f t="shared" si="65"/>
        <v>-2.397047979012322E-3</v>
      </c>
    </row>
    <row r="4002" spans="2:4" x14ac:dyDescent="0.2">
      <c r="B4002" t="s">
        <v>4038</v>
      </c>
      <c r="C4002" s="51">
        <v>2.1589519723976266E-2</v>
      </c>
      <c r="D4002" s="51">
        <f t="shared" si="65"/>
        <v>5.1589519723976268E-2</v>
      </c>
    </row>
    <row r="4003" spans="2:4" x14ac:dyDescent="0.2">
      <c r="B4003" t="s">
        <v>4039</v>
      </c>
      <c r="C4003" s="51">
        <v>1.8732415981303686E-2</v>
      </c>
      <c r="D4003" s="51">
        <f t="shared" si="65"/>
        <v>4.8732415981303685E-2</v>
      </c>
    </row>
    <row r="4004" spans="2:4" x14ac:dyDescent="0.2">
      <c r="B4004" t="s">
        <v>4040</v>
      </c>
      <c r="C4004" s="51">
        <v>-1.0975990373347217E-2</v>
      </c>
      <c r="D4004" s="51">
        <f t="shared" si="65"/>
        <v>1.902400962665278E-2</v>
      </c>
    </row>
  </sheetData>
  <mergeCells count="1">
    <mergeCell ref="F42:G44"/>
  </mergeCells>
  <conditionalFormatting sqref="I34:Q34 G31:Q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004"/>
  <sheetViews>
    <sheetView topLeftCell="A28" zoomScale="117" workbookViewId="0">
      <selection activeCell="E51" sqref="E51"/>
    </sheetView>
  </sheetViews>
  <sheetFormatPr baseColWidth="10" defaultRowHeight="16" x14ac:dyDescent="0.2"/>
  <cols>
    <col min="1" max="1" width="4.33203125" customWidth="1"/>
    <col min="2" max="2" width="6.5" customWidth="1"/>
    <col min="3" max="3" width="11" bestFit="1" customWidth="1"/>
    <col min="4" max="6" width="13.1640625" customWidth="1"/>
    <col min="7" max="7" width="20.33203125" bestFit="1" customWidth="1"/>
    <col min="8" max="8" width="12.5" bestFit="1" customWidth="1"/>
    <col min="9" max="9" width="12.33203125" bestFit="1" customWidth="1"/>
    <col min="10" max="10" width="11.5" bestFit="1" customWidth="1"/>
  </cols>
  <sheetData>
    <row r="2" spans="2:10" x14ac:dyDescent="0.2">
      <c r="B2" s="55"/>
      <c r="C2" s="55" t="s">
        <v>4041</v>
      </c>
      <c r="D2" s="59" t="s">
        <v>4045</v>
      </c>
    </row>
    <row r="3" spans="2:10" x14ac:dyDescent="0.2">
      <c r="B3" s="55"/>
      <c r="C3" s="55" t="s">
        <v>690</v>
      </c>
      <c r="D3" s="55" t="s">
        <v>691</v>
      </c>
      <c r="F3" s="55"/>
      <c r="G3" s="55" t="s">
        <v>690</v>
      </c>
      <c r="H3" s="55" t="s">
        <v>691</v>
      </c>
      <c r="J3" t="s">
        <v>4043</v>
      </c>
    </row>
    <row r="4" spans="2:10" x14ac:dyDescent="0.2">
      <c r="B4" t="s">
        <v>35</v>
      </c>
      <c r="C4" s="51">
        <v>2.4389508562855308E-2</v>
      </c>
      <c r="D4" s="51">
        <f>-C4+5%</f>
        <v>2.5610491437144695E-2</v>
      </c>
      <c r="F4" s="55" t="s">
        <v>27</v>
      </c>
      <c r="G4" s="51">
        <f>AVERAGE(C4:C4004)</f>
        <v>1.0029354828820843E-2</v>
      </c>
      <c r="H4" s="51">
        <f>AVERAGE(D4:D4004)</f>
        <v>3.9970645171179091E-2</v>
      </c>
      <c r="J4" s="58">
        <f>CORREL(C4:C4004,D4:D4004)</f>
        <v>-0.99999999999999956</v>
      </c>
    </row>
    <row r="5" spans="2:10" x14ac:dyDescent="0.2">
      <c r="B5" t="s">
        <v>36</v>
      </c>
      <c r="C5" s="51">
        <v>2.35335701246377E-2</v>
      </c>
      <c r="D5" s="51">
        <f t="shared" ref="D5:D68" si="0">-C5+5%</f>
        <v>2.6466429875362303E-2</v>
      </c>
      <c r="F5" s="55" t="s">
        <v>692</v>
      </c>
      <c r="G5" s="51">
        <f>STDEV(C4:C4004)</f>
        <v>1.9913035699809643E-2</v>
      </c>
      <c r="H5" s="51">
        <f>STDEV(D4:D4004)</f>
        <v>1.9913035699809713E-2</v>
      </c>
    </row>
    <row r="6" spans="2:10" x14ac:dyDescent="0.2">
      <c r="B6" t="s">
        <v>37</v>
      </c>
      <c r="C6" s="51">
        <v>-1.7517726673062381E-2</v>
      </c>
      <c r="D6" s="51">
        <f t="shared" si="0"/>
        <v>6.7517726673062384E-2</v>
      </c>
    </row>
    <row r="7" spans="2:10" x14ac:dyDescent="0.2">
      <c r="B7" t="s">
        <v>38</v>
      </c>
      <c r="C7" s="51">
        <v>4.4984130481055332E-2</v>
      </c>
      <c r="D7" s="51">
        <f t="shared" si="0"/>
        <v>5.0158695189446711E-3</v>
      </c>
      <c r="F7" s="60" t="s">
        <v>4048</v>
      </c>
    </row>
    <row r="8" spans="2:10" x14ac:dyDescent="0.2">
      <c r="B8" t="s">
        <v>39</v>
      </c>
      <c r="C8" s="51">
        <v>1.9236959428039067E-2</v>
      </c>
      <c r="D8" s="51">
        <f t="shared" si="0"/>
        <v>3.0763040571960935E-2</v>
      </c>
      <c r="F8" s="55"/>
      <c r="G8" s="55" t="s">
        <v>690</v>
      </c>
      <c r="H8" s="55" t="s">
        <v>691</v>
      </c>
    </row>
    <row r="9" spans="2:10" x14ac:dyDescent="0.2">
      <c r="B9" t="s">
        <v>40</v>
      </c>
      <c r="C9" s="51">
        <v>1.4611852074015516E-2</v>
      </c>
      <c r="D9" s="51">
        <f t="shared" si="0"/>
        <v>3.5388147925984485E-2</v>
      </c>
      <c r="F9" s="55" t="s">
        <v>690</v>
      </c>
      <c r="G9" s="52">
        <f>G$5^2</f>
        <v>3.9652899078189332E-4</v>
      </c>
      <c r="H9" s="52">
        <f>COVAR($C$4:$C$4004,D$4:D$4004)</f>
        <v>-3.964298833110639E-4</v>
      </c>
    </row>
    <row r="10" spans="2:10" x14ac:dyDescent="0.2">
      <c r="B10" t="s">
        <v>41</v>
      </c>
      <c r="C10" s="51">
        <v>1.9969878231064324E-2</v>
      </c>
      <c r="D10" s="51">
        <f t="shared" si="0"/>
        <v>3.0030121768935679E-2</v>
      </c>
      <c r="F10" s="55" t="s">
        <v>691</v>
      </c>
      <c r="G10" s="52">
        <f>H9</f>
        <v>-3.964298833110639E-4</v>
      </c>
      <c r="H10" s="52">
        <f>H$5^2</f>
        <v>3.9652899078189608E-4</v>
      </c>
    </row>
    <row r="11" spans="2:10" x14ac:dyDescent="0.2">
      <c r="B11" t="s">
        <v>42</v>
      </c>
      <c r="C11" s="51">
        <v>3.3495071708601623E-2</v>
      </c>
      <c r="D11" s="51">
        <f t="shared" si="0"/>
        <v>1.650492829139838E-2</v>
      </c>
      <c r="G11" s="52"/>
      <c r="H11" s="52"/>
    </row>
    <row r="12" spans="2:10" x14ac:dyDescent="0.2">
      <c r="B12" t="s">
        <v>43</v>
      </c>
      <c r="C12" s="51">
        <v>2.2249704282337355E-3</v>
      </c>
      <c r="D12" s="51">
        <f t="shared" si="0"/>
        <v>4.777502957176627E-2</v>
      </c>
    </row>
    <row r="13" spans="2:10" x14ac:dyDescent="0.2">
      <c r="B13" t="s">
        <v>44</v>
      </c>
      <c r="C13" s="51">
        <v>4.3156918609953666E-2</v>
      </c>
      <c r="D13" s="51">
        <f t="shared" si="0"/>
        <v>6.8430813900463364E-3</v>
      </c>
    </row>
    <row r="14" spans="2:10" x14ac:dyDescent="0.2">
      <c r="B14" t="s">
        <v>45</v>
      </c>
      <c r="C14" s="51">
        <v>-1.1951860531284013E-2</v>
      </c>
      <c r="D14" s="51">
        <f t="shared" si="0"/>
        <v>6.1951860531284014E-2</v>
      </c>
    </row>
    <row r="15" spans="2:10" x14ac:dyDescent="0.2">
      <c r="B15" t="s">
        <v>46</v>
      </c>
      <c r="C15" s="51">
        <v>4.5247736215233765E-2</v>
      </c>
      <c r="D15" s="51">
        <f t="shared" si="0"/>
        <v>4.7522637847662377E-3</v>
      </c>
    </row>
    <row r="16" spans="2:10" x14ac:dyDescent="0.2">
      <c r="B16" t="s">
        <v>47</v>
      </c>
      <c r="C16" s="51">
        <v>-5.5489503365338498E-3</v>
      </c>
      <c r="D16" s="51">
        <f t="shared" si="0"/>
        <v>5.5548950336533856E-2</v>
      </c>
    </row>
    <row r="17" spans="2:17" x14ac:dyDescent="0.2">
      <c r="B17" t="s">
        <v>48</v>
      </c>
      <c r="C17" s="51">
        <v>1.5604671168903546E-2</v>
      </c>
      <c r="D17" s="51">
        <f t="shared" si="0"/>
        <v>3.4395328831096458E-2</v>
      </c>
    </row>
    <row r="18" spans="2:17" x14ac:dyDescent="0.2">
      <c r="B18" t="s">
        <v>49</v>
      </c>
      <c r="C18" s="51">
        <v>4.0053882905140229E-3</v>
      </c>
      <c r="D18" s="51">
        <f t="shared" si="0"/>
        <v>4.5994611709485982E-2</v>
      </c>
    </row>
    <row r="19" spans="2:17" x14ac:dyDescent="0.2">
      <c r="B19" t="s">
        <v>50</v>
      </c>
      <c r="C19" s="51">
        <v>-7.7816495405922965E-3</v>
      </c>
      <c r="D19" s="51">
        <f t="shared" si="0"/>
        <v>5.7781649540592298E-2</v>
      </c>
    </row>
    <row r="20" spans="2:17" x14ac:dyDescent="0.2">
      <c r="B20" t="s">
        <v>51</v>
      </c>
      <c r="C20" s="51">
        <v>5.3174930716027975E-2</v>
      </c>
      <c r="D20" s="51">
        <f t="shared" si="0"/>
        <v>-3.1749307160279724E-3</v>
      </c>
    </row>
    <row r="21" spans="2:17" x14ac:dyDescent="0.2">
      <c r="B21" t="s">
        <v>52</v>
      </c>
      <c r="C21" s="51">
        <v>4.5709757201391248E-2</v>
      </c>
      <c r="D21" s="51">
        <f t="shared" si="0"/>
        <v>4.2902427986087552E-3</v>
      </c>
    </row>
    <row r="22" spans="2:17" x14ac:dyDescent="0.2">
      <c r="B22" t="s">
        <v>53</v>
      </c>
      <c r="C22" s="51">
        <v>3.9928501108876746E-2</v>
      </c>
      <c r="D22" s="51">
        <f t="shared" si="0"/>
        <v>1.0071498891123257E-2</v>
      </c>
    </row>
    <row r="23" spans="2:17" x14ac:dyDescent="0.2">
      <c r="B23" t="s">
        <v>54</v>
      </c>
      <c r="C23" s="51">
        <v>1.4656987681394017E-2</v>
      </c>
      <c r="D23" s="51">
        <f t="shared" si="0"/>
        <v>3.5343012318605982E-2</v>
      </c>
    </row>
    <row r="24" spans="2:17" x14ac:dyDescent="0.2">
      <c r="B24" t="s">
        <v>55</v>
      </c>
      <c r="C24" s="51">
        <v>1.6334715555636207E-2</v>
      </c>
      <c r="D24" s="51">
        <f t="shared" si="0"/>
        <v>3.3665284444363799E-2</v>
      </c>
    </row>
    <row r="25" spans="2:17" x14ac:dyDescent="0.2">
      <c r="B25" t="s">
        <v>56</v>
      </c>
      <c r="C25" s="51">
        <v>2.0028513899177352E-2</v>
      </c>
      <c r="D25" s="51">
        <f t="shared" si="0"/>
        <v>2.9971486100822651E-2</v>
      </c>
    </row>
    <row r="26" spans="2:17" x14ac:dyDescent="0.2">
      <c r="B26" t="s">
        <v>57</v>
      </c>
      <c r="C26" s="51">
        <v>4.8000767041290096E-2</v>
      </c>
      <c r="D26" s="51">
        <f t="shared" si="0"/>
        <v>1.9992329587099067E-3</v>
      </c>
    </row>
    <row r="27" spans="2:17" x14ac:dyDescent="0.2">
      <c r="B27" t="s">
        <v>58</v>
      </c>
      <c r="C27" s="51">
        <v>-1.8616565611306403E-2</v>
      </c>
      <c r="D27" s="51">
        <f t="shared" si="0"/>
        <v>6.8616565611306413E-2</v>
      </c>
    </row>
    <row r="28" spans="2:17" x14ac:dyDescent="0.2">
      <c r="B28" t="s">
        <v>59</v>
      </c>
      <c r="C28" s="51">
        <v>6.8012811466327417E-3</v>
      </c>
      <c r="D28" s="51">
        <f t="shared" si="0"/>
        <v>4.3198718853367263E-2</v>
      </c>
      <c r="F28" s="55" t="s">
        <v>690</v>
      </c>
      <c r="G28">
        <v>3</v>
      </c>
      <c r="H28">
        <f>G28-0.5</f>
        <v>2.5</v>
      </c>
      <c r="I28">
        <f t="shared" ref="I28:Q28" si="1">H28-0.5</f>
        <v>2</v>
      </c>
      <c r="J28">
        <f t="shared" si="1"/>
        <v>1.5</v>
      </c>
      <c r="K28">
        <f t="shared" si="1"/>
        <v>1</v>
      </c>
      <c r="L28">
        <f t="shared" si="1"/>
        <v>0.5</v>
      </c>
      <c r="M28">
        <f t="shared" si="1"/>
        <v>0</v>
      </c>
      <c r="N28">
        <f t="shared" si="1"/>
        <v>-0.5</v>
      </c>
      <c r="O28">
        <f t="shared" si="1"/>
        <v>-1</v>
      </c>
      <c r="P28">
        <f t="shared" si="1"/>
        <v>-1.5</v>
      </c>
      <c r="Q28">
        <f t="shared" si="1"/>
        <v>-2</v>
      </c>
    </row>
    <row r="29" spans="2:17" x14ac:dyDescent="0.2">
      <c r="B29" t="s">
        <v>60</v>
      </c>
      <c r="C29" s="51">
        <v>3.2863061146715007E-2</v>
      </c>
      <c r="D29" s="51">
        <f t="shared" si="0"/>
        <v>1.7136938853284996E-2</v>
      </c>
      <c r="F29" s="55" t="s">
        <v>691</v>
      </c>
      <c r="G29">
        <f>1-G28</f>
        <v>-2</v>
      </c>
      <c r="H29">
        <f t="shared" ref="H29:Q29" si="2">1-H28</f>
        <v>-1.5</v>
      </c>
      <c r="I29">
        <f t="shared" si="2"/>
        <v>-1</v>
      </c>
      <c r="J29">
        <f t="shared" si="2"/>
        <v>-0.5</v>
      </c>
      <c r="K29">
        <f t="shared" si="2"/>
        <v>0</v>
      </c>
      <c r="L29">
        <f t="shared" si="2"/>
        <v>0.5</v>
      </c>
      <c r="M29">
        <f t="shared" si="2"/>
        <v>1</v>
      </c>
      <c r="N29">
        <f t="shared" si="2"/>
        <v>1.5</v>
      </c>
      <c r="O29">
        <f t="shared" si="2"/>
        <v>2</v>
      </c>
      <c r="P29">
        <f t="shared" si="2"/>
        <v>2.5</v>
      </c>
      <c r="Q29">
        <f t="shared" si="2"/>
        <v>3</v>
      </c>
    </row>
    <row r="30" spans="2:17" x14ac:dyDescent="0.2">
      <c r="B30" t="s">
        <v>61</v>
      </c>
      <c r="C30" s="51">
        <v>7.9936787213792191E-3</v>
      </c>
      <c r="D30" s="51">
        <f t="shared" si="0"/>
        <v>4.2006321278620785E-2</v>
      </c>
      <c r="F30" s="55" t="s">
        <v>21</v>
      </c>
      <c r="G30" s="53">
        <f t="array" ref="G30">SUMPRODUCT(G28:G29,TRANSPOSE($G$4:$H$4))</f>
        <v>-4.9853225855895654E-2</v>
      </c>
      <c r="H30" s="53">
        <f t="array" ref="H30">SUMPRODUCT(H28:H29,TRANSPOSE($G$4:$H$4))</f>
        <v>-3.488258068471653E-2</v>
      </c>
      <c r="I30" s="53">
        <f t="array" ref="I30">SUMPRODUCT(I28:I29,TRANSPOSE($G$4:$H$4))</f>
        <v>-1.9911935513537406E-2</v>
      </c>
      <c r="J30" s="53">
        <f t="array" ref="J30">SUMPRODUCT(J28:J29,TRANSPOSE($G$4:$H$4))</f>
        <v>-4.9412903423582816E-3</v>
      </c>
      <c r="K30" s="53">
        <f t="array" ref="K30">SUMPRODUCT(K28:K29,TRANSPOSE($G$4:$H$4))</f>
        <v>1.0029354828820843E-2</v>
      </c>
      <c r="L30" s="53">
        <f t="array" ref="L30">SUMPRODUCT(L28:L29,TRANSPOSE($G$4:$H$4))</f>
        <v>2.4999999999999967E-2</v>
      </c>
      <c r="M30" s="53">
        <f t="array" ref="M30">SUMPRODUCT(M28:M29,TRANSPOSE($G$4:$H$4))</f>
        <v>3.9970645171179091E-2</v>
      </c>
      <c r="N30" s="53">
        <f t="array" ref="N30">SUMPRODUCT(N28:N29,TRANSPOSE($G$4:$H$4))</f>
        <v>5.4941290342358215E-2</v>
      </c>
      <c r="O30" s="53">
        <f t="array" ref="O30">SUMPRODUCT(O28:O29,TRANSPOSE($G$4:$H$4))</f>
        <v>6.9911935513537332E-2</v>
      </c>
      <c r="P30" s="53">
        <f t="array" ref="P30">SUMPRODUCT(P28:P29,TRANSPOSE($G$4:$H$4))</f>
        <v>8.4882580684716463E-2</v>
      </c>
      <c r="Q30" s="53">
        <f t="array" ref="Q30">SUMPRODUCT(Q28:Q29,TRANSPOSE($G$4:$H$4))</f>
        <v>9.985322585589558E-2</v>
      </c>
    </row>
    <row r="31" spans="2:17" x14ac:dyDescent="0.2">
      <c r="B31" t="s">
        <v>62</v>
      </c>
      <c r="C31" s="51">
        <v>5.5707430665346263E-3</v>
      </c>
      <c r="D31" s="51">
        <f t="shared" si="0"/>
        <v>4.4429256933465375E-2</v>
      </c>
      <c r="F31" s="55" t="s">
        <v>20</v>
      </c>
      <c r="G31" s="51">
        <f t="array" ref="G31">SQRT(MMULT(MMULT(TRANSPOSE(G28:G29),$G$9:$H$10),G28:G29))</f>
        <v>9.9559205902304132E-2</v>
      </c>
      <c r="H31" s="51">
        <f t="array" ref="H31">SQRT(MMULT(MMULT(TRANSPOSE(H28:H29),$G$9:$H$10),H28:H29))</f>
        <v>7.9647476711312573E-2</v>
      </c>
      <c r="I31" s="51">
        <f t="array" ref="I31">SQRT(MMULT(MMULT(TRANSPOSE(I28:I29),$G$9:$H$10),I28:I29))</f>
        <v>5.9735788997499019E-2</v>
      </c>
      <c r="J31" s="51">
        <f t="array" ref="J31">SQRT(MMULT(MMULT(TRANSPOSE(J28:J29),$G$9:$H$10),J28:J29))</f>
        <v>3.9824204975383123E-2</v>
      </c>
      <c r="K31" s="51">
        <f t="array" ref="K31">SQRT(MMULT(MMULT(TRANSPOSE(K28:K29),$G$9:$H$10),K28:K29))</f>
        <v>1.9913035699809643E-2</v>
      </c>
      <c r="L31" s="51">
        <f t="array" ref="L31">SQRT(MMULT(MMULT(TRANSPOSE(L28:L29),$G$9:$H$10),L28:L29))</f>
        <v>2.2260668322268012E-4</v>
      </c>
      <c r="M31" s="51">
        <f t="array" ref="M31">SQRT(MMULT(MMULT(TRANSPOSE(M28:M29),$G$9:$H$10),M28:M29))</f>
        <v>1.9913035699809713E-2</v>
      </c>
      <c r="N31" s="51">
        <f t="array" ref="N31">SQRT(MMULT(MMULT(TRANSPOSE(N28:N29),$G$9:$H$10),N28:N29))</f>
        <v>3.9824204975383193E-2</v>
      </c>
      <c r="O31" s="51">
        <f t="array" ref="O31">SQRT(MMULT(MMULT(TRANSPOSE(O28:O29),$G$9:$H$10),O28:O29))</f>
        <v>5.9735788997499088E-2</v>
      </c>
      <c r="P31" s="51">
        <f t="array" ref="P31">SQRT(MMULT(MMULT(TRANSPOSE(P28:P29),$G$9:$H$10),P28:P29))</f>
        <v>7.9647476711312643E-2</v>
      </c>
      <c r="Q31" s="51">
        <f t="array" ref="Q31">SQRT(MMULT(MMULT(TRANSPOSE(Q28:Q29),$G$9:$H$10),Q28:Q29))</f>
        <v>9.9559205902304201E-2</v>
      </c>
    </row>
    <row r="32" spans="2:17" x14ac:dyDescent="0.2">
      <c r="B32" t="s">
        <v>63</v>
      </c>
      <c r="C32" s="51">
        <v>8.7528549035872875E-3</v>
      </c>
      <c r="D32" s="51">
        <f t="shared" si="0"/>
        <v>4.1247145096412717E-2</v>
      </c>
      <c r="G32" s="37">
        <f>G30/G31</f>
        <v>-0.50073948866984563</v>
      </c>
      <c r="H32" s="37">
        <f t="shared" ref="H32:Q32" si="3">H30/H31</f>
        <v>-0.43796215680693434</v>
      </c>
      <c r="I32" s="37">
        <f t="shared" si="3"/>
        <v>-0.33333343122614595</v>
      </c>
      <c r="J32" s="37">
        <f t="shared" si="3"/>
        <v>-0.12407756401948723</v>
      </c>
      <c r="K32" s="37">
        <f t="shared" si="3"/>
        <v>0.50365775364510179</v>
      </c>
      <c r="L32" s="37">
        <f t="shared" si="3"/>
        <v>112.30570276720631</v>
      </c>
      <c r="M32" s="37">
        <f t="shared" si="3"/>
        <v>2.0072602577396599</v>
      </c>
      <c r="N32" s="37">
        <f t="shared" si="3"/>
        <v>1.379595408780149</v>
      </c>
      <c r="O32" s="37">
        <f t="shared" si="3"/>
        <v>1.1703525924210072</v>
      </c>
      <c r="P32" s="37">
        <f t="shared" si="3"/>
        <v>1.0657284347171323</v>
      </c>
      <c r="Q32" s="37">
        <f t="shared" si="3"/>
        <v>1.0029532171427713</v>
      </c>
    </row>
    <row r="33" spans="2:17" x14ac:dyDescent="0.2">
      <c r="B33" t="s">
        <v>64</v>
      </c>
      <c r="C33" s="51">
        <v>-7.7413566820429495E-3</v>
      </c>
      <c r="D33" s="51">
        <f t="shared" si="0"/>
        <v>5.7741356682042951E-2</v>
      </c>
      <c r="I33" s="53"/>
      <c r="J33" s="53"/>
      <c r="K33" s="53"/>
      <c r="L33" s="53"/>
      <c r="M33" s="53"/>
      <c r="N33" s="53"/>
      <c r="O33" s="53"/>
      <c r="P33" s="53"/>
      <c r="Q33" s="53"/>
    </row>
    <row r="34" spans="2:17" x14ac:dyDescent="0.2">
      <c r="B34" t="s">
        <v>65</v>
      </c>
      <c r="C34" s="51">
        <v>1.5973002480436455E-2</v>
      </c>
      <c r="D34" s="51">
        <f t="shared" si="0"/>
        <v>3.4026997519563548E-2</v>
      </c>
      <c r="G34" s="50"/>
      <c r="I34" s="51"/>
      <c r="J34" s="51"/>
      <c r="K34" s="51"/>
      <c r="L34" s="51"/>
      <c r="M34" s="51"/>
      <c r="N34" s="51"/>
      <c r="O34" s="51"/>
      <c r="P34" s="51"/>
      <c r="Q34" s="51"/>
    </row>
    <row r="35" spans="2:17" x14ac:dyDescent="0.2">
      <c r="B35" t="s">
        <v>66</v>
      </c>
      <c r="C35" s="51">
        <v>8.4509669960531417E-3</v>
      </c>
      <c r="D35" s="51">
        <f t="shared" si="0"/>
        <v>4.1549033003946863E-2</v>
      </c>
      <c r="G35" s="50"/>
      <c r="I35" s="37"/>
      <c r="J35" s="37"/>
      <c r="K35" s="37"/>
      <c r="L35" s="37"/>
      <c r="M35" s="37"/>
      <c r="N35" s="37"/>
      <c r="O35" s="37"/>
      <c r="P35" s="37"/>
      <c r="Q35" s="37"/>
    </row>
    <row r="36" spans="2:17" x14ac:dyDescent="0.2">
      <c r="B36" t="s">
        <v>67</v>
      </c>
      <c r="C36" s="51">
        <v>3.0785045896738243E-2</v>
      </c>
      <c r="D36" s="51">
        <f t="shared" si="0"/>
        <v>1.921495410326176E-2</v>
      </c>
      <c r="G36" s="50"/>
    </row>
    <row r="37" spans="2:17" x14ac:dyDescent="0.2">
      <c r="B37" t="s">
        <v>68</v>
      </c>
      <c r="C37" s="51">
        <v>2.0359299009282215E-3</v>
      </c>
      <c r="D37" s="51">
        <f t="shared" si="0"/>
        <v>4.7964070099071783E-2</v>
      </c>
      <c r="F37" s="55" t="s">
        <v>690</v>
      </c>
      <c r="G37" s="50">
        <v>0.49964642677621679</v>
      </c>
    </row>
    <row r="38" spans="2:17" x14ac:dyDescent="0.2">
      <c r="B38" t="s">
        <v>69</v>
      </c>
      <c r="C38" s="51">
        <v>1.0307709378071446E-2</v>
      </c>
      <c r="D38" s="51">
        <f t="shared" si="0"/>
        <v>3.9692290621928555E-2</v>
      </c>
      <c r="F38" s="55" t="s">
        <v>691</v>
      </c>
      <c r="G38" s="50">
        <f>1-G37</f>
        <v>0.50035357322378315</v>
      </c>
    </row>
    <row r="39" spans="2:17" x14ac:dyDescent="0.2">
      <c r="B39" t="s">
        <v>70</v>
      </c>
      <c r="C39" s="51">
        <v>3.7864192592308252E-3</v>
      </c>
      <c r="D39" s="51">
        <f t="shared" si="0"/>
        <v>4.6213580740769179E-2</v>
      </c>
      <c r="F39" s="57" t="s">
        <v>21</v>
      </c>
      <c r="G39" s="53">
        <f t="array" ref="G39">SUMPRODUCT(G37:G38,TRANSPOSE($G$4:$H$4))</f>
        <v>2.5010586438550541E-2</v>
      </c>
    </row>
    <row r="40" spans="2:17" x14ac:dyDescent="0.2">
      <c r="B40" t="s">
        <v>71</v>
      </c>
      <c r="C40" s="51">
        <v>3.9034827923471439E-2</v>
      </c>
      <c r="D40" s="51">
        <f t="shared" si="0"/>
        <v>1.0965172076528563E-2</v>
      </c>
      <c r="F40" s="57" t="s">
        <v>20</v>
      </c>
      <c r="G40" s="51">
        <f t="array" ref="G40">SQRT(MMULT(MMULT(TRANSPOSE(G37:G38),$G$9:$H$10),G37:G38))</f>
        <v>2.2305155766268718E-4</v>
      </c>
    </row>
    <row r="41" spans="2:17" x14ac:dyDescent="0.2">
      <c r="B41" t="s">
        <v>72</v>
      </c>
      <c r="C41" s="51">
        <v>1.8066224220280959E-2</v>
      </c>
      <c r="D41" s="51">
        <f t="shared" si="0"/>
        <v>3.1933775779719044E-2</v>
      </c>
      <c r="F41" s="55" t="s">
        <v>694</v>
      </c>
      <c r="G41" s="37">
        <f>G39/G40</f>
        <v>112.12917184094786</v>
      </c>
    </row>
    <row r="42" spans="2:17" x14ac:dyDescent="0.2">
      <c r="B42" t="s">
        <v>73</v>
      </c>
      <c r="C42" s="51">
        <v>5.189662366257123E-2</v>
      </c>
      <c r="D42" s="51">
        <f t="shared" si="0"/>
        <v>-1.8966236625712271E-3</v>
      </c>
    </row>
    <row r="43" spans="2:17" x14ac:dyDescent="0.2">
      <c r="B43" t="s">
        <v>74</v>
      </c>
      <c r="C43" s="51">
        <v>2.2243814448251478E-2</v>
      </c>
      <c r="D43" s="51">
        <f t="shared" si="0"/>
        <v>2.7756185551748525E-2</v>
      </c>
      <c r="F43" s="117" t="s">
        <v>4050</v>
      </c>
      <c r="G43" s="117"/>
    </row>
    <row r="44" spans="2:17" x14ac:dyDescent="0.2">
      <c r="B44" t="s">
        <v>75</v>
      </c>
      <c r="C44" s="51">
        <v>8.9766368279914511E-3</v>
      </c>
      <c r="D44" s="51">
        <f t="shared" si="0"/>
        <v>4.1023363172008553E-2</v>
      </c>
      <c r="F44" s="117"/>
      <c r="G44" s="117"/>
    </row>
    <row r="45" spans="2:17" x14ac:dyDescent="0.2">
      <c r="B45" t="s">
        <v>76</v>
      </c>
      <c r="C45" s="51">
        <v>2.3571951507903317E-2</v>
      </c>
      <c r="D45" s="51">
        <f t="shared" si="0"/>
        <v>2.6428048492096685E-2</v>
      </c>
      <c r="F45" s="117"/>
      <c r="G45" s="117"/>
    </row>
    <row r="46" spans="2:17" x14ac:dyDescent="0.2">
      <c r="B46" t="s">
        <v>77</v>
      </c>
      <c r="C46" s="51">
        <v>-2.9403979472959266E-2</v>
      </c>
      <c r="D46" s="51">
        <f t="shared" si="0"/>
        <v>7.9403979472959269E-2</v>
      </c>
    </row>
    <row r="47" spans="2:17" x14ac:dyDescent="0.2">
      <c r="B47" t="s">
        <v>78</v>
      </c>
      <c r="C47" s="51">
        <v>-1.3935180993409641E-3</v>
      </c>
      <c r="D47" s="51">
        <f t="shared" si="0"/>
        <v>5.1393518099340965E-2</v>
      </c>
    </row>
    <row r="48" spans="2:17" x14ac:dyDescent="0.2">
      <c r="B48" t="s">
        <v>79</v>
      </c>
      <c r="C48" s="51">
        <v>-3.3550527024624448E-3</v>
      </c>
      <c r="D48" s="51">
        <f t="shared" si="0"/>
        <v>5.3355052702462449E-2</v>
      </c>
    </row>
    <row r="49" spans="2:4" x14ac:dyDescent="0.2">
      <c r="B49" t="s">
        <v>80</v>
      </c>
      <c r="C49" s="51">
        <v>3.0588771711055139E-2</v>
      </c>
      <c r="D49" s="51">
        <f t="shared" si="0"/>
        <v>1.9411228288944864E-2</v>
      </c>
    </row>
    <row r="50" spans="2:4" x14ac:dyDescent="0.2">
      <c r="B50" t="s">
        <v>81</v>
      </c>
      <c r="C50" s="51">
        <v>-5.7382175580251143E-3</v>
      </c>
      <c r="D50" s="51">
        <f t="shared" si="0"/>
        <v>5.5738217558025119E-2</v>
      </c>
    </row>
    <row r="51" spans="2:4" x14ac:dyDescent="0.2">
      <c r="B51" t="s">
        <v>82</v>
      </c>
      <c r="C51" s="51">
        <v>1.6328342436826886E-2</v>
      </c>
      <c r="D51" s="51">
        <f t="shared" si="0"/>
        <v>3.3671657563173113E-2</v>
      </c>
    </row>
    <row r="52" spans="2:4" x14ac:dyDescent="0.2">
      <c r="B52" t="s">
        <v>83</v>
      </c>
      <c r="C52" s="51">
        <v>-6.1392572363051633E-3</v>
      </c>
      <c r="D52" s="51">
        <f t="shared" si="0"/>
        <v>5.6139257236305168E-2</v>
      </c>
    </row>
    <row r="53" spans="2:4" x14ac:dyDescent="0.2">
      <c r="B53" t="s">
        <v>84</v>
      </c>
      <c r="C53" s="51">
        <v>1.0116351081570619E-2</v>
      </c>
      <c r="D53" s="51">
        <f t="shared" si="0"/>
        <v>3.9883648918429382E-2</v>
      </c>
    </row>
    <row r="54" spans="2:4" x14ac:dyDescent="0.2">
      <c r="B54" t="s">
        <v>85</v>
      </c>
      <c r="C54" s="51">
        <v>3.2647003146546248E-2</v>
      </c>
      <c r="D54" s="51">
        <f t="shared" si="0"/>
        <v>1.7352996853453755E-2</v>
      </c>
    </row>
    <row r="55" spans="2:4" x14ac:dyDescent="0.2">
      <c r="B55" t="s">
        <v>86</v>
      </c>
      <c r="C55" s="51">
        <v>7.5102165678949187E-3</v>
      </c>
      <c r="D55" s="51">
        <f t="shared" si="0"/>
        <v>4.2489783432105084E-2</v>
      </c>
    </row>
    <row r="56" spans="2:4" x14ac:dyDescent="0.2">
      <c r="B56" t="s">
        <v>87</v>
      </c>
      <c r="C56" s="51">
        <v>-3.19895268639252E-2</v>
      </c>
      <c r="D56" s="51">
        <f t="shared" si="0"/>
        <v>8.1989526863925202E-2</v>
      </c>
    </row>
    <row r="57" spans="2:4" x14ac:dyDescent="0.2">
      <c r="B57" t="s">
        <v>88</v>
      </c>
      <c r="C57" s="51">
        <v>1.1886067262291956E-2</v>
      </c>
      <c r="D57" s="51">
        <f t="shared" si="0"/>
        <v>3.8113932737708051E-2</v>
      </c>
    </row>
    <row r="58" spans="2:4" x14ac:dyDescent="0.2">
      <c r="B58" t="s">
        <v>89</v>
      </c>
      <c r="C58" s="51">
        <v>-1.0839977460979694E-2</v>
      </c>
      <c r="D58" s="51">
        <f t="shared" si="0"/>
        <v>6.0839977460979695E-2</v>
      </c>
    </row>
    <row r="59" spans="2:4" x14ac:dyDescent="0.2">
      <c r="B59" t="s">
        <v>90</v>
      </c>
      <c r="C59" s="51">
        <v>-3.5211795426542403E-3</v>
      </c>
      <c r="D59" s="51">
        <f t="shared" si="0"/>
        <v>5.3521179542654243E-2</v>
      </c>
    </row>
    <row r="60" spans="2:4" x14ac:dyDescent="0.2">
      <c r="B60" t="s">
        <v>91</v>
      </c>
      <c r="C60" s="51">
        <v>-5.6908632865742045E-3</v>
      </c>
      <c r="D60" s="51">
        <f t="shared" si="0"/>
        <v>5.5690863286574209E-2</v>
      </c>
    </row>
    <row r="61" spans="2:4" x14ac:dyDescent="0.2">
      <c r="B61" t="s">
        <v>92</v>
      </c>
      <c r="C61" s="51">
        <v>2.5800182546473031E-2</v>
      </c>
      <c r="D61" s="51">
        <f t="shared" si="0"/>
        <v>2.4199817453526971E-2</v>
      </c>
    </row>
    <row r="62" spans="2:4" x14ac:dyDescent="0.2">
      <c r="B62" t="s">
        <v>93</v>
      </c>
      <c r="C62" s="51">
        <v>1.4523043051766042E-2</v>
      </c>
      <c r="D62" s="51">
        <f t="shared" si="0"/>
        <v>3.5476956948233961E-2</v>
      </c>
    </row>
    <row r="63" spans="2:4" x14ac:dyDescent="0.2">
      <c r="B63" t="s">
        <v>94</v>
      </c>
      <c r="C63" s="51">
        <v>3.9542025501799374E-2</v>
      </c>
      <c r="D63" s="51">
        <f t="shared" si="0"/>
        <v>1.0457974498200628E-2</v>
      </c>
    </row>
    <row r="64" spans="2:4" x14ac:dyDescent="0.2">
      <c r="B64" t="s">
        <v>95</v>
      </c>
      <c r="C64" s="51">
        <v>-2.9399175982269925E-3</v>
      </c>
      <c r="D64" s="51">
        <f t="shared" si="0"/>
        <v>5.2939917598226999E-2</v>
      </c>
    </row>
    <row r="65" spans="2:4" x14ac:dyDescent="0.2">
      <c r="B65" t="s">
        <v>96</v>
      </c>
      <c r="C65" s="51">
        <v>1.8718367760133366E-2</v>
      </c>
      <c r="D65" s="51">
        <f t="shared" si="0"/>
        <v>3.1281632239866637E-2</v>
      </c>
    </row>
    <row r="66" spans="2:4" x14ac:dyDescent="0.2">
      <c r="B66" t="s">
        <v>97</v>
      </c>
      <c r="C66" s="51">
        <v>9.4657728507416619E-4</v>
      </c>
      <c r="D66" s="51">
        <f t="shared" si="0"/>
        <v>4.905342271492584E-2</v>
      </c>
    </row>
    <row r="67" spans="2:4" x14ac:dyDescent="0.2">
      <c r="B67" t="s">
        <v>98</v>
      </c>
      <c r="C67" s="51">
        <v>-1.6851822914521204E-2</v>
      </c>
      <c r="D67" s="51">
        <f t="shared" si="0"/>
        <v>6.6851822914521214E-2</v>
      </c>
    </row>
    <row r="68" spans="2:4" x14ac:dyDescent="0.2">
      <c r="B68" t="s">
        <v>99</v>
      </c>
      <c r="C68" s="51">
        <v>3.0824074815433266E-3</v>
      </c>
      <c r="D68" s="51">
        <f t="shared" si="0"/>
        <v>4.6917592518456674E-2</v>
      </c>
    </row>
    <row r="69" spans="2:4" x14ac:dyDescent="0.2">
      <c r="B69" t="s">
        <v>100</v>
      </c>
      <c r="C69" s="51">
        <v>5.1708582654358586E-3</v>
      </c>
      <c r="D69" s="51">
        <f t="shared" ref="D69:D132" si="4">-C69+5%</f>
        <v>4.4829141734564142E-2</v>
      </c>
    </row>
    <row r="70" spans="2:4" x14ac:dyDescent="0.2">
      <c r="B70" t="s">
        <v>101</v>
      </c>
      <c r="C70" s="51">
        <v>3.2597513800803765E-2</v>
      </c>
      <c r="D70" s="51">
        <f t="shared" si="4"/>
        <v>1.7402486199196238E-2</v>
      </c>
    </row>
    <row r="71" spans="2:4" x14ac:dyDescent="0.2">
      <c r="B71" t="s">
        <v>102</v>
      </c>
      <c r="C71" s="51">
        <v>-1.0578265303191775E-2</v>
      </c>
      <c r="D71" s="51">
        <f t="shared" si="4"/>
        <v>6.0578265303191776E-2</v>
      </c>
    </row>
    <row r="72" spans="2:4" x14ac:dyDescent="0.2">
      <c r="B72" t="s">
        <v>103</v>
      </c>
      <c r="C72" s="51">
        <v>-1.1537088563905069E-3</v>
      </c>
      <c r="D72" s="51">
        <f t="shared" si="4"/>
        <v>5.1153708856390506E-2</v>
      </c>
    </row>
    <row r="73" spans="2:4" x14ac:dyDescent="0.2">
      <c r="B73" t="s">
        <v>104</v>
      </c>
      <c r="C73" s="51">
        <v>-7.6758216465132711E-3</v>
      </c>
      <c r="D73" s="51">
        <f t="shared" si="4"/>
        <v>5.7675821646513276E-2</v>
      </c>
    </row>
    <row r="74" spans="2:4" x14ac:dyDescent="0.2">
      <c r="B74" t="s">
        <v>105</v>
      </c>
      <c r="C74" s="51">
        <v>2.5696422967176731E-2</v>
      </c>
      <c r="D74" s="51">
        <f t="shared" si="4"/>
        <v>2.4303577032823272E-2</v>
      </c>
    </row>
    <row r="75" spans="2:4" x14ac:dyDescent="0.2">
      <c r="B75" t="s">
        <v>106</v>
      </c>
      <c r="C75" s="51">
        <v>-1.8790529682353611E-2</v>
      </c>
      <c r="D75" s="51">
        <f t="shared" si="4"/>
        <v>6.8790529682353607E-2</v>
      </c>
    </row>
    <row r="76" spans="2:4" x14ac:dyDescent="0.2">
      <c r="B76" t="s">
        <v>107</v>
      </c>
      <c r="C76" s="51">
        <v>-3.2226039693544831E-3</v>
      </c>
      <c r="D76" s="51">
        <f t="shared" si="4"/>
        <v>5.3222603969354486E-2</v>
      </c>
    </row>
    <row r="77" spans="2:4" x14ac:dyDescent="0.2">
      <c r="B77" t="s">
        <v>108</v>
      </c>
      <c r="C77" s="51">
        <v>1.0406507277116325E-2</v>
      </c>
      <c r="D77" s="51">
        <f t="shared" si="4"/>
        <v>3.9593492722883677E-2</v>
      </c>
    </row>
    <row r="78" spans="2:4" x14ac:dyDescent="0.2">
      <c r="B78" t="s">
        <v>109</v>
      </c>
      <c r="C78" s="51">
        <v>3.7841646843755523E-2</v>
      </c>
      <c r="D78" s="51">
        <f t="shared" si="4"/>
        <v>1.2158353156244479E-2</v>
      </c>
    </row>
    <row r="79" spans="2:4" x14ac:dyDescent="0.2">
      <c r="B79" t="s">
        <v>110</v>
      </c>
      <c r="C79" s="51">
        <v>1.4585259464482166E-2</v>
      </c>
      <c r="D79" s="51">
        <f t="shared" si="4"/>
        <v>3.5414740535517839E-2</v>
      </c>
    </row>
    <row r="80" spans="2:4" x14ac:dyDescent="0.2">
      <c r="B80" t="s">
        <v>111</v>
      </c>
      <c r="C80" s="51">
        <v>1.717830989586426E-2</v>
      </c>
      <c r="D80" s="51">
        <f t="shared" si="4"/>
        <v>3.2821690104135742E-2</v>
      </c>
    </row>
    <row r="81" spans="2:4" x14ac:dyDescent="0.2">
      <c r="B81" t="s">
        <v>112</v>
      </c>
      <c r="C81" s="51">
        <v>1.5854493155087336E-2</v>
      </c>
      <c r="D81" s="51">
        <f t="shared" si="4"/>
        <v>3.4145506844912667E-2</v>
      </c>
    </row>
    <row r="82" spans="2:4" x14ac:dyDescent="0.2">
      <c r="B82" t="s">
        <v>113</v>
      </c>
      <c r="C82" s="51">
        <v>2.0717104966783702E-2</v>
      </c>
      <c r="D82" s="51">
        <f t="shared" si="4"/>
        <v>2.9282895033216301E-2</v>
      </c>
    </row>
    <row r="83" spans="2:4" x14ac:dyDescent="0.2">
      <c r="B83" t="s">
        <v>114</v>
      </c>
      <c r="C83" s="51">
        <v>-2.7818177367745587E-3</v>
      </c>
      <c r="D83" s="51">
        <f t="shared" si="4"/>
        <v>5.278181773677456E-2</v>
      </c>
    </row>
    <row r="84" spans="2:4" x14ac:dyDescent="0.2">
      <c r="B84" t="s">
        <v>115</v>
      </c>
      <c r="C84" s="51">
        <v>8.3828218245267094E-3</v>
      </c>
      <c r="D84" s="51">
        <f t="shared" si="4"/>
        <v>4.1617178175473293E-2</v>
      </c>
    </row>
    <row r="85" spans="2:4" x14ac:dyDescent="0.2">
      <c r="B85" t="s">
        <v>116</v>
      </c>
      <c r="C85" s="51">
        <v>3.4990761613512437E-2</v>
      </c>
      <c r="D85" s="51">
        <f t="shared" si="4"/>
        <v>1.5009238386487565E-2</v>
      </c>
    </row>
    <row r="86" spans="2:4" x14ac:dyDescent="0.2">
      <c r="B86" t="s">
        <v>117</v>
      </c>
      <c r="C86" s="51">
        <v>3.130612841979033E-2</v>
      </c>
      <c r="D86" s="51">
        <f t="shared" si="4"/>
        <v>1.8693871580209673E-2</v>
      </c>
    </row>
    <row r="87" spans="2:4" x14ac:dyDescent="0.2">
      <c r="B87" t="s">
        <v>118</v>
      </c>
      <c r="C87" s="51">
        <v>2.2683150156241956E-2</v>
      </c>
      <c r="D87" s="51">
        <f t="shared" si="4"/>
        <v>2.7316849843758047E-2</v>
      </c>
    </row>
    <row r="88" spans="2:4" x14ac:dyDescent="0.2">
      <c r="B88" t="s">
        <v>119</v>
      </c>
      <c r="C88" s="51">
        <v>-1.2367834716744269E-4</v>
      </c>
      <c r="D88" s="51">
        <f t="shared" si="4"/>
        <v>5.0123678347167445E-2</v>
      </c>
    </row>
    <row r="89" spans="2:4" x14ac:dyDescent="0.2">
      <c r="B89" t="s">
        <v>120</v>
      </c>
      <c r="C89" s="51">
        <v>7.16725774826973E-2</v>
      </c>
      <c r="D89" s="51">
        <f t="shared" si="4"/>
        <v>-2.1672577482697297E-2</v>
      </c>
    </row>
    <row r="90" spans="2:4" x14ac:dyDescent="0.2">
      <c r="B90" t="s">
        <v>121</v>
      </c>
      <c r="C90" s="51">
        <v>1.5739231717039372E-2</v>
      </c>
      <c r="D90" s="51">
        <f t="shared" si="4"/>
        <v>3.4260768282960631E-2</v>
      </c>
    </row>
    <row r="91" spans="2:4" x14ac:dyDescent="0.2">
      <c r="B91" t="s">
        <v>122</v>
      </c>
      <c r="C91" s="51">
        <v>2.6968317292534606E-2</v>
      </c>
      <c r="D91" s="51">
        <f t="shared" si="4"/>
        <v>2.3031682707465397E-2</v>
      </c>
    </row>
    <row r="92" spans="2:4" x14ac:dyDescent="0.2">
      <c r="B92" t="s">
        <v>123</v>
      </c>
      <c r="C92" s="51">
        <v>8.8980203249566254E-3</v>
      </c>
      <c r="D92" s="51">
        <f t="shared" si="4"/>
        <v>4.1101979675043379E-2</v>
      </c>
    </row>
    <row r="93" spans="2:4" x14ac:dyDescent="0.2">
      <c r="B93" t="s">
        <v>124</v>
      </c>
      <c r="C93" s="51">
        <v>3.7516095091753056E-2</v>
      </c>
      <c r="D93" s="51">
        <f t="shared" si="4"/>
        <v>1.2483904908246947E-2</v>
      </c>
    </row>
    <row r="94" spans="2:4" x14ac:dyDescent="0.2">
      <c r="B94" t="s">
        <v>125</v>
      </c>
      <c r="C94" s="51">
        <v>1.463668486078722E-3</v>
      </c>
      <c r="D94" s="51">
        <f t="shared" si="4"/>
        <v>4.8536331513921283E-2</v>
      </c>
    </row>
    <row r="95" spans="2:4" x14ac:dyDescent="0.2">
      <c r="B95" t="s">
        <v>126</v>
      </c>
      <c r="C95" s="51">
        <v>1.0767978117731097E-3</v>
      </c>
      <c r="D95" s="51">
        <f t="shared" si="4"/>
        <v>4.8923202188226891E-2</v>
      </c>
    </row>
    <row r="96" spans="2:4" x14ac:dyDescent="0.2">
      <c r="B96" t="s">
        <v>127</v>
      </c>
      <c r="C96" s="51">
        <v>-8.3749212546585534E-3</v>
      </c>
      <c r="D96" s="51">
        <f t="shared" si="4"/>
        <v>5.8374921254658554E-2</v>
      </c>
    </row>
    <row r="97" spans="2:4" x14ac:dyDescent="0.2">
      <c r="B97" t="s">
        <v>128</v>
      </c>
      <c r="C97" s="51">
        <v>5.3299475647346113E-3</v>
      </c>
      <c r="D97" s="51">
        <f t="shared" si="4"/>
        <v>4.4670052435265395E-2</v>
      </c>
    </row>
    <row r="98" spans="2:4" x14ac:dyDescent="0.2">
      <c r="B98" t="s">
        <v>129</v>
      </c>
      <c r="C98" s="51">
        <v>1.4902352146593441E-2</v>
      </c>
      <c r="D98" s="51">
        <f t="shared" si="4"/>
        <v>3.5097647853406563E-2</v>
      </c>
    </row>
    <row r="99" spans="2:4" x14ac:dyDescent="0.2">
      <c r="B99" t="s">
        <v>130</v>
      </c>
      <c r="C99" s="51">
        <v>1.2808575817241381E-2</v>
      </c>
      <c r="D99" s="51">
        <f t="shared" si="4"/>
        <v>3.7191424182758621E-2</v>
      </c>
    </row>
    <row r="100" spans="2:4" x14ac:dyDescent="0.2">
      <c r="B100" t="s">
        <v>131</v>
      </c>
      <c r="C100" s="51">
        <v>-5.2729507287009626E-3</v>
      </c>
      <c r="D100" s="51">
        <f t="shared" si="4"/>
        <v>5.5272950728700962E-2</v>
      </c>
    </row>
    <row r="101" spans="2:4" x14ac:dyDescent="0.2">
      <c r="B101" t="s">
        <v>132</v>
      </c>
      <c r="C101" s="51">
        <v>2.9360439098253463E-3</v>
      </c>
      <c r="D101" s="51">
        <f t="shared" si="4"/>
        <v>4.7063956090174656E-2</v>
      </c>
    </row>
    <row r="102" spans="2:4" x14ac:dyDescent="0.2">
      <c r="B102" t="s">
        <v>133</v>
      </c>
      <c r="C102" s="51">
        <v>4.2507237986380468E-3</v>
      </c>
      <c r="D102" s="51">
        <f t="shared" si="4"/>
        <v>4.5749276201361953E-2</v>
      </c>
    </row>
    <row r="103" spans="2:4" x14ac:dyDescent="0.2">
      <c r="B103" t="s">
        <v>134</v>
      </c>
      <c r="C103" s="51">
        <v>9.8463688293578197E-3</v>
      </c>
      <c r="D103" s="51">
        <f t="shared" si="4"/>
        <v>4.0153631170642183E-2</v>
      </c>
    </row>
    <row r="104" spans="2:4" x14ac:dyDescent="0.2">
      <c r="B104" t="s">
        <v>135</v>
      </c>
      <c r="C104" s="51">
        <v>-5.4247638479039111E-3</v>
      </c>
      <c r="D104" s="51">
        <f t="shared" si="4"/>
        <v>5.5424763847903916E-2</v>
      </c>
    </row>
    <row r="105" spans="2:4" x14ac:dyDescent="0.2">
      <c r="B105" t="s">
        <v>136</v>
      </c>
      <c r="C105" s="51">
        <v>-1.8373420074275483E-2</v>
      </c>
      <c r="D105" s="51">
        <f t="shared" si="4"/>
        <v>6.8373420074275493E-2</v>
      </c>
    </row>
    <row r="106" spans="2:4" x14ac:dyDescent="0.2">
      <c r="B106" t="s">
        <v>137</v>
      </c>
      <c r="C106" s="51">
        <v>4.2230715307557384E-2</v>
      </c>
      <c r="D106" s="51">
        <f t="shared" si="4"/>
        <v>7.7692846924426184E-3</v>
      </c>
    </row>
    <row r="107" spans="2:4" x14ac:dyDescent="0.2">
      <c r="B107" t="s">
        <v>138</v>
      </c>
      <c r="C107" s="51">
        <v>2.0238977809072106E-2</v>
      </c>
      <c r="D107" s="51">
        <f t="shared" si="4"/>
        <v>2.9761022190927897E-2</v>
      </c>
    </row>
    <row r="108" spans="2:4" x14ac:dyDescent="0.2">
      <c r="B108" t="s">
        <v>139</v>
      </c>
      <c r="C108" s="51">
        <v>2.3291335787057037E-2</v>
      </c>
      <c r="D108" s="51">
        <f t="shared" si="4"/>
        <v>2.6708664212942965E-2</v>
      </c>
    </row>
    <row r="109" spans="2:4" x14ac:dyDescent="0.2">
      <c r="B109" t="s">
        <v>140</v>
      </c>
      <c r="C109" s="51">
        <v>3.8943773728235438E-2</v>
      </c>
      <c r="D109" s="51">
        <f t="shared" si="4"/>
        <v>1.1056226271764565E-2</v>
      </c>
    </row>
    <row r="110" spans="2:4" x14ac:dyDescent="0.2">
      <c r="B110" t="s">
        <v>141</v>
      </c>
      <c r="C110" s="51">
        <v>4.0343652360062043E-2</v>
      </c>
      <c r="D110" s="51">
        <f t="shared" si="4"/>
        <v>9.6563476399379594E-3</v>
      </c>
    </row>
    <row r="111" spans="2:4" x14ac:dyDescent="0.2">
      <c r="B111" t="s">
        <v>142</v>
      </c>
      <c r="C111" s="51">
        <v>4.1598227782430143E-2</v>
      </c>
      <c r="D111" s="51">
        <f t="shared" si="4"/>
        <v>8.4017722175698598E-3</v>
      </c>
    </row>
    <row r="112" spans="2:4" x14ac:dyDescent="0.2">
      <c r="B112" t="s">
        <v>143</v>
      </c>
      <c r="C112" s="51">
        <v>4.0901603048400605E-2</v>
      </c>
      <c r="D112" s="51">
        <f t="shared" si="4"/>
        <v>9.0983969515993982E-3</v>
      </c>
    </row>
    <row r="113" spans="2:4" x14ac:dyDescent="0.2">
      <c r="B113" t="s">
        <v>144</v>
      </c>
      <c r="C113" s="51">
        <v>3.4819588940961141E-2</v>
      </c>
      <c r="D113" s="51">
        <f t="shared" si="4"/>
        <v>1.5180411059038862E-2</v>
      </c>
    </row>
    <row r="114" spans="2:4" x14ac:dyDescent="0.2">
      <c r="B114" t="s">
        <v>145</v>
      </c>
      <c r="C114" s="51">
        <v>9.7995947520817545E-3</v>
      </c>
      <c r="D114" s="51">
        <f t="shared" si="4"/>
        <v>4.020040524791825E-2</v>
      </c>
    </row>
    <row r="115" spans="2:4" x14ac:dyDescent="0.2">
      <c r="B115" t="s">
        <v>146</v>
      </c>
      <c r="C115" s="51">
        <v>2.1843499205325266E-2</v>
      </c>
      <c r="D115" s="51">
        <f t="shared" si="4"/>
        <v>2.8156500794674737E-2</v>
      </c>
    </row>
    <row r="116" spans="2:4" x14ac:dyDescent="0.2">
      <c r="B116" t="s">
        <v>147</v>
      </c>
      <c r="C116" s="51">
        <v>1.2503767651336543E-2</v>
      </c>
      <c r="D116" s="51">
        <f t="shared" si="4"/>
        <v>3.7496232348663464E-2</v>
      </c>
    </row>
    <row r="117" spans="2:4" x14ac:dyDescent="0.2">
      <c r="B117" t="s">
        <v>148</v>
      </c>
      <c r="C117" s="51">
        <v>1.4695083329766916E-2</v>
      </c>
      <c r="D117" s="51">
        <f t="shared" si="4"/>
        <v>3.5304916670233083E-2</v>
      </c>
    </row>
    <row r="118" spans="2:4" x14ac:dyDescent="0.2">
      <c r="B118" t="s">
        <v>149</v>
      </c>
      <c r="C118" s="51">
        <v>3.0515979727518107E-2</v>
      </c>
      <c r="D118" s="51">
        <f t="shared" si="4"/>
        <v>1.9484020272481896E-2</v>
      </c>
    </row>
    <row r="119" spans="2:4" x14ac:dyDescent="0.2">
      <c r="B119" t="s">
        <v>150</v>
      </c>
      <c r="C119" s="51">
        <v>2.5244385171791783E-2</v>
      </c>
      <c r="D119" s="51">
        <f t="shared" si="4"/>
        <v>2.4755614828208219E-2</v>
      </c>
    </row>
    <row r="120" spans="2:4" x14ac:dyDescent="0.2">
      <c r="B120" t="s">
        <v>151</v>
      </c>
      <c r="C120" s="51">
        <v>1.4550209617976794E-2</v>
      </c>
      <c r="D120" s="51">
        <f t="shared" si="4"/>
        <v>3.5449790382023207E-2</v>
      </c>
    </row>
    <row r="121" spans="2:4" x14ac:dyDescent="0.2">
      <c r="B121" t="s">
        <v>152</v>
      </c>
      <c r="C121" s="51">
        <v>5.953023531626072E-2</v>
      </c>
      <c r="D121" s="51">
        <f t="shared" si="4"/>
        <v>-9.530235316260717E-3</v>
      </c>
    </row>
    <row r="122" spans="2:4" x14ac:dyDescent="0.2">
      <c r="B122" t="s">
        <v>153</v>
      </c>
      <c r="C122" s="51">
        <v>-5.722232311247185E-4</v>
      </c>
      <c r="D122" s="51">
        <f t="shared" si="4"/>
        <v>5.0572223231124723E-2</v>
      </c>
    </row>
    <row r="123" spans="2:4" x14ac:dyDescent="0.2">
      <c r="B123" t="s">
        <v>154</v>
      </c>
      <c r="C123" s="51">
        <v>-1.1248037722065495E-2</v>
      </c>
      <c r="D123" s="51">
        <f t="shared" si="4"/>
        <v>6.1248037722065496E-2</v>
      </c>
    </row>
    <row r="124" spans="2:4" x14ac:dyDescent="0.2">
      <c r="B124" t="s">
        <v>155</v>
      </c>
      <c r="C124" s="51">
        <v>-1.3445559851169886E-2</v>
      </c>
      <c r="D124" s="51">
        <f t="shared" si="4"/>
        <v>6.3445559851169883E-2</v>
      </c>
    </row>
    <row r="125" spans="2:4" x14ac:dyDescent="0.2">
      <c r="B125" t="s">
        <v>156</v>
      </c>
      <c r="C125" s="51">
        <v>-6.3509069412513042E-3</v>
      </c>
      <c r="D125" s="51">
        <f t="shared" si="4"/>
        <v>5.6350906941251305E-2</v>
      </c>
    </row>
    <row r="126" spans="2:4" x14ac:dyDescent="0.2">
      <c r="B126" t="s">
        <v>157</v>
      </c>
      <c r="C126" s="51">
        <v>2.0747009320022859E-2</v>
      </c>
      <c r="D126" s="51">
        <f t="shared" si="4"/>
        <v>2.9252990679977144E-2</v>
      </c>
    </row>
    <row r="127" spans="2:4" x14ac:dyDescent="0.2">
      <c r="B127" t="s">
        <v>158</v>
      </c>
      <c r="C127" s="51">
        <v>1.9132652650234266E-2</v>
      </c>
      <c r="D127" s="51">
        <f t="shared" si="4"/>
        <v>3.0867347349765737E-2</v>
      </c>
    </row>
    <row r="128" spans="2:4" x14ac:dyDescent="0.2">
      <c r="B128" t="s">
        <v>159</v>
      </c>
      <c r="C128" s="51">
        <v>1.4059871820660211E-3</v>
      </c>
      <c r="D128" s="51">
        <f t="shared" si="4"/>
        <v>4.8594012817933983E-2</v>
      </c>
    </row>
    <row r="129" spans="2:4" x14ac:dyDescent="0.2">
      <c r="B129" t="s">
        <v>160</v>
      </c>
      <c r="C129" s="51">
        <v>5.4319557415825684E-3</v>
      </c>
      <c r="D129" s="51">
        <f t="shared" si="4"/>
        <v>4.4568044258417434E-2</v>
      </c>
    </row>
    <row r="130" spans="2:4" x14ac:dyDescent="0.2">
      <c r="B130" t="s">
        <v>161</v>
      </c>
      <c r="C130" s="51">
        <v>1.373313370658674E-2</v>
      </c>
      <c r="D130" s="51">
        <f t="shared" si="4"/>
        <v>3.6266866293413261E-2</v>
      </c>
    </row>
    <row r="131" spans="2:4" x14ac:dyDescent="0.2">
      <c r="B131" t="s">
        <v>162</v>
      </c>
      <c r="C131" s="51">
        <v>-5.9334358879278154E-4</v>
      </c>
      <c r="D131" s="51">
        <f t="shared" si="4"/>
        <v>5.0593343588792784E-2</v>
      </c>
    </row>
    <row r="132" spans="2:4" x14ac:dyDescent="0.2">
      <c r="B132" t="s">
        <v>163</v>
      </c>
      <c r="C132" s="51">
        <v>1.3230222710728216E-2</v>
      </c>
      <c r="D132" s="51">
        <f t="shared" si="4"/>
        <v>3.6769777289271791E-2</v>
      </c>
    </row>
    <row r="133" spans="2:4" x14ac:dyDescent="0.2">
      <c r="B133" t="s">
        <v>164</v>
      </c>
      <c r="C133" s="51">
        <v>-2.749665652077992E-2</v>
      </c>
      <c r="D133" s="51">
        <f t="shared" ref="D133:D196" si="5">-C133+5%</f>
        <v>7.7496656520779916E-2</v>
      </c>
    </row>
    <row r="134" spans="2:4" x14ac:dyDescent="0.2">
      <c r="B134" t="s">
        <v>165</v>
      </c>
      <c r="C134" s="51">
        <v>-1.0837211520153657E-2</v>
      </c>
      <c r="D134" s="51">
        <f t="shared" si="5"/>
        <v>6.0837211520153658E-2</v>
      </c>
    </row>
    <row r="135" spans="2:4" x14ac:dyDescent="0.2">
      <c r="B135" t="s">
        <v>166</v>
      </c>
      <c r="C135" s="51">
        <v>-1.5156386321144312E-2</v>
      </c>
      <c r="D135" s="51">
        <f t="shared" si="5"/>
        <v>6.5156386321144316E-2</v>
      </c>
    </row>
    <row r="136" spans="2:4" x14ac:dyDescent="0.2">
      <c r="B136" t="s">
        <v>167</v>
      </c>
      <c r="C136" s="51">
        <v>-1.1599303163512247E-3</v>
      </c>
      <c r="D136" s="51">
        <f t="shared" si="5"/>
        <v>5.1159930316351229E-2</v>
      </c>
    </row>
    <row r="137" spans="2:4" x14ac:dyDescent="0.2">
      <c r="B137" t="s">
        <v>168</v>
      </c>
      <c r="C137" s="51">
        <v>1.3288802398551985E-2</v>
      </c>
      <c r="D137" s="51">
        <f t="shared" si="5"/>
        <v>3.6711197601448017E-2</v>
      </c>
    </row>
    <row r="138" spans="2:4" x14ac:dyDescent="0.2">
      <c r="B138" t="s">
        <v>169</v>
      </c>
      <c r="C138" s="51">
        <v>1.5435466826361485E-2</v>
      </c>
      <c r="D138" s="51">
        <f t="shared" si="5"/>
        <v>3.4564533173638515E-2</v>
      </c>
    </row>
    <row r="139" spans="2:4" x14ac:dyDescent="0.2">
      <c r="B139" t="s">
        <v>170</v>
      </c>
      <c r="C139" s="51">
        <v>-7.2133275506726727E-4</v>
      </c>
      <c r="D139" s="51">
        <f t="shared" si="5"/>
        <v>5.0721332755067267E-2</v>
      </c>
    </row>
    <row r="140" spans="2:4" x14ac:dyDescent="0.2">
      <c r="B140" t="s">
        <v>171</v>
      </c>
      <c r="C140" s="51">
        <v>3.0077092130022812E-2</v>
      </c>
      <c r="D140" s="51">
        <f t="shared" si="5"/>
        <v>1.9922907869977191E-2</v>
      </c>
    </row>
    <row r="141" spans="2:4" x14ac:dyDescent="0.2">
      <c r="B141" t="s">
        <v>172</v>
      </c>
      <c r="C141" s="51">
        <v>2.4831620198489675E-2</v>
      </c>
      <c r="D141" s="51">
        <f t="shared" si="5"/>
        <v>2.5168379801510328E-2</v>
      </c>
    </row>
    <row r="142" spans="2:4" x14ac:dyDescent="0.2">
      <c r="B142" t="s">
        <v>173</v>
      </c>
      <c r="C142" s="51">
        <v>6.3403416245089135E-3</v>
      </c>
      <c r="D142" s="51">
        <f t="shared" si="5"/>
        <v>4.3659658375491087E-2</v>
      </c>
    </row>
    <row r="143" spans="2:4" x14ac:dyDescent="0.2">
      <c r="B143" t="s">
        <v>174</v>
      </c>
      <c r="C143" s="51">
        <v>2.5968241078563242E-2</v>
      </c>
      <c r="D143" s="51">
        <f t="shared" si="5"/>
        <v>2.4031758921436761E-2</v>
      </c>
    </row>
    <row r="144" spans="2:4" x14ac:dyDescent="0.2">
      <c r="B144" t="s">
        <v>175</v>
      </c>
      <c r="C144" s="51">
        <v>9.5563706351534262E-3</v>
      </c>
      <c r="D144" s="51">
        <f t="shared" si="5"/>
        <v>4.0443629364846578E-2</v>
      </c>
    </row>
    <row r="145" spans="2:4" x14ac:dyDescent="0.2">
      <c r="B145" t="s">
        <v>176</v>
      </c>
      <c r="C145" s="51">
        <v>4.8970739701472811E-3</v>
      </c>
      <c r="D145" s="51">
        <f t="shared" si="5"/>
        <v>4.5102926029852719E-2</v>
      </c>
    </row>
    <row r="146" spans="2:4" x14ac:dyDescent="0.2">
      <c r="B146" t="s">
        <v>177</v>
      </c>
      <c r="C146" s="51">
        <v>2.269104459642142E-2</v>
      </c>
      <c r="D146" s="51">
        <f t="shared" si="5"/>
        <v>2.7308955403578583E-2</v>
      </c>
    </row>
    <row r="147" spans="2:4" x14ac:dyDescent="0.2">
      <c r="B147" t="s">
        <v>178</v>
      </c>
      <c r="C147" s="51">
        <v>9.9203826135936084E-3</v>
      </c>
      <c r="D147" s="51">
        <f t="shared" si="5"/>
        <v>4.0079617386406391E-2</v>
      </c>
    </row>
    <row r="148" spans="2:4" x14ac:dyDescent="0.2">
      <c r="B148" t="s">
        <v>179</v>
      </c>
      <c r="C148" s="51">
        <v>-9.527705826362266E-3</v>
      </c>
      <c r="D148" s="51">
        <f t="shared" si="5"/>
        <v>5.952770582636227E-2</v>
      </c>
    </row>
    <row r="149" spans="2:4" x14ac:dyDescent="0.2">
      <c r="B149" t="s">
        <v>180</v>
      </c>
      <c r="C149" s="51">
        <v>1.3782120240676609E-2</v>
      </c>
      <c r="D149" s="51">
        <f t="shared" si="5"/>
        <v>3.621787975932339E-2</v>
      </c>
    </row>
    <row r="150" spans="2:4" x14ac:dyDescent="0.2">
      <c r="B150" t="s">
        <v>181</v>
      </c>
      <c r="C150" s="51">
        <v>8.6094168200781876E-3</v>
      </c>
      <c r="D150" s="51">
        <f t="shared" si="5"/>
        <v>4.1390583179921815E-2</v>
      </c>
    </row>
    <row r="151" spans="2:4" x14ac:dyDescent="0.2">
      <c r="B151" t="s">
        <v>182</v>
      </c>
      <c r="C151" s="51">
        <v>2.0500941584785468E-3</v>
      </c>
      <c r="D151" s="51">
        <f t="shared" si="5"/>
        <v>4.7949905841521458E-2</v>
      </c>
    </row>
    <row r="152" spans="2:4" x14ac:dyDescent="0.2">
      <c r="B152" t="s">
        <v>183</v>
      </c>
      <c r="C152" s="51">
        <v>3.8393773468253511E-3</v>
      </c>
      <c r="D152" s="51">
        <f t="shared" si="5"/>
        <v>4.6160622653174652E-2</v>
      </c>
    </row>
    <row r="153" spans="2:4" x14ac:dyDescent="0.2">
      <c r="B153" t="s">
        <v>184</v>
      </c>
      <c r="C153" s="51">
        <v>4.582852315599577E-3</v>
      </c>
      <c r="D153" s="51">
        <f t="shared" si="5"/>
        <v>4.5417147684400423E-2</v>
      </c>
    </row>
    <row r="154" spans="2:4" x14ac:dyDescent="0.2">
      <c r="B154" t="s">
        <v>185</v>
      </c>
      <c r="C154" s="51">
        <v>-1.1630835493778297E-2</v>
      </c>
      <c r="D154" s="51">
        <f t="shared" si="5"/>
        <v>6.1630835493778298E-2</v>
      </c>
    </row>
    <row r="155" spans="2:4" x14ac:dyDescent="0.2">
      <c r="B155" t="s">
        <v>186</v>
      </c>
      <c r="C155" s="51">
        <v>2.4239327313405546E-2</v>
      </c>
      <c r="D155" s="51">
        <f t="shared" si="5"/>
        <v>2.5760672686594457E-2</v>
      </c>
    </row>
    <row r="156" spans="2:4" x14ac:dyDescent="0.2">
      <c r="B156" t="s">
        <v>187</v>
      </c>
      <c r="C156" s="51">
        <v>5.0745587666046754E-2</v>
      </c>
      <c r="D156" s="51">
        <f t="shared" si="5"/>
        <v>-7.4558766604675142E-4</v>
      </c>
    </row>
    <row r="157" spans="2:4" x14ac:dyDescent="0.2">
      <c r="B157" t="s">
        <v>188</v>
      </c>
      <c r="C157" s="51">
        <v>-2.2291814993203686E-2</v>
      </c>
      <c r="D157" s="51">
        <f t="shared" si="5"/>
        <v>7.2291814993203696E-2</v>
      </c>
    </row>
    <row r="158" spans="2:4" x14ac:dyDescent="0.2">
      <c r="B158" t="s">
        <v>189</v>
      </c>
      <c r="C158" s="51">
        <v>4.0521948955038016E-2</v>
      </c>
      <c r="D158" s="51">
        <f t="shared" si="5"/>
        <v>9.4780510449619867E-3</v>
      </c>
    </row>
    <row r="159" spans="2:4" x14ac:dyDescent="0.2">
      <c r="B159" t="s">
        <v>190</v>
      </c>
      <c r="C159" s="51">
        <v>3.9207188271128277E-2</v>
      </c>
      <c r="D159" s="51">
        <f t="shared" si="5"/>
        <v>1.0792811728871726E-2</v>
      </c>
    </row>
    <row r="160" spans="2:4" x14ac:dyDescent="0.2">
      <c r="B160" t="s">
        <v>191</v>
      </c>
      <c r="C160" s="51">
        <v>2.6172563341543734E-2</v>
      </c>
      <c r="D160" s="51">
        <f t="shared" si="5"/>
        <v>2.3827436658456269E-2</v>
      </c>
    </row>
    <row r="161" spans="2:4" x14ac:dyDescent="0.2">
      <c r="B161" t="s">
        <v>192</v>
      </c>
      <c r="C161" s="51">
        <v>2.6512721084864917E-2</v>
      </c>
      <c r="D161" s="51">
        <f t="shared" si="5"/>
        <v>2.3487278915135086E-2</v>
      </c>
    </row>
    <row r="162" spans="2:4" x14ac:dyDescent="0.2">
      <c r="B162" t="s">
        <v>193</v>
      </c>
      <c r="C162" s="51">
        <v>1.0452820338782216E-2</v>
      </c>
      <c r="D162" s="51">
        <f t="shared" si="5"/>
        <v>3.9547179661217791E-2</v>
      </c>
    </row>
    <row r="163" spans="2:4" x14ac:dyDescent="0.2">
      <c r="B163" t="s">
        <v>194</v>
      </c>
      <c r="C163" s="51">
        <v>2.9893619641930297E-2</v>
      </c>
      <c r="D163" s="51">
        <f t="shared" si="5"/>
        <v>2.0106380358069706E-2</v>
      </c>
    </row>
    <row r="164" spans="2:4" x14ac:dyDescent="0.2">
      <c r="B164" t="s">
        <v>195</v>
      </c>
      <c r="C164" s="51">
        <v>-3.0285087938877759E-3</v>
      </c>
      <c r="D164" s="51">
        <f t="shared" si="5"/>
        <v>5.3028508793887777E-2</v>
      </c>
    </row>
    <row r="165" spans="2:4" x14ac:dyDescent="0.2">
      <c r="B165" t="s">
        <v>196</v>
      </c>
      <c r="C165" s="51">
        <v>4.1815794982082911E-2</v>
      </c>
      <c r="D165" s="51">
        <f t="shared" si="5"/>
        <v>8.1842050179170914E-3</v>
      </c>
    </row>
    <row r="166" spans="2:4" x14ac:dyDescent="0.2">
      <c r="B166" t="s">
        <v>197</v>
      </c>
      <c r="C166" s="51">
        <v>-1.4354951549034409E-3</v>
      </c>
      <c r="D166" s="51">
        <f t="shared" si="5"/>
        <v>5.1435495154903442E-2</v>
      </c>
    </row>
    <row r="167" spans="2:4" x14ac:dyDescent="0.2">
      <c r="B167" t="s">
        <v>198</v>
      </c>
      <c r="C167" s="51">
        <v>1.4954349698303263E-2</v>
      </c>
      <c r="D167" s="51">
        <f t="shared" si="5"/>
        <v>3.5045650301696742E-2</v>
      </c>
    </row>
    <row r="168" spans="2:4" x14ac:dyDescent="0.2">
      <c r="B168" t="s">
        <v>199</v>
      </c>
      <c r="C168" s="51">
        <v>-4.3630413036160165E-2</v>
      </c>
      <c r="D168" s="51">
        <f t="shared" si="5"/>
        <v>9.3630413036160168E-2</v>
      </c>
    </row>
    <row r="169" spans="2:4" x14ac:dyDescent="0.2">
      <c r="B169" t="s">
        <v>200</v>
      </c>
      <c r="C169" s="51">
        <v>-7.2486643535332757E-3</v>
      </c>
      <c r="D169" s="51">
        <f t="shared" si="5"/>
        <v>5.7248664353533277E-2</v>
      </c>
    </row>
    <row r="170" spans="2:4" x14ac:dyDescent="0.2">
      <c r="B170" t="s">
        <v>201</v>
      </c>
      <c r="C170" s="51">
        <v>-1.22451981285978E-2</v>
      </c>
      <c r="D170" s="51">
        <f t="shared" si="5"/>
        <v>6.2245198128597801E-2</v>
      </c>
    </row>
    <row r="171" spans="2:4" x14ac:dyDescent="0.2">
      <c r="B171" t="s">
        <v>202</v>
      </c>
      <c r="C171" s="51">
        <v>-2.066621485684661E-2</v>
      </c>
      <c r="D171" s="51">
        <f t="shared" si="5"/>
        <v>7.0666214856846613E-2</v>
      </c>
    </row>
    <row r="172" spans="2:4" x14ac:dyDescent="0.2">
      <c r="B172" t="s">
        <v>203</v>
      </c>
      <c r="C172" s="51">
        <v>6.7581903435977421E-3</v>
      </c>
      <c r="D172" s="51">
        <f t="shared" si="5"/>
        <v>4.3241809656402258E-2</v>
      </c>
    </row>
    <row r="173" spans="2:4" x14ac:dyDescent="0.2">
      <c r="B173" t="s">
        <v>204</v>
      </c>
      <c r="C173" s="51">
        <v>1.2852532757628701E-2</v>
      </c>
      <c r="D173" s="51">
        <f t="shared" si="5"/>
        <v>3.71474672423713E-2</v>
      </c>
    </row>
    <row r="174" spans="2:4" x14ac:dyDescent="0.2">
      <c r="B174" t="s">
        <v>205</v>
      </c>
      <c r="C174" s="51">
        <v>3.8007978966451764E-2</v>
      </c>
      <c r="D174" s="51">
        <f t="shared" si="5"/>
        <v>1.1992021033548239E-2</v>
      </c>
    </row>
    <row r="175" spans="2:4" x14ac:dyDescent="0.2">
      <c r="B175" t="s">
        <v>206</v>
      </c>
      <c r="C175" s="51">
        <v>1.9271704351493484E-2</v>
      </c>
      <c r="D175" s="51">
        <f t="shared" si="5"/>
        <v>3.0728295648506519E-2</v>
      </c>
    </row>
    <row r="176" spans="2:4" x14ac:dyDescent="0.2">
      <c r="B176" t="s">
        <v>207</v>
      </c>
      <c r="C176" s="51">
        <v>1.3638075259789911E-4</v>
      </c>
      <c r="D176" s="51">
        <f t="shared" si="5"/>
        <v>4.9863619247402104E-2</v>
      </c>
    </row>
    <row r="177" spans="2:4" x14ac:dyDescent="0.2">
      <c r="B177" t="s">
        <v>208</v>
      </c>
      <c r="C177" s="51">
        <v>2.0815245125314834E-2</v>
      </c>
      <c r="D177" s="51">
        <f t="shared" si="5"/>
        <v>2.9184754874685168E-2</v>
      </c>
    </row>
    <row r="178" spans="2:4" x14ac:dyDescent="0.2">
      <c r="B178" t="s">
        <v>209</v>
      </c>
      <c r="C178" s="51">
        <v>4.0856008282106178E-2</v>
      </c>
      <c r="D178" s="51">
        <f t="shared" si="5"/>
        <v>9.1439917178938249E-3</v>
      </c>
    </row>
    <row r="179" spans="2:4" x14ac:dyDescent="0.2">
      <c r="B179" t="s">
        <v>210</v>
      </c>
      <c r="C179" s="51">
        <v>3.2199048947320653E-2</v>
      </c>
      <c r="D179" s="51">
        <f t="shared" si="5"/>
        <v>1.7800951052679349E-2</v>
      </c>
    </row>
    <row r="180" spans="2:4" x14ac:dyDescent="0.2">
      <c r="B180" t="s">
        <v>211</v>
      </c>
      <c r="C180" s="51">
        <v>2.6262036213110934E-2</v>
      </c>
      <c r="D180" s="51">
        <f t="shared" si="5"/>
        <v>2.3737963786889069E-2</v>
      </c>
    </row>
    <row r="181" spans="2:4" x14ac:dyDescent="0.2">
      <c r="B181" t="s">
        <v>212</v>
      </c>
      <c r="C181" s="51">
        <v>3.1532135368068953E-2</v>
      </c>
      <c r="D181" s="51">
        <f t="shared" si="5"/>
        <v>1.846786463193105E-2</v>
      </c>
    </row>
    <row r="182" spans="2:4" x14ac:dyDescent="0.2">
      <c r="B182" t="s">
        <v>213</v>
      </c>
      <c r="C182" s="51">
        <v>2.3890816496748644E-2</v>
      </c>
      <c r="D182" s="51">
        <f t="shared" si="5"/>
        <v>2.6109183503251358E-2</v>
      </c>
    </row>
    <row r="183" spans="2:4" x14ac:dyDescent="0.2">
      <c r="B183" t="s">
        <v>214</v>
      </c>
      <c r="C183" s="51">
        <v>8.4734825461647342E-3</v>
      </c>
      <c r="D183" s="51">
        <f t="shared" si="5"/>
        <v>4.1526517453835267E-2</v>
      </c>
    </row>
    <row r="184" spans="2:4" x14ac:dyDescent="0.2">
      <c r="B184" t="s">
        <v>215</v>
      </c>
      <c r="C184" s="51">
        <v>8.1113527239608726E-3</v>
      </c>
      <c r="D184" s="51">
        <f t="shared" si="5"/>
        <v>4.188864727603913E-2</v>
      </c>
    </row>
    <row r="185" spans="2:4" x14ac:dyDescent="0.2">
      <c r="B185" t="s">
        <v>216</v>
      </c>
      <c r="C185" s="51">
        <v>2.3193069840698993E-2</v>
      </c>
      <c r="D185" s="51">
        <f t="shared" si="5"/>
        <v>2.680693015930101E-2</v>
      </c>
    </row>
    <row r="186" spans="2:4" x14ac:dyDescent="0.2">
      <c r="B186" t="s">
        <v>217</v>
      </c>
      <c r="C186" s="51">
        <v>-5.813881570914595E-3</v>
      </c>
      <c r="D186" s="51">
        <f t="shared" si="5"/>
        <v>5.5813881570914596E-2</v>
      </c>
    </row>
    <row r="187" spans="2:4" x14ac:dyDescent="0.2">
      <c r="B187" t="s">
        <v>218</v>
      </c>
      <c r="C187" s="51">
        <v>-2.2087605137371853E-2</v>
      </c>
      <c r="D187" s="51">
        <f t="shared" si="5"/>
        <v>7.2087605137371863E-2</v>
      </c>
    </row>
    <row r="188" spans="2:4" x14ac:dyDescent="0.2">
      <c r="B188" t="s">
        <v>219</v>
      </c>
      <c r="C188" s="51">
        <v>4.2626157686912296E-2</v>
      </c>
      <c r="D188" s="51">
        <f t="shared" si="5"/>
        <v>7.373842313087707E-3</v>
      </c>
    </row>
    <row r="189" spans="2:4" x14ac:dyDescent="0.2">
      <c r="B189" t="s">
        <v>220</v>
      </c>
      <c r="C189" s="51">
        <v>5.2589182773581898E-3</v>
      </c>
      <c r="D189" s="51">
        <f t="shared" si="5"/>
        <v>4.4741081722641809E-2</v>
      </c>
    </row>
    <row r="190" spans="2:4" x14ac:dyDescent="0.2">
      <c r="B190" t="s">
        <v>221</v>
      </c>
      <c r="C190" s="51">
        <v>4.5260505872786794E-2</v>
      </c>
      <c r="D190" s="51">
        <f t="shared" si="5"/>
        <v>4.7394941272132091E-3</v>
      </c>
    </row>
    <row r="191" spans="2:4" x14ac:dyDescent="0.2">
      <c r="B191" t="s">
        <v>222</v>
      </c>
      <c r="C191" s="51">
        <v>1.2158130520480859E-2</v>
      </c>
      <c r="D191" s="51">
        <f t="shared" si="5"/>
        <v>3.7841869479519147E-2</v>
      </c>
    </row>
    <row r="192" spans="2:4" x14ac:dyDescent="0.2">
      <c r="B192" t="s">
        <v>223</v>
      </c>
      <c r="C192" s="51">
        <v>1.1815808161978456E-2</v>
      </c>
      <c r="D192" s="51">
        <f t="shared" si="5"/>
        <v>3.8184191838021547E-2</v>
      </c>
    </row>
    <row r="193" spans="2:4" x14ac:dyDescent="0.2">
      <c r="B193" t="s">
        <v>224</v>
      </c>
      <c r="C193" s="51">
        <v>3.1893456479713748E-2</v>
      </c>
      <c r="D193" s="51">
        <f t="shared" si="5"/>
        <v>1.8106543520286254E-2</v>
      </c>
    </row>
    <row r="194" spans="2:4" x14ac:dyDescent="0.2">
      <c r="B194" t="s">
        <v>225</v>
      </c>
      <c r="C194" s="51">
        <v>-6.2185600781524009E-3</v>
      </c>
      <c r="D194" s="51">
        <f t="shared" si="5"/>
        <v>5.6218560078152402E-2</v>
      </c>
    </row>
    <row r="195" spans="2:4" x14ac:dyDescent="0.2">
      <c r="B195" t="s">
        <v>226</v>
      </c>
      <c r="C195" s="51">
        <v>2.1165478138906971E-2</v>
      </c>
      <c r="D195" s="51">
        <f t="shared" si="5"/>
        <v>2.8834521861093032E-2</v>
      </c>
    </row>
    <row r="196" spans="2:4" x14ac:dyDescent="0.2">
      <c r="B196" t="s">
        <v>227</v>
      </c>
      <c r="C196" s="51">
        <v>9.5471835477517319E-3</v>
      </c>
      <c r="D196" s="51">
        <f t="shared" si="5"/>
        <v>4.0452816452248269E-2</v>
      </c>
    </row>
    <row r="197" spans="2:4" x14ac:dyDescent="0.2">
      <c r="B197" t="s">
        <v>228</v>
      </c>
      <c r="C197" s="51">
        <v>-3.6027643774881463E-3</v>
      </c>
      <c r="D197" s="51">
        <f t="shared" ref="D197:D260" si="6">-C197+5%</f>
        <v>5.3602764377488149E-2</v>
      </c>
    </row>
    <row r="198" spans="2:4" x14ac:dyDescent="0.2">
      <c r="B198" t="s">
        <v>229</v>
      </c>
      <c r="C198" s="51">
        <v>-3.4274064333524364E-3</v>
      </c>
      <c r="D198" s="51">
        <f t="shared" si="6"/>
        <v>5.3427406433352441E-2</v>
      </c>
    </row>
    <row r="199" spans="2:4" x14ac:dyDescent="0.2">
      <c r="B199" t="s">
        <v>230</v>
      </c>
      <c r="C199" s="51">
        <v>8.7541358053517641E-3</v>
      </c>
      <c r="D199" s="51">
        <f t="shared" si="6"/>
        <v>4.1245864194648235E-2</v>
      </c>
    </row>
    <row r="200" spans="2:4" x14ac:dyDescent="0.2">
      <c r="B200" t="s">
        <v>231</v>
      </c>
      <c r="C200" s="51">
        <v>-1.3165947002851808E-2</v>
      </c>
      <c r="D200" s="51">
        <f t="shared" si="6"/>
        <v>6.3165947002851816E-2</v>
      </c>
    </row>
    <row r="201" spans="2:4" x14ac:dyDescent="0.2">
      <c r="B201" t="s">
        <v>232</v>
      </c>
      <c r="C201" s="51">
        <v>-3.430928728175478E-3</v>
      </c>
      <c r="D201" s="51">
        <f t="shared" si="6"/>
        <v>5.3430928728175481E-2</v>
      </c>
    </row>
    <row r="202" spans="2:4" x14ac:dyDescent="0.2">
      <c r="B202" t="s">
        <v>233</v>
      </c>
      <c r="C202" s="51">
        <v>3.7526384658643296E-2</v>
      </c>
      <c r="D202" s="51">
        <f t="shared" si="6"/>
        <v>1.2473615341356707E-2</v>
      </c>
    </row>
    <row r="203" spans="2:4" x14ac:dyDescent="0.2">
      <c r="B203" t="s">
        <v>234</v>
      </c>
      <c r="C203" s="51">
        <v>-2.0520742994809937E-2</v>
      </c>
      <c r="D203" s="51">
        <f t="shared" si="6"/>
        <v>7.052074299480994E-2</v>
      </c>
    </row>
    <row r="204" spans="2:4" x14ac:dyDescent="0.2">
      <c r="B204" t="s">
        <v>235</v>
      </c>
      <c r="C204" s="51">
        <v>-1.5186865727760767E-2</v>
      </c>
      <c r="D204" s="51">
        <f t="shared" si="6"/>
        <v>6.5186865727760765E-2</v>
      </c>
    </row>
    <row r="205" spans="2:4" x14ac:dyDescent="0.2">
      <c r="B205" t="s">
        <v>236</v>
      </c>
      <c r="C205" s="51">
        <v>-4.5224185122225598E-3</v>
      </c>
      <c r="D205" s="51">
        <f t="shared" si="6"/>
        <v>5.4522418512222559E-2</v>
      </c>
    </row>
    <row r="206" spans="2:4" x14ac:dyDescent="0.2">
      <c r="B206" t="s">
        <v>237</v>
      </c>
      <c r="C206" s="51">
        <v>4.553238433594764E-2</v>
      </c>
      <c r="D206" s="51">
        <f t="shared" si="6"/>
        <v>4.4676156640523629E-3</v>
      </c>
    </row>
    <row r="207" spans="2:4" x14ac:dyDescent="0.2">
      <c r="B207" t="s">
        <v>238</v>
      </c>
      <c r="C207" s="51">
        <v>4.2634106998417623E-3</v>
      </c>
      <c r="D207" s="51">
        <f t="shared" si="6"/>
        <v>4.573658930015824E-2</v>
      </c>
    </row>
    <row r="208" spans="2:4" x14ac:dyDescent="0.2">
      <c r="B208" t="s">
        <v>239</v>
      </c>
      <c r="C208" s="51">
        <v>5.5583763351676439E-2</v>
      </c>
      <c r="D208" s="51">
        <f t="shared" si="6"/>
        <v>-5.5837633516764365E-3</v>
      </c>
    </row>
    <row r="209" spans="2:4" x14ac:dyDescent="0.2">
      <c r="B209" t="s">
        <v>240</v>
      </c>
      <c r="C209" s="51">
        <v>3.5943507499168137E-2</v>
      </c>
      <c r="D209" s="51">
        <f t="shared" si="6"/>
        <v>1.4056492500831866E-2</v>
      </c>
    </row>
    <row r="210" spans="2:4" x14ac:dyDescent="0.2">
      <c r="B210" t="s">
        <v>241</v>
      </c>
      <c r="C210" s="51">
        <v>-6.923911690951046E-3</v>
      </c>
      <c r="D210" s="51">
        <f t="shared" si="6"/>
        <v>5.6923911690951047E-2</v>
      </c>
    </row>
    <row r="211" spans="2:4" x14ac:dyDescent="0.2">
      <c r="B211" t="s">
        <v>242</v>
      </c>
      <c r="C211" s="51">
        <v>4.0245106155034405E-2</v>
      </c>
      <c r="D211" s="51">
        <f t="shared" si="6"/>
        <v>9.7548938449655981E-3</v>
      </c>
    </row>
    <row r="212" spans="2:4" x14ac:dyDescent="0.2">
      <c r="B212" t="s">
        <v>243</v>
      </c>
      <c r="C212" s="51">
        <v>1.8962260719186042E-2</v>
      </c>
      <c r="D212" s="51">
        <f t="shared" si="6"/>
        <v>3.1037739280813961E-2</v>
      </c>
    </row>
    <row r="213" spans="2:4" x14ac:dyDescent="0.2">
      <c r="B213" t="s">
        <v>244</v>
      </c>
      <c r="C213" s="51">
        <v>2.3771842855613144E-2</v>
      </c>
      <c r="D213" s="51">
        <f t="shared" si="6"/>
        <v>2.6228157144386859E-2</v>
      </c>
    </row>
    <row r="214" spans="2:4" x14ac:dyDescent="0.2">
      <c r="B214" t="s">
        <v>245</v>
      </c>
      <c r="C214" s="51">
        <v>-6.617798381658135E-3</v>
      </c>
      <c r="D214" s="51">
        <f t="shared" si="6"/>
        <v>5.661779838165814E-2</v>
      </c>
    </row>
    <row r="215" spans="2:4" x14ac:dyDescent="0.2">
      <c r="B215" t="s">
        <v>246</v>
      </c>
      <c r="C215" s="51">
        <v>-4.070869815325822E-3</v>
      </c>
      <c r="D215" s="51">
        <f t="shared" si="6"/>
        <v>5.4070869815325828E-2</v>
      </c>
    </row>
    <row r="216" spans="2:4" x14ac:dyDescent="0.2">
      <c r="B216" t="s">
        <v>247</v>
      </c>
      <c r="C216" s="51">
        <v>1.1816098540970146E-2</v>
      </c>
      <c r="D216" s="51">
        <f t="shared" si="6"/>
        <v>3.8183901459029855E-2</v>
      </c>
    </row>
    <row r="217" spans="2:4" x14ac:dyDescent="0.2">
      <c r="B217" t="s">
        <v>248</v>
      </c>
      <c r="C217" s="51">
        <v>-2.1662858939706153E-2</v>
      </c>
      <c r="D217" s="51">
        <f t="shared" si="6"/>
        <v>7.1662858939706156E-2</v>
      </c>
    </row>
    <row r="218" spans="2:4" x14ac:dyDescent="0.2">
      <c r="B218" t="s">
        <v>249</v>
      </c>
      <c r="C218" s="51">
        <v>-1.3212523771013616E-2</v>
      </c>
      <c r="D218" s="51">
        <f t="shared" si="6"/>
        <v>6.3212523771013621E-2</v>
      </c>
    </row>
    <row r="219" spans="2:4" x14ac:dyDescent="0.2">
      <c r="B219" t="s">
        <v>250</v>
      </c>
      <c r="C219" s="51">
        <v>4.5277039110196059E-2</v>
      </c>
      <c r="D219" s="51">
        <f t="shared" si="6"/>
        <v>4.7229608898039441E-3</v>
      </c>
    </row>
    <row r="220" spans="2:4" x14ac:dyDescent="0.2">
      <c r="B220" t="s">
        <v>251</v>
      </c>
      <c r="C220" s="51">
        <v>-3.8470183321783549E-2</v>
      </c>
      <c r="D220" s="51">
        <f t="shared" si="6"/>
        <v>8.8470183321783552E-2</v>
      </c>
    </row>
    <row r="221" spans="2:4" x14ac:dyDescent="0.2">
      <c r="B221" t="s">
        <v>252</v>
      </c>
      <c r="C221" s="51">
        <v>1.8783363780786679E-2</v>
      </c>
      <c r="D221" s="51">
        <f t="shared" si="6"/>
        <v>3.1216636219213324E-2</v>
      </c>
    </row>
    <row r="222" spans="2:4" x14ac:dyDescent="0.2">
      <c r="B222" t="s">
        <v>253</v>
      </c>
      <c r="C222" s="51">
        <v>1.9664058434699809E-2</v>
      </c>
      <c r="D222" s="51">
        <f t="shared" si="6"/>
        <v>3.0335941565300194E-2</v>
      </c>
    </row>
    <row r="223" spans="2:4" x14ac:dyDescent="0.2">
      <c r="B223" t="s">
        <v>254</v>
      </c>
      <c r="C223" s="51">
        <v>-1.6765725640286895E-3</v>
      </c>
      <c r="D223" s="51">
        <f t="shared" si="6"/>
        <v>5.1676572564028689E-2</v>
      </c>
    </row>
    <row r="224" spans="2:4" x14ac:dyDescent="0.2">
      <c r="B224" t="s">
        <v>255</v>
      </c>
      <c r="C224" s="51">
        <v>-1.4721994656470656E-2</v>
      </c>
      <c r="D224" s="51">
        <f t="shared" si="6"/>
        <v>6.4721994656470661E-2</v>
      </c>
    </row>
    <row r="225" spans="2:4" x14ac:dyDescent="0.2">
      <c r="B225" t="s">
        <v>256</v>
      </c>
      <c r="C225" s="51">
        <v>2.5503825172520159E-2</v>
      </c>
      <c r="D225" s="51">
        <f t="shared" si="6"/>
        <v>2.4496174827479844E-2</v>
      </c>
    </row>
    <row r="226" spans="2:4" x14ac:dyDescent="0.2">
      <c r="B226" t="s">
        <v>257</v>
      </c>
      <c r="C226" s="51">
        <v>7.0483214127818432E-3</v>
      </c>
      <c r="D226" s="51">
        <f t="shared" si="6"/>
        <v>4.2951678587218156E-2</v>
      </c>
    </row>
    <row r="227" spans="2:4" x14ac:dyDescent="0.2">
      <c r="B227" t="s">
        <v>258</v>
      </c>
      <c r="C227" s="51">
        <v>-5.9862580841304504E-4</v>
      </c>
      <c r="D227" s="51">
        <f t="shared" si="6"/>
        <v>5.0598625808413046E-2</v>
      </c>
    </row>
    <row r="228" spans="2:4" x14ac:dyDescent="0.2">
      <c r="B228" t="s">
        <v>259</v>
      </c>
      <c r="C228" s="51">
        <v>1.5935624563166696E-2</v>
      </c>
      <c r="D228" s="51">
        <f t="shared" si="6"/>
        <v>3.4064375436833307E-2</v>
      </c>
    </row>
    <row r="229" spans="2:4" x14ac:dyDescent="0.2">
      <c r="B229" t="s">
        <v>260</v>
      </c>
      <c r="C229" s="51">
        <v>2.0930619510009962E-2</v>
      </c>
      <c r="D229" s="51">
        <f t="shared" si="6"/>
        <v>2.906938048999004E-2</v>
      </c>
    </row>
    <row r="230" spans="2:4" x14ac:dyDescent="0.2">
      <c r="B230" t="s">
        <v>261</v>
      </c>
      <c r="C230" s="51">
        <v>5.2052213031102988E-2</v>
      </c>
      <c r="D230" s="51">
        <f t="shared" si="6"/>
        <v>-2.0522130311029854E-3</v>
      </c>
    </row>
    <row r="231" spans="2:4" x14ac:dyDescent="0.2">
      <c r="B231" t="s">
        <v>262</v>
      </c>
      <c r="C231" s="51">
        <v>5.6994295390488343E-2</v>
      </c>
      <c r="D231" s="51">
        <f t="shared" si="6"/>
        <v>-6.9942953904883406E-3</v>
      </c>
    </row>
    <row r="232" spans="2:4" x14ac:dyDescent="0.2">
      <c r="B232" t="s">
        <v>263</v>
      </c>
      <c r="C232" s="51">
        <v>3.159242322978275E-2</v>
      </c>
      <c r="D232" s="51">
        <f t="shared" si="6"/>
        <v>1.8407576770217253E-2</v>
      </c>
    </row>
    <row r="233" spans="2:4" x14ac:dyDescent="0.2">
      <c r="B233" t="s">
        <v>264</v>
      </c>
      <c r="C233" s="51">
        <v>-2.0137983782910537E-3</v>
      </c>
      <c r="D233" s="51">
        <f t="shared" si="6"/>
        <v>5.2013798378291058E-2</v>
      </c>
    </row>
    <row r="234" spans="2:4" x14ac:dyDescent="0.2">
      <c r="B234" t="s">
        <v>265</v>
      </c>
      <c r="C234" s="51">
        <v>4.6981777834604103E-2</v>
      </c>
      <c r="D234" s="51">
        <f t="shared" si="6"/>
        <v>3.0182221653958993E-3</v>
      </c>
    </row>
    <row r="235" spans="2:4" x14ac:dyDescent="0.2">
      <c r="B235" t="s">
        <v>266</v>
      </c>
      <c r="C235" s="51">
        <v>3.6819270354419245E-2</v>
      </c>
      <c r="D235" s="51">
        <f t="shared" si="6"/>
        <v>1.3180729645580758E-2</v>
      </c>
    </row>
    <row r="236" spans="2:4" x14ac:dyDescent="0.2">
      <c r="B236" t="s">
        <v>267</v>
      </c>
      <c r="C236" s="51">
        <v>-2.8668946440264735E-2</v>
      </c>
      <c r="D236" s="51">
        <f t="shared" si="6"/>
        <v>7.8668946440264731E-2</v>
      </c>
    </row>
    <row r="237" spans="2:4" x14ac:dyDescent="0.2">
      <c r="B237" t="s">
        <v>268</v>
      </c>
      <c r="C237" s="51">
        <v>6.0494053647946683E-3</v>
      </c>
      <c r="D237" s="51">
        <f t="shared" si="6"/>
        <v>4.3950594635205335E-2</v>
      </c>
    </row>
    <row r="238" spans="2:4" x14ac:dyDescent="0.2">
      <c r="B238" t="s">
        <v>269</v>
      </c>
      <c r="C238" s="51">
        <v>-2.759245228534981E-2</v>
      </c>
      <c r="D238" s="51">
        <f t="shared" si="6"/>
        <v>7.7592452285349806E-2</v>
      </c>
    </row>
    <row r="239" spans="2:4" x14ac:dyDescent="0.2">
      <c r="B239" t="s">
        <v>270</v>
      </c>
      <c r="C239" s="51">
        <v>1.8256650338651079E-2</v>
      </c>
      <c r="D239" s="51">
        <f t="shared" si="6"/>
        <v>3.1743349661348924E-2</v>
      </c>
    </row>
    <row r="240" spans="2:4" x14ac:dyDescent="0.2">
      <c r="B240" t="s">
        <v>271</v>
      </c>
      <c r="C240" s="51">
        <v>-1.3926457531378876E-2</v>
      </c>
      <c r="D240" s="51">
        <f t="shared" si="6"/>
        <v>6.3926457531378877E-2</v>
      </c>
    </row>
    <row r="241" spans="2:4" x14ac:dyDescent="0.2">
      <c r="B241" t="s">
        <v>272</v>
      </c>
      <c r="C241" s="51">
        <v>8.0367976781516061E-3</v>
      </c>
      <c r="D241" s="51">
        <f t="shared" si="6"/>
        <v>4.19632023218484E-2</v>
      </c>
    </row>
    <row r="242" spans="2:4" x14ac:dyDescent="0.2">
      <c r="B242" t="s">
        <v>273</v>
      </c>
      <c r="C242" s="51">
        <v>1.8154964683437885E-2</v>
      </c>
      <c r="D242" s="51">
        <f t="shared" si="6"/>
        <v>3.1845035316562118E-2</v>
      </c>
    </row>
    <row r="243" spans="2:4" x14ac:dyDescent="0.2">
      <c r="B243" t="s">
        <v>274</v>
      </c>
      <c r="C243" s="51">
        <v>-3.1452495112063585E-2</v>
      </c>
      <c r="D243" s="51">
        <f t="shared" si="6"/>
        <v>8.1452495112063594E-2</v>
      </c>
    </row>
    <row r="244" spans="2:4" x14ac:dyDescent="0.2">
      <c r="B244" t="s">
        <v>275</v>
      </c>
      <c r="C244" s="51">
        <v>-2.6316519577994774E-2</v>
      </c>
      <c r="D244" s="51">
        <f t="shared" si="6"/>
        <v>7.6316519577994776E-2</v>
      </c>
    </row>
    <row r="245" spans="2:4" x14ac:dyDescent="0.2">
      <c r="B245" t="s">
        <v>276</v>
      </c>
      <c r="C245" s="51">
        <v>1.051975854957804E-2</v>
      </c>
      <c r="D245" s="51">
        <f t="shared" si="6"/>
        <v>3.9480241450421963E-2</v>
      </c>
    </row>
    <row r="246" spans="2:4" x14ac:dyDescent="0.2">
      <c r="B246" t="s">
        <v>277</v>
      </c>
      <c r="C246" s="51">
        <v>2.6945533920531388E-2</v>
      </c>
      <c r="D246" s="51">
        <f t="shared" si="6"/>
        <v>2.3054466079468615E-2</v>
      </c>
    </row>
    <row r="247" spans="2:4" x14ac:dyDescent="0.2">
      <c r="B247" t="s">
        <v>278</v>
      </c>
      <c r="C247" s="51">
        <v>3.6427699778289906E-2</v>
      </c>
      <c r="D247" s="51">
        <f t="shared" si="6"/>
        <v>1.3572300221710097E-2</v>
      </c>
    </row>
    <row r="248" spans="2:4" x14ac:dyDescent="0.2">
      <c r="B248" t="s">
        <v>279</v>
      </c>
      <c r="C248" s="51">
        <v>1.5543349052319525E-2</v>
      </c>
      <c r="D248" s="51">
        <f t="shared" si="6"/>
        <v>3.4456650947680481E-2</v>
      </c>
    </row>
    <row r="249" spans="2:4" x14ac:dyDescent="0.2">
      <c r="B249" t="s">
        <v>280</v>
      </c>
      <c r="C249" s="51">
        <v>-3.129841275165272E-3</v>
      </c>
      <c r="D249" s="51">
        <f t="shared" si="6"/>
        <v>5.3129841275165277E-2</v>
      </c>
    </row>
    <row r="250" spans="2:4" x14ac:dyDescent="0.2">
      <c r="B250" t="s">
        <v>281</v>
      </c>
      <c r="C250" s="51">
        <v>-2.6579112000030665E-2</v>
      </c>
      <c r="D250" s="51">
        <f t="shared" si="6"/>
        <v>7.6579112000030675E-2</v>
      </c>
    </row>
    <row r="251" spans="2:4" x14ac:dyDescent="0.2">
      <c r="B251" t="s">
        <v>282</v>
      </c>
      <c r="C251" s="51">
        <v>1.4029882968113361E-2</v>
      </c>
      <c r="D251" s="51">
        <f t="shared" si="6"/>
        <v>3.5970117031886642E-2</v>
      </c>
    </row>
    <row r="252" spans="2:4" x14ac:dyDescent="0.2">
      <c r="B252" t="s">
        <v>283</v>
      </c>
      <c r="C252" s="51">
        <v>1.3299644646281172E-2</v>
      </c>
      <c r="D252" s="51">
        <f t="shared" si="6"/>
        <v>3.6700355353718829E-2</v>
      </c>
    </row>
    <row r="253" spans="2:4" x14ac:dyDescent="0.2">
      <c r="B253" t="s">
        <v>284</v>
      </c>
      <c r="C253" s="51">
        <v>-1.0769824552286313E-2</v>
      </c>
      <c r="D253" s="51">
        <f t="shared" si="6"/>
        <v>6.0769824552286314E-2</v>
      </c>
    </row>
    <row r="254" spans="2:4" x14ac:dyDescent="0.2">
      <c r="B254" t="s">
        <v>285</v>
      </c>
      <c r="C254" s="51">
        <v>-1.2003601714320565E-2</v>
      </c>
      <c r="D254" s="51">
        <f t="shared" si="6"/>
        <v>6.2003601714320566E-2</v>
      </c>
    </row>
    <row r="255" spans="2:4" x14ac:dyDescent="0.2">
      <c r="B255" t="s">
        <v>286</v>
      </c>
      <c r="C255" s="51">
        <v>3.5691682578646411E-2</v>
      </c>
      <c r="D255" s="51">
        <f t="shared" si="6"/>
        <v>1.4308317421353592E-2</v>
      </c>
    </row>
    <row r="256" spans="2:4" x14ac:dyDescent="0.2">
      <c r="B256" t="s">
        <v>287</v>
      </c>
      <c r="C256" s="51">
        <v>1.3912441734428935E-2</v>
      </c>
      <c r="D256" s="51">
        <f t="shared" si="6"/>
        <v>3.6087558265571071E-2</v>
      </c>
    </row>
    <row r="257" spans="2:4" x14ac:dyDescent="0.2">
      <c r="B257" t="s">
        <v>288</v>
      </c>
      <c r="C257" s="51">
        <v>1.765991024634055E-2</v>
      </c>
      <c r="D257" s="51">
        <f t="shared" si="6"/>
        <v>3.2340089753659457E-2</v>
      </c>
    </row>
    <row r="258" spans="2:4" x14ac:dyDescent="0.2">
      <c r="B258" t="s">
        <v>289</v>
      </c>
      <c r="C258" s="51">
        <v>3.7557778903256692E-2</v>
      </c>
      <c r="D258" s="51">
        <f t="shared" si="6"/>
        <v>1.2442221096743311E-2</v>
      </c>
    </row>
    <row r="259" spans="2:4" x14ac:dyDescent="0.2">
      <c r="B259" t="s">
        <v>290</v>
      </c>
      <c r="C259" s="51">
        <v>-2.6396995826021487E-2</v>
      </c>
      <c r="D259" s="51">
        <f t="shared" si="6"/>
        <v>7.6396995826021497E-2</v>
      </c>
    </row>
    <row r="260" spans="2:4" x14ac:dyDescent="0.2">
      <c r="B260" t="s">
        <v>291</v>
      </c>
      <c r="C260" s="51">
        <v>-2.5516849258729213E-2</v>
      </c>
      <c r="D260" s="51">
        <f t="shared" si="6"/>
        <v>7.5516849258729216E-2</v>
      </c>
    </row>
    <row r="261" spans="2:4" x14ac:dyDescent="0.2">
      <c r="B261" t="s">
        <v>292</v>
      </c>
      <c r="C261" s="51">
        <v>-7.168242489532543E-3</v>
      </c>
      <c r="D261" s="51">
        <f t="shared" ref="D261:D324" si="7">-C261+5%</f>
        <v>5.7168242489532548E-2</v>
      </c>
    </row>
    <row r="262" spans="2:4" x14ac:dyDescent="0.2">
      <c r="B262" t="s">
        <v>293</v>
      </c>
      <c r="C262" s="51">
        <v>-7.9548144484557371E-3</v>
      </c>
      <c r="D262" s="51">
        <f t="shared" si="7"/>
        <v>5.7954814448455738E-2</v>
      </c>
    </row>
    <row r="263" spans="2:4" x14ac:dyDescent="0.2">
      <c r="B263" t="s">
        <v>294</v>
      </c>
      <c r="C263" s="51">
        <v>2.1654378480892036E-2</v>
      </c>
      <c r="D263" s="51">
        <f t="shared" si="7"/>
        <v>2.8345621519107966E-2</v>
      </c>
    </row>
    <row r="264" spans="2:4" x14ac:dyDescent="0.2">
      <c r="B264" t="s">
        <v>295</v>
      </c>
      <c r="C264" s="51">
        <v>2.1416059598176534E-2</v>
      </c>
      <c r="D264" s="51">
        <f t="shared" si="7"/>
        <v>2.8583940401823469E-2</v>
      </c>
    </row>
    <row r="265" spans="2:4" x14ac:dyDescent="0.2">
      <c r="B265" t="s">
        <v>296</v>
      </c>
      <c r="C265" s="51">
        <v>1.6768920278086505E-3</v>
      </c>
      <c r="D265" s="51">
        <f t="shared" si="7"/>
        <v>4.8323107972191352E-2</v>
      </c>
    </row>
    <row r="266" spans="2:4" x14ac:dyDescent="0.2">
      <c r="B266" t="s">
        <v>297</v>
      </c>
      <c r="C266" s="51">
        <v>-9.1060258979373861E-3</v>
      </c>
      <c r="D266" s="51">
        <f t="shared" si="7"/>
        <v>5.9106025897937391E-2</v>
      </c>
    </row>
    <row r="267" spans="2:4" x14ac:dyDescent="0.2">
      <c r="B267" t="s">
        <v>298</v>
      </c>
      <c r="C267" s="51">
        <v>6.1897920222333067E-3</v>
      </c>
      <c r="D267" s="51">
        <f t="shared" si="7"/>
        <v>4.3810207977766698E-2</v>
      </c>
    </row>
    <row r="268" spans="2:4" x14ac:dyDescent="0.2">
      <c r="B268" t="s">
        <v>299</v>
      </c>
      <c r="C268" s="51">
        <v>6.4136917071759836E-2</v>
      </c>
      <c r="D268" s="51">
        <f t="shared" si="7"/>
        <v>-1.4136917071759833E-2</v>
      </c>
    </row>
    <row r="269" spans="2:4" x14ac:dyDescent="0.2">
      <c r="B269" t="s">
        <v>300</v>
      </c>
      <c r="C269" s="51">
        <v>-7.2453882469465311E-4</v>
      </c>
      <c r="D269" s="51">
        <f t="shared" si="7"/>
        <v>5.0724538824694659E-2</v>
      </c>
    </row>
    <row r="270" spans="2:4" x14ac:dyDescent="0.2">
      <c r="B270" t="s">
        <v>301</v>
      </c>
      <c r="C270" s="51">
        <v>-4.1613114736812236E-3</v>
      </c>
      <c r="D270" s="51">
        <f t="shared" si="7"/>
        <v>5.4161311473681223E-2</v>
      </c>
    </row>
    <row r="271" spans="2:4" x14ac:dyDescent="0.2">
      <c r="B271" t="s">
        <v>302</v>
      </c>
      <c r="C271" s="51">
        <v>2.5420549803700898E-2</v>
      </c>
      <c r="D271" s="51">
        <f t="shared" si="7"/>
        <v>2.4579450196299105E-2</v>
      </c>
    </row>
    <row r="272" spans="2:4" x14ac:dyDescent="0.2">
      <c r="B272" t="s">
        <v>303</v>
      </c>
      <c r="C272" s="51">
        <v>5.7700705641718737E-3</v>
      </c>
      <c r="D272" s="51">
        <f t="shared" si="7"/>
        <v>4.4229929435828132E-2</v>
      </c>
    </row>
    <row r="273" spans="2:4" x14ac:dyDescent="0.2">
      <c r="B273" t="s">
        <v>304</v>
      </c>
      <c r="C273" s="51">
        <v>-1.7254235215558189E-2</v>
      </c>
      <c r="D273" s="51">
        <f t="shared" si="7"/>
        <v>6.7254235215558192E-2</v>
      </c>
    </row>
    <row r="274" spans="2:4" x14ac:dyDescent="0.2">
      <c r="B274" t="s">
        <v>305</v>
      </c>
      <c r="C274" s="51">
        <v>3.8729466882453996E-2</v>
      </c>
      <c r="D274" s="51">
        <f t="shared" si="7"/>
        <v>1.1270533117546007E-2</v>
      </c>
    </row>
    <row r="275" spans="2:4" x14ac:dyDescent="0.2">
      <c r="B275" t="s">
        <v>306</v>
      </c>
      <c r="C275" s="51">
        <v>6.1229009307539953E-4</v>
      </c>
      <c r="D275" s="51">
        <f t="shared" si="7"/>
        <v>4.9387709906924607E-2</v>
      </c>
    </row>
    <row r="276" spans="2:4" x14ac:dyDescent="0.2">
      <c r="B276" t="s">
        <v>307</v>
      </c>
      <c r="C276" s="51">
        <v>3.5267561501237402E-2</v>
      </c>
      <c r="D276" s="51">
        <f t="shared" si="7"/>
        <v>1.4732438498762601E-2</v>
      </c>
    </row>
    <row r="277" spans="2:4" x14ac:dyDescent="0.2">
      <c r="B277" t="s">
        <v>308</v>
      </c>
      <c r="C277" s="51">
        <v>-3.0285803877593137E-3</v>
      </c>
      <c r="D277" s="51">
        <f t="shared" si="7"/>
        <v>5.3028580387759316E-2</v>
      </c>
    </row>
    <row r="278" spans="2:4" x14ac:dyDescent="0.2">
      <c r="B278" t="s">
        <v>309</v>
      </c>
      <c r="C278" s="51">
        <v>-1.5529640966769018E-2</v>
      </c>
      <c r="D278" s="51">
        <f t="shared" si="7"/>
        <v>6.5529640966769026E-2</v>
      </c>
    </row>
    <row r="279" spans="2:4" x14ac:dyDescent="0.2">
      <c r="B279" t="s">
        <v>310</v>
      </c>
      <c r="C279" s="51">
        <v>-2.1252597704830775E-2</v>
      </c>
      <c r="D279" s="51">
        <f t="shared" si="7"/>
        <v>7.1252597704830778E-2</v>
      </c>
    </row>
    <row r="280" spans="2:4" x14ac:dyDescent="0.2">
      <c r="B280" t="s">
        <v>311</v>
      </c>
      <c r="C280" s="51">
        <v>4.3209429039655717E-2</v>
      </c>
      <c r="D280" s="51">
        <f t="shared" si="7"/>
        <v>6.790570960344286E-3</v>
      </c>
    </row>
    <row r="281" spans="2:4" x14ac:dyDescent="0.2">
      <c r="B281" t="s">
        <v>312</v>
      </c>
      <c r="C281" s="51">
        <v>2.1519777733827166E-3</v>
      </c>
      <c r="D281" s="51">
        <f t="shared" si="7"/>
        <v>4.7848022226617284E-2</v>
      </c>
    </row>
    <row r="282" spans="2:4" x14ac:dyDescent="0.2">
      <c r="B282" t="s">
        <v>313</v>
      </c>
      <c r="C282" s="51">
        <v>6.4894908228432611E-3</v>
      </c>
      <c r="D282" s="51">
        <f t="shared" si="7"/>
        <v>4.3510509177156743E-2</v>
      </c>
    </row>
    <row r="283" spans="2:4" x14ac:dyDescent="0.2">
      <c r="B283" t="s">
        <v>314</v>
      </c>
      <c r="C283" s="51">
        <v>1.2852710579259925E-2</v>
      </c>
      <c r="D283" s="51">
        <f t="shared" si="7"/>
        <v>3.7147289420740082E-2</v>
      </c>
    </row>
    <row r="284" spans="2:4" x14ac:dyDescent="0.2">
      <c r="B284" t="s">
        <v>315</v>
      </c>
      <c r="C284" s="51">
        <v>4.0654972142967018E-2</v>
      </c>
      <c r="D284" s="51">
        <f t="shared" si="7"/>
        <v>9.3450278570329851E-3</v>
      </c>
    </row>
    <row r="285" spans="2:4" x14ac:dyDescent="0.2">
      <c r="B285" t="s">
        <v>316</v>
      </c>
      <c r="C285" s="51">
        <v>-8.0029384347298487E-3</v>
      </c>
      <c r="D285" s="51">
        <f t="shared" si="7"/>
        <v>5.8002938434729853E-2</v>
      </c>
    </row>
    <row r="286" spans="2:4" x14ac:dyDescent="0.2">
      <c r="B286" t="s">
        <v>317</v>
      </c>
      <c r="C286" s="51">
        <v>3.6111421845686532E-3</v>
      </c>
      <c r="D286" s="51">
        <f t="shared" si="7"/>
        <v>4.6388857815431353E-2</v>
      </c>
    </row>
    <row r="287" spans="2:4" x14ac:dyDescent="0.2">
      <c r="B287" t="s">
        <v>318</v>
      </c>
      <c r="C287" s="51">
        <v>2.7324468214710518E-2</v>
      </c>
      <c r="D287" s="51">
        <f t="shared" si="7"/>
        <v>2.2675531785289485E-2</v>
      </c>
    </row>
    <row r="288" spans="2:4" x14ac:dyDescent="0.2">
      <c r="B288" t="s">
        <v>319</v>
      </c>
      <c r="C288" s="51">
        <v>3.7001715328738478E-2</v>
      </c>
      <c r="D288" s="51">
        <f t="shared" si="7"/>
        <v>1.2998284671261524E-2</v>
      </c>
    </row>
    <row r="289" spans="2:4" x14ac:dyDescent="0.2">
      <c r="B289" t="s">
        <v>320</v>
      </c>
      <c r="C289" s="51">
        <v>-1.4027303717062468E-2</v>
      </c>
      <c r="D289" s="51">
        <f t="shared" si="7"/>
        <v>6.4027303717062473E-2</v>
      </c>
    </row>
    <row r="290" spans="2:4" x14ac:dyDescent="0.2">
      <c r="B290" t="s">
        <v>321</v>
      </c>
      <c r="C290" s="51">
        <v>3.9989541517744309E-2</v>
      </c>
      <c r="D290" s="51">
        <f t="shared" si="7"/>
        <v>1.0010458482255694E-2</v>
      </c>
    </row>
    <row r="291" spans="2:4" x14ac:dyDescent="0.2">
      <c r="B291" t="s">
        <v>322</v>
      </c>
      <c r="C291" s="51">
        <v>5.5841814694331787E-3</v>
      </c>
      <c r="D291" s="51">
        <f t="shared" si="7"/>
        <v>4.4415818530566822E-2</v>
      </c>
    </row>
    <row r="292" spans="2:4" x14ac:dyDescent="0.2">
      <c r="B292" t="s">
        <v>323</v>
      </c>
      <c r="C292" s="51">
        <v>3.0895594981149702E-2</v>
      </c>
      <c r="D292" s="51">
        <f t="shared" si="7"/>
        <v>1.9104405018850301E-2</v>
      </c>
    </row>
    <row r="293" spans="2:4" x14ac:dyDescent="0.2">
      <c r="B293" t="s">
        <v>324</v>
      </c>
      <c r="C293" s="51">
        <v>2.9878016492632678E-2</v>
      </c>
      <c r="D293" s="51">
        <f t="shared" si="7"/>
        <v>2.0121983507367325E-2</v>
      </c>
    </row>
    <row r="294" spans="2:4" x14ac:dyDescent="0.2">
      <c r="B294" t="s">
        <v>325</v>
      </c>
      <c r="C294" s="51">
        <v>-1.0302373983565524E-3</v>
      </c>
      <c r="D294" s="51">
        <f t="shared" si="7"/>
        <v>5.1030237398356555E-2</v>
      </c>
    </row>
    <row r="295" spans="2:4" x14ac:dyDescent="0.2">
      <c r="B295" t="s">
        <v>326</v>
      </c>
      <c r="C295" s="51">
        <v>1.0285292028265277E-2</v>
      </c>
      <c r="D295" s="51">
        <f t="shared" si="7"/>
        <v>3.9714707971734722E-2</v>
      </c>
    </row>
    <row r="296" spans="2:4" x14ac:dyDescent="0.2">
      <c r="B296" t="s">
        <v>327</v>
      </c>
      <c r="C296" s="51">
        <v>2.9786117901670461E-2</v>
      </c>
      <c r="D296" s="51">
        <f t="shared" si="7"/>
        <v>2.0213882098329541E-2</v>
      </c>
    </row>
    <row r="297" spans="2:4" x14ac:dyDescent="0.2">
      <c r="B297" t="s">
        <v>328</v>
      </c>
      <c r="C297" s="51">
        <v>3.9149386312688793E-2</v>
      </c>
      <c r="D297" s="51">
        <f t="shared" si="7"/>
        <v>1.085061368731121E-2</v>
      </c>
    </row>
    <row r="298" spans="2:4" x14ac:dyDescent="0.2">
      <c r="B298" t="s">
        <v>329</v>
      </c>
      <c r="C298" s="51">
        <v>2.2680999471891929E-2</v>
      </c>
      <c r="D298" s="51">
        <f t="shared" si="7"/>
        <v>2.7319000528108074E-2</v>
      </c>
    </row>
    <row r="299" spans="2:4" x14ac:dyDescent="0.2">
      <c r="B299" t="s">
        <v>330</v>
      </c>
      <c r="C299" s="51">
        <v>4.9462362698772192E-3</v>
      </c>
      <c r="D299" s="51">
        <f t="shared" si="7"/>
        <v>4.5053763730122785E-2</v>
      </c>
    </row>
    <row r="300" spans="2:4" x14ac:dyDescent="0.2">
      <c r="B300" t="s">
        <v>331</v>
      </c>
      <c r="C300" s="51">
        <v>1.8845326368572928E-2</v>
      </c>
      <c r="D300" s="51">
        <f t="shared" si="7"/>
        <v>3.1154673631427075E-2</v>
      </c>
    </row>
    <row r="301" spans="2:4" x14ac:dyDescent="0.2">
      <c r="B301" t="s">
        <v>332</v>
      </c>
      <c r="C301" s="51">
        <v>1.2118760484334778E-2</v>
      </c>
      <c r="D301" s="51">
        <f t="shared" si="7"/>
        <v>3.7881239515665223E-2</v>
      </c>
    </row>
    <row r="302" spans="2:4" x14ac:dyDescent="0.2">
      <c r="B302" t="s">
        <v>333</v>
      </c>
      <c r="C302" s="51">
        <v>2.6346984516258096E-2</v>
      </c>
      <c r="D302" s="51">
        <f t="shared" si="7"/>
        <v>2.3653015483741907E-2</v>
      </c>
    </row>
    <row r="303" spans="2:4" x14ac:dyDescent="0.2">
      <c r="B303" t="s">
        <v>334</v>
      </c>
      <c r="C303" s="51">
        <v>-1.777636194014183E-2</v>
      </c>
      <c r="D303" s="51">
        <f t="shared" si="7"/>
        <v>6.7776361940141833E-2</v>
      </c>
    </row>
    <row r="304" spans="2:4" x14ac:dyDescent="0.2">
      <c r="B304" t="s">
        <v>335</v>
      </c>
      <c r="C304" s="51">
        <v>-2.7040146856958047E-2</v>
      </c>
      <c r="D304" s="51">
        <f t="shared" si="7"/>
        <v>7.704014685695805E-2</v>
      </c>
    </row>
    <row r="305" spans="2:4" x14ac:dyDescent="0.2">
      <c r="B305" t="s">
        <v>336</v>
      </c>
      <c r="C305" s="51">
        <v>3.1003318038474774E-2</v>
      </c>
      <c r="D305" s="51">
        <f t="shared" si="7"/>
        <v>1.8996681961525229E-2</v>
      </c>
    </row>
    <row r="306" spans="2:4" x14ac:dyDescent="0.2">
      <c r="B306" t="s">
        <v>337</v>
      </c>
      <c r="C306" s="51">
        <v>-1.1151114794700351E-4</v>
      </c>
      <c r="D306" s="51">
        <f t="shared" si="7"/>
        <v>5.0111511147947006E-2</v>
      </c>
    </row>
    <row r="307" spans="2:4" x14ac:dyDescent="0.2">
      <c r="B307" t="s">
        <v>338</v>
      </c>
      <c r="C307" s="51">
        <v>3.2551594016715472E-2</v>
      </c>
      <c r="D307" s="51">
        <f t="shared" si="7"/>
        <v>1.744840598328453E-2</v>
      </c>
    </row>
    <row r="308" spans="2:4" x14ac:dyDescent="0.2">
      <c r="B308" t="s">
        <v>339</v>
      </c>
      <c r="C308" s="51">
        <v>3.2576510193528165E-3</v>
      </c>
      <c r="D308" s="51">
        <f t="shared" si="7"/>
        <v>4.6742348980647185E-2</v>
      </c>
    </row>
    <row r="309" spans="2:4" x14ac:dyDescent="0.2">
      <c r="B309" t="s">
        <v>340</v>
      </c>
      <c r="C309" s="51">
        <v>-9.9729652508796455E-3</v>
      </c>
      <c r="D309" s="51">
        <f t="shared" si="7"/>
        <v>5.9972965250879647E-2</v>
      </c>
    </row>
    <row r="310" spans="2:4" x14ac:dyDescent="0.2">
      <c r="B310" t="s">
        <v>341</v>
      </c>
      <c r="C310" s="51">
        <v>4.5759392444050223E-2</v>
      </c>
      <c r="D310" s="51">
        <f t="shared" si="7"/>
        <v>4.2406075559497797E-3</v>
      </c>
    </row>
    <row r="311" spans="2:4" x14ac:dyDescent="0.2">
      <c r="B311" t="s">
        <v>342</v>
      </c>
      <c r="C311" s="51">
        <v>9.4784996641628979E-3</v>
      </c>
      <c r="D311" s="51">
        <f t="shared" si="7"/>
        <v>4.0521500335837103E-2</v>
      </c>
    </row>
    <row r="312" spans="2:4" x14ac:dyDescent="0.2">
      <c r="B312" t="s">
        <v>343</v>
      </c>
      <c r="C312" s="51">
        <v>1.8813261924888754E-2</v>
      </c>
      <c r="D312" s="51">
        <f t="shared" si="7"/>
        <v>3.1186738075111249E-2</v>
      </c>
    </row>
    <row r="313" spans="2:4" x14ac:dyDescent="0.2">
      <c r="B313" t="s">
        <v>344</v>
      </c>
      <c r="C313" s="51">
        <v>7.8290450563938546E-3</v>
      </c>
      <c r="D313" s="51">
        <f t="shared" si="7"/>
        <v>4.2170954943606148E-2</v>
      </c>
    </row>
    <row r="314" spans="2:4" x14ac:dyDescent="0.2">
      <c r="B314" t="s">
        <v>345</v>
      </c>
      <c r="C314" s="51">
        <v>-3.228384468004844E-2</v>
      </c>
      <c r="D314" s="51">
        <f t="shared" si="7"/>
        <v>8.2283844680048443E-2</v>
      </c>
    </row>
    <row r="315" spans="2:4" x14ac:dyDescent="0.2">
      <c r="B315" t="s">
        <v>346</v>
      </c>
      <c r="C315" s="51">
        <v>2.3275735626238626E-2</v>
      </c>
      <c r="D315" s="51">
        <f t="shared" si="7"/>
        <v>2.6724264373761377E-2</v>
      </c>
    </row>
    <row r="316" spans="2:4" x14ac:dyDescent="0.2">
      <c r="B316" t="s">
        <v>347</v>
      </c>
      <c r="C316" s="51">
        <v>-1.5180649009682723E-2</v>
      </c>
      <c r="D316" s="51">
        <f t="shared" si="7"/>
        <v>6.518064900968272E-2</v>
      </c>
    </row>
    <row r="317" spans="2:4" x14ac:dyDescent="0.2">
      <c r="B317" t="s">
        <v>348</v>
      </c>
      <c r="C317" s="51">
        <v>3.0917522651056066E-2</v>
      </c>
      <c r="D317" s="51">
        <f t="shared" si="7"/>
        <v>1.9082477348943937E-2</v>
      </c>
    </row>
    <row r="318" spans="2:4" x14ac:dyDescent="0.2">
      <c r="B318" t="s">
        <v>349</v>
      </c>
      <c r="C318" s="51">
        <v>-6.1598291996502724E-3</v>
      </c>
      <c r="D318" s="51">
        <f t="shared" si="7"/>
        <v>5.6159829199650277E-2</v>
      </c>
    </row>
    <row r="319" spans="2:4" x14ac:dyDescent="0.2">
      <c r="B319" t="s">
        <v>350</v>
      </c>
      <c r="C319" s="51">
        <v>-1.0988419761947572E-2</v>
      </c>
      <c r="D319" s="51">
        <f t="shared" si="7"/>
        <v>6.0988419761947577E-2</v>
      </c>
    </row>
    <row r="320" spans="2:4" x14ac:dyDescent="0.2">
      <c r="B320" t="s">
        <v>351</v>
      </c>
      <c r="C320" s="51">
        <v>1.4878439912310054E-2</v>
      </c>
      <c r="D320" s="51">
        <f t="shared" si="7"/>
        <v>3.5121560087689949E-2</v>
      </c>
    </row>
    <row r="321" spans="2:4" x14ac:dyDescent="0.2">
      <c r="B321" t="s">
        <v>352</v>
      </c>
      <c r="C321" s="51">
        <v>-2.2449222778469832E-3</v>
      </c>
      <c r="D321" s="51">
        <f t="shared" si="7"/>
        <v>5.2244922277846988E-2</v>
      </c>
    </row>
    <row r="322" spans="2:4" x14ac:dyDescent="0.2">
      <c r="B322" t="s">
        <v>353</v>
      </c>
      <c r="C322" s="51">
        <v>-2.4321611505463928E-2</v>
      </c>
      <c r="D322" s="51">
        <f t="shared" si="7"/>
        <v>7.432161150546393E-2</v>
      </c>
    </row>
    <row r="323" spans="2:4" x14ac:dyDescent="0.2">
      <c r="B323" t="s">
        <v>354</v>
      </c>
      <c r="C323" s="51">
        <v>2.0978239424577085E-2</v>
      </c>
      <c r="D323" s="51">
        <f t="shared" si="7"/>
        <v>2.9021760575422918E-2</v>
      </c>
    </row>
    <row r="324" spans="2:4" x14ac:dyDescent="0.2">
      <c r="B324" t="s">
        <v>355</v>
      </c>
      <c r="C324" s="51">
        <v>-3.0135605730919453E-2</v>
      </c>
      <c r="D324" s="51">
        <f t="shared" si="7"/>
        <v>8.0135605730919462E-2</v>
      </c>
    </row>
    <row r="325" spans="2:4" x14ac:dyDescent="0.2">
      <c r="B325" t="s">
        <v>356</v>
      </c>
      <c r="C325" s="51">
        <v>-1.6079421009138416E-2</v>
      </c>
      <c r="D325" s="51">
        <f t="shared" ref="D325:D388" si="8">-C325+5%</f>
        <v>6.6079421009138412E-2</v>
      </c>
    </row>
    <row r="326" spans="2:4" x14ac:dyDescent="0.2">
      <c r="B326" t="s">
        <v>357</v>
      </c>
      <c r="C326" s="51">
        <v>2.9076024155440042E-2</v>
      </c>
      <c r="D326" s="51">
        <f t="shared" si="8"/>
        <v>2.0923975844559961E-2</v>
      </c>
    </row>
    <row r="327" spans="2:4" x14ac:dyDescent="0.2">
      <c r="B327" t="s">
        <v>358</v>
      </c>
      <c r="C327" s="51">
        <v>3.3115381997709241E-2</v>
      </c>
      <c r="D327" s="51">
        <f t="shared" si="8"/>
        <v>1.6884618002290762E-2</v>
      </c>
    </row>
    <row r="328" spans="2:4" x14ac:dyDescent="0.2">
      <c r="B328" t="s">
        <v>359</v>
      </c>
      <c r="C328" s="51">
        <v>-4.2193669709358755E-3</v>
      </c>
      <c r="D328" s="51">
        <f t="shared" si="8"/>
        <v>5.4219366970935878E-2</v>
      </c>
    </row>
    <row r="329" spans="2:4" x14ac:dyDescent="0.2">
      <c r="B329" t="s">
        <v>360</v>
      </c>
      <c r="C329" s="51">
        <v>-2.4104361148468995E-3</v>
      </c>
      <c r="D329" s="51">
        <f t="shared" si="8"/>
        <v>5.2410436114846901E-2</v>
      </c>
    </row>
    <row r="330" spans="2:4" x14ac:dyDescent="0.2">
      <c r="B330" t="s">
        <v>361</v>
      </c>
      <c r="C330" s="51">
        <v>3.9799683540444421E-2</v>
      </c>
      <c r="D330" s="51">
        <f t="shared" si="8"/>
        <v>1.0200316459555582E-2</v>
      </c>
    </row>
    <row r="331" spans="2:4" x14ac:dyDescent="0.2">
      <c r="B331" t="s">
        <v>362</v>
      </c>
      <c r="C331" s="51">
        <v>1.9579243292569291E-2</v>
      </c>
      <c r="D331" s="51">
        <f t="shared" si="8"/>
        <v>3.0420756707430711E-2</v>
      </c>
    </row>
    <row r="332" spans="2:4" x14ac:dyDescent="0.2">
      <c r="B332" t="s">
        <v>363</v>
      </c>
      <c r="C332" s="51">
        <v>-9.0566185426634149E-3</v>
      </c>
      <c r="D332" s="51">
        <f t="shared" si="8"/>
        <v>5.9056618542663419E-2</v>
      </c>
    </row>
    <row r="333" spans="2:4" x14ac:dyDescent="0.2">
      <c r="B333" t="s">
        <v>364</v>
      </c>
      <c r="C333" s="51">
        <v>2.2902147898655863E-2</v>
      </c>
      <c r="D333" s="51">
        <f t="shared" si="8"/>
        <v>2.709785210134414E-2</v>
      </c>
    </row>
    <row r="334" spans="2:4" x14ac:dyDescent="0.2">
      <c r="B334" t="s">
        <v>365</v>
      </c>
      <c r="C334" s="51">
        <v>1.9276489918846257E-2</v>
      </c>
      <c r="D334" s="51">
        <f t="shared" si="8"/>
        <v>3.0723510081153746E-2</v>
      </c>
    </row>
    <row r="335" spans="2:4" x14ac:dyDescent="0.2">
      <c r="B335" t="s">
        <v>366</v>
      </c>
      <c r="C335" s="51">
        <v>2.9562487430948976E-2</v>
      </c>
      <c r="D335" s="51">
        <f t="shared" si="8"/>
        <v>2.0437512569051026E-2</v>
      </c>
    </row>
    <row r="336" spans="2:4" x14ac:dyDescent="0.2">
      <c r="B336" t="s">
        <v>367</v>
      </c>
      <c r="C336" s="51">
        <v>-6.5578327213274348E-4</v>
      </c>
      <c r="D336" s="51">
        <f t="shared" si="8"/>
        <v>5.0655783272132743E-2</v>
      </c>
    </row>
    <row r="337" spans="2:4" x14ac:dyDescent="0.2">
      <c r="B337" t="s">
        <v>368</v>
      </c>
      <c r="C337" s="51">
        <v>6.0558729313349609E-4</v>
      </c>
      <c r="D337" s="51">
        <f t="shared" si="8"/>
        <v>4.9394412706866508E-2</v>
      </c>
    </row>
    <row r="338" spans="2:4" x14ac:dyDescent="0.2">
      <c r="B338" t="s">
        <v>369</v>
      </c>
      <c r="C338" s="51">
        <v>1.9681917049029718E-2</v>
      </c>
      <c r="D338" s="51">
        <f t="shared" si="8"/>
        <v>3.0318082950970285E-2</v>
      </c>
    </row>
    <row r="339" spans="2:4" x14ac:dyDescent="0.2">
      <c r="B339" t="s">
        <v>370</v>
      </c>
      <c r="C339" s="51">
        <v>-8.4945127361135495E-3</v>
      </c>
      <c r="D339" s="51">
        <f t="shared" si="8"/>
        <v>5.8494512736113551E-2</v>
      </c>
    </row>
    <row r="340" spans="2:4" x14ac:dyDescent="0.2">
      <c r="B340" t="s">
        <v>371</v>
      </c>
      <c r="C340" s="51">
        <v>3.781865119288487E-2</v>
      </c>
      <c r="D340" s="51">
        <f t="shared" si="8"/>
        <v>1.2181348807115133E-2</v>
      </c>
    </row>
    <row r="341" spans="2:4" x14ac:dyDescent="0.2">
      <c r="B341" t="s">
        <v>372</v>
      </c>
      <c r="C341" s="51">
        <v>-1.302782647510276E-2</v>
      </c>
      <c r="D341" s="51">
        <f t="shared" si="8"/>
        <v>6.3027826475102758E-2</v>
      </c>
    </row>
    <row r="342" spans="2:4" x14ac:dyDescent="0.2">
      <c r="B342" t="s">
        <v>373</v>
      </c>
      <c r="C342" s="51">
        <v>-4.4780978008151489E-3</v>
      </c>
      <c r="D342" s="51">
        <f t="shared" si="8"/>
        <v>5.4478097800815153E-2</v>
      </c>
    </row>
    <row r="343" spans="2:4" x14ac:dyDescent="0.2">
      <c r="B343" t="s">
        <v>374</v>
      </c>
      <c r="C343" s="51">
        <v>-2.0523759146359816E-2</v>
      </c>
      <c r="D343" s="51">
        <f t="shared" si="8"/>
        <v>7.0523759146359818E-2</v>
      </c>
    </row>
    <row r="344" spans="2:4" x14ac:dyDescent="0.2">
      <c r="B344" t="s">
        <v>375</v>
      </c>
      <c r="C344" s="51">
        <v>2.0866855924829356E-2</v>
      </c>
      <c r="D344" s="51">
        <f t="shared" si="8"/>
        <v>2.9133144075170647E-2</v>
      </c>
    </row>
    <row r="345" spans="2:4" x14ac:dyDescent="0.2">
      <c r="B345" t="s">
        <v>376</v>
      </c>
      <c r="C345" s="51">
        <v>-9.8784480377360224E-3</v>
      </c>
      <c r="D345" s="51">
        <f t="shared" si="8"/>
        <v>5.9878448037736023E-2</v>
      </c>
    </row>
    <row r="346" spans="2:4" x14ac:dyDescent="0.2">
      <c r="B346" t="s">
        <v>377</v>
      </c>
      <c r="C346" s="51">
        <v>8.1284365624663731E-3</v>
      </c>
      <c r="D346" s="51">
        <f t="shared" si="8"/>
        <v>4.1871563437533628E-2</v>
      </c>
    </row>
    <row r="347" spans="2:4" x14ac:dyDescent="0.2">
      <c r="B347" t="s">
        <v>378</v>
      </c>
      <c r="C347" s="51">
        <v>2.0495772926028884E-2</v>
      </c>
      <c r="D347" s="51">
        <f t="shared" si="8"/>
        <v>2.9504227073971118E-2</v>
      </c>
    </row>
    <row r="348" spans="2:4" x14ac:dyDescent="0.2">
      <c r="B348" t="s">
        <v>379</v>
      </c>
      <c r="C348" s="51">
        <v>-1.6100019112417815E-3</v>
      </c>
      <c r="D348" s="51">
        <f t="shared" si="8"/>
        <v>5.1610001911241786E-2</v>
      </c>
    </row>
    <row r="349" spans="2:4" x14ac:dyDescent="0.2">
      <c r="B349" t="s">
        <v>380</v>
      </c>
      <c r="C349" s="51">
        <v>1.6115705458093557E-2</v>
      </c>
      <c r="D349" s="51">
        <f t="shared" si="8"/>
        <v>3.3884294541906446E-2</v>
      </c>
    </row>
    <row r="350" spans="2:4" x14ac:dyDescent="0.2">
      <c r="B350" t="s">
        <v>381</v>
      </c>
      <c r="C350" s="51">
        <v>-2.8017336929765498E-2</v>
      </c>
      <c r="D350" s="51">
        <f t="shared" si="8"/>
        <v>7.8017336929765507E-2</v>
      </c>
    </row>
    <row r="351" spans="2:4" x14ac:dyDescent="0.2">
      <c r="B351" t="s">
        <v>382</v>
      </c>
      <c r="C351" s="51">
        <v>-9.304325483196178E-3</v>
      </c>
      <c r="D351" s="51">
        <f t="shared" si="8"/>
        <v>5.9304325483196182E-2</v>
      </c>
    </row>
    <row r="352" spans="2:4" x14ac:dyDescent="0.2">
      <c r="B352" t="s">
        <v>383</v>
      </c>
      <c r="C352" s="51">
        <v>2.2920699046602832E-3</v>
      </c>
      <c r="D352" s="51">
        <f t="shared" si="8"/>
        <v>4.7707930095339718E-2</v>
      </c>
    </row>
    <row r="353" spans="2:4" x14ac:dyDescent="0.2">
      <c r="B353" t="s">
        <v>384</v>
      </c>
      <c r="C353" s="51">
        <v>2.9576981576599132E-2</v>
      </c>
      <c r="D353" s="51">
        <f t="shared" si="8"/>
        <v>2.0423018423400871E-2</v>
      </c>
    </row>
    <row r="354" spans="2:4" x14ac:dyDescent="0.2">
      <c r="B354" t="s">
        <v>385</v>
      </c>
      <c r="C354" s="51">
        <v>3.2462047819716247E-2</v>
      </c>
      <c r="D354" s="51">
        <f t="shared" si="8"/>
        <v>1.7537952180283756E-2</v>
      </c>
    </row>
    <row r="355" spans="2:4" x14ac:dyDescent="0.2">
      <c r="B355" t="s">
        <v>386</v>
      </c>
      <c r="C355" s="51">
        <v>-7.6958354050391965E-3</v>
      </c>
      <c r="D355" s="51">
        <f t="shared" si="8"/>
        <v>5.7695835405039197E-2</v>
      </c>
    </row>
    <row r="356" spans="2:4" x14ac:dyDescent="0.2">
      <c r="B356" t="s">
        <v>387</v>
      </c>
      <c r="C356" s="51">
        <v>2.6850456697719884E-2</v>
      </c>
      <c r="D356" s="51">
        <f t="shared" si="8"/>
        <v>2.3149543302280119E-2</v>
      </c>
    </row>
    <row r="357" spans="2:4" x14ac:dyDescent="0.2">
      <c r="B357" t="s">
        <v>388</v>
      </c>
      <c r="C357" s="51">
        <v>1.7369844259439608E-2</v>
      </c>
      <c r="D357" s="51">
        <f t="shared" si="8"/>
        <v>3.2630155740560399E-2</v>
      </c>
    </row>
    <row r="358" spans="2:4" x14ac:dyDescent="0.2">
      <c r="B358" t="s">
        <v>389</v>
      </c>
      <c r="C358" s="51">
        <v>-1.6848531678225566E-2</v>
      </c>
      <c r="D358" s="51">
        <f t="shared" si="8"/>
        <v>6.6848531678225576E-2</v>
      </c>
    </row>
    <row r="359" spans="2:4" x14ac:dyDescent="0.2">
      <c r="B359" t="s">
        <v>390</v>
      </c>
      <c r="C359" s="51">
        <v>-2.8576441173285373E-2</v>
      </c>
      <c r="D359" s="51">
        <f t="shared" si="8"/>
        <v>7.8576441173285383E-2</v>
      </c>
    </row>
    <row r="360" spans="2:4" x14ac:dyDescent="0.2">
      <c r="B360" t="s">
        <v>391</v>
      </c>
      <c r="C360" s="51">
        <v>4.1333950759856013E-3</v>
      </c>
      <c r="D360" s="51">
        <f t="shared" si="8"/>
        <v>4.5866604924014398E-2</v>
      </c>
    </row>
    <row r="361" spans="2:4" x14ac:dyDescent="0.2">
      <c r="B361" t="s">
        <v>392</v>
      </c>
      <c r="C361" s="51">
        <v>3.4489927057698218E-2</v>
      </c>
      <c r="D361" s="51">
        <f t="shared" si="8"/>
        <v>1.5510072942301785E-2</v>
      </c>
    </row>
    <row r="362" spans="2:4" x14ac:dyDescent="0.2">
      <c r="B362" t="s">
        <v>393</v>
      </c>
      <c r="C362" s="51">
        <v>7.0015490086585384E-4</v>
      </c>
      <c r="D362" s="51">
        <f t="shared" si="8"/>
        <v>4.9299845099134147E-2</v>
      </c>
    </row>
    <row r="363" spans="2:4" x14ac:dyDescent="0.2">
      <c r="B363" t="s">
        <v>394</v>
      </c>
      <c r="C363" s="51">
        <v>9.3235466764698596E-3</v>
      </c>
      <c r="D363" s="51">
        <f t="shared" si="8"/>
        <v>4.0676453323530141E-2</v>
      </c>
    </row>
    <row r="364" spans="2:4" x14ac:dyDescent="0.2">
      <c r="B364" t="s">
        <v>395</v>
      </c>
      <c r="C364" s="51">
        <v>-6.6503246478167872E-3</v>
      </c>
      <c r="D364" s="51">
        <f t="shared" si="8"/>
        <v>5.6650324647816788E-2</v>
      </c>
    </row>
    <row r="365" spans="2:4" x14ac:dyDescent="0.2">
      <c r="B365" t="s">
        <v>396</v>
      </c>
      <c r="C365" s="51">
        <v>1.8391450022964148E-2</v>
      </c>
      <c r="D365" s="51">
        <f t="shared" si="8"/>
        <v>3.1608549977035855E-2</v>
      </c>
    </row>
    <row r="366" spans="2:4" x14ac:dyDescent="0.2">
      <c r="B366" t="s">
        <v>397</v>
      </c>
      <c r="C366" s="51">
        <v>1.3749602198192528E-2</v>
      </c>
      <c r="D366" s="51">
        <f t="shared" si="8"/>
        <v>3.6250397801807471E-2</v>
      </c>
    </row>
    <row r="367" spans="2:4" x14ac:dyDescent="0.2">
      <c r="B367" t="s">
        <v>398</v>
      </c>
      <c r="C367" s="51">
        <v>2.5043804163344421E-2</v>
      </c>
      <c r="D367" s="51">
        <f t="shared" si="8"/>
        <v>2.4956195836655582E-2</v>
      </c>
    </row>
    <row r="368" spans="2:4" x14ac:dyDescent="0.2">
      <c r="B368" t="s">
        <v>399</v>
      </c>
      <c r="C368" s="51">
        <v>-6.7468900392923265E-3</v>
      </c>
      <c r="D368" s="51">
        <f t="shared" si="8"/>
        <v>5.6746890039292328E-2</v>
      </c>
    </row>
    <row r="369" spans="2:4" x14ac:dyDescent="0.2">
      <c r="B369" t="s">
        <v>400</v>
      </c>
      <c r="C369" s="51">
        <v>3.1708886888569057E-2</v>
      </c>
      <c r="D369" s="51">
        <f t="shared" si="8"/>
        <v>1.8291113111430946E-2</v>
      </c>
    </row>
    <row r="370" spans="2:4" x14ac:dyDescent="0.2">
      <c r="B370" t="s">
        <v>401</v>
      </c>
      <c r="C370" s="51">
        <v>5.3646938731577269E-3</v>
      </c>
      <c r="D370" s="51">
        <f t="shared" si="8"/>
        <v>4.4635306126842272E-2</v>
      </c>
    </row>
    <row r="371" spans="2:4" x14ac:dyDescent="0.2">
      <c r="B371" t="s">
        <v>402</v>
      </c>
      <c r="C371" s="51">
        <v>2.3239109531097056E-2</v>
      </c>
      <c r="D371" s="51">
        <f t="shared" si="8"/>
        <v>2.6760890468902947E-2</v>
      </c>
    </row>
    <row r="372" spans="2:4" x14ac:dyDescent="0.2">
      <c r="B372" t="s">
        <v>403</v>
      </c>
      <c r="C372" s="51">
        <v>-4.1672029943588089E-3</v>
      </c>
      <c r="D372" s="51">
        <f t="shared" si="8"/>
        <v>5.4167202994358815E-2</v>
      </c>
    </row>
    <row r="373" spans="2:4" x14ac:dyDescent="0.2">
      <c r="B373" t="s">
        <v>404</v>
      </c>
      <c r="C373" s="51">
        <v>2.8686512368909504E-2</v>
      </c>
      <c r="D373" s="51">
        <f t="shared" si="8"/>
        <v>2.1313487631090498E-2</v>
      </c>
    </row>
    <row r="374" spans="2:4" x14ac:dyDescent="0.2">
      <c r="B374" t="s">
        <v>405</v>
      </c>
      <c r="C374" s="51">
        <v>-1.5196485261934642E-2</v>
      </c>
      <c r="D374" s="51">
        <f t="shared" si="8"/>
        <v>6.5196485261934639E-2</v>
      </c>
    </row>
    <row r="375" spans="2:4" x14ac:dyDescent="0.2">
      <c r="B375" t="s">
        <v>406</v>
      </c>
      <c r="C375" s="51">
        <v>-1.5358654031094807E-3</v>
      </c>
      <c r="D375" s="51">
        <f t="shared" si="8"/>
        <v>5.1535865403109483E-2</v>
      </c>
    </row>
    <row r="376" spans="2:4" x14ac:dyDescent="0.2">
      <c r="B376" t="s">
        <v>407</v>
      </c>
      <c r="C376" s="51">
        <v>2.4177344149321042E-2</v>
      </c>
      <c r="D376" s="51">
        <f t="shared" si="8"/>
        <v>2.5822655850678961E-2</v>
      </c>
    </row>
    <row r="377" spans="2:4" x14ac:dyDescent="0.2">
      <c r="B377" t="s">
        <v>408</v>
      </c>
      <c r="C377" s="51">
        <v>2.1206692380974439E-2</v>
      </c>
      <c r="D377" s="51">
        <f t="shared" si="8"/>
        <v>2.8793307619025564E-2</v>
      </c>
    </row>
    <row r="378" spans="2:4" x14ac:dyDescent="0.2">
      <c r="B378" t="s">
        <v>409</v>
      </c>
      <c r="C378" s="51">
        <v>-2.5331548437228894E-2</v>
      </c>
      <c r="D378" s="51">
        <f t="shared" si="8"/>
        <v>7.533154843722889E-2</v>
      </c>
    </row>
    <row r="379" spans="2:4" x14ac:dyDescent="0.2">
      <c r="B379" t="s">
        <v>410</v>
      </c>
      <c r="C379" s="51">
        <v>1.4413728967791122E-2</v>
      </c>
      <c r="D379" s="51">
        <f t="shared" si="8"/>
        <v>3.5586271032208877E-2</v>
      </c>
    </row>
    <row r="380" spans="2:4" x14ac:dyDescent="0.2">
      <c r="B380" t="s">
        <v>411</v>
      </c>
      <c r="C380" s="51">
        <v>-2.8581732298885183E-3</v>
      </c>
      <c r="D380" s="51">
        <f t="shared" si="8"/>
        <v>5.2858173229888519E-2</v>
      </c>
    </row>
    <row r="381" spans="2:4" x14ac:dyDescent="0.2">
      <c r="B381" t="s">
        <v>412</v>
      </c>
      <c r="C381" s="51">
        <v>2.656911958334171E-2</v>
      </c>
      <c r="D381" s="51">
        <f t="shared" si="8"/>
        <v>2.3430880416658292E-2</v>
      </c>
    </row>
    <row r="382" spans="2:4" x14ac:dyDescent="0.2">
      <c r="B382" t="s">
        <v>413</v>
      </c>
      <c r="C382" s="51">
        <v>3.4882897163755325E-2</v>
      </c>
      <c r="D382" s="51">
        <f t="shared" si="8"/>
        <v>1.5117102836244678E-2</v>
      </c>
    </row>
    <row r="383" spans="2:4" x14ac:dyDescent="0.2">
      <c r="B383" t="s">
        <v>414</v>
      </c>
      <c r="C383" s="51">
        <v>-1.304052843869394E-2</v>
      </c>
      <c r="D383" s="51">
        <f t="shared" si="8"/>
        <v>6.3040528438693941E-2</v>
      </c>
    </row>
    <row r="384" spans="2:4" x14ac:dyDescent="0.2">
      <c r="B384" t="s">
        <v>415</v>
      </c>
      <c r="C384" s="51">
        <v>1.5185866921503853E-2</v>
      </c>
      <c r="D384" s="51">
        <f t="shared" si="8"/>
        <v>3.4814133078496151E-2</v>
      </c>
    </row>
    <row r="385" spans="2:4" x14ac:dyDescent="0.2">
      <c r="B385" t="s">
        <v>416</v>
      </c>
      <c r="C385" s="51">
        <v>1.0075876206776571E-2</v>
      </c>
      <c r="D385" s="51">
        <f t="shared" si="8"/>
        <v>3.992412379322343E-2</v>
      </c>
    </row>
    <row r="386" spans="2:4" x14ac:dyDescent="0.2">
      <c r="B386" t="s">
        <v>417</v>
      </c>
      <c r="C386" s="51">
        <v>3.6991165275564938E-3</v>
      </c>
      <c r="D386" s="51">
        <f t="shared" si="8"/>
        <v>4.6300883472443509E-2</v>
      </c>
    </row>
    <row r="387" spans="2:4" x14ac:dyDescent="0.2">
      <c r="B387" t="s">
        <v>418</v>
      </c>
      <c r="C387" s="51">
        <v>-9.9374066702264136E-3</v>
      </c>
      <c r="D387" s="51">
        <f t="shared" si="8"/>
        <v>5.9937406670226415E-2</v>
      </c>
    </row>
    <row r="388" spans="2:4" x14ac:dyDescent="0.2">
      <c r="B388" t="s">
        <v>419</v>
      </c>
      <c r="C388" s="51">
        <v>1.3079068878527628E-2</v>
      </c>
      <c r="D388" s="51">
        <f t="shared" si="8"/>
        <v>3.6920931121472378E-2</v>
      </c>
    </row>
    <row r="389" spans="2:4" x14ac:dyDescent="0.2">
      <c r="B389" t="s">
        <v>420</v>
      </c>
      <c r="C389" s="51">
        <v>6.8776017171859744E-3</v>
      </c>
      <c r="D389" s="51">
        <f t="shared" ref="D389:D452" si="9">-C389+5%</f>
        <v>4.3122398282814028E-2</v>
      </c>
    </row>
    <row r="390" spans="2:4" x14ac:dyDescent="0.2">
      <c r="B390" t="s">
        <v>421</v>
      </c>
      <c r="C390" s="51">
        <v>-8.940665879072841E-3</v>
      </c>
      <c r="D390" s="51">
        <f t="shared" si="9"/>
        <v>5.8940665879072845E-2</v>
      </c>
    </row>
    <row r="391" spans="2:4" x14ac:dyDescent="0.2">
      <c r="B391" t="s">
        <v>422</v>
      </c>
      <c r="C391" s="51">
        <v>3.9366965892006889E-2</v>
      </c>
      <c r="D391" s="51">
        <f t="shared" si="9"/>
        <v>1.0633034107993114E-2</v>
      </c>
    </row>
    <row r="392" spans="2:4" x14ac:dyDescent="0.2">
      <c r="B392" t="s">
        <v>423</v>
      </c>
      <c r="C392" s="51">
        <v>3.9374924944046916E-3</v>
      </c>
      <c r="D392" s="51">
        <f t="shared" si="9"/>
        <v>4.6062507505595311E-2</v>
      </c>
    </row>
    <row r="393" spans="2:4" x14ac:dyDescent="0.2">
      <c r="B393" t="s">
        <v>424</v>
      </c>
      <c r="C393" s="51">
        <v>-1.3669498031313251E-2</v>
      </c>
      <c r="D393" s="51">
        <f t="shared" si="9"/>
        <v>6.3669498031313249E-2</v>
      </c>
    </row>
    <row r="394" spans="2:4" x14ac:dyDescent="0.2">
      <c r="B394" t="s">
        <v>425</v>
      </c>
      <c r="C394" s="51">
        <v>3.0874410393062483E-2</v>
      </c>
      <c r="D394" s="51">
        <f t="shared" si="9"/>
        <v>1.9125589606937519E-2</v>
      </c>
    </row>
    <row r="395" spans="2:4" x14ac:dyDescent="0.2">
      <c r="B395" t="s">
        <v>426</v>
      </c>
      <c r="C395" s="51">
        <v>-4.8508215096731509E-3</v>
      </c>
      <c r="D395" s="51">
        <f t="shared" si="9"/>
        <v>5.4850821509673152E-2</v>
      </c>
    </row>
    <row r="396" spans="2:4" x14ac:dyDescent="0.2">
      <c r="B396" t="s">
        <v>427</v>
      </c>
      <c r="C396" s="51">
        <v>2.4303928851110582E-3</v>
      </c>
      <c r="D396" s="51">
        <f t="shared" si="9"/>
        <v>4.7569607114888945E-2</v>
      </c>
    </row>
    <row r="397" spans="2:4" x14ac:dyDescent="0.2">
      <c r="B397" t="s">
        <v>428</v>
      </c>
      <c r="C397" s="51">
        <v>-2.1667390403638152E-2</v>
      </c>
      <c r="D397" s="51">
        <f t="shared" si="9"/>
        <v>7.1667390403638148E-2</v>
      </c>
    </row>
    <row r="398" spans="2:4" x14ac:dyDescent="0.2">
      <c r="B398" t="s">
        <v>429</v>
      </c>
      <c r="C398" s="51">
        <v>2.6269647042406127E-2</v>
      </c>
      <c r="D398" s="51">
        <f t="shared" si="9"/>
        <v>2.3730352957593875E-2</v>
      </c>
    </row>
    <row r="399" spans="2:4" x14ac:dyDescent="0.2">
      <c r="B399" t="s">
        <v>430</v>
      </c>
      <c r="C399" s="51">
        <v>2.2727816713994056E-2</v>
      </c>
      <c r="D399" s="51">
        <f t="shared" si="9"/>
        <v>2.7272183286005947E-2</v>
      </c>
    </row>
    <row r="400" spans="2:4" x14ac:dyDescent="0.2">
      <c r="B400" t="s">
        <v>431</v>
      </c>
      <c r="C400" s="51">
        <v>1.8203308587731573E-2</v>
      </c>
      <c r="D400" s="51">
        <f t="shared" si="9"/>
        <v>3.179669141226843E-2</v>
      </c>
    </row>
    <row r="401" spans="2:4" x14ac:dyDescent="0.2">
      <c r="B401" t="s">
        <v>432</v>
      </c>
      <c r="C401" s="51">
        <v>2.1707897364660975E-2</v>
      </c>
      <c r="D401" s="51">
        <f t="shared" si="9"/>
        <v>2.8292102635339027E-2</v>
      </c>
    </row>
    <row r="402" spans="2:4" x14ac:dyDescent="0.2">
      <c r="B402" t="s">
        <v>433</v>
      </c>
      <c r="C402" s="51">
        <v>-1.1802372832855049E-2</v>
      </c>
      <c r="D402" s="51">
        <f t="shared" si="9"/>
        <v>6.180237283285505E-2</v>
      </c>
    </row>
    <row r="403" spans="2:4" x14ac:dyDescent="0.2">
      <c r="B403" t="s">
        <v>434</v>
      </c>
      <c r="C403" s="51">
        <v>9.7822255198888805E-3</v>
      </c>
      <c r="D403" s="51">
        <f t="shared" si="9"/>
        <v>4.0217774480111122E-2</v>
      </c>
    </row>
    <row r="404" spans="2:4" x14ac:dyDescent="0.2">
      <c r="B404" t="s">
        <v>435</v>
      </c>
      <c r="C404" s="51">
        <v>1.3092310155041675E-2</v>
      </c>
      <c r="D404" s="51">
        <f t="shared" si="9"/>
        <v>3.6907689844958326E-2</v>
      </c>
    </row>
    <row r="405" spans="2:4" x14ac:dyDescent="0.2">
      <c r="B405" t="s">
        <v>436</v>
      </c>
      <c r="C405" s="51">
        <v>2.6238470485933446E-2</v>
      </c>
      <c r="D405" s="51">
        <f t="shared" si="9"/>
        <v>2.3761529514066557E-2</v>
      </c>
    </row>
    <row r="406" spans="2:4" x14ac:dyDescent="0.2">
      <c r="B406" t="s">
        <v>437</v>
      </c>
      <c r="C406" s="51">
        <v>1.8900433100647235E-2</v>
      </c>
      <c r="D406" s="51">
        <f t="shared" si="9"/>
        <v>3.1099566899352768E-2</v>
      </c>
    </row>
    <row r="407" spans="2:4" x14ac:dyDescent="0.2">
      <c r="B407" t="s">
        <v>438</v>
      </c>
      <c r="C407" s="51">
        <v>1.4048425394262458E-2</v>
      </c>
      <c r="D407" s="51">
        <f t="shared" si="9"/>
        <v>3.5951574605737543E-2</v>
      </c>
    </row>
    <row r="408" spans="2:4" x14ac:dyDescent="0.2">
      <c r="B408" t="s">
        <v>439</v>
      </c>
      <c r="C408" s="51">
        <v>-3.500382306754482E-2</v>
      </c>
      <c r="D408" s="51">
        <f t="shared" si="9"/>
        <v>8.5003823067544823E-2</v>
      </c>
    </row>
    <row r="409" spans="2:4" x14ac:dyDescent="0.2">
      <c r="B409" t="s">
        <v>440</v>
      </c>
      <c r="C409" s="51">
        <v>2.2676041161545406E-2</v>
      </c>
      <c r="D409" s="51">
        <f t="shared" si="9"/>
        <v>2.7323958838454596E-2</v>
      </c>
    </row>
    <row r="410" spans="2:4" x14ac:dyDescent="0.2">
      <c r="B410" t="s">
        <v>441</v>
      </c>
      <c r="C410" s="51">
        <v>2.7846251215710868E-2</v>
      </c>
      <c r="D410" s="51">
        <f t="shared" si="9"/>
        <v>2.2153748784289135E-2</v>
      </c>
    </row>
    <row r="411" spans="2:4" x14ac:dyDescent="0.2">
      <c r="B411" t="s">
        <v>442</v>
      </c>
      <c r="C411" s="51">
        <v>3.2581472905588826E-2</v>
      </c>
      <c r="D411" s="51">
        <f t="shared" si="9"/>
        <v>1.7418527094411176E-2</v>
      </c>
    </row>
    <row r="412" spans="2:4" x14ac:dyDescent="0.2">
      <c r="B412" t="s">
        <v>443</v>
      </c>
      <c r="C412" s="51">
        <v>-2.6320238363559418E-3</v>
      </c>
      <c r="D412" s="51">
        <f t="shared" si="9"/>
        <v>5.2632023836355943E-2</v>
      </c>
    </row>
    <row r="413" spans="2:4" x14ac:dyDescent="0.2">
      <c r="B413" t="s">
        <v>444</v>
      </c>
      <c r="C413" s="51">
        <v>4.4507290439073635E-3</v>
      </c>
      <c r="D413" s="51">
        <f t="shared" si="9"/>
        <v>4.5549270956092638E-2</v>
      </c>
    </row>
    <row r="414" spans="2:4" x14ac:dyDescent="0.2">
      <c r="B414" t="s">
        <v>445</v>
      </c>
      <c r="C414" s="51">
        <v>3.633791448176665E-3</v>
      </c>
      <c r="D414" s="51">
        <f t="shared" si="9"/>
        <v>4.6366208551823336E-2</v>
      </c>
    </row>
    <row r="415" spans="2:4" x14ac:dyDescent="0.2">
      <c r="B415" t="s">
        <v>446</v>
      </c>
      <c r="C415" s="51">
        <v>-9.4855629006079193E-3</v>
      </c>
      <c r="D415" s="51">
        <f t="shared" si="9"/>
        <v>5.948556290060792E-2</v>
      </c>
    </row>
    <row r="416" spans="2:4" x14ac:dyDescent="0.2">
      <c r="B416" t="s">
        <v>447</v>
      </c>
      <c r="C416" s="51">
        <v>-8.6173361440556925E-3</v>
      </c>
      <c r="D416" s="51">
        <f t="shared" si="9"/>
        <v>5.8617336144055697E-2</v>
      </c>
    </row>
    <row r="417" spans="2:4" x14ac:dyDescent="0.2">
      <c r="B417" t="s">
        <v>448</v>
      </c>
      <c r="C417" s="51">
        <v>1.2749283270816602E-2</v>
      </c>
      <c r="D417" s="51">
        <f t="shared" si="9"/>
        <v>3.7250716729183397E-2</v>
      </c>
    </row>
    <row r="418" spans="2:4" x14ac:dyDescent="0.2">
      <c r="B418" t="s">
        <v>449</v>
      </c>
      <c r="C418" s="51">
        <v>1.1449833674009192E-3</v>
      </c>
      <c r="D418" s="51">
        <f t="shared" si="9"/>
        <v>4.8855016632599085E-2</v>
      </c>
    </row>
    <row r="419" spans="2:4" x14ac:dyDescent="0.2">
      <c r="B419" t="s">
        <v>450</v>
      </c>
      <c r="C419" s="51">
        <v>2.1002566334687063E-2</v>
      </c>
      <c r="D419" s="51">
        <f t="shared" si="9"/>
        <v>2.899743366531294E-2</v>
      </c>
    </row>
    <row r="420" spans="2:4" x14ac:dyDescent="0.2">
      <c r="B420" t="s">
        <v>451</v>
      </c>
      <c r="C420" s="51">
        <v>-1.1040461799719343E-2</v>
      </c>
      <c r="D420" s="51">
        <f t="shared" si="9"/>
        <v>6.1040461799719344E-2</v>
      </c>
    </row>
    <row r="421" spans="2:4" x14ac:dyDescent="0.2">
      <c r="B421" t="s">
        <v>452</v>
      </c>
      <c r="C421" s="51">
        <v>-2.3706357638863258E-2</v>
      </c>
      <c r="D421" s="51">
        <f t="shared" si="9"/>
        <v>7.3706357638863268E-2</v>
      </c>
    </row>
    <row r="422" spans="2:4" x14ac:dyDescent="0.2">
      <c r="B422" t="s">
        <v>453</v>
      </c>
      <c r="C422" s="51">
        <v>1.8134195370142932E-2</v>
      </c>
      <c r="D422" s="51">
        <f t="shared" si="9"/>
        <v>3.1865804629857067E-2</v>
      </c>
    </row>
    <row r="423" spans="2:4" x14ac:dyDescent="0.2">
      <c r="B423" t="s">
        <v>454</v>
      </c>
      <c r="C423" s="51">
        <v>5.7267727506983217E-2</v>
      </c>
      <c r="D423" s="51">
        <f t="shared" si="9"/>
        <v>-7.267727506983214E-3</v>
      </c>
    </row>
    <row r="424" spans="2:4" x14ac:dyDescent="0.2">
      <c r="B424" t="s">
        <v>455</v>
      </c>
      <c r="C424" s="51">
        <v>2.9612583375870034E-2</v>
      </c>
      <c r="D424" s="51">
        <f t="shared" si="9"/>
        <v>2.0387416624129968E-2</v>
      </c>
    </row>
    <row r="425" spans="2:4" x14ac:dyDescent="0.2">
      <c r="B425" t="s">
        <v>456</v>
      </c>
      <c r="C425" s="51">
        <v>7.2191358769798115E-3</v>
      </c>
      <c r="D425" s="51">
        <f t="shared" si="9"/>
        <v>4.2780864123020193E-2</v>
      </c>
    </row>
    <row r="426" spans="2:4" x14ac:dyDescent="0.2">
      <c r="B426" t="s">
        <v>457</v>
      </c>
      <c r="C426" s="51">
        <v>1.3227935900055176E-2</v>
      </c>
      <c r="D426" s="51">
        <f t="shared" si="9"/>
        <v>3.6772064099944823E-2</v>
      </c>
    </row>
    <row r="427" spans="2:4" x14ac:dyDescent="0.2">
      <c r="B427" t="s">
        <v>458</v>
      </c>
      <c r="C427" s="51">
        <v>-1.6946259082457803E-2</v>
      </c>
      <c r="D427" s="51">
        <f t="shared" si="9"/>
        <v>6.6946259082457799E-2</v>
      </c>
    </row>
    <row r="428" spans="2:4" x14ac:dyDescent="0.2">
      <c r="B428" t="s">
        <v>459</v>
      </c>
      <c r="C428" s="51">
        <v>6.7344584046355078E-3</v>
      </c>
      <c r="D428" s="51">
        <f t="shared" si="9"/>
        <v>4.3265541595364498E-2</v>
      </c>
    </row>
    <row r="429" spans="2:4" x14ac:dyDescent="0.2">
      <c r="B429" t="s">
        <v>460</v>
      </c>
      <c r="C429" s="51">
        <v>-3.3258365947281838E-3</v>
      </c>
      <c r="D429" s="51">
        <f t="shared" si="9"/>
        <v>5.3325836594728185E-2</v>
      </c>
    </row>
    <row r="430" spans="2:4" x14ac:dyDescent="0.2">
      <c r="B430" t="s">
        <v>461</v>
      </c>
      <c r="C430" s="51">
        <v>2.735581259263474E-2</v>
      </c>
      <c r="D430" s="51">
        <f t="shared" si="9"/>
        <v>2.2644187407365263E-2</v>
      </c>
    </row>
    <row r="431" spans="2:4" x14ac:dyDescent="0.2">
      <c r="B431" t="s">
        <v>462</v>
      </c>
      <c r="C431" s="51">
        <v>7.7109744459846214E-3</v>
      </c>
      <c r="D431" s="51">
        <f t="shared" si="9"/>
        <v>4.2289025554015383E-2</v>
      </c>
    </row>
    <row r="432" spans="2:4" x14ac:dyDescent="0.2">
      <c r="B432" t="s">
        <v>463</v>
      </c>
      <c r="C432" s="51">
        <v>1.1627418578485343E-2</v>
      </c>
      <c r="D432" s="51">
        <f t="shared" si="9"/>
        <v>3.8372581421514659E-2</v>
      </c>
    </row>
    <row r="433" spans="2:4" x14ac:dyDescent="0.2">
      <c r="B433" t="s">
        <v>464</v>
      </c>
      <c r="C433" s="51">
        <v>2.7308376419269125E-3</v>
      </c>
      <c r="D433" s="51">
        <f t="shared" si="9"/>
        <v>4.7269162358073089E-2</v>
      </c>
    </row>
    <row r="434" spans="2:4" x14ac:dyDescent="0.2">
      <c r="B434" t="s">
        <v>465</v>
      </c>
      <c r="C434" s="51">
        <v>-7.4501724084587856E-4</v>
      </c>
      <c r="D434" s="51">
        <f t="shared" si="9"/>
        <v>5.0745017240845881E-2</v>
      </c>
    </row>
    <row r="435" spans="2:4" x14ac:dyDescent="0.2">
      <c r="B435" t="s">
        <v>466</v>
      </c>
      <c r="C435" s="51">
        <v>1.8608900684785469E-2</v>
      </c>
      <c r="D435" s="51">
        <f t="shared" si="9"/>
        <v>3.1391099315214534E-2</v>
      </c>
    </row>
    <row r="436" spans="2:4" x14ac:dyDescent="0.2">
      <c r="B436" t="s">
        <v>467</v>
      </c>
      <c r="C436" s="51">
        <v>6.3595853331232339E-3</v>
      </c>
      <c r="D436" s="51">
        <f t="shared" si="9"/>
        <v>4.3640414666876771E-2</v>
      </c>
    </row>
    <row r="437" spans="2:4" x14ac:dyDescent="0.2">
      <c r="B437" t="s">
        <v>468</v>
      </c>
      <c r="C437" s="51">
        <v>5.9889102582885668E-3</v>
      </c>
      <c r="D437" s="51">
        <f t="shared" si="9"/>
        <v>4.4011089741711439E-2</v>
      </c>
    </row>
    <row r="438" spans="2:4" x14ac:dyDescent="0.2">
      <c r="B438" t="s">
        <v>469</v>
      </c>
      <c r="C438" s="51">
        <v>2.0624995905060742E-2</v>
      </c>
      <c r="D438" s="51">
        <f t="shared" si="9"/>
        <v>2.9375004094939261E-2</v>
      </c>
    </row>
    <row r="439" spans="2:4" x14ac:dyDescent="0.2">
      <c r="B439" t="s">
        <v>470</v>
      </c>
      <c r="C439" s="51">
        <v>2.596465155324322E-2</v>
      </c>
      <c r="D439" s="51">
        <f t="shared" si="9"/>
        <v>2.4035348446756782E-2</v>
      </c>
    </row>
    <row r="440" spans="2:4" x14ac:dyDescent="0.2">
      <c r="B440" t="s">
        <v>471</v>
      </c>
      <c r="C440" s="51">
        <v>-9.7527092877920055E-3</v>
      </c>
      <c r="D440" s="51">
        <f t="shared" si="9"/>
        <v>5.9752709287792007E-2</v>
      </c>
    </row>
    <row r="441" spans="2:4" x14ac:dyDescent="0.2">
      <c r="B441" t="s">
        <v>472</v>
      </c>
      <c r="C441" s="51">
        <v>7.8062385517100458E-4</v>
      </c>
      <c r="D441" s="51">
        <f t="shared" si="9"/>
        <v>4.9219376144828998E-2</v>
      </c>
    </row>
    <row r="442" spans="2:4" x14ac:dyDescent="0.2">
      <c r="B442" t="s">
        <v>473</v>
      </c>
      <c r="C442" s="51">
        <v>-1.1018467660647286E-2</v>
      </c>
      <c r="D442" s="51">
        <f t="shared" si="9"/>
        <v>6.1018467660647287E-2</v>
      </c>
    </row>
    <row r="443" spans="2:4" x14ac:dyDescent="0.2">
      <c r="B443" t="s">
        <v>474</v>
      </c>
      <c r="C443" s="51">
        <v>1.1485165653969747E-2</v>
      </c>
      <c r="D443" s="51">
        <f t="shared" si="9"/>
        <v>3.8514834346030258E-2</v>
      </c>
    </row>
    <row r="444" spans="2:4" x14ac:dyDescent="0.2">
      <c r="B444" t="s">
        <v>475</v>
      </c>
      <c r="C444" s="51">
        <v>5.3367430387140612E-3</v>
      </c>
      <c r="D444" s="51">
        <f t="shared" si="9"/>
        <v>4.4663256961285938E-2</v>
      </c>
    </row>
    <row r="445" spans="2:4" x14ac:dyDescent="0.2">
      <c r="B445" t="s">
        <v>476</v>
      </c>
      <c r="C445" s="51">
        <v>4.6792193978070504E-3</v>
      </c>
      <c r="D445" s="51">
        <f t="shared" si="9"/>
        <v>4.5320780602192953E-2</v>
      </c>
    </row>
    <row r="446" spans="2:4" x14ac:dyDescent="0.2">
      <c r="B446" t="s">
        <v>477</v>
      </c>
      <c r="C446" s="51">
        <v>1.7633725524272816E-2</v>
      </c>
      <c r="D446" s="51">
        <f t="shared" si="9"/>
        <v>3.2366274475727187E-2</v>
      </c>
    </row>
    <row r="447" spans="2:4" x14ac:dyDescent="0.2">
      <c r="B447" t="s">
        <v>478</v>
      </c>
      <c r="C447" s="51">
        <v>-2.5278707409263065E-2</v>
      </c>
      <c r="D447" s="51">
        <f t="shared" si="9"/>
        <v>7.5278707409263068E-2</v>
      </c>
    </row>
    <row r="448" spans="2:4" x14ac:dyDescent="0.2">
      <c r="B448" t="s">
        <v>479</v>
      </c>
      <c r="C448" s="51">
        <v>-1.4442348152860872E-2</v>
      </c>
      <c r="D448" s="51">
        <f t="shared" si="9"/>
        <v>6.4442348152860873E-2</v>
      </c>
    </row>
    <row r="449" spans="2:4" x14ac:dyDescent="0.2">
      <c r="B449" t="s">
        <v>480</v>
      </c>
      <c r="C449" s="51">
        <v>1.3171710270953846E-2</v>
      </c>
      <c r="D449" s="51">
        <f t="shared" si="9"/>
        <v>3.6828289729046157E-2</v>
      </c>
    </row>
    <row r="450" spans="2:4" x14ac:dyDescent="0.2">
      <c r="B450" t="s">
        <v>481</v>
      </c>
      <c r="C450" s="51">
        <v>9.4401099141382984E-3</v>
      </c>
      <c r="D450" s="51">
        <f t="shared" si="9"/>
        <v>4.0559890085861708E-2</v>
      </c>
    </row>
    <row r="451" spans="2:4" x14ac:dyDescent="0.2">
      <c r="B451" t="s">
        <v>482</v>
      </c>
      <c r="C451" s="51">
        <v>1.4429157816773747E-2</v>
      </c>
      <c r="D451" s="51">
        <f t="shared" si="9"/>
        <v>3.5570842183226259E-2</v>
      </c>
    </row>
    <row r="452" spans="2:4" x14ac:dyDescent="0.2">
      <c r="B452" t="s">
        <v>483</v>
      </c>
      <c r="C452" s="51">
        <v>2.0303003355648143E-2</v>
      </c>
      <c r="D452" s="51">
        <f t="shared" si="9"/>
        <v>2.969699664435186E-2</v>
      </c>
    </row>
    <row r="453" spans="2:4" x14ac:dyDescent="0.2">
      <c r="B453" t="s">
        <v>484</v>
      </c>
      <c r="C453" s="51">
        <v>9.1882064223202196E-3</v>
      </c>
      <c r="D453" s="51">
        <f t="shared" ref="D453:D516" si="10">-C453+5%</f>
        <v>4.0811793577679785E-2</v>
      </c>
    </row>
    <row r="454" spans="2:4" x14ac:dyDescent="0.2">
      <c r="B454" t="s">
        <v>485</v>
      </c>
      <c r="C454" s="51">
        <v>-4.8787493160065767E-3</v>
      </c>
      <c r="D454" s="51">
        <f t="shared" si="10"/>
        <v>5.487874931600658E-2</v>
      </c>
    </row>
    <row r="455" spans="2:4" x14ac:dyDescent="0.2">
      <c r="B455" t="s">
        <v>486</v>
      </c>
      <c r="C455" s="51">
        <v>3.4127785558976751E-3</v>
      </c>
      <c r="D455" s="51">
        <f t="shared" si="10"/>
        <v>4.6587221444102329E-2</v>
      </c>
    </row>
    <row r="456" spans="2:4" x14ac:dyDescent="0.2">
      <c r="B456" t="s">
        <v>487</v>
      </c>
      <c r="C456" s="51">
        <v>3.144555855937068E-2</v>
      </c>
      <c r="D456" s="51">
        <f t="shared" si="10"/>
        <v>1.8554441440629323E-2</v>
      </c>
    </row>
    <row r="457" spans="2:4" x14ac:dyDescent="0.2">
      <c r="B457" t="s">
        <v>488</v>
      </c>
      <c r="C457" s="51">
        <v>4.6946271383813243E-2</v>
      </c>
      <c r="D457" s="51">
        <f t="shared" si="10"/>
        <v>3.0537286161867599E-3</v>
      </c>
    </row>
    <row r="458" spans="2:4" x14ac:dyDescent="0.2">
      <c r="B458" t="s">
        <v>489</v>
      </c>
      <c r="C458" s="51">
        <v>1.0822786715687689E-2</v>
      </c>
      <c r="D458" s="51">
        <f t="shared" si="10"/>
        <v>3.9177213284312312E-2</v>
      </c>
    </row>
    <row r="459" spans="2:4" x14ac:dyDescent="0.2">
      <c r="B459" t="s">
        <v>490</v>
      </c>
      <c r="C459" s="51">
        <v>9.3760865689569116E-3</v>
      </c>
      <c r="D459" s="51">
        <f t="shared" si="10"/>
        <v>4.0623913431043088E-2</v>
      </c>
    </row>
    <row r="460" spans="2:4" x14ac:dyDescent="0.2">
      <c r="B460" t="s">
        <v>491</v>
      </c>
      <c r="C460" s="51">
        <v>1.0477074008103467E-2</v>
      </c>
      <c r="D460" s="51">
        <f t="shared" si="10"/>
        <v>3.9522925991896538E-2</v>
      </c>
    </row>
    <row r="461" spans="2:4" x14ac:dyDescent="0.2">
      <c r="B461" t="s">
        <v>492</v>
      </c>
      <c r="C461" s="51">
        <v>-1.5549297045470646E-2</v>
      </c>
      <c r="D461" s="51">
        <f t="shared" si="10"/>
        <v>6.5549297045470648E-2</v>
      </c>
    </row>
    <row r="462" spans="2:4" x14ac:dyDescent="0.2">
      <c r="B462" t="s">
        <v>493</v>
      </c>
      <c r="C462" s="51">
        <v>1.3980962288652598E-3</v>
      </c>
      <c r="D462" s="51">
        <f t="shared" si="10"/>
        <v>4.8601903771134741E-2</v>
      </c>
    </row>
    <row r="463" spans="2:4" x14ac:dyDescent="0.2">
      <c r="B463" t="s">
        <v>494</v>
      </c>
      <c r="C463" s="51">
        <v>-3.0859043196247694E-2</v>
      </c>
      <c r="D463" s="51">
        <f t="shared" si="10"/>
        <v>8.0859043196247704E-2</v>
      </c>
    </row>
    <row r="464" spans="2:4" x14ac:dyDescent="0.2">
      <c r="B464" t="s">
        <v>495</v>
      </c>
      <c r="C464" s="51">
        <v>1.0857226909045352E-2</v>
      </c>
      <c r="D464" s="51">
        <f t="shared" si="10"/>
        <v>3.9142773090954652E-2</v>
      </c>
    </row>
    <row r="465" spans="2:4" x14ac:dyDescent="0.2">
      <c r="B465" t="s">
        <v>496</v>
      </c>
      <c r="C465" s="51">
        <v>4.6111112632592592E-3</v>
      </c>
      <c r="D465" s="51">
        <f t="shared" si="10"/>
        <v>4.538888873674074E-2</v>
      </c>
    </row>
    <row r="466" spans="2:4" x14ac:dyDescent="0.2">
      <c r="B466" t="s">
        <v>497</v>
      </c>
      <c r="C466" s="51">
        <v>-6.9836718621818679E-4</v>
      </c>
      <c r="D466" s="51">
        <f t="shared" si="10"/>
        <v>5.0698367186218188E-2</v>
      </c>
    </row>
    <row r="467" spans="2:4" x14ac:dyDescent="0.2">
      <c r="B467" t="s">
        <v>498</v>
      </c>
      <c r="C467" s="51">
        <v>-1.194107675428038E-3</v>
      </c>
      <c r="D467" s="51">
        <f t="shared" si="10"/>
        <v>5.1194107675428042E-2</v>
      </c>
    </row>
    <row r="468" spans="2:4" x14ac:dyDescent="0.2">
      <c r="B468" t="s">
        <v>499</v>
      </c>
      <c r="C468" s="51">
        <v>1.1245790602176368E-2</v>
      </c>
      <c r="D468" s="51">
        <f t="shared" si="10"/>
        <v>3.8754209397823633E-2</v>
      </c>
    </row>
    <row r="469" spans="2:4" x14ac:dyDescent="0.2">
      <c r="B469" t="s">
        <v>500</v>
      </c>
      <c r="C469" s="51">
        <v>3.1977345314674971E-2</v>
      </c>
      <c r="D469" s="51">
        <f t="shared" si="10"/>
        <v>1.8022654685325032E-2</v>
      </c>
    </row>
    <row r="470" spans="2:4" x14ac:dyDescent="0.2">
      <c r="B470" t="s">
        <v>501</v>
      </c>
      <c r="C470" s="51">
        <v>-8.873088780799435E-3</v>
      </c>
      <c r="D470" s="51">
        <f t="shared" si="10"/>
        <v>5.8873088780799436E-2</v>
      </c>
    </row>
    <row r="471" spans="2:4" x14ac:dyDescent="0.2">
      <c r="B471" t="s">
        <v>502</v>
      </c>
      <c r="C471" s="51">
        <v>3.5184547145030234E-4</v>
      </c>
      <c r="D471" s="51">
        <f t="shared" si="10"/>
        <v>4.9648154528549704E-2</v>
      </c>
    </row>
    <row r="472" spans="2:4" x14ac:dyDescent="0.2">
      <c r="B472" t="s">
        <v>503</v>
      </c>
      <c r="C472" s="51">
        <v>2.4047754089932566E-2</v>
      </c>
      <c r="D472" s="51">
        <f t="shared" si="10"/>
        <v>2.5952245910067437E-2</v>
      </c>
    </row>
    <row r="473" spans="2:4" x14ac:dyDescent="0.2">
      <c r="B473" t="s">
        <v>504</v>
      </c>
      <c r="C473" s="51">
        <v>2.9710800191731182E-2</v>
      </c>
      <c r="D473" s="51">
        <f t="shared" si="10"/>
        <v>2.0289199808268821E-2</v>
      </c>
    </row>
    <row r="474" spans="2:4" x14ac:dyDescent="0.2">
      <c r="B474" t="s">
        <v>505</v>
      </c>
      <c r="C474" s="51">
        <v>1.4766559641187003E-2</v>
      </c>
      <c r="D474" s="51">
        <f t="shared" si="10"/>
        <v>3.5233440358812998E-2</v>
      </c>
    </row>
    <row r="475" spans="2:4" x14ac:dyDescent="0.2">
      <c r="B475" t="s">
        <v>506</v>
      </c>
      <c r="C475" s="51">
        <v>3.1308150358473348E-2</v>
      </c>
      <c r="D475" s="51">
        <f t="shared" si="10"/>
        <v>1.8691849641526655E-2</v>
      </c>
    </row>
    <row r="476" spans="2:4" x14ac:dyDescent="0.2">
      <c r="B476" t="s">
        <v>507</v>
      </c>
      <c r="C476" s="51">
        <v>3.3438864025897498E-2</v>
      </c>
      <c r="D476" s="51">
        <f t="shared" si="10"/>
        <v>1.6561135974102505E-2</v>
      </c>
    </row>
    <row r="477" spans="2:4" x14ac:dyDescent="0.2">
      <c r="B477" t="s">
        <v>508</v>
      </c>
      <c r="C477" s="51">
        <v>3.1279849139864695E-2</v>
      </c>
      <c r="D477" s="51">
        <f t="shared" si="10"/>
        <v>1.8720150860135308E-2</v>
      </c>
    </row>
    <row r="478" spans="2:4" x14ac:dyDescent="0.2">
      <c r="B478" t="s">
        <v>509</v>
      </c>
      <c r="C478" s="51">
        <v>8.3989084957966451E-3</v>
      </c>
      <c r="D478" s="51">
        <f t="shared" si="10"/>
        <v>4.1601091504203359E-2</v>
      </c>
    </row>
    <row r="479" spans="2:4" x14ac:dyDescent="0.2">
      <c r="B479" t="s">
        <v>510</v>
      </c>
      <c r="C479" s="51">
        <v>1.6231616824463516E-2</v>
      </c>
      <c r="D479" s="51">
        <f t="shared" si="10"/>
        <v>3.3768383175536487E-2</v>
      </c>
    </row>
    <row r="480" spans="2:4" x14ac:dyDescent="0.2">
      <c r="B480" t="s">
        <v>511</v>
      </c>
      <c r="C480" s="51">
        <v>-2.5118846853353777E-2</v>
      </c>
      <c r="D480" s="51">
        <f t="shared" si="10"/>
        <v>7.511884685335378E-2</v>
      </c>
    </row>
    <row r="481" spans="2:4" x14ac:dyDescent="0.2">
      <c r="B481" t="s">
        <v>512</v>
      </c>
      <c r="C481" s="51">
        <v>8.044819664255163E-3</v>
      </c>
      <c r="D481" s="51">
        <f t="shared" si="10"/>
        <v>4.1955180335744843E-2</v>
      </c>
    </row>
    <row r="482" spans="2:4" x14ac:dyDescent="0.2">
      <c r="B482" t="s">
        <v>513</v>
      </c>
      <c r="C482" s="51">
        <v>2.3335040687350584E-2</v>
      </c>
      <c r="D482" s="51">
        <f t="shared" si="10"/>
        <v>2.6664959312649419E-2</v>
      </c>
    </row>
    <row r="483" spans="2:4" x14ac:dyDescent="0.2">
      <c r="B483" t="s">
        <v>514</v>
      </c>
      <c r="C483" s="51">
        <v>3.4832044782813078E-2</v>
      </c>
      <c r="D483" s="51">
        <f t="shared" si="10"/>
        <v>1.5167955217186925E-2</v>
      </c>
    </row>
    <row r="484" spans="2:4" x14ac:dyDescent="0.2">
      <c r="B484" t="s">
        <v>515</v>
      </c>
      <c r="C484" s="51">
        <v>2.1749954072991184E-2</v>
      </c>
      <c r="D484" s="51">
        <f t="shared" si="10"/>
        <v>2.8250045927008818E-2</v>
      </c>
    </row>
    <row r="485" spans="2:4" x14ac:dyDescent="0.2">
      <c r="B485" t="s">
        <v>516</v>
      </c>
      <c r="C485" s="51">
        <v>-1.9768581173255584E-2</v>
      </c>
      <c r="D485" s="51">
        <f t="shared" si="10"/>
        <v>6.9768581173255587E-2</v>
      </c>
    </row>
    <row r="486" spans="2:4" x14ac:dyDescent="0.2">
      <c r="B486" t="s">
        <v>517</v>
      </c>
      <c r="C486" s="51">
        <v>5.7128236276607651E-3</v>
      </c>
      <c r="D486" s="51">
        <f t="shared" si="10"/>
        <v>4.428717637233924E-2</v>
      </c>
    </row>
    <row r="487" spans="2:4" x14ac:dyDescent="0.2">
      <c r="B487" t="s">
        <v>518</v>
      </c>
      <c r="C487" s="51">
        <v>1.6739547976383683E-2</v>
      </c>
      <c r="D487" s="51">
        <f t="shared" si="10"/>
        <v>3.326045202361632E-2</v>
      </c>
    </row>
    <row r="488" spans="2:4" x14ac:dyDescent="0.2">
      <c r="B488" t="s">
        <v>519</v>
      </c>
      <c r="C488" s="51">
        <v>2.1503096768099611E-2</v>
      </c>
      <c r="D488" s="51">
        <f t="shared" si="10"/>
        <v>2.8496903231900392E-2</v>
      </c>
    </row>
    <row r="489" spans="2:4" x14ac:dyDescent="0.2">
      <c r="B489" t="s">
        <v>520</v>
      </c>
      <c r="C489" s="51">
        <v>8.4291508038900516E-3</v>
      </c>
      <c r="D489" s="51">
        <f t="shared" si="10"/>
        <v>4.1570849196109955E-2</v>
      </c>
    </row>
    <row r="490" spans="2:4" x14ac:dyDescent="0.2">
      <c r="B490" t="s">
        <v>521</v>
      </c>
      <c r="C490" s="51">
        <v>1.815155839337404E-3</v>
      </c>
      <c r="D490" s="51">
        <f t="shared" si="10"/>
        <v>4.8184844160662599E-2</v>
      </c>
    </row>
    <row r="491" spans="2:4" x14ac:dyDescent="0.2">
      <c r="B491" t="s">
        <v>522</v>
      </c>
      <c r="C491" s="51">
        <v>4.0800039331335095E-2</v>
      </c>
      <c r="D491" s="51">
        <f t="shared" si="10"/>
        <v>9.1999606686649082E-3</v>
      </c>
    </row>
    <row r="492" spans="2:4" x14ac:dyDescent="0.2">
      <c r="B492" t="s">
        <v>523</v>
      </c>
      <c r="C492" s="51">
        <v>1.0451456705207805E-2</v>
      </c>
      <c r="D492" s="51">
        <f t="shared" si="10"/>
        <v>3.9548543294792196E-2</v>
      </c>
    </row>
    <row r="493" spans="2:4" x14ac:dyDescent="0.2">
      <c r="B493" t="s">
        <v>524</v>
      </c>
      <c r="C493" s="51">
        <v>8.0940009499072142E-3</v>
      </c>
      <c r="D493" s="51">
        <f t="shared" si="10"/>
        <v>4.190599905009279E-2</v>
      </c>
    </row>
    <row r="494" spans="2:4" x14ac:dyDescent="0.2">
      <c r="B494" t="s">
        <v>525</v>
      </c>
      <c r="C494" s="51">
        <v>1.8533693533672065E-2</v>
      </c>
      <c r="D494" s="51">
        <f t="shared" si="10"/>
        <v>3.1466306466327934E-2</v>
      </c>
    </row>
    <row r="495" spans="2:4" x14ac:dyDescent="0.2">
      <c r="B495" t="s">
        <v>526</v>
      </c>
      <c r="C495" s="51">
        <v>7.167556333307238E-3</v>
      </c>
      <c r="D495" s="51">
        <f t="shared" si="10"/>
        <v>4.2832443666692768E-2</v>
      </c>
    </row>
    <row r="496" spans="2:4" x14ac:dyDescent="0.2">
      <c r="B496" t="s">
        <v>527</v>
      </c>
      <c r="C496" s="51">
        <v>1.7985055738794983E-2</v>
      </c>
      <c r="D496" s="51">
        <f t="shared" si="10"/>
        <v>3.2014944261205019E-2</v>
      </c>
    </row>
    <row r="497" spans="2:4" x14ac:dyDescent="0.2">
      <c r="B497" t="s">
        <v>528</v>
      </c>
      <c r="C497" s="51">
        <v>3.3683092888184836E-2</v>
      </c>
      <c r="D497" s="51">
        <f t="shared" si="10"/>
        <v>1.6316907111815167E-2</v>
      </c>
    </row>
    <row r="498" spans="2:4" x14ac:dyDescent="0.2">
      <c r="B498" t="s">
        <v>529</v>
      </c>
      <c r="C498" s="51">
        <v>4.0644683927755526E-2</v>
      </c>
      <c r="D498" s="51">
        <f t="shared" si="10"/>
        <v>9.3553160722444767E-3</v>
      </c>
    </row>
    <row r="499" spans="2:4" x14ac:dyDescent="0.2">
      <c r="B499" t="s">
        <v>530</v>
      </c>
      <c r="C499" s="51">
        <v>1.5405056906459696E-2</v>
      </c>
      <c r="D499" s="51">
        <f t="shared" si="10"/>
        <v>3.4594943093540304E-2</v>
      </c>
    </row>
    <row r="500" spans="2:4" x14ac:dyDescent="0.2">
      <c r="B500" t="s">
        <v>531</v>
      </c>
      <c r="C500" s="51">
        <v>2.1179835147076446E-2</v>
      </c>
      <c r="D500" s="51">
        <f t="shared" si="10"/>
        <v>2.8820164852923557E-2</v>
      </c>
    </row>
    <row r="501" spans="2:4" x14ac:dyDescent="0.2">
      <c r="B501" t="s">
        <v>532</v>
      </c>
      <c r="C501" s="51">
        <v>3.5078004094733509E-2</v>
      </c>
      <c r="D501" s="51">
        <f t="shared" si="10"/>
        <v>1.4921995905266494E-2</v>
      </c>
    </row>
    <row r="502" spans="2:4" x14ac:dyDescent="0.2">
      <c r="B502" t="s">
        <v>533</v>
      </c>
      <c r="C502" s="51">
        <v>1.0837534979670067E-2</v>
      </c>
      <c r="D502" s="51">
        <f t="shared" si="10"/>
        <v>3.916246502032994E-2</v>
      </c>
    </row>
    <row r="503" spans="2:4" x14ac:dyDescent="0.2">
      <c r="B503" t="s">
        <v>534</v>
      </c>
      <c r="C503" s="51">
        <v>1.9189014863352897E-2</v>
      </c>
      <c r="D503" s="51">
        <f t="shared" si="10"/>
        <v>3.0810985136647106E-2</v>
      </c>
    </row>
    <row r="504" spans="2:4" x14ac:dyDescent="0.2">
      <c r="B504" t="s">
        <v>535</v>
      </c>
      <c r="C504" s="51">
        <v>2.2567390276806522E-2</v>
      </c>
      <c r="D504" s="51">
        <f t="shared" si="10"/>
        <v>2.7432609723193481E-2</v>
      </c>
    </row>
    <row r="505" spans="2:4" x14ac:dyDescent="0.2">
      <c r="B505" t="s">
        <v>536</v>
      </c>
      <c r="C505" s="51">
        <v>1.5627051420570116E-2</v>
      </c>
      <c r="D505" s="51">
        <f t="shared" si="10"/>
        <v>3.4372948579429886E-2</v>
      </c>
    </row>
    <row r="506" spans="2:4" x14ac:dyDescent="0.2">
      <c r="B506" t="s">
        <v>537</v>
      </c>
      <c r="C506" s="51">
        <v>1.6737290871846958E-2</v>
      </c>
      <c r="D506" s="51">
        <f t="shared" si="10"/>
        <v>3.3262709128153045E-2</v>
      </c>
    </row>
    <row r="507" spans="2:4" x14ac:dyDescent="0.2">
      <c r="B507" t="s">
        <v>538</v>
      </c>
      <c r="C507" s="51">
        <v>-9.5824799388305026E-3</v>
      </c>
      <c r="D507" s="51">
        <f t="shared" si="10"/>
        <v>5.9582479938830507E-2</v>
      </c>
    </row>
    <row r="508" spans="2:4" x14ac:dyDescent="0.2">
      <c r="B508" t="s">
        <v>539</v>
      </c>
      <c r="C508" s="51">
        <v>4.6313280123452738E-3</v>
      </c>
      <c r="D508" s="51">
        <f t="shared" si="10"/>
        <v>4.5368671987654728E-2</v>
      </c>
    </row>
    <row r="509" spans="2:4" x14ac:dyDescent="0.2">
      <c r="B509" t="s">
        <v>540</v>
      </c>
      <c r="C509" s="51">
        <v>4.8996559140453082E-2</v>
      </c>
      <c r="D509" s="51">
        <f t="shared" si="10"/>
        <v>1.003440859546921E-3</v>
      </c>
    </row>
    <row r="510" spans="2:4" x14ac:dyDescent="0.2">
      <c r="B510" t="s">
        <v>541</v>
      </c>
      <c r="C510" s="51">
        <v>2.7014463673878678E-2</v>
      </c>
      <c r="D510" s="51">
        <f t="shared" si="10"/>
        <v>2.2985536326121325E-2</v>
      </c>
    </row>
    <row r="511" spans="2:4" x14ac:dyDescent="0.2">
      <c r="B511" t="s">
        <v>542</v>
      </c>
      <c r="C511" s="51">
        <v>1.770570966121764E-2</v>
      </c>
      <c r="D511" s="51">
        <f t="shared" si="10"/>
        <v>3.2294290338782367E-2</v>
      </c>
    </row>
    <row r="512" spans="2:4" x14ac:dyDescent="0.2">
      <c r="B512" t="s">
        <v>543</v>
      </c>
      <c r="C512" s="51">
        <v>-1.0015994710729399E-3</v>
      </c>
      <c r="D512" s="51">
        <f t="shared" si="10"/>
        <v>5.1001599471072939E-2</v>
      </c>
    </row>
    <row r="513" spans="2:4" x14ac:dyDescent="0.2">
      <c r="B513" t="s">
        <v>544</v>
      </c>
      <c r="C513" s="51">
        <v>-1.773118760557026E-3</v>
      </c>
      <c r="D513" s="51">
        <f t="shared" si="10"/>
        <v>5.1773118760557027E-2</v>
      </c>
    </row>
    <row r="514" spans="2:4" x14ac:dyDescent="0.2">
      <c r="B514" t="s">
        <v>545</v>
      </c>
      <c r="C514" s="51">
        <v>2.0013605427213286E-3</v>
      </c>
      <c r="D514" s="51">
        <f t="shared" si="10"/>
        <v>4.7998639457278676E-2</v>
      </c>
    </row>
    <row r="515" spans="2:4" x14ac:dyDescent="0.2">
      <c r="B515" t="s">
        <v>546</v>
      </c>
      <c r="C515" s="51">
        <v>1.6709876173193278E-2</v>
      </c>
      <c r="D515" s="51">
        <f t="shared" si="10"/>
        <v>3.3290123826806725E-2</v>
      </c>
    </row>
    <row r="516" spans="2:4" x14ac:dyDescent="0.2">
      <c r="B516" t="s">
        <v>547</v>
      </c>
      <c r="C516" s="51">
        <v>6.8730641887454355E-2</v>
      </c>
      <c r="D516" s="51">
        <f t="shared" si="10"/>
        <v>-1.8730641887454352E-2</v>
      </c>
    </row>
    <row r="517" spans="2:4" x14ac:dyDescent="0.2">
      <c r="B517" t="s">
        <v>548</v>
      </c>
      <c r="C517" s="51">
        <v>-2.8877737802234786E-2</v>
      </c>
      <c r="D517" s="51">
        <f t="shared" ref="D517:D580" si="11">-C517+5%</f>
        <v>7.8877737802234782E-2</v>
      </c>
    </row>
    <row r="518" spans="2:4" x14ac:dyDescent="0.2">
      <c r="B518" t="s">
        <v>549</v>
      </c>
      <c r="C518" s="51">
        <v>-1.8850980425888703E-2</v>
      </c>
      <c r="D518" s="51">
        <f t="shared" si="11"/>
        <v>6.8850980425888705E-2</v>
      </c>
    </row>
    <row r="519" spans="2:4" x14ac:dyDescent="0.2">
      <c r="B519" t="s">
        <v>550</v>
      </c>
      <c r="C519" s="51">
        <v>-8.7193139742546121E-3</v>
      </c>
      <c r="D519" s="51">
        <f t="shared" si="11"/>
        <v>5.8719313974254617E-2</v>
      </c>
    </row>
    <row r="520" spans="2:4" x14ac:dyDescent="0.2">
      <c r="B520" t="s">
        <v>551</v>
      </c>
      <c r="C520" s="51">
        <v>-1.3401013414665841E-2</v>
      </c>
      <c r="D520" s="51">
        <f t="shared" si="11"/>
        <v>6.3401013414665849E-2</v>
      </c>
    </row>
    <row r="521" spans="2:4" x14ac:dyDescent="0.2">
      <c r="B521" t="s">
        <v>552</v>
      </c>
      <c r="C521" s="51">
        <v>7.3783642925819362E-5</v>
      </c>
      <c r="D521" s="51">
        <f t="shared" si="11"/>
        <v>4.9926216357074185E-2</v>
      </c>
    </row>
    <row r="522" spans="2:4" x14ac:dyDescent="0.2">
      <c r="B522" t="s">
        <v>553</v>
      </c>
      <c r="C522" s="51">
        <v>3.9276859762731962E-3</v>
      </c>
      <c r="D522" s="51">
        <f t="shared" si="11"/>
        <v>4.6072314023726808E-2</v>
      </c>
    </row>
    <row r="523" spans="2:4" x14ac:dyDescent="0.2">
      <c r="B523" t="s">
        <v>554</v>
      </c>
      <c r="C523" s="51">
        <v>3.4160983542512971E-2</v>
      </c>
      <c r="D523" s="51">
        <f t="shared" si="11"/>
        <v>1.5839016457487032E-2</v>
      </c>
    </row>
    <row r="524" spans="2:4" x14ac:dyDescent="0.2">
      <c r="B524" t="s">
        <v>555</v>
      </c>
      <c r="C524" s="51">
        <v>4.0471323433630371E-2</v>
      </c>
      <c r="D524" s="51">
        <f t="shared" si="11"/>
        <v>9.5286765663696316E-3</v>
      </c>
    </row>
    <row r="525" spans="2:4" x14ac:dyDescent="0.2">
      <c r="B525" t="s">
        <v>556</v>
      </c>
      <c r="C525" s="51">
        <v>1.7623566149058488E-2</v>
      </c>
      <c r="D525" s="51">
        <f t="shared" si="11"/>
        <v>3.2376433850941515E-2</v>
      </c>
    </row>
    <row r="526" spans="2:4" x14ac:dyDescent="0.2">
      <c r="B526" t="s">
        <v>557</v>
      </c>
      <c r="C526" s="51">
        <v>1.6265185408761915E-2</v>
      </c>
      <c r="D526" s="51">
        <f t="shared" si="11"/>
        <v>3.3734814591238088E-2</v>
      </c>
    </row>
    <row r="527" spans="2:4" x14ac:dyDescent="0.2">
      <c r="B527" t="s">
        <v>558</v>
      </c>
      <c r="C527" s="51">
        <v>5.8106538686700385E-3</v>
      </c>
      <c r="D527" s="51">
        <f t="shared" si="11"/>
        <v>4.4189346131329965E-2</v>
      </c>
    </row>
    <row r="528" spans="2:4" x14ac:dyDescent="0.2">
      <c r="B528" t="s">
        <v>559</v>
      </c>
      <c r="C528" s="51">
        <v>3.0228136608081487E-3</v>
      </c>
      <c r="D528" s="51">
        <f t="shared" si="11"/>
        <v>4.6977186339191852E-2</v>
      </c>
    </row>
    <row r="529" spans="2:4" x14ac:dyDescent="0.2">
      <c r="B529" t="s">
        <v>560</v>
      </c>
      <c r="C529" s="51">
        <v>2.0140725362358183E-2</v>
      </c>
      <c r="D529" s="51">
        <f t="shared" si="11"/>
        <v>2.9859274637641819E-2</v>
      </c>
    </row>
    <row r="530" spans="2:4" x14ac:dyDescent="0.2">
      <c r="B530" t="s">
        <v>561</v>
      </c>
      <c r="C530" s="51">
        <v>-1.2203857187842707E-2</v>
      </c>
      <c r="D530" s="51">
        <f t="shared" si="11"/>
        <v>6.2203857187842708E-2</v>
      </c>
    </row>
    <row r="531" spans="2:4" x14ac:dyDescent="0.2">
      <c r="B531" t="s">
        <v>562</v>
      </c>
      <c r="C531" s="51">
        <v>1.9102768930909717E-3</v>
      </c>
      <c r="D531" s="51">
        <f t="shared" si="11"/>
        <v>4.8089723106909031E-2</v>
      </c>
    </row>
    <row r="532" spans="2:4" x14ac:dyDescent="0.2">
      <c r="B532" t="s">
        <v>563</v>
      </c>
      <c r="C532" s="51">
        <v>-3.4653744032689844E-3</v>
      </c>
      <c r="D532" s="51">
        <f t="shared" si="11"/>
        <v>5.3465374403268984E-2</v>
      </c>
    </row>
    <row r="533" spans="2:4" x14ac:dyDescent="0.2">
      <c r="B533" t="s">
        <v>564</v>
      </c>
      <c r="C533" s="51">
        <v>-1.254552868340081E-2</v>
      </c>
      <c r="D533" s="51">
        <f t="shared" si="11"/>
        <v>6.2545528683400811E-2</v>
      </c>
    </row>
    <row r="534" spans="2:4" x14ac:dyDescent="0.2">
      <c r="B534" t="s">
        <v>565</v>
      </c>
      <c r="C534" s="51">
        <v>3.4549618049855402E-2</v>
      </c>
      <c r="D534" s="51">
        <f t="shared" si="11"/>
        <v>1.5450381950144601E-2</v>
      </c>
    </row>
    <row r="535" spans="2:4" x14ac:dyDescent="0.2">
      <c r="B535" t="s">
        <v>566</v>
      </c>
      <c r="C535" s="51">
        <v>1.9107878892404999E-2</v>
      </c>
      <c r="D535" s="51">
        <f t="shared" si="11"/>
        <v>3.0892121107595004E-2</v>
      </c>
    </row>
    <row r="536" spans="2:4" x14ac:dyDescent="0.2">
      <c r="B536" t="s">
        <v>567</v>
      </c>
      <c r="C536" s="51">
        <v>3.6844535453003639E-2</v>
      </c>
      <c r="D536" s="51">
        <f t="shared" si="11"/>
        <v>1.3155464546996364E-2</v>
      </c>
    </row>
    <row r="537" spans="2:4" x14ac:dyDescent="0.2">
      <c r="B537" t="s">
        <v>568</v>
      </c>
      <c r="C537" s="51">
        <v>2.5691236635970609E-2</v>
      </c>
      <c r="D537" s="51">
        <f t="shared" si="11"/>
        <v>2.4308763364029394E-2</v>
      </c>
    </row>
    <row r="538" spans="2:4" x14ac:dyDescent="0.2">
      <c r="B538" t="s">
        <v>569</v>
      </c>
      <c r="C538" s="51">
        <v>7.378631314933529E-3</v>
      </c>
      <c r="D538" s="51">
        <f t="shared" si="11"/>
        <v>4.2621368685066476E-2</v>
      </c>
    </row>
    <row r="539" spans="2:4" x14ac:dyDescent="0.2">
      <c r="B539" t="s">
        <v>570</v>
      </c>
      <c r="C539" s="51">
        <v>-6.6087236753225292E-3</v>
      </c>
      <c r="D539" s="51">
        <f t="shared" si="11"/>
        <v>5.6608723675322534E-2</v>
      </c>
    </row>
    <row r="540" spans="2:4" x14ac:dyDescent="0.2">
      <c r="B540" t="s">
        <v>571</v>
      </c>
      <c r="C540" s="51">
        <v>1.8069168309876708E-2</v>
      </c>
      <c r="D540" s="51">
        <f t="shared" si="11"/>
        <v>3.1930831690123299E-2</v>
      </c>
    </row>
    <row r="541" spans="2:4" x14ac:dyDescent="0.2">
      <c r="B541" t="s">
        <v>572</v>
      </c>
      <c r="C541" s="51">
        <v>3.0165826109853994E-2</v>
      </c>
      <c r="D541" s="51">
        <f t="shared" si="11"/>
        <v>1.9834173890146009E-2</v>
      </c>
    </row>
    <row r="542" spans="2:4" x14ac:dyDescent="0.2">
      <c r="B542" t="s">
        <v>573</v>
      </c>
      <c r="C542" s="51">
        <v>5.7221240311708232E-3</v>
      </c>
      <c r="D542" s="51">
        <f t="shared" si="11"/>
        <v>4.4277875968829178E-2</v>
      </c>
    </row>
    <row r="543" spans="2:4" x14ac:dyDescent="0.2">
      <c r="B543" t="s">
        <v>574</v>
      </c>
      <c r="C543" s="51">
        <v>-4.031720328780606E-3</v>
      </c>
      <c r="D543" s="51">
        <f t="shared" si="11"/>
        <v>5.4031720328780605E-2</v>
      </c>
    </row>
    <row r="544" spans="2:4" x14ac:dyDescent="0.2">
      <c r="B544" t="s">
        <v>575</v>
      </c>
      <c r="C544" s="51">
        <v>1.6073851795433733E-2</v>
      </c>
      <c r="D544" s="51">
        <f t="shared" si="11"/>
        <v>3.392614820456627E-2</v>
      </c>
    </row>
    <row r="545" spans="2:4" x14ac:dyDescent="0.2">
      <c r="B545" t="s">
        <v>576</v>
      </c>
      <c r="C545" s="51">
        <v>-1.4138308305267718E-2</v>
      </c>
      <c r="D545" s="51">
        <f t="shared" si="11"/>
        <v>6.4138308305267719E-2</v>
      </c>
    </row>
    <row r="546" spans="2:4" x14ac:dyDescent="0.2">
      <c r="B546" t="s">
        <v>577</v>
      </c>
      <c r="C546" s="51">
        <v>1.2564486306904724E-2</v>
      </c>
      <c r="D546" s="51">
        <f t="shared" si="11"/>
        <v>3.7435513693095279E-2</v>
      </c>
    </row>
    <row r="547" spans="2:4" x14ac:dyDescent="0.2">
      <c r="B547" t="s">
        <v>578</v>
      </c>
      <c r="C547" s="51">
        <v>-2.3824700399187791E-2</v>
      </c>
      <c r="D547" s="51">
        <f t="shared" si="11"/>
        <v>7.3824700399187787E-2</v>
      </c>
    </row>
    <row r="548" spans="2:4" x14ac:dyDescent="0.2">
      <c r="B548" t="s">
        <v>579</v>
      </c>
      <c r="C548" s="51">
        <v>1.014441536699427E-2</v>
      </c>
      <c r="D548" s="51">
        <f t="shared" si="11"/>
        <v>3.9855584633005731E-2</v>
      </c>
    </row>
    <row r="549" spans="2:4" x14ac:dyDescent="0.2">
      <c r="B549" t="s">
        <v>580</v>
      </c>
      <c r="C549" s="51">
        <v>8.2063251769355534E-3</v>
      </c>
      <c r="D549" s="51">
        <f t="shared" si="11"/>
        <v>4.1793674823064453E-2</v>
      </c>
    </row>
    <row r="550" spans="2:4" x14ac:dyDescent="0.2">
      <c r="B550" t="s">
        <v>581</v>
      </c>
      <c r="C550" s="51">
        <v>7.0205854105518861E-3</v>
      </c>
      <c r="D550" s="51">
        <f t="shared" si="11"/>
        <v>4.2979414589448116E-2</v>
      </c>
    </row>
    <row r="551" spans="2:4" x14ac:dyDescent="0.2">
      <c r="B551" t="s">
        <v>582</v>
      </c>
      <c r="C551" s="51">
        <v>2.4490027960080034E-2</v>
      </c>
      <c r="D551" s="51">
        <f t="shared" si="11"/>
        <v>2.5509972039919969E-2</v>
      </c>
    </row>
    <row r="552" spans="2:4" x14ac:dyDescent="0.2">
      <c r="B552" t="s">
        <v>583</v>
      </c>
      <c r="C552" s="51">
        <v>4.1162311121768845E-2</v>
      </c>
      <c r="D552" s="51">
        <f t="shared" si="11"/>
        <v>8.8376888782311577E-3</v>
      </c>
    </row>
    <row r="553" spans="2:4" x14ac:dyDescent="0.2">
      <c r="B553" t="s">
        <v>584</v>
      </c>
      <c r="C553" s="51">
        <v>1.7769653745079238E-2</v>
      </c>
      <c r="D553" s="51">
        <f t="shared" si="11"/>
        <v>3.2230346254920765E-2</v>
      </c>
    </row>
    <row r="554" spans="2:4" x14ac:dyDescent="0.2">
      <c r="B554" t="s">
        <v>585</v>
      </c>
      <c r="C554" s="51">
        <v>3.9897381347694584E-2</v>
      </c>
      <c r="D554" s="51">
        <f t="shared" si="11"/>
        <v>1.0102618652305419E-2</v>
      </c>
    </row>
    <row r="555" spans="2:4" x14ac:dyDescent="0.2">
      <c r="B555" t="s">
        <v>586</v>
      </c>
      <c r="C555" s="51">
        <v>-1.2356186588422568E-2</v>
      </c>
      <c r="D555" s="51">
        <f t="shared" si="11"/>
        <v>6.2356186588422569E-2</v>
      </c>
    </row>
    <row r="556" spans="2:4" x14ac:dyDescent="0.2">
      <c r="B556" t="s">
        <v>587</v>
      </c>
      <c r="C556" s="51">
        <v>3.364518202941081E-2</v>
      </c>
      <c r="D556" s="51">
        <f t="shared" si="11"/>
        <v>1.6354817970589193E-2</v>
      </c>
    </row>
    <row r="557" spans="2:4" x14ac:dyDescent="0.2">
      <c r="B557" t="s">
        <v>588</v>
      </c>
      <c r="C557" s="51">
        <v>3.239140731079445E-2</v>
      </c>
      <c r="D557" s="51">
        <f t="shared" si="11"/>
        <v>1.7608592689205553E-2</v>
      </c>
    </row>
    <row r="558" spans="2:4" x14ac:dyDescent="0.2">
      <c r="B558" t="s">
        <v>589</v>
      </c>
      <c r="C558" s="51">
        <v>1.7683679061838223E-2</v>
      </c>
      <c r="D558" s="51">
        <f t="shared" si="11"/>
        <v>3.231632093816178E-2</v>
      </c>
    </row>
    <row r="559" spans="2:4" x14ac:dyDescent="0.2">
      <c r="B559" t="s">
        <v>590</v>
      </c>
      <c r="C559" s="51">
        <v>1.1630893864173347E-2</v>
      </c>
      <c r="D559" s="51">
        <f t="shared" si="11"/>
        <v>3.8369106135826656E-2</v>
      </c>
    </row>
    <row r="560" spans="2:4" x14ac:dyDescent="0.2">
      <c r="B560" t="s">
        <v>591</v>
      </c>
      <c r="C560" s="51">
        <v>3.232652584491686E-2</v>
      </c>
      <c r="D560" s="51">
        <f t="shared" si="11"/>
        <v>1.7673474155083142E-2</v>
      </c>
    </row>
    <row r="561" spans="2:4" x14ac:dyDescent="0.2">
      <c r="B561" t="s">
        <v>592</v>
      </c>
      <c r="C561" s="51">
        <v>5.5551522315865579E-3</v>
      </c>
      <c r="D561" s="51">
        <f t="shared" si="11"/>
        <v>4.4444847768413447E-2</v>
      </c>
    </row>
    <row r="562" spans="2:4" x14ac:dyDescent="0.2">
      <c r="B562" t="s">
        <v>593</v>
      </c>
      <c r="C562" s="51">
        <v>-1.3141555551924434E-2</v>
      </c>
      <c r="D562" s="51">
        <f t="shared" si="11"/>
        <v>6.3141555551924439E-2</v>
      </c>
    </row>
    <row r="563" spans="2:4" x14ac:dyDescent="0.2">
      <c r="B563" t="s">
        <v>594</v>
      </c>
      <c r="C563" s="51">
        <v>-2.6604217119419113E-3</v>
      </c>
      <c r="D563" s="51">
        <f t="shared" si="11"/>
        <v>5.2660421711941914E-2</v>
      </c>
    </row>
    <row r="564" spans="2:4" x14ac:dyDescent="0.2">
      <c r="B564" t="s">
        <v>595</v>
      </c>
      <c r="C564" s="51">
        <v>-1.3036004005530979E-3</v>
      </c>
      <c r="D564" s="51">
        <f t="shared" si="11"/>
        <v>5.1303600400553102E-2</v>
      </c>
    </row>
    <row r="565" spans="2:4" x14ac:dyDescent="0.2">
      <c r="B565" t="s">
        <v>596</v>
      </c>
      <c r="C565" s="51">
        <v>2.1033888591145473E-2</v>
      </c>
      <c r="D565" s="51">
        <f t="shared" si="11"/>
        <v>2.8966111408854529E-2</v>
      </c>
    </row>
    <row r="566" spans="2:4" x14ac:dyDescent="0.2">
      <c r="B566" t="s">
        <v>597</v>
      </c>
      <c r="C566" s="51">
        <v>4.447758121931384E-2</v>
      </c>
      <c r="D566" s="51">
        <f t="shared" si="11"/>
        <v>5.5224187806861627E-3</v>
      </c>
    </row>
    <row r="567" spans="2:4" x14ac:dyDescent="0.2">
      <c r="B567" t="s">
        <v>598</v>
      </c>
      <c r="C567" s="51">
        <v>-3.3456664715777948E-2</v>
      </c>
      <c r="D567" s="51">
        <f t="shared" si="11"/>
        <v>8.3456664715777951E-2</v>
      </c>
    </row>
    <row r="568" spans="2:4" x14ac:dyDescent="0.2">
      <c r="B568" t="s">
        <v>599</v>
      </c>
      <c r="C568" s="51">
        <v>1.855335035988441E-3</v>
      </c>
      <c r="D568" s="51">
        <f t="shared" si="11"/>
        <v>4.8144664964011562E-2</v>
      </c>
    </row>
    <row r="569" spans="2:4" x14ac:dyDescent="0.2">
      <c r="B569" t="s">
        <v>600</v>
      </c>
      <c r="C569" s="51">
        <v>6.9920906030539057E-3</v>
      </c>
      <c r="D569" s="51">
        <f t="shared" si="11"/>
        <v>4.3007909396946098E-2</v>
      </c>
    </row>
    <row r="570" spans="2:4" x14ac:dyDescent="0.2">
      <c r="B570" t="s">
        <v>601</v>
      </c>
      <c r="C570" s="51">
        <v>3.4504722044114821E-3</v>
      </c>
      <c r="D570" s="51">
        <f t="shared" si="11"/>
        <v>4.6549527795588519E-2</v>
      </c>
    </row>
    <row r="571" spans="2:4" x14ac:dyDescent="0.2">
      <c r="B571" t="s">
        <v>602</v>
      </c>
      <c r="C571" s="51">
        <v>-2.2851070727763517E-2</v>
      </c>
      <c r="D571" s="51">
        <f t="shared" si="11"/>
        <v>7.285107072776352E-2</v>
      </c>
    </row>
    <row r="572" spans="2:4" x14ac:dyDescent="0.2">
      <c r="B572" t="s">
        <v>603</v>
      </c>
      <c r="C572" s="51">
        <v>3.3409846733841439E-2</v>
      </c>
      <c r="D572" s="51">
        <f t="shared" si="11"/>
        <v>1.6590153266158564E-2</v>
      </c>
    </row>
    <row r="573" spans="2:4" x14ac:dyDescent="0.2">
      <c r="B573" t="s">
        <v>604</v>
      </c>
      <c r="C573" s="51">
        <v>1.9949257570061045E-2</v>
      </c>
      <c r="D573" s="51">
        <f t="shared" si="11"/>
        <v>3.0050742429938958E-2</v>
      </c>
    </row>
    <row r="574" spans="2:4" x14ac:dyDescent="0.2">
      <c r="B574" t="s">
        <v>605</v>
      </c>
      <c r="C574" s="51">
        <v>-2.5202303114263337E-2</v>
      </c>
      <c r="D574" s="51">
        <f t="shared" si="11"/>
        <v>7.5202303114263347E-2</v>
      </c>
    </row>
    <row r="575" spans="2:4" x14ac:dyDescent="0.2">
      <c r="B575" t="s">
        <v>606</v>
      </c>
      <c r="C575" s="51">
        <v>2.7137382534485978E-2</v>
      </c>
      <c r="D575" s="51">
        <f t="shared" si="11"/>
        <v>2.2862617465514025E-2</v>
      </c>
    </row>
    <row r="576" spans="2:4" x14ac:dyDescent="0.2">
      <c r="B576" t="s">
        <v>607</v>
      </c>
      <c r="C576" s="51">
        <v>2.3658826003704073E-2</v>
      </c>
      <c r="D576" s="51">
        <f t="shared" si="11"/>
        <v>2.634117399629593E-2</v>
      </c>
    </row>
    <row r="577" spans="2:4" x14ac:dyDescent="0.2">
      <c r="B577" t="s">
        <v>608</v>
      </c>
      <c r="C577" s="51">
        <v>-2.6999898847722623E-2</v>
      </c>
      <c r="D577" s="51">
        <f t="shared" si="11"/>
        <v>7.6999898847722625E-2</v>
      </c>
    </row>
    <row r="578" spans="2:4" x14ac:dyDescent="0.2">
      <c r="B578" t="s">
        <v>609</v>
      </c>
      <c r="C578" s="51">
        <v>6.2609742297497412E-2</v>
      </c>
      <c r="D578" s="51">
        <f t="shared" si="11"/>
        <v>-1.2609742297497409E-2</v>
      </c>
    </row>
    <row r="579" spans="2:4" x14ac:dyDescent="0.2">
      <c r="B579" t="s">
        <v>610</v>
      </c>
      <c r="C579" s="51">
        <v>2.7692284679194185E-2</v>
      </c>
      <c r="D579" s="51">
        <f t="shared" si="11"/>
        <v>2.2307715320805818E-2</v>
      </c>
    </row>
    <row r="580" spans="2:4" x14ac:dyDescent="0.2">
      <c r="B580" t="s">
        <v>611</v>
      </c>
      <c r="C580" s="51">
        <v>-1.1799661760386418E-2</v>
      </c>
      <c r="D580" s="51">
        <f t="shared" si="11"/>
        <v>6.1799661760386419E-2</v>
      </c>
    </row>
    <row r="581" spans="2:4" x14ac:dyDescent="0.2">
      <c r="B581" t="s">
        <v>612</v>
      </c>
      <c r="C581" s="51">
        <v>1.0145394315935013E-2</v>
      </c>
      <c r="D581" s="51">
        <f t="shared" ref="D581:D644" si="12">-C581+5%</f>
        <v>3.9854605684064986E-2</v>
      </c>
    </row>
    <row r="582" spans="2:4" x14ac:dyDescent="0.2">
      <c r="B582" t="s">
        <v>613</v>
      </c>
      <c r="C582" s="51">
        <v>2.6785282758047188E-2</v>
      </c>
      <c r="D582" s="51">
        <f t="shared" si="12"/>
        <v>2.3214717241952815E-2</v>
      </c>
    </row>
    <row r="583" spans="2:4" x14ac:dyDescent="0.2">
      <c r="B583" t="s">
        <v>614</v>
      </c>
      <c r="C583" s="51">
        <v>1.6265587720917508E-2</v>
      </c>
      <c r="D583" s="51">
        <f t="shared" si="12"/>
        <v>3.3734412279082499E-2</v>
      </c>
    </row>
    <row r="584" spans="2:4" x14ac:dyDescent="0.2">
      <c r="B584" t="s">
        <v>615</v>
      </c>
      <c r="C584" s="51">
        <v>-4.347314006161198E-3</v>
      </c>
      <c r="D584" s="51">
        <f t="shared" si="12"/>
        <v>5.4347314006161204E-2</v>
      </c>
    </row>
    <row r="585" spans="2:4" x14ac:dyDescent="0.2">
      <c r="B585" t="s">
        <v>616</v>
      </c>
      <c r="C585" s="51">
        <v>4.952865229557726E-3</v>
      </c>
      <c r="D585" s="51">
        <f t="shared" si="12"/>
        <v>4.5047134770442275E-2</v>
      </c>
    </row>
    <row r="586" spans="2:4" x14ac:dyDescent="0.2">
      <c r="B586" t="s">
        <v>617</v>
      </c>
      <c r="C586" s="51">
        <v>-1.1868649114453423E-2</v>
      </c>
      <c r="D586" s="51">
        <f t="shared" si="12"/>
        <v>6.1868649114453424E-2</v>
      </c>
    </row>
    <row r="587" spans="2:4" x14ac:dyDescent="0.2">
      <c r="B587" t="s">
        <v>618</v>
      </c>
      <c r="C587" s="51">
        <v>-5.1620259414815635E-4</v>
      </c>
      <c r="D587" s="51">
        <f t="shared" si="12"/>
        <v>5.0516202594148157E-2</v>
      </c>
    </row>
    <row r="588" spans="2:4" x14ac:dyDescent="0.2">
      <c r="B588" t="s">
        <v>619</v>
      </c>
      <c r="C588" s="51">
        <v>2.3757532684020404E-2</v>
      </c>
      <c r="D588" s="51">
        <f t="shared" si="12"/>
        <v>2.6242467315979599E-2</v>
      </c>
    </row>
    <row r="589" spans="2:4" x14ac:dyDescent="0.2">
      <c r="B589" t="s">
        <v>620</v>
      </c>
      <c r="C589" s="51">
        <v>3.3132776287355926E-2</v>
      </c>
      <c r="D589" s="51">
        <f t="shared" si="12"/>
        <v>1.6867223712644076E-2</v>
      </c>
    </row>
    <row r="590" spans="2:4" x14ac:dyDescent="0.2">
      <c r="B590" t="s">
        <v>621</v>
      </c>
      <c r="C590" s="51">
        <v>6.8238599260677379E-3</v>
      </c>
      <c r="D590" s="51">
        <f t="shared" si="12"/>
        <v>4.3176140073932265E-2</v>
      </c>
    </row>
    <row r="591" spans="2:4" x14ac:dyDescent="0.2">
      <c r="B591" t="s">
        <v>622</v>
      </c>
      <c r="C591" s="51">
        <v>8.230321838584239E-3</v>
      </c>
      <c r="D591" s="51">
        <f t="shared" si="12"/>
        <v>4.176967816141576E-2</v>
      </c>
    </row>
    <row r="592" spans="2:4" x14ac:dyDescent="0.2">
      <c r="B592" t="s">
        <v>623</v>
      </c>
      <c r="C592" s="51">
        <v>-1.1686573281661733E-2</v>
      </c>
      <c r="D592" s="51">
        <f t="shared" si="12"/>
        <v>6.1686573281661737E-2</v>
      </c>
    </row>
    <row r="593" spans="2:4" x14ac:dyDescent="0.2">
      <c r="B593" t="s">
        <v>624</v>
      </c>
      <c r="C593" s="51">
        <v>-2.2219427920391742E-2</v>
      </c>
      <c r="D593" s="51">
        <f t="shared" si="12"/>
        <v>7.2219427920391738E-2</v>
      </c>
    </row>
    <row r="594" spans="2:4" x14ac:dyDescent="0.2">
      <c r="B594" t="s">
        <v>625</v>
      </c>
      <c r="C594" s="51">
        <v>1.1768867605157272E-2</v>
      </c>
      <c r="D594" s="51">
        <f t="shared" si="12"/>
        <v>3.8231132394842729E-2</v>
      </c>
    </row>
    <row r="595" spans="2:4" x14ac:dyDescent="0.2">
      <c r="B595" t="s">
        <v>626</v>
      </c>
      <c r="C595" s="51">
        <v>8.3743588170102339E-3</v>
      </c>
      <c r="D595" s="51">
        <f t="shared" si="12"/>
        <v>4.1625641182989767E-2</v>
      </c>
    </row>
    <row r="596" spans="2:4" x14ac:dyDescent="0.2">
      <c r="B596" t="s">
        <v>627</v>
      </c>
      <c r="C596" s="51">
        <v>3.4447225535127225E-2</v>
      </c>
      <c r="D596" s="51">
        <f t="shared" si="12"/>
        <v>1.5552774464872778E-2</v>
      </c>
    </row>
    <row r="597" spans="2:4" x14ac:dyDescent="0.2">
      <c r="B597" t="s">
        <v>628</v>
      </c>
      <c r="C597" s="51">
        <v>-1.2717826004092698E-2</v>
      </c>
      <c r="D597" s="51">
        <f t="shared" si="12"/>
        <v>6.2717826004092703E-2</v>
      </c>
    </row>
    <row r="598" spans="2:4" x14ac:dyDescent="0.2">
      <c r="B598" t="s">
        <v>629</v>
      </c>
      <c r="C598" s="51">
        <v>6.7445881740540222E-3</v>
      </c>
      <c r="D598" s="51">
        <f t="shared" si="12"/>
        <v>4.3255411825945979E-2</v>
      </c>
    </row>
    <row r="599" spans="2:4" x14ac:dyDescent="0.2">
      <c r="B599" t="s">
        <v>630</v>
      </c>
      <c r="C599" s="51">
        <v>-8.0255783386551632E-3</v>
      </c>
      <c r="D599" s="51">
        <f t="shared" si="12"/>
        <v>5.8025578338655168E-2</v>
      </c>
    </row>
    <row r="600" spans="2:4" x14ac:dyDescent="0.2">
      <c r="B600" t="s">
        <v>631</v>
      </c>
      <c r="C600" s="51">
        <v>-1.8740549769042329E-3</v>
      </c>
      <c r="D600" s="51">
        <f t="shared" si="12"/>
        <v>5.1874054976904234E-2</v>
      </c>
    </row>
    <row r="601" spans="2:4" x14ac:dyDescent="0.2">
      <c r="B601" t="s">
        <v>632</v>
      </c>
      <c r="C601" s="51">
        <v>-3.4331709339287479E-3</v>
      </c>
      <c r="D601" s="51">
        <f t="shared" si="12"/>
        <v>5.3433170933928749E-2</v>
      </c>
    </row>
    <row r="602" spans="2:4" x14ac:dyDescent="0.2">
      <c r="B602" t="s">
        <v>633</v>
      </c>
      <c r="C602" s="51">
        <v>-7.0697557644049166E-3</v>
      </c>
      <c r="D602" s="51">
        <f t="shared" si="12"/>
        <v>5.7069755764404921E-2</v>
      </c>
    </row>
    <row r="603" spans="2:4" x14ac:dyDescent="0.2">
      <c r="B603" t="s">
        <v>634</v>
      </c>
      <c r="C603" s="51">
        <v>1.5036640172284725E-2</v>
      </c>
      <c r="D603" s="51">
        <f t="shared" si="12"/>
        <v>3.4963359827715278E-2</v>
      </c>
    </row>
    <row r="604" spans="2:4" x14ac:dyDescent="0.2">
      <c r="B604" t="s">
        <v>635</v>
      </c>
      <c r="C604" s="51">
        <v>-1.7619097173493421E-2</v>
      </c>
      <c r="D604" s="51">
        <f t="shared" si="12"/>
        <v>6.7619097173493431E-2</v>
      </c>
    </row>
    <row r="605" spans="2:4" x14ac:dyDescent="0.2">
      <c r="B605" t="s">
        <v>636</v>
      </c>
      <c r="C605" s="51">
        <v>1.86824515804653E-2</v>
      </c>
      <c r="D605" s="51">
        <f t="shared" si="12"/>
        <v>3.1317548419534699E-2</v>
      </c>
    </row>
    <row r="606" spans="2:4" x14ac:dyDescent="0.2">
      <c r="B606" t="s">
        <v>637</v>
      </c>
      <c r="C606" s="51">
        <v>1.2427373367890522E-2</v>
      </c>
      <c r="D606" s="51">
        <f t="shared" si="12"/>
        <v>3.7572626632109481E-2</v>
      </c>
    </row>
    <row r="607" spans="2:4" x14ac:dyDescent="0.2">
      <c r="B607" t="s">
        <v>638</v>
      </c>
      <c r="C607" s="51">
        <v>4.2670074665063146E-2</v>
      </c>
      <c r="D607" s="51">
        <f t="shared" si="12"/>
        <v>7.3299253349368571E-3</v>
      </c>
    </row>
    <row r="608" spans="2:4" x14ac:dyDescent="0.2">
      <c r="B608" t="s">
        <v>639</v>
      </c>
      <c r="C608" s="51">
        <v>1.9504377749143285E-2</v>
      </c>
      <c r="D608" s="51">
        <f t="shared" si="12"/>
        <v>3.0495622250856717E-2</v>
      </c>
    </row>
    <row r="609" spans="2:4" x14ac:dyDescent="0.2">
      <c r="B609" t="s">
        <v>640</v>
      </c>
      <c r="C609" s="51">
        <v>1.1883668470012484E-3</v>
      </c>
      <c r="D609" s="51">
        <f t="shared" si="12"/>
        <v>4.8811633152998753E-2</v>
      </c>
    </row>
    <row r="610" spans="2:4" x14ac:dyDescent="0.2">
      <c r="B610" t="s">
        <v>641</v>
      </c>
      <c r="C610" s="51">
        <v>3.9574456199139747E-2</v>
      </c>
      <c r="D610" s="51">
        <f t="shared" si="12"/>
        <v>1.0425543800860256E-2</v>
      </c>
    </row>
    <row r="611" spans="2:4" x14ac:dyDescent="0.2">
      <c r="B611" t="s">
        <v>642</v>
      </c>
      <c r="C611" s="51">
        <v>1.9211362659891911E-2</v>
      </c>
      <c r="D611" s="51">
        <f t="shared" si="12"/>
        <v>3.0788637340108092E-2</v>
      </c>
    </row>
    <row r="612" spans="2:4" x14ac:dyDescent="0.2">
      <c r="B612" t="s">
        <v>643</v>
      </c>
      <c r="C612" s="51">
        <v>1.5139165370599044E-2</v>
      </c>
      <c r="D612" s="51">
        <f t="shared" si="12"/>
        <v>3.4860834629400955E-2</v>
      </c>
    </row>
    <row r="613" spans="2:4" x14ac:dyDescent="0.2">
      <c r="B613" t="s">
        <v>644</v>
      </c>
      <c r="C613" s="51">
        <v>3.6539109484420865E-2</v>
      </c>
      <c r="D613" s="51">
        <f t="shared" si="12"/>
        <v>1.3460890515579138E-2</v>
      </c>
    </row>
    <row r="614" spans="2:4" x14ac:dyDescent="0.2">
      <c r="B614" t="s">
        <v>645</v>
      </c>
      <c r="C614" s="51">
        <v>2.1262643779339389E-2</v>
      </c>
      <c r="D614" s="51">
        <f t="shared" si="12"/>
        <v>2.8737356220660613E-2</v>
      </c>
    </row>
    <row r="615" spans="2:4" x14ac:dyDescent="0.2">
      <c r="B615" t="s">
        <v>646</v>
      </c>
      <c r="C615" s="51">
        <v>-1.849338931622687E-2</v>
      </c>
      <c r="D615" s="51">
        <f t="shared" si="12"/>
        <v>6.8493389316226866E-2</v>
      </c>
    </row>
    <row r="616" spans="2:4" x14ac:dyDescent="0.2">
      <c r="B616" t="s">
        <v>647</v>
      </c>
      <c r="C616" s="51">
        <v>6.6485053440795971E-3</v>
      </c>
      <c r="D616" s="51">
        <f t="shared" si="12"/>
        <v>4.3351494655920406E-2</v>
      </c>
    </row>
    <row r="617" spans="2:4" x14ac:dyDescent="0.2">
      <c r="B617" t="s">
        <v>648</v>
      </c>
      <c r="C617" s="51">
        <v>1.6051115581747648E-2</v>
      </c>
      <c r="D617" s="51">
        <f t="shared" si="12"/>
        <v>3.3948884418252355E-2</v>
      </c>
    </row>
    <row r="618" spans="2:4" x14ac:dyDescent="0.2">
      <c r="B618" t="s">
        <v>649</v>
      </c>
      <c r="C618" s="51">
        <v>-1.3906392452702884E-2</v>
      </c>
      <c r="D618" s="51">
        <f t="shared" si="12"/>
        <v>6.3906392452702881E-2</v>
      </c>
    </row>
    <row r="619" spans="2:4" x14ac:dyDescent="0.2">
      <c r="B619" t="s">
        <v>650</v>
      </c>
      <c r="C619" s="51">
        <v>-3.3069285990127619E-3</v>
      </c>
      <c r="D619" s="51">
        <f t="shared" si="12"/>
        <v>5.3306928599012766E-2</v>
      </c>
    </row>
    <row r="620" spans="2:4" x14ac:dyDescent="0.2">
      <c r="B620" t="s">
        <v>651</v>
      </c>
      <c r="C620" s="51">
        <v>3.5440364697243855E-2</v>
      </c>
      <c r="D620" s="51">
        <f t="shared" si="12"/>
        <v>1.4559635302756148E-2</v>
      </c>
    </row>
    <row r="621" spans="2:4" x14ac:dyDescent="0.2">
      <c r="B621" t="s">
        <v>652</v>
      </c>
      <c r="C621" s="51">
        <v>-3.9916739630731841E-2</v>
      </c>
      <c r="D621" s="51">
        <f t="shared" si="12"/>
        <v>8.9916739630731851E-2</v>
      </c>
    </row>
    <row r="622" spans="2:4" x14ac:dyDescent="0.2">
      <c r="B622" t="s">
        <v>653</v>
      </c>
      <c r="C622" s="51">
        <v>1.5478650205504036E-2</v>
      </c>
      <c r="D622" s="51">
        <f t="shared" si="12"/>
        <v>3.4521349794495969E-2</v>
      </c>
    </row>
    <row r="623" spans="2:4" x14ac:dyDescent="0.2">
      <c r="B623" t="s">
        <v>654</v>
      </c>
      <c r="C623" s="51">
        <v>7.7236916867955401E-3</v>
      </c>
      <c r="D623" s="51">
        <f t="shared" si="12"/>
        <v>4.2276308313204461E-2</v>
      </c>
    </row>
    <row r="624" spans="2:4" x14ac:dyDescent="0.2">
      <c r="B624" t="s">
        <v>655</v>
      </c>
      <c r="C624" s="51">
        <v>-1.3733880760175543E-2</v>
      </c>
      <c r="D624" s="51">
        <f t="shared" si="12"/>
        <v>6.373388076017554E-2</v>
      </c>
    </row>
    <row r="625" spans="2:4" x14ac:dyDescent="0.2">
      <c r="B625" t="s">
        <v>656</v>
      </c>
      <c r="C625" s="51">
        <v>-3.9309503323024433E-3</v>
      </c>
      <c r="D625" s="51">
        <f t="shared" si="12"/>
        <v>5.3930950332302448E-2</v>
      </c>
    </row>
    <row r="626" spans="2:4" x14ac:dyDescent="0.2">
      <c r="B626" t="s">
        <v>657</v>
      </c>
      <c r="C626" s="51">
        <v>4.7041563571054483E-2</v>
      </c>
      <c r="D626" s="51">
        <f t="shared" si="12"/>
        <v>2.9584364289455198E-3</v>
      </c>
    </row>
    <row r="627" spans="2:4" x14ac:dyDescent="0.2">
      <c r="B627" t="s">
        <v>658</v>
      </c>
      <c r="C627" s="51">
        <v>1.8114370231981026E-2</v>
      </c>
      <c r="D627" s="51">
        <f t="shared" si="12"/>
        <v>3.188562976801898E-2</v>
      </c>
    </row>
    <row r="628" spans="2:4" x14ac:dyDescent="0.2">
      <c r="B628" t="s">
        <v>659</v>
      </c>
      <c r="C628" s="51">
        <v>2.6507944486932382E-2</v>
      </c>
      <c r="D628" s="51">
        <f t="shared" si="12"/>
        <v>2.3492055513067621E-2</v>
      </c>
    </row>
    <row r="629" spans="2:4" x14ac:dyDescent="0.2">
      <c r="B629" t="s">
        <v>660</v>
      </c>
      <c r="C629" s="51">
        <v>-2.9742441883920175E-2</v>
      </c>
      <c r="D629" s="51">
        <f t="shared" si="12"/>
        <v>7.9742441883920184E-2</v>
      </c>
    </row>
    <row r="630" spans="2:4" x14ac:dyDescent="0.2">
      <c r="B630" t="s">
        <v>661</v>
      </c>
      <c r="C630" s="51">
        <v>-1.6272411485971347E-2</v>
      </c>
      <c r="D630" s="51">
        <f t="shared" si="12"/>
        <v>6.627241148597135E-2</v>
      </c>
    </row>
    <row r="631" spans="2:4" x14ac:dyDescent="0.2">
      <c r="B631" t="s">
        <v>662</v>
      </c>
      <c r="C631" s="51">
        <v>3.4167540043880423E-2</v>
      </c>
      <c r="D631" s="51">
        <f t="shared" si="12"/>
        <v>1.5832459956119579E-2</v>
      </c>
    </row>
    <row r="632" spans="2:4" x14ac:dyDescent="0.2">
      <c r="B632" t="s">
        <v>663</v>
      </c>
      <c r="C632" s="51">
        <v>-3.7775561303110359E-3</v>
      </c>
      <c r="D632" s="51">
        <f t="shared" si="12"/>
        <v>5.3777556130311037E-2</v>
      </c>
    </row>
    <row r="633" spans="2:4" x14ac:dyDescent="0.2">
      <c r="B633" t="s">
        <v>664</v>
      </c>
      <c r="C633" s="51">
        <v>2.7899416458758413E-3</v>
      </c>
      <c r="D633" s="51">
        <f t="shared" si="12"/>
        <v>4.721005835412416E-2</v>
      </c>
    </row>
    <row r="634" spans="2:4" x14ac:dyDescent="0.2">
      <c r="B634" t="s">
        <v>665</v>
      </c>
      <c r="C634" s="51">
        <v>1.3530782171487486E-2</v>
      </c>
      <c r="D634" s="51">
        <f t="shared" si="12"/>
        <v>3.6469217828512521E-2</v>
      </c>
    </row>
    <row r="635" spans="2:4" x14ac:dyDescent="0.2">
      <c r="B635" t="s">
        <v>666</v>
      </c>
      <c r="C635" s="51">
        <v>-2.9654260331274981E-2</v>
      </c>
      <c r="D635" s="51">
        <f t="shared" si="12"/>
        <v>7.9654260331274984E-2</v>
      </c>
    </row>
    <row r="636" spans="2:4" x14ac:dyDescent="0.2">
      <c r="B636" t="s">
        <v>667</v>
      </c>
      <c r="C636" s="51">
        <v>-1.6003836012457126E-2</v>
      </c>
      <c r="D636" s="51">
        <f t="shared" si="12"/>
        <v>6.6003836012457129E-2</v>
      </c>
    </row>
    <row r="637" spans="2:4" x14ac:dyDescent="0.2">
      <c r="B637" t="s">
        <v>668</v>
      </c>
      <c r="C637" s="51">
        <v>1.6817986125440606E-3</v>
      </c>
      <c r="D637" s="51">
        <f t="shared" si="12"/>
        <v>4.831820138745594E-2</v>
      </c>
    </row>
    <row r="638" spans="2:4" x14ac:dyDescent="0.2">
      <c r="B638" t="s">
        <v>669</v>
      </c>
      <c r="C638" s="51">
        <v>5.0409755059963295E-3</v>
      </c>
      <c r="D638" s="51">
        <f t="shared" si="12"/>
        <v>4.4959024494003672E-2</v>
      </c>
    </row>
    <row r="639" spans="2:4" x14ac:dyDescent="0.2">
      <c r="B639" t="s">
        <v>670</v>
      </c>
      <c r="C639" s="51">
        <v>-5.7214494146532822E-3</v>
      </c>
      <c r="D639" s="51">
        <f t="shared" si="12"/>
        <v>5.5721449414653283E-2</v>
      </c>
    </row>
    <row r="640" spans="2:4" x14ac:dyDescent="0.2">
      <c r="B640" t="s">
        <v>671</v>
      </c>
      <c r="C640" s="51">
        <v>2.3651619376644437E-3</v>
      </c>
      <c r="D640" s="51">
        <f t="shared" si="12"/>
        <v>4.7634838062335559E-2</v>
      </c>
    </row>
    <row r="641" spans="2:4" x14ac:dyDescent="0.2">
      <c r="B641" t="s">
        <v>672</v>
      </c>
      <c r="C641" s="51">
        <v>6.1063150846604256E-3</v>
      </c>
      <c r="D641" s="51">
        <f t="shared" si="12"/>
        <v>4.3893684915339577E-2</v>
      </c>
    </row>
    <row r="642" spans="2:4" x14ac:dyDescent="0.2">
      <c r="B642" t="s">
        <v>673</v>
      </c>
      <c r="C642" s="51">
        <v>2.6824398793884069E-2</v>
      </c>
      <c r="D642" s="51">
        <f t="shared" si="12"/>
        <v>2.3175601206115934E-2</v>
      </c>
    </row>
    <row r="643" spans="2:4" x14ac:dyDescent="0.2">
      <c r="B643" t="s">
        <v>674</v>
      </c>
      <c r="C643" s="51">
        <v>8.7134769317243309E-3</v>
      </c>
      <c r="D643" s="51">
        <f t="shared" si="12"/>
        <v>4.1286523068275668E-2</v>
      </c>
    </row>
    <row r="644" spans="2:4" x14ac:dyDescent="0.2">
      <c r="B644" t="s">
        <v>675</v>
      </c>
      <c r="C644" s="51">
        <v>1.8870386282224622E-2</v>
      </c>
      <c r="D644" s="51">
        <f t="shared" si="12"/>
        <v>3.1129613717775381E-2</v>
      </c>
    </row>
    <row r="645" spans="2:4" x14ac:dyDescent="0.2">
      <c r="B645" t="s">
        <v>676</v>
      </c>
      <c r="C645" s="51">
        <v>5.0709219869572502E-3</v>
      </c>
      <c r="D645" s="51">
        <f t="shared" ref="D645:D708" si="13">-C645+5%</f>
        <v>4.4929078013042752E-2</v>
      </c>
    </row>
    <row r="646" spans="2:4" x14ac:dyDescent="0.2">
      <c r="B646" t="s">
        <v>677</v>
      </c>
      <c r="C646" s="51">
        <v>6.2320694055127621E-3</v>
      </c>
      <c r="D646" s="51">
        <f t="shared" si="13"/>
        <v>4.3767930594487241E-2</v>
      </c>
    </row>
    <row r="647" spans="2:4" x14ac:dyDescent="0.2">
      <c r="B647" t="s">
        <v>678</v>
      </c>
      <c r="C647" s="51">
        <v>-1.903772910254533E-2</v>
      </c>
      <c r="D647" s="51">
        <f t="shared" si="13"/>
        <v>6.9037729102545325E-2</v>
      </c>
    </row>
    <row r="648" spans="2:4" x14ac:dyDescent="0.2">
      <c r="B648" t="s">
        <v>679</v>
      </c>
      <c r="C648" s="51">
        <v>8.6713590387784058E-3</v>
      </c>
      <c r="D648" s="51">
        <f t="shared" si="13"/>
        <v>4.1328640961221595E-2</v>
      </c>
    </row>
    <row r="649" spans="2:4" x14ac:dyDescent="0.2">
      <c r="B649" t="s">
        <v>680</v>
      </c>
      <c r="C649" s="51">
        <v>2.757349114092586E-2</v>
      </c>
      <c r="D649" s="51">
        <f t="shared" si="13"/>
        <v>2.2426508859074143E-2</v>
      </c>
    </row>
    <row r="650" spans="2:4" x14ac:dyDescent="0.2">
      <c r="B650" t="s">
        <v>681</v>
      </c>
      <c r="C650" s="51">
        <v>3.7244627624514852E-2</v>
      </c>
      <c r="D650" s="51">
        <f t="shared" si="13"/>
        <v>1.2755372375485151E-2</v>
      </c>
    </row>
    <row r="651" spans="2:4" x14ac:dyDescent="0.2">
      <c r="B651" t="s">
        <v>682</v>
      </c>
      <c r="C651" s="51">
        <v>-1.0530437306197104E-2</v>
      </c>
      <c r="D651" s="51">
        <f t="shared" si="13"/>
        <v>6.0530437306197109E-2</v>
      </c>
    </row>
    <row r="652" spans="2:4" x14ac:dyDescent="0.2">
      <c r="B652" t="s">
        <v>683</v>
      </c>
      <c r="C652" s="51">
        <v>-2.1037488166833866E-2</v>
      </c>
      <c r="D652" s="51">
        <f t="shared" si="13"/>
        <v>7.1037488166833862E-2</v>
      </c>
    </row>
    <row r="653" spans="2:4" x14ac:dyDescent="0.2">
      <c r="B653" t="s">
        <v>684</v>
      </c>
      <c r="C653" s="51">
        <v>1.4196010767284105E-2</v>
      </c>
      <c r="D653" s="51">
        <f t="shared" si="13"/>
        <v>3.5803989232715897E-2</v>
      </c>
    </row>
    <row r="654" spans="2:4" x14ac:dyDescent="0.2">
      <c r="B654" t="s">
        <v>685</v>
      </c>
      <c r="C654" s="51">
        <v>-2.4510201535142821E-2</v>
      </c>
      <c r="D654" s="51">
        <f t="shared" si="13"/>
        <v>7.4510201535142817E-2</v>
      </c>
    </row>
    <row r="655" spans="2:4" x14ac:dyDescent="0.2">
      <c r="B655" t="s">
        <v>686</v>
      </c>
      <c r="C655" s="51">
        <v>5.1648665467288425E-3</v>
      </c>
      <c r="D655" s="51">
        <f t="shared" si="13"/>
        <v>4.4835133453271163E-2</v>
      </c>
    </row>
    <row r="656" spans="2:4" x14ac:dyDescent="0.2">
      <c r="B656" t="s">
        <v>687</v>
      </c>
      <c r="C656" s="51">
        <v>1.4051311393054447E-2</v>
      </c>
      <c r="D656" s="51">
        <f t="shared" si="13"/>
        <v>3.5948688606945556E-2</v>
      </c>
    </row>
    <row r="657" spans="2:4" x14ac:dyDescent="0.2">
      <c r="B657" t="s">
        <v>688</v>
      </c>
      <c r="C657" s="51">
        <v>5.7356390553092065E-2</v>
      </c>
      <c r="D657" s="51">
        <f t="shared" si="13"/>
        <v>-7.3563905530920626E-3</v>
      </c>
    </row>
    <row r="658" spans="2:4" x14ac:dyDescent="0.2">
      <c r="B658" t="s">
        <v>689</v>
      </c>
      <c r="C658" s="51">
        <v>-1.3704304983261188E-4</v>
      </c>
      <c r="D658" s="51">
        <f t="shared" si="13"/>
        <v>5.0137043049832616E-2</v>
      </c>
    </row>
    <row r="659" spans="2:4" x14ac:dyDescent="0.2">
      <c r="B659" t="s">
        <v>695</v>
      </c>
      <c r="C659" s="51">
        <v>1.9943819267907351E-2</v>
      </c>
      <c r="D659" s="51">
        <f t="shared" si="13"/>
        <v>3.0056180732092652E-2</v>
      </c>
    </row>
    <row r="660" spans="2:4" x14ac:dyDescent="0.2">
      <c r="B660" t="s">
        <v>696</v>
      </c>
      <c r="C660" s="51">
        <v>-5.3852952566733944E-3</v>
      </c>
      <c r="D660" s="51">
        <f t="shared" si="13"/>
        <v>5.5385295256673399E-2</v>
      </c>
    </row>
    <row r="661" spans="2:4" x14ac:dyDescent="0.2">
      <c r="B661" t="s">
        <v>697</v>
      </c>
      <c r="C661" s="51">
        <v>-2.907451747686288E-3</v>
      </c>
      <c r="D661" s="51">
        <f t="shared" si="13"/>
        <v>5.2907451747686289E-2</v>
      </c>
    </row>
    <row r="662" spans="2:4" x14ac:dyDescent="0.2">
      <c r="B662" t="s">
        <v>698</v>
      </c>
      <c r="C662" s="51">
        <v>2.6089607029032361E-2</v>
      </c>
      <c r="D662" s="51">
        <f t="shared" si="13"/>
        <v>2.3910392970967642E-2</v>
      </c>
    </row>
    <row r="663" spans="2:4" x14ac:dyDescent="0.2">
      <c r="B663" t="s">
        <v>699</v>
      </c>
      <c r="C663" s="51">
        <v>2.1140916563211598E-2</v>
      </c>
      <c r="D663" s="51">
        <f t="shared" si="13"/>
        <v>2.8859083436788405E-2</v>
      </c>
    </row>
    <row r="664" spans="2:4" x14ac:dyDescent="0.2">
      <c r="B664" t="s">
        <v>700</v>
      </c>
      <c r="C664" s="51">
        <v>2.8848484199525994E-2</v>
      </c>
      <c r="D664" s="51">
        <f t="shared" si="13"/>
        <v>2.1151515800474009E-2</v>
      </c>
    </row>
    <row r="665" spans="2:4" x14ac:dyDescent="0.2">
      <c r="B665" t="s">
        <v>701</v>
      </c>
      <c r="C665" s="51">
        <v>8.6723396255628735E-3</v>
      </c>
      <c r="D665" s="51">
        <f t="shared" si="13"/>
        <v>4.1327660374437129E-2</v>
      </c>
    </row>
    <row r="666" spans="2:4" x14ac:dyDescent="0.2">
      <c r="B666" t="s">
        <v>702</v>
      </c>
      <c r="C666" s="51">
        <v>1.9148920376498211E-2</v>
      </c>
      <c r="D666" s="51">
        <f t="shared" si="13"/>
        <v>3.0851079623501792E-2</v>
      </c>
    </row>
    <row r="667" spans="2:4" x14ac:dyDescent="0.2">
      <c r="B667" t="s">
        <v>703</v>
      </c>
      <c r="C667" s="51">
        <v>-1.6515829216451089E-2</v>
      </c>
      <c r="D667" s="51">
        <f t="shared" si="13"/>
        <v>6.6515829216451092E-2</v>
      </c>
    </row>
    <row r="668" spans="2:4" x14ac:dyDescent="0.2">
      <c r="B668" t="s">
        <v>704</v>
      </c>
      <c r="C668" s="51">
        <v>-1.7042535078626332E-2</v>
      </c>
      <c r="D668" s="51">
        <f t="shared" si="13"/>
        <v>6.7042535078626342E-2</v>
      </c>
    </row>
    <row r="669" spans="2:4" x14ac:dyDescent="0.2">
      <c r="B669" t="s">
        <v>705</v>
      </c>
      <c r="C669" s="51">
        <v>2.2143899607242206E-2</v>
      </c>
      <c r="D669" s="51">
        <f t="shared" si="13"/>
        <v>2.7856100392757797E-2</v>
      </c>
    </row>
    <row r="670" spans="2:4" x14ac:dyDescent="0.2">
      <c r="B670" t="s">
        <v>706</v>
      </c>
      <c r="C670" s="51">
        <v>1.539234361783182E-2</v>
      </c>
      <c r="D670" s="51">
        <f t="shared" si="13"/>
        <v>3.4607656382168187E-2</v>
      </c>
    </row>
    <row r="671" spans="2:4" x14ac:dyDescent="0.2">
      <c r="B671" t="s">
        <v>707</v>
      </c>
      <c r="C671" s="51">
        <v>1.7857074564600901E-2</v>
      </c>
      <c r="D671" s="51">
        <f t="shared" si="13"/>
        <v>3.2142925435399101E-2</v>
      </c>
    </row>
    <row r="672" spans="2:4" x14ac:dyDescent="0.2">
      <c r="B672" t="s">
        <v>708</v>
      </c>
      <c r="C672" s="51">
        <v>1.8823303224258785E-2</v>
      </c>
      <c r="D672" s="51">
        <f t="shared" si="13"/>
        <v>3.1176696775741218E-2</v>
      </c>
    </row>
    <row r="673" spans="2:4" x14ac:dyDescent="0.2">
      <c r="B673" t="s">
        <v>709</v>
      </c>
      <c r="C673" s="51">
        <v>-4.9317550574383556E-3</v>
      </c>
      <c r="D673" s="51">
        <f t="shared" si="13"/>
        <v>5.4931755057438358E-2</v>
      </c>
    </row>
    <row r="674" spans="2:4" x14ac:dyDescent="0.2">
      <c r="B674" t="s">
        <v>710</v>
      </c>
      <c r="C674" s="51">
        <v>1.3806283831278854E-2</v>
      </c>
      <c r="D674" s="51">
        <f t="shared" si="13"/>
        <v>3.6193716168721149E-2</v>
      </c>
    </row>
    <row r="675" spans="2:4" x14ac:dyDescent="0.2">
      <c r="B675" t="s">
        <v>711</v>
      </c>
      <c r="C675" s="51">
        <v>3.1156693676975735E-3</v>
      </c>
      <c r="D675" s="51">
        <f t="shared" si="13"/>
        <v>4.6884330632302428E-2</v>
      </c>
    </row>
    <row r="676" spans="2:4" x14ac:dyDescent="0.2">
      <c r="B676" t="s">
        <v>712</v>
      </c>
      <c r="C676" s="51">
        <v>3.2327268692479733E-2</v>
      </c>
      <c r="D676" s="51">
        <f t="shared" si="13"/>
        <v>1.767273130752027E-2</v>
      </c>
    </row>
    <row r="677" spans="2:4" x14ac:dyDescent="0.2">
      <c r="B677" t="s">
        <v>713</v>
      </c>
      <c r="C677" s="51">
        <v>2.9157847025344602E-2</v>
      </c>
      <c r="D677" s="51">
        <f t="shared" si="13"/>
        <v>2.0842152974655401E-2</v>
      </c>
    </row>
    <row r="678" spans="2:4" x14ac:dyDescent="0.2">
      <c r="B678" t="s">
        <v>714</v>
      </c>
      <c r="C678" s="51">
        <v>-2.5399291019491003E-2</v>
      </c>
      <c r="D678" s="51">
        <f t="shared" si="13"/>
        <v>7.5399291019490999E-2</v>
      </c>
    </row>
    <row r="679" spans="2:4" x14ac:dyDescent="0.2">
      <c r="B679" t="s">
        <v>715</v>
      </c>
      <c r="C679" s="51">
        <v>1.8798450614596007E-2</v>
      </c>
      <c r="D679" s="51">
        <f t="shared" si="13"/>
        <v>3.1201549385403995E-2</v>
      </c>
    </row>
    <row r="680" spans="2:4" x14ac:dyDescent="0.2">
      <c r="B680" t="s">
        <v>716</v>
      </c>
      <c r="C680" s="51">
        <v>5.0174571759054563E-4</v>
      </c>
      <c r="D680" s="51">
        <f t="shared" si="13"/>
        <v>4.9498254282409455E-2</v>
      </c>
    </row>
    <row r="681" spans="2:4" x14ac:dyDescent="0.2">
      <c r="B681" t="s">
        <v>717</v>
      </c>
      <c r="C681" s="51">
        <v>-1.1423763146091897E-2</v>
      </c>
      <c r="D681" s="51">
        <f t="shared" si="13"/>
        <v>6.1423763146091902E-2</v>
      </c>
    </row>
    <row r="682" spans="2:4" x14ac:dyDescent="0.2">
      <c r="B682" t="s">
        <v>718</v>
      </c>
      <c r="C682" s="51">
        <v>2.0831497764390541E-2</v>
      </c>
      <c r="D682" s="51">
        <f t="shared" si="13"/>
        <v>2.9168502235609461E-2</v>
      </c>
    </row>
    <row r="683" spans="2:4" x14ac:dyDescent="0.2">
      <c r="B683" t="s">
        <v>719</v>
      </c>
      <c r="C683" s="51">
        <v>3.0123948323979813E-2</v>
      </c>
      <c r="D683" s="51">
        <f t="shared" si="13"/>
        <v>1.987605167602019E-2</v>
      </c>
    </row>
    <row r="684" spans="2:4" x14ac:dyDescent="0.2">
      <c r="B684" t="s">
        <v>720</v>
      </c>
      <c r="C684" s="51">
        <v>1.933641696356854E-2</v>
      </c>
      <c r="D684" s="51">
        <f t="shared" si="13"/>
        <v>3.0663583036431463E-2</v>
      </c>
    </row>
    <row r="685" spans="2:4" x14ac:dyDescent="0.2">
      <c r="B685" t="s">
        <v>721</v>
      </c>
      <c r="C685" s="51">
        <v>1.854403896285569E-2</v>
      </c>
      <c r="D685" s="51">
        <f t="shared" si="13"/>
        <v>3.1455961037144313E-2</v>
      </c>
    </row>
    <row r="686" spans="2:4" x14ac:dyDescent="0.2">
      <c r="B686" t="s">
        <v>722</v>
      </c>
      <c r="C686" s="51">
        <v>1.2761352137137978E-3</v>
      </c>
      <c r="D686" s="51">
        <f t="shared" si="13"/>
        <v>4.8723864786286208E-2</v>
      </c>
    </row>
    <row r="687" spans="2:4" x14ac:dyDescent="0.2">
      <c r="B687" t="s">
        <v>723</v>
      </c>
      <c r="C687" s="51">
        <v>-1.8666196393013219E-3</v>
      </c>
      <c r="D687" s="51">
        <f t="shared" si="13"/>
        <v>5.1866619639301323E-2</v>
      </c>
    </row>
    <row r="688" spans="2:4" x14ac:dyDescent="0.2">
      <c r="B688" t="s">
        <v>724</v>
      </c>
      <c r="C688" s="51">
        <v>-7.3339255283691365E-3</v>
      </c>
      <c r="D688" s="51">
        <f t="shared" si="13"/>
        <v>5.7333925528369141E-2</v>
      </c>
    </row>
    <row r="689" spans="2:4" x14ac:dyDescent="0.2">
      <c r="B689" t="s">
        <v>725</v>
      </c>
      <c r="C689" s="51">
        <v>1.377933987105116E-2</v>
      </c>
      <c r="D689" s="51">
        <f t="shared" si="13"/>
        <v>3.6220660128948839E-2</v>
      </c>
    </row>
    <row r="690" spans="2:4" x14ac:dyDescent="0.2">
      <c r="B690" t="s">
        <v>726</v>
      </c>
      <c r="C690" s="51">
        <v>3.7068141557062784E-2</v>
      </c>
      <c r="D690" s="51">
        <f t="shared" si="13"/>
        <v>1.2931858442937219E-2</v>
      </c>
    </row>
    <row r="691" spans="2:4" x14ac:dyDescent="0.2">
      <c r="B691" t="s">
        <v>727</v>
      </c>
      <c r="C691" s="51">
        <v>1.9722460056227513E-2</v>
      </c>
      <c r="D691" s="51">
        <f t="shared" si="13"/>
        <v>3.027753994377249E-2</v>
      </c>
    </row>
    <row r="692" spans="2:4" x14ac:dyDescent="0.2">
      <c r="B692" t="s">
        <v>728</v>
      </c>
      <c r="C692" s="51">
        <v>-3.1320839371778049E-3</v>
      </c>
      <c r="D692" s="51">
        <f t="shared" si="13"/>
        <v>5.3132083937177804E-2</v>
      </c>
    </row>
    <row r="693" spans="2:4" x14ac:dyDescent="0.2">
      <c r="B693" t="s">
        <v>729</v>
      </c>
      <c r="C693" s="51">
        <v>-1.8971238744349653E-2</v>
      </c>
      <c r="D693" s="51">
        <f t="shared" si="13"/>
        <v>6.8971238744349656E-2</v>
      </c>
    </row>
    <row r="694" spans="2:4" x14ac:dyDescent="0.2">
      <c r="B694" t="s">
        <v>730</v>
      </c>
      <c r="C694" s="51">
        <v>9.6440992687053268E-3</v>
      </c>
      <c r="D694" s="51">
        <f t="shared" si="13"/>
        <v>4.0355900731294678E-2</v>
      </c>
    </row>
    <row r="695" spans="2:4" x14ac:dyDescent="0.2">
      <c r="B695" t="s">
        <v>731</v>
      </c>
      <c r="C695" s="51">
        <v>1.4778258877554616E-2</v>
      </c>
      <c r="D695" s="51">
        <f t="shared" si="13"/>
        <v>3.5221741122445388E-2</v>
      </c>
    </row>
    <row r="696" spans="2:4" x14ac:dyDescent="0.2">
      <c r="B696" t="s">
        <v>732</v>
      </c>
      <c r="C696" s="51">
        <v>-1.2288914283746124E-2</v>
      </c>
      <c r="D696" s="51">
        <f t="shared" si="13"/>
        <v>6.2288914283746125E-2</v>
      </c>
    </row>
    <row r="697" spans="2:4" x14ac:dyDescent="0.2">
      <c r="B697" t="s">
        <v>733</v>
      </c>
      <c r="C697" s="51">
        <v>-2.694268882611902E-2</v>
      </c>
      <c r="D697" s="51">
        <f t="shared" si="13"/>
        <v>7.6942688826119016E-2</v>
      </c>
    </row>
    <row r="698" spans="2:4" x14ac:dyDescent="0.2">
      <c r="B698" t="s">
        <v>734</v>
      </c>
      <c r="C698" s="51">
        <v>3.8612105044047981E-2</v>
      </c>
      <c r="D698" s="51">
        <f t="shared" si="13"/>
        <v>1.1387894955952022E-2</v>
      </c>
    </row>
    <row r="699" spans="2:4" x14ac:dyDescent="0.2">
      <c r="B699" t="s">
        <v>735</v>
      </c>
      <c r="C699" s="51">
        <v>4.6986952435951789E-3</v>
      </c>
      <c r="D699" s="51">
        <f t="shared" si="13"/>
        <v>4.5301304756404821E-2</v>
      </c>
    </row>
    <row r="700" spans="2:4" x14ac:dyDescent="0.2">
      <c r="B700" t="s">
        <v>736</v>
      </c>
      <c r="C700" s="51">
        <v>-8.4788461260045574E-3</v>
      </c>
      <c r="D700" s="51">
        <f t="shared" si="13"/>
        <v>5.8478846126004562E-2</v>
      </c>
    </row>
    <row r="701" spans="2:4" x14ac:dyDescent="0.2">
      <c r="B701" t="s">
        <v>737</v>
      </c>
      <c r="C701" s="51">
        <v>-1.9587294660654581E-3</v>
      </c>
      <c r="D701" s="51">
        <f t="shared" si="13"/>
        <v>5.1958729466065459E-2</v>
      </c>
    </row>
    <row r="702" spans="2:4" x14ac:dyDescent="0.2">
      <c r="B702" t="s">
        <v>738</v>
      </c>
      <c r="C702" s="51">
        <v>3.657613628578732E-2</v>
      </c>
      <c r="D702" s="51">
        <f t="shared" si="13"/>
        <v>1.3423863714212683E-2</v>
      </c>
    </row>
    <row r="703" spans="2:4" x14ac:dyDescent="0.2">
      <c r="B703" t="s">
        <v>739</v>
      </c>
      <c r="C703" s="51">
        <v>2.9250285596909641E-2</v>
      </c>
      <c r="D703" s="51">
        <f t="shared" si="13"/>
        <v>2.0749714403090362E-2</v>
      </c>
    </row>
    <row r="704" spans="2:4" x14ac:dyDescent="0.2">
      <c r="B704" t="s">
        <v>740</v>
      </c>
      <c r="C704" s="51">
        <v>-5.0258011893757077E-3</v>
      </c>
      <c r="D704" s="51">
        <f t="shared" si="13"/>
        <v>5.5025801189375709E-2</v>
      </c>
    </row>
    <row r="705" spans="2:4" x14ac:dyDescent="0.2">
      <c r="B705" t="s">
        <v>741</v>
      </c>
      <c r="C705" s="51">
        <v>2.549577967018701E-2</v>
      </c>
      <c r="D705" s="51">
        <f t="shared" si="13"/>
        <v>2.4504220329812993E-2</v>
      </c>
    </row>
    <row r="706" spans="2:4" x14ac:dyDescent="0.2">
      <c r="B706" t="s">
        <v>742</v>
      </c>
      <c r="C706" s="51">
        <v>8.6029551697837225E-3</v>
      </c>
      <c r="D706" s="51">
        <f t="shared" si="13"/>
        <v>4.1397044830216279E-2</v>
      </c>
    </row>
    <row r="707" spans="2:4" x14ac:dyDescent="0.2">
      <c r="B707" t="s">
        <v>743</v>
      </c>
      <c r="C707" s="51">
        <v>1.6525034926891752E-2</v>
      </c>
      <c r="D707" s="51">
        <f t="shared" si="13"/>
        <v>3.3474965073108251E-2</v>
      </c>
    </row>
    <row r="708" spans="2:4" x14ac:dyDescent="0.2">
      <c r="B708" t="s">
        <v>744</v>
      </c>
      <c r="C708" s="51">
        <v>1.6529542819833314E-2</v>
      </c>
      <c r="D708" s="51">
        <f t="shared" si="13"/>
        <v>3.3470457180166689E-2</v>
      </c>
    </row>
    <row r="709" spans="2:4" x14ac:dyDescent="0.2">
      <c r="B709" t="s">
        <v>745</v>
      </c>
      <c r="C709" s="51">
        <v>-4.4779010227455548E-3</v>
      </c>
      <c r="D709" s="51">
        <f t="shared" ref="D709:D772" si="14">-C709+5%</f>
        <v>5.4477901022745558E-2</v>
      </c>
    </row>
    <row r="710" spans="2:4" x14ac:dyDescent="0.2">
      <c r="B710" t="s">
        <v>746</v>
      </c>
      <c r="C710" s="51">
        <v>1.9241547054911434E-2</v>
      </c>
      <c r="D710" s="51">
        <f t="shared" si="14"/>
        <v>3.0758452945088569E-2</v>
      </c>
    </row>
    <row r="711" spans="2:4" x14ac:dyDescent="0.2">
      <c r="B711" t="s">
        <v>747</v>
      </c>
      <c r="C711" s="51">
        <v>6.0681931188447523E-2</v>
      </c>
      <c r="D711" s="51">
        <f t="shared" si="14"/>
        <v>-1.068193118844752E-2</v>
      </c>
    </row>
    <row r="712" spans="2:4" x14ac:dyDescent="0.2">
      <c r="B712" t="s">
        <v>748</v>
      </c>
      <c r="C712" s="51">
        <v>2.6217669493693488E-2</v>
      </c>
      <c r="D712" s="51">
        <f t="shared" si="14"/>
        <v>2.3782330506306515E-2</v>
      </c>
    </row>
    <row r="713" spans="2:4" x14ac:dyDescent="0.2">
      <c r="B713" t="s">
        <v>749</v>
      </c>
      <c r="C713" s="51">
        <v>7.9327662762743636E-3</v>
      </c>
      <c r="D713" s="51">
        <f t="shared" si="14"/>
        <v>4.2067233723725637E-2</v>
      </c>
    </row>
    <row r="714" spans="2:4" x14ac:dyDescent="0.2">
      <c r="B714" t="s">
        <v>750</v>
      </c>
      <c r="C714" s="51">
        <v>9.234673439735705E-3</v>
      </c>
      <c r="D714" s="51">
        <f t="shared" si="14"/>
        <v>4.0765326560264298E-2</v>
      </c>
    </row>
    <row r="715" spans="2:4" x14ac:dyDescent="0.2">
      <c r="B715" t="s">
        <v>751</v>
      </c>
      <c r="C715" s="51">
        <v>3.3034874219589228E-2</v>
      </c>
      <c r="D715" s="51">
        <f t="shared" si="14"/>
        <v>1.6965125780410775E-2</v>
      </c>
    </row>
    <row r="716" spans="2:4" x14ac:dyDescent="0.2">
      <c r="B716" t="s">
        <v>752</v>
      </c>
      <c r="C716" s="51">
        <v>4.1944231522791711E-2</v>
      </c>
      <c r="D716" s="51">
        <f t="shared" si="14"/>
        <v>8.0557684772082916E-3</v>
      </c>
    </row>
    <row r="717" spans="2:4" x14ac:dyDescent="0.2">
      <c r="B717" t="s">
        <v>753</v>
      </c>
      <c r="C717" s="51">
        <v>2.9126655719013697E-2</v>
      </c>
      <c r="D717" s="51">
        <f t="shared" si="14"/>
        <v>2.0873344280986306E-2</v>
      </c>
    </row>
    <row r="718" spans="2:4" x14ac:dyDescent="0.2">
      <c r="B718" t="s">
        <v>754</v>
      </c>
      <c r="C718" s="51">
        <v>-8.4760395929211422E-3</v>
      </c>
      <c r="D718" s="51">
        <f t="shared" si="14"/>
        <v>5.8476039592921143E-2</v>
      </c>
    </row>
    <row r="719" spans="2:4" x14ac:dyDescent="0.2">
      <c r="B719" t="s">
        <v>755</v>
      </c>
      <c r="C719" s="51">
        <v>-6.6482292592505553E-3</v>
      </c>
      <c r="D719" s="51">
        <f t="shared" si="14"/>
        <v>5.664822925925056E-2</v>
      </c>
    </row>
    <row r="720" spans="2:4" x14ac:dyDescent="0.2">
      <c r="B720" t="s">
        <v>756</v>
      </c>
      <c r="C720" s="51">
        <v>1.179357822857004E-2</v>
      </c>
      <c r="D720" s="51">
        <f t="shared" si="14"/>
        <v>3.8206421771429966E-2</v>
      </c>
    </row>
    <row r="721" spans="2:4" x14ac:dyDescent="0.2">
      <c r="B721" t="s">
        <v>757</v>
      </c>
      <c r="C721" s="51">
        <v>-2.9746476459190149E-3</v>
      </c>
      <c r="D721" s="51">
        <f t="shared" si="14"/>
        <v>5.2974647645919019E-2</v>
      </c>
    </row>
    <row r="722" spans="2:4" x14ac:dyDescent="0.2">
      <c r="B722" t="s">
        <v>758</v>
      </c>
      <c r="C722" s="51">
        <v>4.6694739123545811E-3</v>
      </c>
      <c r="D722" s="51">
        <f t="shared" si="14"/>
        <v>4.5330526087645422E-2</v>
      </c>
    </row>
    <row r="723" spans="2:4" x14ac:dyDescent="0.2">
      <c r="B723" t="s">
        <v>759</v>
      </c>
      <c r="C723" s="51">
        <v>-2.1154961843940383E-2</v>
      </c>
      <c r="D723" s="51">
        <f t="shared" si="14"/>
        <v>7.1154961843940379E-2</v>
      </c>
    </row>
    <row r="724" spans="2:4" x14ac:dyDescent="0.2">
      <c r="B724" t="s">
        <v>760</v>
      </c>
      <c r="C724" s="51">
        <v>-3.1474994761354416E-2</v>
      </c>
      <c r="D724" s="51">
        <f t="shared" si="14"/>
        <v>8.1474994761354419E-2</v>
      </c>
    </row>
    <row r="725" spans="2:4" x14ac:dyDescent="0.2">
      <c r="B725" t="s">
        <v>761</v>
      </c>
      <c r="C725" s="51">
        <v>-2.3338820958283102E-2</v>
      </c>
      <c r="D725" s="51">
        <f t="shared" si="14"/>
        <v>7.3338820958283105E-2</v>
      </c>
    </row>
    <row r="726" spans="2:4" x14ac:dyDescent="0.2">
      <c r="B726" t="s">
        <v>762</v>
      </c>
      <c r="C726" s="51">
        <v>2.0164696106732868E-2</v>
      </c>
      <c r="D726" s="51">
        <f t="shared" si="14"/>
        <v>2.9835303893267134E-2</v>
      </c>
    </row>
    <row r="727" spans="2:4" x14ac:dyDescent="0.2">
      <c r="B727" t="s">
        <v>763</v>
      </c>
      <c r="C727" s="51">
        <v>2.1058738606603063E-3</v>
      </c>
      <c r="D727" s="51">
        <f t="shared" si="14"/>
        <v>4.7894126139339695E-2</v>
      </c>
    </row>
    <row r="728" spans="2:4" x14ac:dyDescent="0.2">
      <c r="B728" t="s">
        <v>764</v>
      </c>
      <c r="C728" s="51">
        <v>1.3382427807240653E-2</v>
      </c>
      <c r="D728" s="51">
        <f t="shared" si="14"/>
        <v>3.6617572192759351E-2</v>
      </c>
    </row>
    <row r="729" spans="2:4" x14ac:dyDescent="0.2">
      <c r="B729" t="s">
        <v>765</v>
      </c>
      <c r="C729" s="51">
        <v>1.9823114070083657E-2</v>
      </c>
      <c r="D729" s="51">
        <f t="shared" si="14"/>
        <v>3.0176885929916346E-2</v>
      </c>
    </row>
    <row r="730" spans="2:4" x14ac:dyDescent="0.2">
      <c r="B730" t="s">
        <v>766</v>
      </c>
      <c r="C730" s="51">
        <v>-1.1845717483377158E-2</v>
      </c>
      <c r="D730" s="51">
        <f t="shared" si="14"/>
        <v>6.1845717483377159E-2</v>
      </c>
    </row>
    <row r="731" spans="2:4" x14ac:dyDescent="0.2">
      <c r="B731" t="s">
        <v>767</v>
      </c>
      <c r="C731" s="51">
        <v>-5.8607256528630473E-3</v>
      </c>
      <c r="D731" s="51">
        <f t="shared" si="14"/>
        <v>5.5860725652863048E-2</v>
      </c>
    </row>
    <row r="732" spans="2:4" x14ac:dyDescent="0.2">
      <c r="B732" t="s">
        <v>768</v>
      </c>
      <c r="C732" s="51">
        <v>-2.4885802449436695E-2</v>
      </c>
      <c r="D732" s="51">
        <f t="shared" si="14"/>
        <v>7.4885802449436698E-2</v>
      </c>
    </row>
    <row r="733" spans="2:4" x14ac:dyDescent="0.2">
      <c r="B733" t="s">
        <v>769</v>
      </c>
      <c r="C733" s="51">
        <v>1.3243635868701861E-2</v>
      </c>
      <c r="D733" s="51">
        <f t="shared" si="14"/>
        <v>3.6756364131298139E-2</v>
      </c>
    </row>
    <row r="734" spans="2:4" x14ac:dyDescent="0.2">
      <c r="B734" t="s">
        <v>770</v>
      </c>
      <c r="C734" s="51">
        <v>-5.1631043694434428E-4</v>
      </c>
      <c r="D734" s="51">
        <f t="shared" si="14"/>
        <v>5.0516310436944351E-2</v>
      </c>
    </row>
    <row r="735" spans="2:4" x14ac:dyDescent="0.2">
      <c r="B735" t="s">
        <v>771</v>
      </c>
      <c r="C735" s="51">
        <v>2.1034154390231791E-2</v>
      </c>
      <c r="D735" s="51">
        <f t="shared" si="14"/>
        <v>2.8965845609768212E-2</v>
      </c>
    </row>
    <row r="736" spans="2:4" x14ac:dyDescent="0.2">
      <c r="B736" t="s">
        <v>772</v>
      </c>
      <c r="C736" s="51">
        <v>-7.9642074557472377E-3</v>
      </c>
      <c r="D736" s="51">
        <f t="shared" si="14"/>
        <v>5.7964207455747242E-2</v>
      </c>
    </row>
    <row r="737" spans="2:4" x14ac:dyDescent="0.2">
      <c r="B737" t="s">
        <v>773</v>
      </c>
      <c r="C737" s="51">
        <v>6.7368580249485624E-3</v>
      </c>
      <c r="D737" s="51">
        <f t="shared" si="14"/>
        <v>4.326314197505144E-2</v>
      </c>
    </row>
    <row r="738" spans="2:4" x14ac:dyDescent="0.2">
      <c r="B738" t="s">
        <v>774</v>
      </c>
      <c r="C738" s="51">
        <v>-5.198644366776653E-3</v>
      </c>
      <c r="D738" s="51">
        <f t="shared" si="14"/>
        <v>5.5198644366776656E-2</v>
      </c>
    </row>
    <row r="739" spans="2:4" x14ac:dyDescent="0.2">
      <c r="B739" t="s">
        <v>775</v>
      </c>
      <c r="C739" s="51">
        <v>-1.829499239928243E-2</v>
      </c>
      <c r="D739" s="51">
        <f t="shared" si="14"/>
        <v>6.8294992399282439E-2</v>
      </c>
    </row>
    <row r="740" spans="2:4" x14ac:dyDescent="0.2">
      <c r="B740" t="s">
        <v>776</v>
      </c>
      <c r="C740" s="51">
        <v>4.110149081365598E-2</v>
      </c>
      <c r="D740" s="51">
        <f t="shared" si="14"/>
        <v>8.8985091863440224E-3</v>
      </c>
    </row>
    <row r="741" spans="2:4" x14ac:dyDescent="0.2">
      <c r="B741" t="s">
        <v>777</v>
      </c>
      <c r="C741" s="51">
        <v>-1.9072037588345359E-2</v>
      </c>
      <c r="D741" s="51">
        <f t="shared" si="14"/>
        <v>6.9072037588345361E-2</v>
      </c>
    </row>
    <row r="742" spans="2:4" x14ac:dyDescent="0.2">
      <c r="B742" t="s">
        <v>778</v>
      </c>
      <c r="C742" s="51">
        <v>9.1465770909892694E-3</v>
      </c>
      <c r="D742" s="51">
        <f t="shared" si="14"/>
        <v>4.0853422909010735E-2</v>
      </c>
    </row>
    <row r="743" spans="2:4" x14ac:dyDescent="0.2">
      <c r="B743" t="s">
        <v>779</v>
      </c>
      <c r="C743" s="51">
        <v>2.8595690750852276E-2</v>
      </c>
      <c r="D743" s="51">
        <f t="shared" si="14"/>
        <v>2.1404309249147727E-2</v>
      </c>
    </row>
    <row r="744" spans="2:4" x14ac:dyDescent="0.2">
      <c r="B744" t="s">
        <v>780</v>
      </c>
      <c r="C744" s="51">
        <v>7.9882877582847026E-3</v>
      </c>
      <c r="D744" s="51">
        <f t="shared" si="14"/>
        <v>4.20117122417153E-2</v>
      </c>
    </row>
    <row r="745" spans="2:4" x14ac:dyDescent="0.2">
      <c r="B745" t="s">
        <v>781</v>
      </c>
      <c r="C745" s="51">
        <v>2.8103406650546683E-2</v>
      </c>
      <c r="D745" s="51">
        <f t="shared" si="14"/>
        <v>2.1896593349453319E-2</v>
      </c>
    </row>
    <row r="746" spans="2:4" x14ac:dyDescent="0.2">
      <c r="B746" t="s">
        <v>782</v>
      </c>
      <c r="C746" s="51">
        <v>-2.3918130881055093E-2</v>
      </c>
      <c r="D746" s="51">
        <f t="shared" si="14"/>
        <v>7.3918130881055089E-2</v>
      </c>
    </row>
    <row r="747" spans="2:4" x14ac:dyDescent="0.2">
      <c r="B747" t="s">
        <v>783</v>
      </c>
      <c r="C747" s="51">
        <v>1.9134048614421077E-2</v>
      </c>
      <c r="D747" s="51">
        <f t="shared" si="14"/>
        <v>3.0865951385578926E-2</v>
      </c>
    </row>
    <row r="748" spans="2:4" x14ac:dyDescent="0.2">
      <c r="B748" t="s">
        <v>784</v>
      </c>
      <c r="C748" s="51">
        <v>1.2110409588299717E-2</v>
      </c>
      <c r="D748" s="51">
        <f t="shared" si="14"/>
        <v>3.7889590411700286E-2</v>
      </c>
    </row>
    <row r="749" spans="2:4" x14ac:dyDescent="0.2">
      <c r="B749" t="s">
        <v>785</v>
      </c>
      <c r="C749" s="51">
        <v>3.6542031551944014E-2</v>
      </c>
      <c r="D749" s="51">
        <f t="shared" si="14"/>
        <v>1.3457968448055989E-2</v>
      </c>
    </row>
    <row r="750" spans="2:4" x14ac:dyDescent="0.2">
      <c r="B750" t="s">
        <v>786</v>
      </c>
      <c r="C750" s="51">
        <v>2.0173670712712689E-2</v>
      </c>
      <c r="D750" s="51">
        <f t="shared" si="14"/>
        <v>2.9826329287287314E-2</v>
      </c>
    </row>
    <row r="751" spans="2:4" x14ac:dyDescent="0.2">
      <c r="B751" t="s">
        <v>787</v>
      </c>
      <c r="C751" s="51">
        <v>2.0710797786543441E-3</v>
      </c>
      <c r="D751" s="51">
        <f t="shared" si="14"/>
        <v>4.7928920221345657E-2</v>
      </c>
    </row>
    <row r="752" spans="2:4" x14ac:dyDescent="0.2">
      <c r="B752" t="s">
        <v>788</v>
      </c>
      <c r="C752" s="51">
        <v>-1.6547396378272378E-3</v>
      </c>
      <c r="D752" s="51">
        <f t="shared" si="14"/>
        <v>5.1654739637827241E-2</v>
      </c>
    </row>
    <row r="753" spans="2:4" x14ac:dyDescent="0.2">
      <c r="B753" t="s">
        <v>789</v>
      </c>
      <c r="C753" s="51">
        <v>-1.9612076213463003E-2</v>
      </c>
      <c r="D753" s="51">
        <f t="shared" si="14"/>
        <v>6.9612076213463006E-2</v>
      </c>
    </row>
    <row r="754" spans="2:4" x14ac:dyDescent="0.2">
      <c r="B754" t="s">
        <v>790</v>
      </c>
      <c r="C754" s="51">
        <v>2.0857833623830948E-2</v>
      </c>
      <c r="D754" s="51">
        <f t="shared" si="14"/>
        <v>2.9142166376169055E-2</v>
      </c>
    </row>
    <row r="755" spans="2:4" x14ac:dyDescent="0.2">
      <c r="B755" t="s">
        <v>791</v>
      </c>
      <c r="C755" s="51">
        <v>4.9686285567498286E-3</v>
      </c>
      <c r="D755" s="51">
        <f t="shared" si="14"/>
        <v>4.5031371443250173E-2</v>
      </c>
    </row>
    <row r="756" spans="2:4" x14ac:dyDescent="0.2">
      <c r="B756" t="s">
        <v>792</v>
      </c>
      <c r="C756" s="51">
        <v>2.2143161879167386E-2</v>
      </c>
      <c r="D756" s="51">
        <f t="shared" si="14"/>
        <v>2.7856838120832617E-2</v>
      </c>
    </row>
    <row r="757" spans="2:4" x14ac:dyDescent="0.2">
      <c r="B757" t="s">
        <v>793</v>
      </c>
      <c r="C757" s="51">
        <v>2.5279423667279186E-2</v>
      </c>
      <c r="D757" s="51">
        <f t="shared" si="14"/>
        <v>2.4720576332720817E-2</v>
      </c>
    </row>
    <row r="758" spans="2:4" x14ac:dyDescent="0.2">
      <c r="B758" t="s">
        <v>794</v>
      </c>
      <c r="C758" s="51">
        <v>3.0294191350382416E-2</v>
      </c>
      <c r="D758" s="51">
        <f t="shared" si="14"/>
        <v>1.9705808649617587E-2</v>
      </c>
    </row>
    <row r="759" spans="2:4" x14ac:dyDescent="0.2">
      <c r="B759" t="s">
        <v>795</v>
      </c>
      <c r="C759" s="51">
        <v>5.0573291907831455E-3</v>
      </c>
      <c r="D759" s="51">
        <f t="shared" si="14"/>
        <v>4.4942670809216857E-2</v>
      </c>
    </row>
    <row r="760" spans="2:4" x14ac:dyDescent="0.2">
      <c r="B760" t="s">
        <v>796</v>
      </c>
      <c r="C760" s="51">
        <v>1.5981312648984683E-2</v>
      </c>
      <c r="D760" s="51">
        <f t="shared" si="14"/>
        <v>3.401868735101532E-2</v>
      </c>
    </row>
    <row r="761" spans="2:4" x14ac:dyDescent="0.2">
      <c r="B761" t="s">
        <v>797</v>
      </c>
      <c r="C761" s="51">
        <v>-7.2079879542862515E-3</v>
      </c>
      <c r="D761" s="51">
        <f t="shared" si="14"/>
        <v>5.7207987954286256E-2</v>
      </c>
    </row>
    <row r="762" spans="2:4" x14ac:dyDescent="0.2">
      <c r="B762" t="s">
        <v>798</v>
      </c>
      <c r="C762" s="51">
        <v>2.129006517222895E-2</v>
      </c>
      <c r="D762" s="51">
        <f t="shared" si="14"/>
        <v>2.8709934827771053E-2</v>
      </c>
    </row>
    <row r="763" spans="2:4" x14ac:dyDescent="0.2">
      <c r="B763" t="s">
        <v>799</v>
      </c>
      <c r="C763" s="51">
        <v>-7.3955917016851544E-4</v>
      </c>
      <c r="D763" s="51">
        <f t="shared" si="14"/>
        <v>5.0739559170168522E-2</v>
      </c>
    </row>
    <row r="764" spans="2:4" x14ac:dyDescent="0.2">
      <c r="B764" t="s">
        <v>800</v>
      </c>
      <c r="C764" s="51">
        <v>5.978172531472997E-3</v>
      </c>
      <c r="D764" s="51">
        <f t="shared" si="14"/>
        <v>4.4021827468527008E-2</v>
      </c>
    </row>
    <row r="765" spans="2:4" x14ac:dyDescent="0.2">
      <c r="B765" t="s">
        <v>801</v>
      </c>
      <c r="C765" s="51">
        <v>-5.6317717168443294E-3</v>
      </c>
      <c r="D765" s="51">
        <f t="shared" si="14"/>
        <v>5.563177171684433E-2</v>
      </c>
    </row>
    <row r="766" spans="2:4" x14ac:dyDescent="0.2">
      <c r="B766" t="s">
        <v>802</v>
      </c>
      <c r="C766" s="51">
        <v>4.0456951899932071E-2</v>
      </c>
      <c r="D766" s="51">
        <f t="shared" si="14"/>
        <v>9.5430481000679315E-3</v>
      </c>
    </row>
    <row r="767" spans="2:4" x14ac:dyDescent="0.2">
      <c r="B767" t="s">
        <v>803</v>
      </c>
      <c r="C767" s="51">
        <v>9.384914861456645E-3</v>
      </c>
      <c r="D767" s="51">
        <f t="shared" si="14"/>
        <v>4.0615085138543359E-2</v>
      </c>
    </row>
    <row r="768" spans="2:4" x14ac:dyDescent="0.2">
      <c r="B768" t="s">
        <v>804</v>
      </c>
      <c r="C768" s="51">
        <v>1.9669422072841954E-2</v>
      </c>
      <c r="D768" s="51">
        <f t="shared" si="14"/>
        <v>3.0330577927158049E-2</v>
      </c>
    </row>
    <row r="769" spans="2:4" x14ac:dyDescent="0.2">
      <c r="B769" t="s">
        <v>805</v>
      </c>
      <c r="C769" s="51">
        <v>1.7262048592262092E-2</v>
      </c>
      <c r="D769" s="51">
        <f t="shared" si="14"/>
        <v>3.2737951407737914E-2</v>
      </c>
    </row>
    <row r="770" spans="2:4" x14ac:dyDescent="0.2">
      <c r="B770" t="s">
        <v>806</v>
      </c>
      <c r="C770" s="51">
        <v>-8.1537430001813443E-3</v>
      </c>
      <c r="D770" s="51">
        <f t="shared" si="14"/>
        <v>5.8153743000181349E-2</v>
      </c>
    </row>
    <row r="771" spans="2:4" x14ac:dyDescent="0.2">
      <c r="B771" t="s">
        <v>807</v>
      </c>
      <c r="C771" s="51">
        <v>3.3475967516262816E-3</v>
      </c>
      <c r="D771" s="51">
        <f t="shared" si="14"/>
        <v>4.6652403248373719E-2</v>
      </c>
    </row>
    <row r="772" spans="2:4" x14ac:dyDescent="0.2">
      <c r="B772" t="s">
        <v>808</v>
      </c>
      <c r="C772" s="51">
        <v>2.449120212373674E-2</v>
      </c>
      <c r="D772" s="51">
        <f t="shared" si="14"/>
        <v>2.5508797876263263E-2</v>
      </c>
    </row>
    <row r="773" spans="2:4" x14ac:dyDescent="0.2">
      <c r="B773" t="s">
        <v>809</v>
      </c>
      <c r="C773" s="51">
        <v>1.4667578551081596E-2</v>
      </c>
      <c r="D773" s="51">
        <f t="shared" ref="D773:D836" si="15">-C773+5%</f>
        <v>3.5332421448918405E-2</v>
      </c>
    </row>
    <row r="774" spans="2:4" x14ac:dyDescent="0.2">
      <c r="B774" t="s">
        <v>810</v>
      </c>
      <c r="C774" s="51">
        <v>3.580429311733839E-2</v>
      </c>
      <c r="D774" s="51">
        <f t="shared" si="15"/>
        <v>1.4195706882661613E-2</v>
      </c>
    </row>
    <row r="775" spans="2:4" x14ac:dyDescent="0.2">
      <c r="B775" t="s">
        <v>811</v>
      </c>
      <c r="C775" s="51">
        <v>1.0056007543761248E-2</v>
      </c>
      <c r="D775" s="51">
        <f t="shared" si="15"/>
        <v>3.9943992456238753E-2</v>
      </c>
    </row>
    <row r="776" spans="2:4" x14ac:dyDescent="0.2">
      <c r="B776" t="s">
        <v>812</v>
      </c>
      <c r="C776" s="51">
        <v>1.8589124877734522E-2</v>
      </c>
      <c r="D776" s="51">
        <f t="shared" si="15"/>
        <v>3.141087512226548E-2</v>
      </c>
    </row>
    <row r="777" spans="2:4" x14ac:dyDescent="0.2">
      <c r="B777" t="s">
        <v>813</v>
      </c>
      <c r="C777" s="51">
        <v>-3.4880720914459516E-3</v>
      </c>
      <c r="D777" s="51">
        <f t="shared" si="15"/>
        <v>5.3488072091445953E-2</v>
      </c>
    </row>
    <row r="778" spans="2:4" x14ac:dyDescent="0.2">
      <c r="B778" t="s">
        <v>814</v>
      </c>
      <c r="C778" s="51">
        <v>-1.422277760319739E-3</v>
      </c>
      <c r="D778" s="51">
        <f t="shared" si="15"/>
        <v>5.142227776031974E-2</v>
      </c>
    </row>
    <row r="779" spans="2:4" x14ac:dyDescent="0.2">
      <c r="B779" t="s">
        <v>815</v>
      </c>
      <c r="C779" s="51">
        <v>-2.0346504385386599E-2</v>
      </c>
      <c r="D779" s="51">
        <f t="shared" si="15"/>
        <v>7.0346504385386602E-2</v>
      </c>
    </row>
    <row r="780" spans="2:4" x14ac:dyDescent="0.2">
      <c r="B780" t="s">
        <v>816</v>
      </c>
      <c r="C780" s="51">
        <v>1.8251154032094916E-2</v>
      </c>
      <c r="D780" s="51">
        <f t="shared" si="15"/>
        <v>3.1748845967905087E-2</v>
      </c>
    </row>
    <row r="781" spans="2:4" x14ac:dyDescent="0.2">
      <c r="B781" t="s">
        <v>817</v>
      </c>
      <c r="C781" s="51">
        <v>1.7623539939574148E-2</v>
      </c>
      <c r="D781" s="51">
        <f t="shared" si="15"/>
        <v>3.2376460060425855E-2</v>
      </c>
    </row>
    <row r="782" spans="2:4" x14ac:dyDescent="0.2">
      <c r="B782" t="s">
        <v>818</v>
      </c>
      <c r="C782" s="51">
        <v>3.3721279299030578E-2</v>
      </c>
      <c r="D782" s="51">
        <f t="shared" si="15"/>
        <v>1.6278720700969425E-2</v>
      </c>
    </row>
    <row r="783" spans="2:4" x14ac:dyDescent="0.2">
      <c r="B783" t="s">
        <v>819</v>
      </c>
      <c r="C783" s="51">
        <v>2.6074504660283E-2</v>
      </c>
      <c r="D783" s="51">
        <f t="shared" si="15"/>
        <v>2.3925495339717003E-2</v>
      </c>
    </row>
    <row r="784" spans="2:4" x14ac:dyDescent="0.2">
      <c r="B784" t="s">
        <v>820</v>
      </c>
      <c r="C784" s="51">
        <v>1.4091375707307462E-2</v>
      </c>
      <c r="D784" s="51">
        <f t="shared" si="15"/>
        <v>3.5908624292692537E-2</v>
      </c>
    </row>
    <row r="785" spans="2:4" x14ac:dyDescent="0.2">
      <c r="B785" t="s">
        <v>821</v>
      </c>
      <c r="C785" s="51">
        <v>2.6451076497886875E-2</v>
      </c>
      <c r="D785" s="51">
        <f t="shared" si="15"/>
        <v>2.3548923502113128E-2</v>
      </c>
    </row>
    <row r="786" spans="2:4" x14ac:dyDescent="0.2">
      <c r="B786" t="s">
        <v>822</v>
      </c>
      <c r="C786" s="51">
        <v>-5.6389839520494724E-3</v>
      </c>
      <c r="D786" s="51">
        <f t="shared" si="15"/>
        <v>5.5638983952049477E-2</v>
      </c>
    </row>
    <row r="787" spans="2:4" x14ac:dyDescent="0.2">
      <c r="B787" t="s">
        <v>823</v>
      </c>
      <c r="C787" s="51">
        <v>5.1591024221695779E-2</v>
      </c>
      <c r="D787" s="51">
        <f t="shared" si="15"/>
        <v>-1.5910242216957762E-3</v>
      </c>
    </row>
    <row r="788" spans="2:4" x14ac:dyDescent="0.2">
      <c r="B788" t="s">
        <v>824</v>
      </c>
      <c r="C788" s="51">
        <v>2.3572891041020498E-2</v>
      </c>
      <c r="D788" s="51">
        <f t="shared" si="15"/>
        <v>2.6427108958979505E-2</v>
      </c>
    </row>
    <row r="789" spans="2:4" x14ac:dyDescent="0.2">
      <c r="B789" t="s">
        <v>825</v>
      </c>
      <c r="C789" s="51">
        <v>1.3376688994081717E-2</v>
      </c>
      <c r="D789" s="51">
        <f t="shared" si="15"/>
        <v>3.6623311005918285E-2</v>
      </c>
    </row>
    <row r="790" spans="2:4" x14ac:dyDescent="0.2">
      <c r="B790" t="s">
        <v>826</v>
      </c>
      <c r="C790" s="51">
        <v>-6.844779269663993E-3</v>
      </c>
      <c r="D790" s="51">
        <f t="shared" si="15"/>
        <v>5.6844779269663998E-2</v>
      </c>
    </row>
    <row r="791" spans="2:4" x14ac:dyDescent="0.2">
      <c r="B791" t="s">
        <v>827</v>
      </c>
      <c r="C791" s="51">
        <v>1.2777139962463286E-2</v>
      </c>
      <c r="D791" s="51">
        <f t="shared" si="15"/>
        <v>3.722286003753672E-2</v>
      </c>
    </row>
    <row r="792" spans="2:4" x14ac:dyDescent="0.2">
      <c r="B792" t="s">
        <v>828</v>
      </c>
      <c r="C792" s="51">
        <v>1.772461234284119E-2</v>
      </c>
      <c r="D792" s="51">
        <f t="shared" si="15"/>
        <v>3.2275387657158816E-2</v>
      </c>
    </row>
    <row r="793" spans="2:4" x14ac:dyDescent="0.2">
      <c r="B793" t="s">
        <v>829</v>
      </c>
      <c r="C793" s="51">
        <v>1.1886859021663865E-2</v>
      </c>
      <c r="D793" s="51">
        <f t="shared" si="15"/>
        <v>3.8113140978336138E-2</v>
      </c>
    </row>
    <row r="794" spans="2:4" x14ac:dyDescent="0.2">
      <c r="B794" t="s">
        <v>830</v>
      </c>
      <c r="C794" s="51">
        <v>-3.6671378195997015E-2</v>
      </c>
      <c r="D794" s="51">
        <f t="shared" si="15"/>
        <v>8.6671378195997018E-2</v>
      </c>
    </row>
    <row r="795" spans="2:4" x14ac:dyDescent="0.2">
      <c r="B795" t="s">
        <v>831</v>
      </c>
      <c r="C795" s="51">
        <v>3.0639978406063972E-2</v>
      </c>
      <c r="D795" s="51">
        <f t="shared" si="15"/>
        <v>1.936002159393603E-2</v>
      </c>
    </row>
    <row r="796" spans="2:4" x14ac:dyDescent="0.2">
      <c r="B796" t="s">
        <v>832</v>
      </c>
      <c r="C796" s="51">
        <v>2.1692342747561821E-2</v>
      </c>
      <c r="D796" s="51">
        <f t="shared" si="15"/>
        <v>2.8307657252438181E-2</v>
      </c>
    </row>
    <row r="797" spans="2:4" x14ac:dyDescent="0.2">
      <c r="B797" t="s">
        <v>833</v>
      </c>
      <c r="C797" s="51">
        <v>6.132784411410493E-3</v>
      </c>
      <c r="D797" s="51">
        <f t="shared" si="15"/>
        <v>4.3867215588589512E-2</v>
      </c>
    </row>
    <row r="798" spans="2:4" x14ac:dyDescent="0.2">
      <c r="B798" t="s">
        <v>834</v>
      </c>
      <c r="C798" s="51">
        <v>3.1294373734889559E-2</v>
      </c>
      <c r="D798" s="51">
        <f t="shared" si="15"/>
        <v>1.8705626265110444E-2</v>
      </c>
    </row>
    <row r="799" spans="2:4" x14ac:dyDescent="0.2">
      <c r="B799" t="s">
        <v>835</v>
      </c>
      <c r="C799" s="51">
        <v>5.7381536095986053E-3</v>
      </c>
      <c r="D799" s="51">
        <f t="shared" si="15"/>
        <v>4.4261846390401399E-2</v>
      </c>
    </row>
    <row r="800" spans="2:4" x14ac:dyDescent="0.2">
      <c r="B800" t="s">
        <v>836</v>
      </c>
      <c r="C800" s="51">
        <v>3.2164133324592822E-2</v>
      </c>
      <c r="D800" s="51">
        <f t="shared" si="15"/>
        <v>1.783586667540718E-2</v>
      </c>
    </row>
    <row r="801" spans="2:4" x14ac:dyDescent="0.2">
      <c r="B801" t="s">
        <v>837</v>
      </c>
      <c r="C801" s="51">
        <v>3.4449675113512801E-3</v>
      </c>
      <c r="D801" s="51">
        <f t="shared" si="15"/>
        <v>4.6555032488648722E-2</v>
      </c>
    </row>
    <row r="802" spans="2:4" x14ac:dyDescent="0.2">
      <c r="B802" t="s">
        <v>838</v>
      </c>
      <c r="C802" s="51">
        <v>3.0220744435455402E-3</v>
      </c>
      <c r="D802" s="51">
        <f t="shared" si="15"/>
        <v>4.6977925556454463E-2</v>
      </c>
    </row>
    <row r="803" spans="2:4" x14ac:dyDescent="0.2">
      <c r="B803" t="s">
        <v>839</v>
      </c>
      <c r="C803" s="51">
        <v>4.1209322246827225E-2</v>
      </c>
      <c r="D803" s="51">
        <f t="shared" si="15"/>
        <v>8.7906777531727778E-3</v>
      </c>
    </row>
    <row r="804" spans="2:4" x14ac:dyDescent="0.2">
      <c r="B804" t="s">
        <v>840</v>
      </c>
      <c r="C804" s="51">
        <v>9.2401208988933305E-3</v>
      </c>
      <c r="D804" s="51">
        <f t="shared" si="15"/>
        <v>4.0759879101106671E-2</v>
      </c>
    </row>
    <row r="805" spans="2:4" x14ac:dyDescent="0.2">
      <c r="B805" t="s">
        <v>841</v>
      </c>
      <c r="C805" s="51">
        <v>-2.1385218597896626E-2</v>
      </c>
      <c r="D805" s="51">
        <f t="shared" si="15"/>
        <v>7.1385218597896621E-2</v>
      </c>
    </row>
    <row r="806" spans="2:4" x14ac:dyDescent="0.2">
      <c r="B806" t="s">
        <v>842</v>
      </c>
      <c r="C806" s="51">
        <v>4.8843603938496447E-3</v>
      </c>
      <c r="D806" s="51">
        <f t="shared" si="15"/>
        <v>4.5115639606150358E-2</v>
      </c>
    </row>
    <row r="807" spans="2:4" x14ac:dyDescent="0.2">
      <c r="B807" t="s">
        <v>843</v>
      </c>
      <c r="C807" s="51">
        <v>1.4944869242285618E-2</v>
      </c>
      <c r="D807" s="51">
        <f t="shared" si="15"/>
        <v>3.5055130757714381E-2</v>
      </c>
    </row>
    <row r="808" spans="2:4" x14ac:dyDescent="0.2">
      <c r="B808" t="s">
        <v>844</v>
      </c>
      <c r="C808" s="51">
        <v>8.8389734258445089E-3</v>
      </c>
      <c r="D808" s="51">
        <f t="shared" si="15"/>
        <v>4.116102657415549E-2</v>
      </c>
    </row>
    <row r="809" spans="2:4" x14ac:dyDescent="0.2">
      <c r="B809" t="s">
        <v>845</v>
      </c>
      <c r="C809" s="51">
        <v>1.4617214757863609E-3</v>
      </c>
      <c r="D809" s="51">
        <f t="shared" si="15"/>
        <v>4.8538278524213642E-2</v>
      </c>
    </row>
    <row r="810" spans="2:4" x14ac:dyDescent="0.2">
      <c r="B810" t="s">
        <v>846</v>
      </c>
      <c r="C810" s="51">
        <v>1.3290497409670681E-2</v>
      </c>
      <c r="D810" s="51">
        <f t="shared" si="15"/>
        <v>3.6709502590329318E-2</v>
      </c>
    </row>
    <row r="811" spans="2:4" x14ac:dyDescent="0.2">
      <c r="B811" t="s">
        <v>847</v>
      </c>
      <c r="C811" s="51">
        <v>3.5315797863561191E-3</v>
      </c>
      <c r="D811" s="51">
        <f t="shared" si="15"/>
        <v>4.6468420213643884E-2</v>
      </c>
    </row>
    <row r="812" spans="2:4" x14ac:dyDescent="0.2">
      <c r="B812" t="s">
        <v>848</v>
      </c>
      <c r="C812" s="51">
        <v>4.8110828758251407E-2</v>
      </c>
      <c r="D812" s="51">
        <f t="shared" si="15"/>
        <v>1.8891712417485954E-3</v>
      </c>
    </row>
    <row r="813" spans="2:4" x14ac:dyDescent="0.2">
      <c r="B813" t="s">
        <v>849</v>
      </c>
      <c r="C813" s="51">
        <v>8.1774237778094467E-3</v>
      </c>
      <c r="D813" s="51">
        <f t="shared" si="15"/>
        <v>4.1822576222190558E-2</v>
      </c>
    </row>
    <row r="814" spans="2:4" x14ac:dyDescent="0.2">
      <c r="B814" t="s">
        <v>850</v>
      </c>
      <c r="C814" s="51">
        <v>2.8504236240139778E-2</v>
      </c>
      <c r="D814" s="51">
        <f t="shared" si="15"/>
        <v>2.1495763759860224E-2</v>
      </c>
    </row>
    <row r="815" spans="2:4" x14ac:dyDescent="0.2">
      <c r="B815" t="s">
        <v>851</v>
      </c>
      <c r="C815" s="51">
        <v>1.3962355497320209E-2</v>
      </c>
      <c r="D815" s="51">
        <f t="shared" si="15"/>
        <v>3.6037644502679794E-2</v>
      </c>
    </row>
    <row r="816" spans="2:4" x14ac:dyDescent="0.2">
      <c r="B816" t="s">
        <v>852</v>
      </c>
      <c r="C816" s="51">
        <v>-4.8681025785353091E-5</v>
      </c>
      <c r="D816" s="51">
        <f t="shared" si="15"/>
        <v>5.0048681025785358E-2</v>
      </c>
    </row>
    <row r="817" spans="2:4" x14ac:dyDescent="0.2">
      <c r="B817" t="s">
        <v>853</v>
      </c>
      <c r="C817" s="51">
        <v>-9.1461677563005831E-3</v>
      </c>
      <c r="D817" s="51">
        <f t="shared" si="15"/>
        <v>5.9146167756300584E-2</v>
      </c>
    </row>
    <row r="818" spans="2:4" x14ac:dyDescent="0.2">
      <c r="B818" t="s">
        <v>854</v>
      </c>
      <c r="C818" s="51">
        <v>5.7172058157138319E-3</v>
      </c>
      <c r="D818" s="51">
        <f t="shared" si="15"/>
        <v>4.428279418428617E-2</v>
      </c>
    </row>
    <row r="819" spans="2:4" x14ac:dyDescent="0.2">
      <c r="B819" t="s">
        <v>855</v>
      </c>
      <c r="C819" s="51">
        <v>-1.6735165591704008E-2</v>
      </c>
      <c r="D819" s="51">
        <f t="shared" si="15"/>
        <v>6.6735165591704004E-2</v>
      </c>
    </row>
    <row r="820" spans="2:4" x14ac:dyDescent="0.2">
      <c r="B820" t="s">
        <v>856</v>
      </c>
      <c r="C820" s="51">
        <v>1.0309659913328037E-2</v>
      </c>
      <c r="D820" s="51">
        <f t="shared" si="15"/>
        <v>3.9690340086671966E-2</v>
      </c>
    </row>
    <row r="821" spans="2:4" x14ac:dyDescent="0.2">
      <c r="B821" t="s">
        <v>857</v>
      </c>
      <c r="C821" s="51">
        <v>3.018013148255496E-2</v>
      </c>
      <c r="D821" s="51">
        <f t="shared" si="15"/>
        <v>1.9819868517445043E-2</v>
      </c>
    </row>
    <row r="822" spans="2:4" x14ac:dyDescent="0.2">
      <c r="B822" t="s">
        <v>858</v>
      </c>
      <c r="C822" s="51">
        <v>-1.2865908344714598E-2</v>
      </c>
      <c r="D822" s="51">
        <f t="shared" si="15"/>
        <v>6.2865908344714602E-2</v>
      </c>
    </row>
    <row r="823" spans="2:4" x14ac:dyDescent="0.2">
      <c r="B823" t="s">
        <v>859</v>
      </c>
      <c r="C823" s="51">
        <v>1.4907615275064064E-2</v>
      </c>
      <c r="D823" s="51">
        <f t="shared" si="15"/>
        <v>3.5092384724935935E-2</v>
      </c>
    </row>
    <row r="824" spans="2:4" x14ac:dyDescent="0.2">
      <c r="B824" t="s">
        <v>860</v>
      </c>
      <c r="C824" s="51">
        <v>-3.3544876464393879E-3</v>
      </c>
      <c r="D824" s="51">
        <f t="shared" si="15"/>
        <v>5.3354487646439394E-2</v>
      </c>
    </row>
    <row r="825" spans="2:4" x14ac:dyDescent="0.2">
      <c r="B825" t="s">
        <v>861</v>
      </c>
      <c r="C825" s="51">
        <v>-2.4419205916373435E-3</v>
      </c>
      <c r="D825" s="51">
        <f t="shared" si="15"/>
        <v>5.2441920591637346E-2</v>
      </c>
    </row>
    <row r="826" spans="2:4" x14ac:dyDescent="0.2">
      <c r="B826" t="s">
        <v>862</v>
      </c>
      <c r="C826" s="51">
        <v>1.3880655084774521E-2</v>
      </c>
      <c r="D826" s="51">
        <f t="shared" si="15"/>
        <v>3.6119344915225483E-2</v>
      </c>
    </row>
    <row r="827" spans="2:4" x14ac:dyDescent="0.2">
      <c r="B827" t="s">
        <v>863</v>
      </c>
      <c r="C827" s="51">
        <v>4.6501065482885857E-2</v>
      </c>
      <c r="D827" s="51">
        <f t="shared" si="15"/>
        <v>3.4989345171141453E-3</v>
      </c>
    </row>
    <row r="828" spans="2:4" x14ac:dyDescent="0.2">
      <c r="B828" t="s">
        <v>864</v>
      </c>
      <c r="C828" s="51">
        <v>-1.2172394451461512E-2</v>
      </c>
      <c r="D828" s="51">
        <f t="shared" si="15"/>
        <v>6.2172394451461513E-2</v>
      </c>
    </row>
    <row r="829" spans="2:4" x14ac:dyDescent="0.2">
      <c r="B829" t="s">
        <v>865</v>
      </c>
      <c r="C829" s="51">
        <v>2.8902431004572543E-2</v>
      </c>
      <c r="D829" s="51">
        <f t="shared" si="15"/>
        <v>2.109756899542746E-2</v>
      </c>
    </row>
    <row r="830" spans="2:4" x14ac:dyDescent="0.2">
      <c r="B830" t="s">
        <v>866</v>
      </c>
      <c r="C830" s="51">
        <v>-1.5441439391972777E-2</v>
      </c>
      <c r="D830" s="51">
        <f t="shared" si="15"/>
        <v>6.5441439391972778E-2</v>
      </c>
    </row>
    <row r="831" spans="2:4" x14ac:dyDescent="0.2">
      <c r="B831" t="s">
        <v>867</v>
      </c>
      <c r="C831" s="51">
        <v>1.8474932860586615E-4</v>
      </c>
      <c r="D831" s="51">
        <f t="shared" si="15"/>
        <v>4.981525067139414E-2</v>
      </c>
    </row>
    <row r="832" spans="2:4" x14ac:dyDescent="0.2">
      <c r="B832" t="s">
        <v>868</v>
      </c>
      <c r="C832" s="51">
        <v>-2.7655861468533896E-2</v>
      </c>
      <c r="D832" s="51">
        <f t="shared" si="15"/>
        <v>7.7655861468533899E-2</v>
      </c>
    </row>
    <row r="833" spans="2:4" x14ac:dyDescent="0.2">
      <c r="B833" t="s">
        <v>869</v>
      </c>
      <c r="C833" s="51">
        <v>-3.3590067813044369E-2</v>
      </c>
      <c r="D833" s="51">
        <f t="shared" si="15"/>
        <v>8.3590067813044372E-2</v>
      </c>
    </row>
    <row r="834" spans="2:4" x14ac:dyDescent="0.2">
      <c r="B834" t="s">
        <v>870</v>
      </c>
      <c r="C834" s="51">
        <v>1.4795245312296063E-2</v>
      </c>
      <c r="D834" s="51">
        <f t="shared" si="15"/>
        <v>3.520475468770394E-2</v>
      </c>
    </row>
    <row r="835" spans="2:4" x14ac:dyDescent="0.2">
      <c r="B835" t="s">
        <v>871</v>
      </c>
      <c r="C835" s="51">
        <v>1.4422611537766878E-2</v>
      </c>
      <c r="D835" s="51">
        <f t="shared" si="15"/>
        <v>3.5577388462233128E-2</v>
      </c>
    </row>
    <row r="836" spans="2:4" x14ac:dyDescent="0.2">
      <c r="B836" t="s">
        <v>872</v>
      </c>
      <c r="C836" s="51">
        <v>3.9621297130839755E-2</v>
      </c>
      <c r="D836" s="51">
        <f t="shared" si="15"/>
        <v>1.0378702869160247E-2</v>
      </c>
    </row>
    <row r="837" spans="2:4" x14ac:dyDescent="0.2">
      <c r="B837" t="s">
        <v>873</v>
      </c>
      <c r="C837" s="51">
        <v>3.5912772261573661E-2</v>
      </c>
      <c r="D837" s="51">
        <f t="shared" ref="D837:D900" si="16">-C837+5%</f>
        <v>1.4087227738426342E-2</v>
      </c>
    </row>
    <row r="838" spans="2:4" x14ac:dyDescent="0.2">
      <c r="B838" t="s">
        <v>874</v>
      </c>
      <c r="C838" s="51">
        <v>1.2507457611994881E-3</v>
      </c>
      <c r="D838" s="51">
        <f t="shared" si="16"/>
        <v>4.8749254238800513E-2</v>
      </c>
    </row>
    <row r="839" spans="2:4" x14ac:dyDescent="0.2">
      <c r="B839" t="s">
        <v>875</v>
      </c>
      <c r="C839" s="51">
        <v>2.89047690960006E-2</v>
      </c>
      <c r="D839" s="51">
        <f t="shared" si="16"/>
        <v>2.1095230903999403E-2</v>
      </c>
    </row>
    <row r="840" spans="2:4" x14ac:dyDescent="0.2">
      <c r="B840" t="s">
        <v>876</v>
      </c>
      <c r="C840" s="51">
        <v>5.0094168011482563E-3</v>
      </c>
      <c r="D840" s="51">
        <f t="shared" si="16"/>
        <v>4.4990583198851748E-2</v>
      </c>
    </row>
    <row r="841" spans="2:4" x14ac:dyDescent="0.2">
      <c r="B841" t="s">
        <v>877</v>
      </c>
      <c r="C841" s="51">
        <v>7.5515836990035761E-3</v>
      </c>
      <c r="D841" s="51">
        <f t="shared" si="16"/>
        <v>4.2448416300996425E-2</v>
      </c>
    </row>
    <row r="842" spans="2:4" x14ac:dyDescent="0.2">
      <c r="B842" t="s">
        <v>878</v>
      </c>
      <c r="C842" s="51">
        <v>1.8765101515105891E-2</v>
      </c>
      <c r="D842" s="51">
        <f t="shared" si="16"/>
        <v>3.1234898484894111E-2</v>
      </c>
    </row>
    <row r="843" spans="2:4" x14ac:dyDescent="0.2">
      <c r="B843" t="s">
        <v>879</v>
      </c>
      <c r="C843" s="51">
        <v>4.4124110443964838E-2</v>
      </c>
      <c r="D843" s="51">
        <f t="shared" si="16"/>
        <v>5.8758895560351646E-3</v>
      </c>
    </row>
    <row r="844" spans="2:4" x14ac:dyDescent="0.2">
      <c r="B844" t="s">
        <v>880</v>
      </c>
      <c r="C844" s="51">
        <v>3.2063678778295149E-2</v>
      </c>
      <c r="D844" s="51">
        <f t="shared" si="16"/>
        <v>1.7936321221704854E-2</v>
      </c>
    </row>
    <row r="845" spans="2:4" x14ac:dyDescent="0.2">
      <c r="B845" t="s">
        <v>881</v>
      </c>
      <c r="C845" s="51">
        <v>-1.8092692399867126E-2</v>
      </c>
      <c r="D845" s="51">
        <f t="shared" si="16"/>
        <v>6.8092692399867122E-2</v>
      </c>
    </row>
    <row r="846" spans="2:4" x14ac:dyDescent="0.2">
      <c r="B846" t="s">
        <v>882</v>
      </c>
      <c r="C846" s="51">
        <v>8.0340712220177898E-3</v>
      </c>
      <c r="D846" s="51">
        <f t="shared" si="16"/>
        <v>4.1965928777982213E-2</v>
      </c>
    </row>
    <row r="847" spans="2:4" x14ac:dyDescent="0.2">
      <c r="B847" t="s">
        <v>883</v>
      </c>
      <c r="C847" s="51">
        <v>1.8270302238550085E-2</v>
      </c>
      <c r="D847" s="51">
        <f t="shared" si="16"/>
        <v>3.1729697761449918E-2</v>
      </c>
    </row>
    <row r="848" spans="2:4" x14ac:dyDescent="0.2">
      <c r="B848" t="s">
        <v>884</v>
      </c>
      <c r="C848" s="51">
        <v>-1.8820763382924134E-2</v>
      </c>
      <c r="D848" s="51">
        <f t="shared" si="16"/>
        <v>6.8820763382924144E-2</v>
      </c>
    </row>
    <row r="849" spans="2:4" x14ac:dyDescent="0.2">
      <c r="B849" t="s">
        <v>885</v>
      </c>
      <c r="C849" s="51">
        <v>3.7593364328296517E-3</v>
      </c>
      <c r="D849" s="51">
        <f t="shared" si="16"/>
        <v>4.6240663567170354E-2</v>
      </c>
    </row>
    <row r="850" spans="2:4" x14ac:dyDescent="0.2">
      <c r="B850" t="s">
        <v>886</v>
      </c>
      <c r="C850" s="51">
        <v>1.3580306850294575E-2</v>
      </c>
      <c r="D850" s="51">
        <f t="shared" si="16"/>
        <v>3.6419693149705432E-2</v>
      </c>
    </row>
    <row r="851" spans="2:4" x14ac:dyDescent="0.2">
      <c r="B851" t="s">
        <v>887</v>
      </c>
      <c r="C851" s="51">
        <v>7.0766177486695208E-3</v>
      </c>
      <c r="D851" s="51">
        <f t="shared" si="16"/>
        <v>4.292338225133048E-2</v>
      </c>
    </row>
    <row r="852" spans="2:4" x14ac:dyDescent="0.2">
      <c r="B852" t="s">
        <v>888</v>
      </c>
      <c r="C852" s="51">
        <v>-4.1955714834767694E-3</v>
      </c>
      <c r="D852" s="51">
        <f t="shared" si="16"/>
        <v>5.419557148347677E-2</v>
      </c>
    </row>
    <row r="853" spans="2:4" x14ac:dyDescent="0.2">
      <c r="B853" t="s">
        <v>889</v>
      </c>
      <c r="C853" s="51">
        <v>3.186537107404383E-2</v>
      </c>
      <c r="D853" s="51">
        <f t="shared" si="16"/>
        <v>1.8134628925956173E-2</v>
      </c>
    </row>
    <row r="854" spans="2:4" x14ac:dyDescent="0.2">
      <c r="B854" t="s">
        <v>890</v>
      </c>
      <c r="C854" s="51">
        <v>2.554699250574987E-2</v>
      </c>
      <c r="D854" s="51">
        <f t="shared" si="16"/>
        <v>2.4453007494250133E-2</v>
      </c>
    </row>
    <row r="855" spans="2:4" x14ac:dyDescent="0.2">
      <c r="B855" t="s">
        <v>891</v>
      </c>
      <c r="C855" s="51">
        <v>4.7210788927728224E-2</v>
      </c>
      <c r="D855" s="51">
        <f t="shared" si="16"/>
        <v>2.7892110722717786E-3</v>
      </c>
    </row>
    <row r="856" spans="2:4" x14ac:dyDescent="0.2">
      <c r="B856" t="s">
        <v>892</v>
      </c>
      <c r="C856" s="51">
        <v>-3.6899496194349617E-2</v>
      </c>
      <c r="D856" s="51">
        <f t="shared" si="16"/>
        <v>8.6899496194349612E-2</v>
      </c>
    </row>
    <row r="857" spans="2:4" x14ac:dyDescent="0.2">
      <c r="B857" t="s">
        <v>893</v>
      </c>
      <c r="C857" s="51">
        <v>-9.397887311571507E-3</v>
      </c>
      <c r="D857" s="51">
        <f t="shared" si="16"/>
        <v>5.9397887311571508E-2</v>
      </c>
    </row>
    <row r="858" spans="2:4" x14ac:dyDescent="0.2">
      <c r="B858" t="s">
        <v>894</v>
      </c>
      <c r="C858" s="51">
        <v>2.7812839088014664E-2</v>
      </c>
      <c r="D858" s="51">
        <f t="shared" si="16"/>
        <v>2.2187160911985339E-2</v>
      </c>
    </row>
    <row r="859" spans="2:4" x14ac:dyDescent="0.2">
      <c r="B859" t="s">
        <v>895</v>
      </c>
      <c r="C859" s="51">
        <v>-3.1757124165971061E-2</v>
      </c>
      <c r="D859" s="51">
        <f t="shared" si="16"/>
        <v>8.1757124165971057E-2</v>
      </c>
    </row>
    <row r="860" spans="2:4" x14ac:dyDescent="0.2">
      <c r="B860" t="s">
        <v>896</v>
      </c>
      <c r="C860" s="51">
        <v>3.2706529576658684E-2</v>
      </c>
      <c r="D860" s="51">
        <f t="shared" si="16"/>
        <v>1.7293470423341319E-2</v>
      </c>
    </row>
    <row r="861" spans="2:4" x14ac:dyDescent="0.2">
      <c r="B861" t="s">
        <v>897</v>
      </c>
      <c r="C861" s="51">
        <v>3.1140805281735615E-2</v>
      </c>
      <c r="D861" s="51">
        <f t="shared" si="16"/>
        <v>1.8859194718264388E-2</v>
      </c>
    </row>
    <row r="862" spans="2:4" x14ac:dyDescent="0.2">
      <c r="B862" t="s">
        <v>898</v>
      </c>
      <c r="C862" s="51">
        <v>2.6438187080318358E-2</v>
      </c>
      <c r="D862" s="51">
        <f t="shared" si="16"/>
        <v>2.3561812919681645E-2</v>
      </c>
    </row>
    <row r="863" spans="2:4" x14ac:dyDescent="0.2">
      <c r="B863" t="s">
        <v>899</v>
      </c>
      <c r="C863" s="51">
        <v>1.7768728346171644E-2</v>
      </c>
      <c r="D863" s="51">
        <f t="shared" si="16"/>
        <v>3.2231271653828358E-2</v>
      </c>
    </row>
    <row r="864" spans="2:4" x14ac:dyDescent="0.2">
      <c r="B864" t="s">
        <v>900</v>
      </c>
      <c r="C864" s="51">
        <v>1.8052221199060164E-2</v>
      </c>
      <c r="D864" s="51">
        <f t="shared" si="16"/>
        <v>3.1947778800939838E-2</v>
      </c>
    </row>
    <row r="865" spans="2:4" x14ac:dyDescent="0.2">
      <c r="B865" t="s">
        <v>901</v>
      </c>
      <c r="C865" s="51">
        <v>4.0789870014811734E-2</v>
      </c>
      <c r="D865" s="51">
        <f t="shared" si="16"/>
        <v>9.2101299851882687E-3</v>
      </c>
    </row>
    <row r="866" spans="2:4" x14ac:dyDescent="0.2">
      <c r="B866" t="s">
        <v>902</v>
      </c>
      <c r="C866" s="51">
        <v>3.2680181348618685E-2</v>
      </c>
      <c r="D866" s="51">
        <f t="shared" si="16"/>
        <v>1.7319818651381318E-2</v>
      </c>
    </row>
    <row r="867" spans="2:4" x14ac:dyDescent="0.2">
      <c r="B867" t="s">
        <v>903</v>
      </c>
      <c r="C867" s="51">
        <v>5.2052816356823649E-2</v>
      </c>
      <c r="D867" s="51">
        <f t="shared" si="16"/>
        <v>-2.052816356823646E-3</v>
      </c>
    </row>
    <row r="868" spans="2:4" x14ac:dyDescent="0.2">
      <c r="B868" t="s">
        <v>904</v>
      </c>
      <c r="C868" s="51">
        <v>-1.7796550040052692E-2</v>
      </c>
      <c r="D868" s="51">
        <f t="shared" si="16"/>
        <v>6.7796550040052694E-2</v>
      </c>
    </row>
    <row r="869" spans="2:4" x14ac:dyDescent="0.2">
      <c r="B869" t="s">
        <v>905</v>
      </c>
      <c r="C869" s="51">
        <v>3.3347701731796055E-2</v>
      </c>
      <c r="D869" s="51">
        <f t="shared" si="16"/>
        <v>1.6652298268203948E-2</v>
      </c>
    </row>
    <row r="870" spans="2:4" x14ac:dyDescent="0.2">
      <c r="B870" t="s">
        <v>906</v>
      </c>
      <c r="C870" s="51">
        <v>3.5856207077364338E-2</v>
      </c>
      <c r="D870" s="51">
        <f t="shared" si="16"/>
        <v>1.4143792922635665E-2</v>
      </c>
    </row>
    <row r="871" spans="2:4" x14ac:dyDescent="0.2">
      <c r="B871" t="s">
        <v>907</v>
      </c>
      <c r="C871" s="51">
        <v>5.0569197718666921E-4</v>
      </c>
      <c r="D871" s="51">
        <f t="shared" si="16"/>
        <v>4.9494308022813335E-2</v>
      </c>
    </row>
    <row r="872" spans="2:4" x14ac:dyDescent="0.2">
      <c r="B872" t="s">
        <v>908</v>
      </c>
      <c r="C872" s="51">
        <v>1.2611453022742117E-2</v>
      </c>
      <c r="D872" s="51">
        <f t="shared" si="16"/>
        <v>3.7388546977257887E-2</v>
      </c>
    </row>
    <row r="873" spans="2:4" x14ac:dyDescent="0.2">
      <c r="B873" t="s">
        <v>909</v>
      </c>
      <c r="C873" s="51">
        <v>1.0341956664857014E-2</v>
      </c>
      <c r="D873" s="51">
        <f t="shared" si="16"/>
        <v>3.9658043335142987E-2</v>
      </c>
    </row>
    <row r="874" spans="2:4" x14ac:dyDescent="0.2">
      <c r="B874" t="s">
        <v>910</v>
      </c>
      <c r="C874" s="51">
        <v>2.1647972023979375E-2</v>
      </c>
      <c r="D874" s="51">
        <f t="shared" si="16"/>
        <v>2.8352027976020627E-2</v>
      </c>
    </row>
    <row r="875" spans="2:4" x14ac:dyDescent="0.2">
      <c r="B875" t="s">
        <v>911</v>
      </c>
      <c r="C875" s="51">
        <v>4.9999785232933157E-2</v>
      </c>
      <c r="D875" s="51">
        <f t="shared" si="16"/>
        <v>2.1476706684592228E-7</v>
      </c>
    </row>
    <row r="876" spans="2:4" x14ac:dyDescent="0.2">
      <c r="B876" t="s">
        <v>912</v>
      </c>
      <c r="C876" s="51">
        <v>-1.8717785511144822E-2</v>
      </c>
      <c r="D876" s="51">
        <f t="shared" si="16"/>
        <v>6.8717785511144824E-2</v>
      </c>
    </row>
    <row r="877" spans="2:4" x14ac:dyDescent="0.2">
      <c r="B877" t="s">
        <v>913</v>
      </c>
      <c r="C877" s="51">
        <v>1.4851869860467954E-2</v>
      </c>
      <c r="D877" s="51">
        <f t="shared" si="16"/>
        <v>3.5148130139532052E-2</v>
      </c>
    </row>
    <row r="878" spans="2:4" x14ac:dyDescent="0.2">
      <c r="B878" t="s">
        <v>914</v>
      </c>
      <c r="C878" s="51">
        <v>-8.2790274441270888E-3</v>
      </c>
      <c r="D878" s="51">
        <f t="shared" si="16"/>
        <v>5.8279027444127093E-2</v>
      </c>
    </row>
    <row r="879" spans="2:4" x14ac:dyDescent="0.2">
      <c r="B879" t="s">
        <v>915</v>
      </c>
      <c r="C879" s="51">
        <v>-1.4996918285602174E-2</v>
      </c>
      <c r="D879" s="51">
        <f t="shared" si="16"/>
        <v>6.4996918285602182E-2</v>
      </c>
    </row>
    <row r="880" spans="2:4" x14ac:dyDescent="0.2">
      <c r="B880" t="s">
        <v>916</v>
      </c>
      <c r="C880" s="51">
        <v>2.8336628872173461E-2</v>
      </c>
      <c r="D880" s="51">
        <f t="shared" si="16"/>
        <v>2.1663371127826542E-2</v>
      </c>
    </row>
    <row r="881" spans="2:4" x14ac:dyDescent="0.2">
      <c r="B881" t="s">
        <v>917</v>
      </c>
      <c r="C881" s="51">
        <v>6.3389908799224605E-3</v>
      </c>
      <c r="D881" s="51">
        <f t="shared" si="16"/>
        <v>4.3661009120077546E-2</v>
      </c>
    </row>
    <row r="882" spans="2:4" x14ac:dyDescent="0.2">
      <c r="B882" t="s">
        <v>918</v>
      </c>
      <c r="C882" s="51">
        <v>6.015585616436012E-3</v>
      </c>
      <c r="D882" s="51">
        <f t="shared" si="16"/>
        <v>4.3984414383563993E-2</v>
      </c>
    </row>
    <row r="883" spans="2:4" x14ac:dyDescent="0.2">
      <c r="B883" t="s">
        <v>919</v>
      </c>
      <c r="C883" s="51">
        <v>4.8266394634556417E-3</v>
      </c>
      <c r="D883" s="51">
        <f t="shared" si="16"/>
        <v>4.517336053654436E-2</v>
      </c>
    </row>
    <row r="884" spans="2:4" x14ac:dyDescent="0.2">
      <c r="B884" t="s">
        <v>920</v>
      </c>
      <c r="C884" s="51">
        <v>3.1350292760651169E-2</v>
      </c>
      <c r="D884" s="51">
        <f t="shared" si="16"/>
        <v>1.8649707239348834E-2</v>
      </c>
    </row>
    <row r="885" spans="2:4" x14ac:dyDescent="0.2">
      <c r="B885" t="s">
        <v>921</v>
      </c>
      <c r="C885" s="51">
        <v>2.2909706486882207E-2</v>
      </c>
      <c r="D885" s="51">
        <f t="shared" si="16"/>
        <v>2.7090293513117796E-2</v>
      </c>
    </row>
    <row r="886" spans="2:4" x14ac:dyDescent="0.2">
      <c r="B886" t="s">
        <v>922</v>
      </c>
      <c r="C886" s="51">
        <v>-7.1053094706467496E-3</v>
      </c>
      <c r="D886" s="51">
        <f t="shared" si="16"/>
        <v>5.7105309470646751E-2</v>
      </c>
    </row>
    <row r="887" spans="2:4" x14ac:dyDescent="0.2">
      <c r="B887" t="s">
        <v>923</v>
      </c>
      <c r="C887" s="51">
        <v>8.2091749588337568E-3</v>
      </c>
      <c r="D887" s="51">
        <f t="shared" si="16"/>
        <v>4.1790825041166248E-2</v>
      </c>
    </row>
    <row r="888" spans="2:4" x14ac:dyDescent="0.2">
      <c r="B888" t="s">
        <v>924</v>
      </c>
      <c r="C888" s="51">
        <v>2.9508229056636533E-2</v>
      </c>
      <c r="D888" s="51">
        <f t="shared" si="16"/>
        <v>2.049177094336347E-2</v>
      </c>
    </row>
    <row r="889" spans="2:4" x14ac:dyDescent="0.2">
      <c r="B889" t="s">
        <v>925</v>
      </c>
      <c r="C889" s="51">
        <v>2.0450496481953601E-2</v>
      </c>
      <c r="D889" s="51">
        <f t="shared" si="16"/>
        <v>2.9549503518046402E-2</v>
      </c>
    </row>
    <row r="890" spans="2:4" x14ac:dyDescent="0.2">
      <c r="B890" t="s">
        <v>926</v>
      </c>
      <c r="C890" s="51">
        <v>-3.3331456941570199E-2</v>
      </c>
      <c r="D890" s="51">
        <f t="shared" si="16"/>
        <v>8.3331456941570209E-2</v>
      </c>
    </row>
    <row r="891" spans="2:4" x14ac:dyDescent="0.2">
      <c r="B891" t="s">
        <v>927</v>
      </c>
      <c r="C891" s="51">
        <v>2.7540363302347812E-2</v>
      </c>
      <c r="D891" s="51">
        <f t="shared" si="16"/>
        <v>2.2459636697652191E-2</v>
      </c>
    </row>
    <row r="892" spans="2:4" x14ac:dyDescent="0.2">
      <c r="B892" t="s">
        <v>928</v>
      </c>
      <c r="C892" s="51">
        <v>4.9658504395588034E-2</v>
      </c>
      <c r="D892" s="51">
        <f t="shared" si="16"/>
        <v>3.4149560441196908E-4</v>
      </c>
    </row>
    <row r="893" spans="2:4" x14ac:dyDescent="0.2">
      <c r="B893" t="s">
        <v>929</v>
      </c>
      <c r="C893" s="51">
        <v>1.072654120969675E-2</v>
      </c>
      <c r="D893" s="51">
        <f t="shared" si="16"/>
        <v>3.9273458790303251E-2</v>
      </c>
    </row>
    <row r="894" spans="2:4" x14ac:dyDescent="0.2">
      <c r="B894" t="s">
        <v>930</v>
      </c>
      <c r="C894" s="51">
        <v>4.4405101185656361E-2</v>
      </c>
      <c r="D894" s="51">
        <f t="shared" si="16"/>
        <v>5.5948988143436421E-3</v>
      </c>
    </row>
    <row r="895" spans="2:4" x14ac:dyDescent="0.2">
      <c r="B895" t="s">
        <v>931</v>
      </c>
      <c r="C895" s="51">
        <v>1.0934634996192585E-3</v>
      </c>
      <c r="D895" s="51">
        <f t="shared" si="16"/>
        <v>4.8906536500380744E-2</v>
      </c>
    </row>
    <row r="896" spans="2:4" x14ac:dyDescent="0.2">
      <c r="B896" t="s">
        <v>932</v>
      </c>
      <c r="C896" s="51">
        <v>-2.0809922157096289E-2</v>
      </c>
      <c r="D896" s="51">
        <f t="shared" si="16"/>
        <v>7.0809922157096292E-2</v>
      </c>
    </row>
    <row r="897" spans="2:4" x14ac:dyDescent="0.2">
      <c r="B897" t="s">
        <v>933</v>
      </c>
      <c r="C897" s="51">
        <v>2.7741959934925314E-2</v>
      </c>
      <c r="D897" s="51">
        <f t="shared" si="16"/>
        <v>2.2258040065074688E-2</v>
      </c>
    </row>
    <row r="898" spans="2:4" x14ac:dyDescent="0.2">
      <c r="B898" t="s">
        <v>934</v>
      </c>
      <c r="C898" s="51">
        <v>3.0738857280922384E-2</v>
      </c>
      <c r="D898" s="51">
        <f t="shared" si="16"/>
        <v>1.9261142719077619E-2</v>
      </c>
    </row>
    <row r="899" spans="2:4" x14ac:dyDescent="0.2">
      <c r="B899" t="s">
        <v>935</v>
      </c>
      <c r="C899" s="51">
        <v>-8.3880494713603603E-3</v>
      </c>
      <c r="D899" s="51">
        <f t="shared" si="16"/>
        <v>5.8388049471360365E-2</v>
      </c>
    </row>
    <row r="900" spans="2:4" x14ac:dyDescent="0.2">
      <c r="B900" t="s">
        <v>936</v>
      </c>
      <c r="C900" s="51">
        <v>-5.1136129682402224E-3</v>
      </c>
      <c r="D900" s="51">
        <f t="shared" si="16"/>
        <v>5.5113612968240223E-2</v>
      </c>
    </row>
    <row r="901" spans="2:4" x14ac:dyDescent="0.2">
      <c r="B901" t="s">
        <v>937</v>
      </c>
      <c r="C901" s="51">
        <v>2.2569310700231972E-2</v>
      </c>
      <c r="D901" s="51">
        <f t="shared" ref="D901:D964" si="17">-C901+5%</f>
        <v>2.7430689299768031E-2</v>
      </c>
    </row>
    <row r="902" spans="2:4" x14ac:dyDescent="0.2">
      <c r="B902" t="s">
        <v>938</v>
      </c>
      <c r="C902" s="51">
        <v>4.3320726085286899E-2</v>
      </c>
      <c r="D902" s="51">
        <f t="shared" si="17"/>
        <v>6.6792739147131033E-3</v>
      </c>
    </row>
    <row r="903" spans="2:4" x14ac:dyDescent="0.2">
      <c r="B903" t="s">
        <v>939</v>
      </c>
      <c r="C903" s="51">
        <v>-1.009226097230074E-2</v>
      </c>
      <c r="D903" s="51">
        <f t="shared" si="17"/>
        <v>6.0092260972300741E-2</v>
      </c>
    </row>
    <row r="904" spans="2:4" x14ac:dyDescent="0.2">
      <c r="B904" t="s">
        <v>940</v>
      </c>
      <c r="C904" s="51">
        <v>3.5102107304954736E-2</v>
      </c>
      <c r="D904" s="51">
        <f t="shared" si="17"/>
        <v>1.4897892695045267E-2</v>
      </c>
    </row>
    <row r="905" spans="2:4" x14ac:dyDescent="0.2">
      <c r="B905" t="s">
        <v>941</v>
      </c>
      <c r="C905" s="51">
        <v>2.5838948386067977E-2</v>
      </c>
      <c r="D905" s="51">
        <f t="shared" si="17"/>
        <v>2.4161051613932026E-2</v>
      </c>
    </row>
    <row r="906" spans="2:4" x14ac:dyDescent="0.2">
      <c r="B906" t="s">
        <v>942</v>
      </c>
      <c r="C906" s="51">
        <v>-1.1766332692322858E-2</v>
      </c>
      <c r="D906" s="51">
        <f t="shared" si="17"/>
        <v>6.1766332692322859E-2</v>
      </c>
    </row>
    <row r="907" spans="2:4" x14ac:dyDescent="0.2">
      <c r="B907" t="s">
        <v>943</v>
      </c>
      <c r="C907" s="51">
        <v>3.823454443003689E-2</v>
      </c>
      <c r="D907" s="51">
        <f t="shared" si="17"/>
        <v>1.1765455569963112E-2</v>
      </c>
    </row>
    <row r="908" spans="2:4" x14ac:dyDescent="0.2">
      <c r="B908" t="s">
        <v>944</v>
      </c>
      <c r="C908" s="51">
        <v>1.826570428482811E-2</v>
      </c>
      <c r="D908" s="51">
        <f t="shared" si="17"/>
        <v>3.173429571517189E-2</v>
      </c>
    </row>
    <row r="909" spans="2:4" x14ac:dyDescent="0.2">
      <c r="B909" t="s">
        <v>945</v>
      </c>
      <c r="C909" s="51">
        <v>2.0934419308167612E-2</v>
      </c>
      <c r="D909" s="51">
        <f t="shared" si="17"/>
        <v>2.9065580691832391E-2</v>
      </c>
    </row>
    <row r="910" spans="2:4" x14ac:dyDescent="0.2">
      <c r="B910" t="s">
        <v>946</v>
      </c>
      <c r="C910" s="51">
        <v>-2.876814786728828E-3</v>
      </c>
      <c r="D910" s="51">
        <f t="shared" si="17"/>
        <v>5.2876814786728829E-2</v>
      </c>
    </row>
    <row r="911" spans="2:4" x14ac:dyDescent="0.2">
      <c r="B911" t="s">
        <v>947</v>
      </c>
      <c r="C911" s="51">
        <v>1.0181404173825027E-2</v>
      </c>
      <c r="D911" s="51">
        <f t="shared" si="17"/>
        <v>3.9818595826174974E-2</v>
      </c>
    </row>
    <row r="912" spans="2:4" x14ac:dyDescent="0.2">
      <c r="B912" t="s">
        <v>948</v>
      </c>
      <c r="C912" s="51">
        <v>8.3299722392316325E-5</v>
      </c>
      <c r="D912" s="51">
        <f t="shared" si="17"/>
        <v>4.9916700277607688E-2</v>
      </c>
    </row>
    <row r="913" spans="2:4" x14ac:dyDescent="0.2">
      <c r="B913" t="s">
        <v>949</v>
      </c>
      <c r="C913" s="51">
        <v>-5.2893679936774525E-3</v>
      </c>
      <c r="D913" s="51">
        <f t="shared" si="17"/>
        <v>5.5289367993677452E-2</v>
      </c>
    </row>
    <row r="914" spans="2:4" x14ac:dyDescent="0.2">
      <c r="B914" t="s">
        <v>950</v>
      </c>
      <c r="C914" s="51">
        <v>1.9004447566212321E-2</v>
      </c>
      <c r="D914" s="51">
        <f t="shared" si="17"/>
        <v>3.0995552433787682E-2</v>
      </c>
    </row>
    <row r="915" spans="2:4" x14ac:dyDescent="0.2">
      <c r="B915" t="s">
        <v>951</v>
      </c>
      <c r="C915" s="51">
        <v>5.5449787573095023E-3</v>
      </c>
      <c r="D915" s="51">
        <f t="shared" si="17"/>
        <v>4.4455021242690504E-2</v>
      </c>
    </row>
    <row r="916" spans="2:4" x14ac:dyDescent="0.2">
      <c r="B916" t="s">
        <v>952</v>
      </c>
      <c r="C916" s="51">
        <v>1.0681170320008877E-2</v>
      </c>
      <c r="D916" s="51">
        <f t="shared" si="17"/>
        <v>3.9318829679991125E-2</v>
      </c>
    </row>
    <row r="917" spans="2:4" x14ac:dyDescent="0.2">
      <c r="B917" t="s">
        <v>953</v>
      </c>
      <c r="C917" s="51">
        <v>1.3418740114285104E-2</v>
      </c>
      <c r="D917" s="51">
        <f t="shared" si="17"/>
        <v>3.6581259885714895E-2</v>
      </c>
    </row>
    <row r="918" spans="2:4" x14ac:dyDescent="0.2">
      <c r="B918" t="s">
        <v>954</v>
      </c>
      <c r="C918" s="51">
        <v>1.4902818835827921E-2</v>
      </c>
      <c r="D918" s="51">
        <f t="shared" si="17"/>
        <v>3.5097181164172084E-2</v>
      </c>
    </row>
    <row r="919" spans="2:4" x14ac:dyDescent="0.2">
      <c r="B919" t="s">
        <v>955</v>
      </c>
      <c r="C919" s="51">
        <v>-6.3699060960064561E-3</v>
      </c>
      <c r="D919" s="51">
        <f t="shared" si="17"/>
        <v>5.6369906096006457E-2</v>
      </c>
    </row>
    <row r="920" spans="2:4" x14ac:dyDescent="0.2">
      <c r="B920" t="s">
        <v>956</v>
      </c>
      <c r="C920" s="51">
        <v>5.059012460900624E-3</v>
      </c>
      <c r="D920" s="51">
        <f t="shared" si="17"/>
        <v>4.4940987539099378E-2</v>
      </c>
    </row>
    <row r="921" spans="2:4" x14ac:dyDescent="0.2">
      <c r="B921" t="s">
        <v>957</v>
      </c>
      <c r="C921" s="51">
        <v>1.7712129403873306E-2</v>
      </c>
      <c r="D921" s="51">
        <f t="shared" si="17"/>
        <v>3.22878705961267E-2</v>
      </c>
    </row>
    <row r="922" spans="2:4" x14ac:dyDescent="0.2">
      <c r="B922" t="s">
        <v>958</v>
      </c>
      <c r="C922" s="51">
        <v>1.3834499386289376E-2</v>
      </c>
      <c r="D922" s="51">
        <f t="shared" si="17"/>
        <v>3.6165500613710627E-2</v>
      </c>
    </row>
    <row r="923" spans="2:4" x14ac:dyDescent="0.2">
      <c r="B923" t="s">
        <v>959</v>
      </c>
      <c r="C923" s="51">
        <v>1.0848096412440467E-2</v>
      </c>
      <c r="D923" s="51">
        <f t="shared" si="17"/>
        <v>3.9151903587559538E-2</v>
      </c>
    </row>
    <row r="924" spans="2:4" x14ac:dyDescent="0.2">
      <c r="B924" t="s">
        <v>960</v>
      </c>
      <c r="C924" s="51">
        <v>5.3327879340055459E-3</v>
      </c>
      <c r="D924" s="51">
        <f t="shared" si="17"/>
        <v>4.4667212065994458E-2</v>
      </c>
    </row>
    <row r="925" spans="2:4" x14ac:dyDescent="0.2">
      <c r="B925" t="s">
        <v>961</v>
      </c>
      <c r="C925" s="51">
        <v>3.2478952219228844E-3</v>
      </c>
      <c r="D925" s="51">
        <f t="shared" si="17"/>
        <v>4.6752104778077119E-2</v>
      </c>
    </row>
    <row r="926" spans="2:4" x14ac:dyDescent="0.2">
      <c r="B926" t="s">
        <v>962</v>
      </c>
      <c r="C926" s="51">
        <v>3.3320459847948999E-2</v>
      </c>
      <c r="D926" s="51">
        <f t="shared" si="17"/>
        <v>1.6679540152051003E-2</v>
      </c>
    </row>
    <row r="927" spans="2:4" x14ac:dyDescent="0.2">
      <c r="B927" t="s">
        <v>963</v>
      </c>
      <c r="C927" s="51">
        <v>1.3268512685430318E-2</v>
      </c>
      <c r="D927" s="51">
        <f t="shared" si="17"/>
        <v>3.6731487314569683E-2</v>
      </c>
    </row>
    <row r="928" spans="2:4" x14ac:dyDescent="0.2">
      <c r="B928" t="s">
        <v>964</v>
      </c>
      <c r="C928" s="51">
        <v>1.387086642314574E-2</v>
      </c>
      <c r="D928" s="51">
        <f t="shared" si="17"/>
        <v>3.6129133576854267E-2</v>
      </c>
    </row>
    <row r="929" spans="2:4" x14ac:dyDescent="0.2">
      <c r="B929" t="s">
        <v>965</v>
      </c>
      <c r="C929" s="51">
        <v>-7.3840653960022627E-3</v>
      </c>
      <c r="D929" s="51">
        <f t="shared" si="17"/>
        <v>5.7384065396002264E-2</v>
      </c>
    </row>
    <row r="930" spans="2:4" x14ac:dyDescent="0.2">
      <c r="B930" t="s">
        <v>966</v>
      </c>
      <c r="C930" s="51">
        <v>-2.0169590802847352E-2</v>
      </c>
      <c r="D930" s="51">
        <f t="shared" si="17"/>
        <v>7.0169590802847348E-2</v>
      </c>
    </row>
    <row r="931" spans="2:4" x14ac:dyDescent="0.2">
      <c r="B931" t="s">
        <v>967</v>
      </c>
      <c r="C931" s="51">
        <v>-2.8250838381993562E-3</v>
      </c>
      <c r="D931" s="51">
        <f t="shared" si="17"/>
        <v>5.2825083838199359E-2</v>
      </c>
    </row>
    <row r="932" spans="2:4" x14ac:dyDescent="0.2">
      <c r="B932" t="s">
        <v>968</v>
      </c>
      <c r="C932" s="51">
        <v>1.5238681224929012E-2</v>
      </c>
      <c r="D932" s="51">
        <f t="shared" si="17"/>
        <v>3.4761318775070993E-2</v>
      </c>
    </row>
    <row r="933" spans="2:4" x14ac:dyDescent="0.2">
      <c r="B933" t="s">
        <v>969</v>
      </c>
      <c r="C933" s="51">
        <v>-7.8643577591589169E-3</v>
      </c>
      <c r="D933" s="51">
        <f t="shared" si="17"/>
        <v>5.7864357759158921E-2</v>
      </c>
    </row>
    <row r="934" spans="2:4" x14ac:dyDescent="0.2">
      <c r="B934" t="s">
        <v>970</v>
      </c>
      <c r="C934" s="51">
        <v>-5.5270009643408301E-3</v>
      </c>
      <c r="D934" s="51">
        <f t="shared" si="17"/>
        <v>5.5527000964340836E-2</v>
      </c>
    </row>
    <row r="935" spans="2:4" x14ac:dyDescent="0.2">
      <c r="B935" t="s">
        <v>971</v>
      </c>
      <c r="C935" s="51">
        <v>1.7623785556306362E-2</v>
      </c>
      <c r="D935" s="51">
        <f t="shared" si="17"/>
        <v>3.2376214443693638E-2</v>
      </c>
    </row>
    <row r="936" spans="2:4" x14ac:dyDescent="0.2">
      <c r="B936" t="s">
        <v>972</v>
      </c>
      <c r="C936" s="51">
        <v>3.6558302641697502E-2</v>
      </c>
      <c r="D936" s="51">
        <f t="shared" si="17"/>
        <v>1.3441697358302501E-2</v>
      </c>
    </row>
    <row r="937" spans="2:4" x14ac:dyDescent="0.2">
      <c r="B937" t="s">
        <v>973</v>
      </c>
      <c r="C937" s="51">
        <v>-5.3469269111160143E-3</v>
      </c>
      <c r="D937" s="51">
        <f t="shared" si="17"/>
        <v>5.5346926911116021E-2</v>
      </c>
    </row>
    <row r="938" spans="2:4" x14ac:dyDescent="0.2">
      <c r="B938" t="s">
        <v>974</v>
      </c>
      <c r="C938" s="51">
        <v>7.426376899000566E-3</v>
      </c>
      <c r="D938" s="51">
        <f t="shared" si="17"/>
        <v>4.2573623100999436E-2</v>
      </c>
    </row>
    <row r="939" spans="2:4" x14ac:dyDescent="0.2">
      <c r="B939" t="s">
        <v>975</v>
      </c>
      <c r="C939" s="51">
        <v>4.0437506364785103E-2</v>
      </c>
      <c r="D939" s="51">
        <f t="shared" si="17"/>
        <v>9.5624936352148998E-3</v>
      </c>
    </row>
    <row r="940" spans="2:4" x14ac:dyDescent="0.2">
      <c r="B940" t="s">
        <v>976</v>
      </c>
      <c r="C940" s="51">
        <v>2.2769350384488518E-2</v>
      </c>
      <c r="D940" s="51">
        <f t="shared" si="17"/>
        <v>2.7230649615511485E-2</v>
      </c>
    </row>
    <row r="941" spans="2:4" x14ac:dyDescent="0.2">
      <c r="B941" t="s">
        <v>977</v>
      </c>
      <c r="C941" s="51">
        <v>3.5649313437600853E-2</v>
      </c>
      <c r="D941" s="51">
        <f t="shared" si="17"/>
        <v>1.4350686562399149E-2</v>
      </c>
    </row>
    <row r="942" spans="2:4" x14ac:dyDescent="0.2">
      <c r="B942" t="s">
        <v>978</v>
      </c>
      <c r="C942" s="51">
        <v>2.1293074179543958E-2</v>
      </c>
      <c r="D942" s="51">
        <f t="shared" si="17"/>
        <v>2.8706925820456045E-2</v>
      </c>
    </row>
    <row r="943" spans="2:4" x14ac:dyDescent="0.2">
      <c r="B943" t="s">
        <v>979</v>
      </c>
      <c r="C943" s="51">
        <v>5.3869649337851015E-3</v>
      </c>
      <c r="D943" s="51">
        <f t="shared" si="17"/>
        <v>4.4613035066214904E-2</v>
      </c>
    </row>
    <row r="944" spans="2:4" x14ac:dyDescent="0.2">
      <c r="B944" t="s">
        <v>980</v>
      </c>
      <c r="C944" s="51">
        <v>2.9178191603594944E-2</v>
      </c>
      <c r="D944" s="51">
        <f t="shared" si="17"/>
        <v>2.0821808396405059E-2</v>
      </c>
    </row>
    <row r="945" spans="2:4" x14ac:dyDescent="0.2">
      <c r="B945" t="s">
        <v>981</v>
      </c>
      <c r="C945" s="51">
        <v>2.0528285556363775E-2</v>
      </c>
      <c r="D945" s="51">
        <f t="shared" si="17"/>
        <v>2.9471714443636228E-2</v>
      </c>
    </row>
    <row r="946" spans="2:4" x14ac:dyDescent="0.2">
      <c r="B946" t="s">
        <v>982</v>
      </c>
      <c r="C946" s="51">
        <v>9.4094422173936886E-3</v>
      </c>
      <c r="D946" s="51">
        <f t="shared" si="17"/>
        <v>4.0590557782606312E-2</v>
      </c>
    </row>
    <row r="947" spans="2:4" x14ac:dyDescent="0.2">
      <c r="B947" t="s">
        <v>983</v>
      </c>
      <c r="C947" s="51">
        <v>2.8162119092685407E-2</v>
      </c>
      <c r="D947" s="51">
        <f t="shared" si="17"/>
        <v>2.1837880907314595E-2</v>
      </c>
    </row>
    <row r="948" spans="2:4" x14ac:dyDescent="0.2">
      <c r="B948" t="s">
        <v>984</v>
      </c>
      <c r="C948" s="51">
        <v>1.6500135912006036E-2</v>
      </c>
      <c r="D948" s="51">
        <f t="shared" si="17"/>
        <v>3.3499864087993964E-2</v>
      </c>
    </row>
    <row r="949" spans="2:4" x14ac:dyDescent="0.2">
      <c r="B949" t="s">
        <v>985</v>
      </c>
      <c r="C949" s="51">
        <v>2.0945009477282037E-2</v>
      </c>
      <c r="D949" s="51">
        <f t="shared" si="17"/>
        <v>2.9054990522717965E-2</v>
      </c>
    </row>
    <row r="950" spans="2:4" x14ac:dyDescent="0.2">
      <c r="B950" t="s">
        <v>986</v>
      </c>
      <c r="C950" s="51">
        <v>1.4308667867075082E-2</v>
      </c>
      <c r="D950" s="51">
        <f t="shared" si="17"/>
        <v>3.569133213292492E-2</v>
      </c>
    </row>
    <row r="951" spans="2:4" x14ac:dyDescent="0.2">
      <c r="B951" t="s">
        <v>987</v>
      </c>
      <c r="C951" s="51">
        <v>2.7892723308205608E-2</v>
      </c>
      <c r="D951" s="51">
        <f t="shared" si="17"/>
        <v>2.2107276691794395E-2</v>
      </c>
    </row>
    <row r="952" spans="2:4" x14ac:dyDescent="0.2">
      <c r="B952" t="s">
        <v>988</v>
      </c>
      <c r="C952" s="51">
        <v>-3.0819969320085745E-3</v>
      </c>
      <c r="D952" s="51">
        <f t="shared" si="17"/>
        <v>5.3081996932008574E-2</v>
      </c>
    </row>
    <row r="953" spans="2:4" x14ac:dyDescent="0.2">
      <c r="B953" t="s">
        <v>989</v>
      </c>
      <c r="C953" s="51">
        <v>2.244804074782749E-2</v>
      </c>
      <c r="D953" s="51">
        <f t="shared" si="17"/>
        <v>2.7551959252172513E-2</v>
      </c>
    </row>
    <row r="954" spans="2:4" x14ac:dyDescent="0.2">
      <c r="B954" t="s">
        <v>990</v>
      </c>
      <c r="C954" s="51">
        <v>-1.0212222187659331E-2</v>
      </c>
      <c r="D954" s="51">
        <f t="shared" si="17"/>
        <v>6.0212222187659335E-2</v>
      </c>
    </row>
    <row r="955" spans="2:4" x14ac:dyDescent="0.2">
      <c r="B955" t="s">
        <v>991</v>
      </c>
      <c r="C955" s="51">
        <v>4.2720320526323199E-2</v>
      </c>
      <c r="D955" s="51">
        <f t="shared" si="17"/>
        <v>7.2796794736768033E-3</v>
      </c>
    </row>
    <row r="956" spans="2:4" x14ac:dyDescent="0.2">
      <c r="B956" t="s">
        <v>992</v>
      </c>
      <c r="C956" s="51">
        <v>7.7103891603553312E-3</v>
      </c>
      <c r="D956" s="51">
        <f t="shared" si="17"/>
        <v>4.2289610839644672E-2</v>
      </c>
    </row>
    <row r="957" spans="2:4" x14ac:dyDescent="0.2">
      <c r="B957" t="s">
        <v>993</v>
      </c>
      <c r="C957" s="51">
        <v>1.5774479838628654E-3</v>
      </c>
      <c r="D957" s="51">
        <f t="shared" si="17"/>
        <v>4.8422552016137141E-2</v>
      </c>
    </row>
    <row r="958" spans="2:4" x14ac:dyDescent="0.2">
      <c r="B958" t="s">
        <v>994</v>
      </c>
      <c r="C958" s="51">
        <v>4.3118014467625875E-3</v>
      </c>
      <c r="D958" s="51">
        <f t="shared" si="17"/>
        <v>4.5688198553237414E-2</v>
      </c>
    </row>
    <row r="959" spans="2:4" x14ac:dyDescent="0.2">
      <c r="B959" t="s">
        <v>995</v>
      </c>
      <c r="C959" s="51">
        <v>4.4175018119106983E-3</v>
      </c>
      <c r="D959" s="51">
        <f t="shared" si="17"/>
        <v>4.5582498188089307E-2</v>
      </c>
    </row>
    <row r="960" spans="2:4" x14ac:dyDescent="0.2">
      <c r="B960" t="s">
        <v>996</v>
      </c>
      <c r="C960" s="51">
        <v>3.0674288282517372E-2</v>
      </c>
      <c r="D960" s="51">
        <f t="shared" si="17"/>
        <v>1.9325711717482631E-2</v>
      </c>
    </row>
    <row r="961" spans="2:4" x14ac:dyDescent="0.2">
      <c r="B961" t="s">
        <v>997</v>
      </c>
      <c r="C961" s="51">
        <v>1.0507960963285526E-2</v>
      </c>
      <c r="D961" s="51">
        <f t="shared" si="17"/>
        <v>3.9492039036714478E-2</v>
      </c>
    </row>
    <row r="962" spans="2:4" x14ac:dyDescent="0.2">
      <c r="B962" t="s">
        <v>998</v>
      </c>
      <c r="C962" s="51">
        <v>2.484079880974932E-2</v>
      </c>
      <c r="D962" s="51">
        <f t="shared" si="17"/>
        <v>2.5159201190250682E-2</v>
      </c>
    </row>
    <row r="963" spans="2:4" x14ac:dyDescent="0.2">
      <c r="B963" t="s">
        <v>999</v>
      </c>
      <c r="C963" s="51">
        <v>1.8722606440505971E-2</v>
      </c>
      <c r="D963" s="51">
        <f t="shared" si="17"/>
        <v>3.1277393559494035E-2</v>
      </c>
    </row>
    <row r="964" spans="2:4" x14ac:dyDescent="0.2">
      <c r="B964" t="s">
        <v>1000</v>
      </c>
      <c r="C964" s="51">
        <v>-2.188634933399685E-2</v>
      </c>
      <c r="D964" s="51">
        <f t="shared" si="17"/>
        <v>7.1886349333996846E-2</v>
      </c>
    </row>
    <row r="965" spans="2:4" x14ac:dyDescent="0.2">
      <c r="B965" t="s">
        <v>1001</v>
      </c>
      <c r="C965" s="51">
        <v>2.003402307366986E-2</v>
      </c>
      <c r="D965" s="51">
        <f t="shared" ref="D965:D1028" si="18">-C965+5%</f>
        <v>2.9965976926330143E-2</v>
      </c>
    </row>
    <row r="966" spans="2:4" x14ac:dyDescent="0.2">
      <c r="B966" t="s">
        <v>1002</v>
      </c>
      <c r="C966" s="51">
        <v>3.3461263347603284E-2</v>
      </c>
      <c r="D966" s="51">
        <f t="shared" si="18"/>
        <v>1.6538736652396718E-2</v>
      </c>
    </row>
    <row r="967" spans="2:4" x14ac:dyDescent="0.2">
      <c r="B967" t="s">
        <v>1003</v>
      </c>
      <c r="C967" s="51">
        <v>6.5985140042652216E-3</v>
      </c>
      <c r="D967" s="51">
        <f t="shared" si="18"/>
        <v>4.3401485995734783E-2</v>
      </c>
    </row>
    <row r="968" spans="2:4" x14ac:dyDescent="0.2">
      <c r="B968" t="s">
        <v>1004</v>
      </c>
      <c r="C968" s="51">
        <v>1.5307695620211507E-2</v>
      </c>
      <c r="D968" s="51">
        <f t="shared" si="18"/>
        <v>3.4692304379788499E-2</v>
      </c>
    </row>
    <row r="969" spans="2:4" x14ac:dyDescent="0.2">
      <c r="B969" t="s">
        <v>1005</v>
      </c>
      <c r="C969" s="51">
        <v>-1.0973894437387046E-2</v>
      </c>
      <c r="D969" s="51">
        <f t="shared" si="18"/>
        <v>6.0973894437387051E-2</v>
      </c>
    </row>
    <row r="970" spans="2:4" x14ac:dyDescent="0.2">
      <c r="B970" t="s">
        <v>1006</v>
      </c>
      <c r="C970" s="51">
        <v>2.1282517107802452E-2</v>
      </c>
      <c r="D970" s="51">
        <f t="shared" si="18"/>
        <v>2.8717482892197551E-2</v>
      </c>
    </row>
    <row r="971" spans="2:4" x14ac:dyDescent="0.2">
      <c r="B971" t="s">
        <v>1007</v>
      </c>
      <c r="C971" s="51">
        <v>3.2150793510930795E-2</v>
      </c>
      <c r="D971" s="51">
        <f t="shared" si="18"/>
        <v>1.7849206489069208E-2</v>
      </c>
    </row>
    <row r="972" spans="2:4" x14ac:dyDescent="0.2">
      <c r="B972" t="s">
        <v>1008</v>
      </c>
      <c r="C972" s="51">
        <v>-4.7663612454486824E-3</v>
      </c>
      <c r="D972" s="51">
        <f t="shared" si="18"/>
        <v>5.4766361245448689E-2</v>
      </c>
    </row>
    <row r="973" spans="2:4" x14ac:dyDescent="0.2">
      <c r="B973" t="s">
        <v>1009</v>
      </c>
      <c r="C973" s="51">
        <v>2.1694268969693196E-2</v>
      </c>
      <c r="D973" s="51">
        <f t="shared" si="18"/>
        <v>2.8305731030306806E-2</v>
      </c>
    </row>
    <row r="974" spans="2:4" x14ac:dyDescent="0.2">
      <c r="B974" t="s">
        <v>1010</v>
      </c>
      <c r="C974" s="51">
        <v>2.8267322302273842E-2</v>
      </c>
      <c r="D974" s="51">
        <f t="shared" si="18"/>
        <v>2.173267769772616E-2</v>
      </c>
    </row>
    <row r="975" spans="2:4" x14ac:dyDescent="0.2">
      <c r="B975" t="s">
        <v>1011</v>
      </c>
      <c r="C975" s="51">
        <v>4.8207601739150632E-2</v>
      </c>
      <c r="D975" s="51">
        <f t="shared" si="18"/>
        <v>1.7923982608493705E-3</v>
      </c>
    </row>
    <row r="976" spans="2:4" x14ac:dyDescent="0.2">
      <c r="B976" t="s">
        <v>1012</v>
      </c>
      <c r="C976" s="51">
        <v>3.8370596934854707E-2</v>
      </c>
      <c r="D976" s="51">
        <f t="shared" si="18"/>
        <v>1.1629403065145295E-2</v>
      </c>
    </row>
    <row r="977" spans="2:4" x14ac:dyDescent="0.2">
      <c r="B977" t="s">
        <v>1013</v>
      </c>
      <c r="C977" s="51">
        <v>2.6515883044297077E-2</v>
      </c>
      <c r="D977" s="51">
        <f t="shared" si="18"/>
        <v>2.3484116955702926E-2</v>
      </c>
    </row>
    <row r="978" spans="2:4" x14ac:dyDescent="0.2">
      <c r="B978" t="s">
        <v>1014</v>
      </c>
      <c r="C978" s="51">
        <v>-2.726345230857373E-2</v>
      </c>
      <c r="D978" s="51">
        <f t="shared" si="18"/>
        <v>7.7263452308573732E-2</v>
      </c>
    </row>
    <row r="979" spans="2:4" x14ac:dyDescent="0.2">
      <c r="B979" t="s">
        <v>1015</v>
      </c>
      <c r="C979" s="51">
        <v>7.8800555987789296E-3</v>
      </c>
      <c r="D979" s="51">
        <f t="shared" si="18"/>
        <v>4.2119944401221077E-2</v>
      </c>
    </row>
    <row r="980" spans="2:4" x14ac:dyDescent="0.2">
      <c r="B980" t="s">
        <v>1016</v>
      </c>
      <c r="C980" s="51">
        <v>-6.2873455656343776E-3</v>
      </c>
      <c r="D980" s="51">
        <f t="shared" si="18"/>
        <v>5.6287345565634382E-2</v>
      </c>
    </row>
    <row r="981" spans="2:4" x14ac:dyDescent="0.2">
      <c r="B981" t="s">
        <v>1017</v>
      </c>
      <c r="C981" s="51">
        <v>-1.7232952310255664E-3</v>
      </c>
      <c r="D981" s="51">
        <f t="shared" si="18"/>
        <v>5.1723295231025569E-2</v>
      </c>
    </row>
    <row r="982" spans="2:4" x14ac:dyDescent="0.2">
      <c r="B982" t="s">
        <v>1018</v>
      </c>
      <c r="C982" s="51">
        <v>2.6305185888529099E-2</v>
      </c>
      <c r="D982" s="51">
        <f t="shared" si="18"/>
        <v>2.3694814111470903E-2</v>
      </c>
    </row>
    <row r="983" spans="2:4" x14ac:dyDescent="0.2">
      <c r="B983" t="s">
        <v>1019</v>
      </c>
      <c r="C983" s="51">
        <v>2.0323104295924693E-2</v>
      </c>
      <c r="D983" s="51">
        <f t="shared" si="18"/>
        <v>2.967689570407531E-2</v>
      </c>
    </row>
    <row r="984" spans="2:4" x14ac:dyDescent="0.2">
      <c r="B984" t="s">
        <v>1020</v>
      </c>
      <c r="C984" s="51">
        <v>3.8316222310741915E-2</v>
      </c>
      <c r="D984" s="51">
        <f t="shared" si="18"/>
        <v>1.1683777689258087E-2</v>
      </c>
    </row>
    <row r="985" spans="2:4" x14ac:dyDescent="0.2">
      <c r="B985" t="s">
        <v>1021</v>
      </c>
      <c r="C985" s="51">
        <v>6.6280345544703963E-3</v>
      </c>
      <c r="D985" s="51">
        <f t="shared" si="18"/>
        <v>4.3371965445529605E-2</v>
      </c>
    </row>
    <row r="986" spans="2:4" x14ac:dyDescent="0.2">
      <c r="B986" t="s">
        <v>1022</v>
      </c>
      <c r="C986" s="51">
        <v>3.4836892973810537E-3</v>
      </c>
      <c r="D986" s="51">
        <f t="shared" si="18"/>
        <v>4.6516310702618947E-2</v>
      </c>
    </row>
    <row r="987" spans="2:4" x14ac:dyDescent="0.2">
      <c r="B987" t="s">
        <v>1023</v>
      </c>
      <c r="C987" s="51">
        <v>-1.7007553566491293E-2</v>
      </c>
      <c r="D987" s="51">
        <f t="shared" si="18"/>
        <v>6.7007553566491296E-2</v>
      </c>
    </row>
    <row r="988" spans="2:4" x14ac:dyDescent="0.2">
      <c r="B988" t="s">
        <v>1024</v>
      </c>
      <c r="C988" s="51">
        <v>2.4014224780520992E-2</v>
      </c>
      <c r="D988" s="51">
        <f t="shared" si="18"/>
        <v>2.5985775219479011E-2</v>
      </c>
    </row>
    <row r="989" spans="2:4" x14ac:dyDescent="0.2">
      <c r="B989" t="s">
        <v>1025</v>
      </c>
      <c r="C989" s="51">
        <v>4.1040033779319328E-2</v>
      </c>
      <c r="D989" s="51">
        <f t="shared" si="18"/>
        <v>8.9599662206806749E-3</v>
      </c>
    </row>
    <row r="990" spans="2:4" x14ac:dyDescent="0.2">
      <c r="B990" t="s">
        <v>1026</v>
      </c>
      <c r="C990" s="51">
        <v>9.9624688377100389E-3</v>
      </c>
      <c r="D990" s="51">
        <f t="shared" si="18"/>
        <v>4.003753116228996E-2</v>
      </c>
    </row>
    <row r="991" spans="2:4" x14ac:dyDescent="0.2">
      <c r="B991" t="s">
        <v>1027</v>
      </c>
      <c r="C991" s="51">
        <v>-2.0084136289768531E-2</v>
      </c>
      <c r="D991" s="51">
        <f t="shared" si="18"/>
        <v>7.0084136289768534E-2</v>
      </c>
    </row>
    <row r="992" spans="2:4" x14ac:dyDescent="0.2">
      <c r="B992" t="s">
        <v>1028</v>
      </c>
      <c r="C992" s="51">
        <v>-2.5343323788157499E-3</v>
      </c>
      <c r="D992" s="51">
        <f t="shared" si="18"/>
        <v>5.2534332378815753E-2</v>
      </c>
    </row>
    <row r="993" spans="2:4" x14ac:dyDescent="0.2">
      <c r="B993" t="s">
        <v>1029</v>
      </c>
      <c r="C993" s="51">
        <v>2.6993669941938574E-2</v>
      </c>
      <c r="D993" s="51">
        <f t="shared" si="18"/>
        <v>2.3006330058061429E-2</v>
      </c>
    </row>
    <row r="994" spans="2:4" x14ac:dyDescent="0.2">
      <c r="B994" t="s">
        <v>1030</v>
      </c>
      <c r="C994" s="51">
        <v>5.4905178843045084E-2</v>
      </c>
      <c r="D994" s="51">
        <f t="shared" si="18"/>
        <v>-4.9051788430450813E-3</v>
      </c>
    </row>
    <row r="995" spans="2:4" x14ac:dyDescent="0.2">
      <c r="B995" t="s">
        <v>1031</v>
      </c>
      <c r="C995" s="51">
        <v>-1.6971592751453511E-2</v>
      </c>
      <c r="D995" s="51">
        <f t="shared" si="18"/>
        <v>6.6971592751453507E-2</v>
      </c>
    </row>
    <row r="996" spans="2:4" x14ac:dyDescent="0.2">
      <c r="B996" t="s">
        <v>1032</v>
      </c>
      <c r="C996" s="51">
        <v>-1.5946673218148848E-2</v>
      </c>
      <c r="D996" s="51">
        <f t="shared" si="18"/>
        <v>6.5946673218148844E-2</v>
      </c>
    </row>
    <row r="997" spans="2:4" x14ac:dyDescent="0.2">
      <c r="B997" t="s">
        <v>1033</v>
      </c>
      <c r="C997" s="51">
        <v>-5.8062552255367782E-3</v>
      </c>
      <c r="D997" s="51">
        <f t="shared" si="18"/>
        <v>5.5806255225536783E-2</v>
      </c>
    </row>
    <row r="998" spans="2:4" x14ac:dyDescent="0.2">
      <c r="B998" t="s">
        <v>1034</v>
      </c>
      <c r="C998" s="51">
        <v>4.4495846393458521E-2</v>
      </c>
      <c r="D998" s="51">
        <f t="shared" si="18"/>
        <v>5.5041536065414814E-3</v>
      </c>
    </row>
    <row r="999" spans="2:4" x14ac:dyDescent="0.2">
      <c r="B999" t="s">
        <v>1035</v>
      </c>
      <c r="C999" s="51">
        <v>6.4760538731648016E-3</v>
      </c>
      <c r="D999" s="51">
        <f t="shared" si="18"/>
        <v>4.3523946126835203E-2</v>
      </c>
    </row>
    <row r="1000" spans="2:4" x14ac:dyDescent="0.2">
      <c r="B1000" t="s">
        <v>1036</v>
      </c>
      <c r="C1000" s="51">
        <v>-6.3747626766826205E-3</v>
      </c>
      <c r="D1000" s="51">
        <f t="shared" si="18"/>
        <v>5.6374762676682622E-2</v>
      </c>
    </row>
    <row r="1001" spans="2:4" x14ac:dyDescent="0.2">
      <c r="B1001" t="s">
        <v>1037</v>
      </c>
      <c r="C1001" s="51">
        <v>1.0901605955357958E-3</v>
      </c>
      <c r="D1001" s="51">
        <f t="shared" si="18"/>
        <v>4.8909839404464209E-2</v>
      </c>
    </row>
    <row r="1002" spans="2:4" x14ac:dyDescent="0.2">
      <c r="B1002" t="s">
        <v>1038</v>
      </c>
      <c r="C1002" s="51">
        <v>-1.5649767178628919E-2</v>
      </c>
      <c r="D1002" s="51">
        <f t="shared" si="18"/>
        <v>6.5649767178628915E-2</v>
      </c>
    </row>
    <row r="1003" spans="2:4" x14ac:dyDescent="0.2">
      <c r="B1003" t="s">
        <v>1039</v>
      </c>
      <c r="C1003" s="51">
        <v>4.8609887547546103E-2</v>
      </c>
      <c r="D1003" s="51">
        <f t="shared" si="18"/>
        <v>1.3901124524538996E-3</v>
      </c>
    </row>
    <row r="1004" spans="2:4" x14ac:dyDescent="0.2">
      <c r="B1004" t="s">
        <v>1040</v>
      </c>
      <c r="C1004" s="51">
        <v>7.2663792122549826E-3</v>
      </c>
      <c r="D1004" s="51">
        <f t="shared" si="18"/>
        <v>4.2733620787745022E-2</v>
      </c>
    </row>
    <row r="1005" spans="2:4" x14ac:dyDescent="0.2">
      <c r="B1005" t="s">
        <v>1041</v>
      </c>
      <c r="C1005" s="51">
        <v>-1.1544640045354822E-3</v>
      </c>
      <c r="D1005" s="51">
        <f t="shared" si="18"/>
        <v>5.1154464004535487E-2</v>
      </c>
    </row>
    <row r="1006" spans="2:4" x14ac:dyDescent="0.2">
      <c r="B1006" t="s">
        <v>1042</v>
      </c>
      <c r="C1006" s="51">
        <v>2.1853598150595736E-2</v>
      </c>
      <c r="D1006" s="51">
        <f t="shared" si="18"/>
        <v>2.8146401849404267E-2</v>
      </c>
    </row>
    <row r="1007" spans="2:4" x14ac:dyDescent="0.2">
      <c r="B1007" t="s">
        <v>1043</v>
      </c>
      <c r="C1007" s="51">
        <v>1.8731850109717646E-2</v>
      </c>
      <c r="D1007" s="51">
        <f t="shared" si="18"/>
        <v>3.1268149890282357E-2</v>
      </c>
    </row>
    <row r="1008" spans="2:4" x14ac:dyDescent="0.2">
      <c r="B1008" t="s">
        <v>1044</v>
      </c>
      <c r="C1008" s="51">
        <v>2.0009558423168018E-2</v>
      </c>
      <c r="D1008" s="51">
        <f t="shared" si="18"/>
        <v>2.9990441576831985E-2</v>
      </c>
    </row>
    <row r="1009" spans="2:4" x14ac:dyDescent="0.2">
      <c r="B1009" t="s">
        <v>1045</v>
      </c>
      <c r="C1009" s="51">
        <v>-3.6442095866919596E-3</v>
      </c>
      <c r="D1009" s="51">
        <f t="shared" si="18"/>
        <v>5.3644209586691964E-2</v>
      </c>
    </row>
    <row r="1010" spans="2:4" x14ac:dyDescent="0.2">
      <c r="B1010" t="s">
        <v>1046</v>
      </c>
      <c r="C1010" s="51">
        <v>-8.2154007356797423E-3</v>
      </c>
      <c r="D1010" s="51">
        <f t="shared" si="18"/>
        <v>5.8215400735679747E-2</v>
      </c>
    </row>
    <row r="1011" spans="2:4" x14ac:dyDescent="0.2">
      <c r="B1011" t="s">
        <v>1047</v>
      </c>
      <c r="C1011" s="51">
        <v>3.110389468614233E-2</v>
      </c>
      <c r="D1011" s="51">
        <f t="shared" si="18"/>
        <v>1.8896105313857672E-2</v>
      </c>
    </row>
    <row r="1012" spans="2:4" x14ac:dyDescent="0.2">
      <c r="B1012" t="s">
        <v>1048</v>
      </c>
      <c r="C1012" s="51">
        <v>1.5176083781697314E-2</v>
      </c>
      <c r="D1012" s="51">
        <f t="shared" si="18"/>
        <v>3.4823916218302692E-2</v>
      </c>
    </row>
    <row r="1013" spans="2:4" x14ac:dyDescent="0.2">
      <c r="B1013" t="s">
        <v>1049</v>
      </c>
      <c r="C1013" s="51">
        <v>-3.4506408931950991E-3</v>
      </c>
      <c r="D1013" s="51">
        <f t="shared" si="18"/>
        <v>5.3450640893195102E-2</v>
      </c>
    </row>
    <row r="1014" spans="2:4" x14ac:dyDescent="0.2">
      <c r="B1014" t="s">
        <v>1050</v>
      </c>
      <c r="C1014" s="51">
        <v>-8.9605315470091609E-4</v>
      </c>
      <c r="D1014" s="51">
        <f t="shared" si="18"/>
        <v>5.0896053154700915E-2</v>
      </c>
    </row>
    <row r="1015" spans="2:4" x14ac:dyDescent="0.2">
      <c r="B1015" t="s">
        <v>1051</v>
      </c>
      <c r="C1015" s="51">
        <v>1.1411354303900306E-2</v>
      </c>
      <c r="D1015" s="51">
        <f t="shared" si="18"/>
        <v>3.8588645696099697E-2</v>
      </c>
    </row>
    <row r="1016" spans="2:4" x14ac:dyDescent="0.2">
      <c r="B1016" t="s">
        <v>1052</v>
      </c>
      <c r="C1016" s="51">
        <v>3.5311414633057156E-3</v>
      </c>
      <c r="D1016" s="51">
        <f t="shared" si="18"/>
        <v>4.6468858536694288E-2</v>
      </c>
    </row>
    <row r="1017" spans="2:4" x14ac:dyDescent="0.2">
      <c r="B1017" t="s">
        <v>1053</v>
      </c>
      <c r="C1017" s="51">
        <v>3.4542361952012556E-3</v>
      </c>
      <c r="D1017" s="51">
        <f t="shared" si="18"/>
        <v>4.6545763804798745E-2</v>
      </c>
    </row>
    <row r="1018" spans="2:4" x14ac:dyDescent="0.2">
      <c r="B1018" t="s">
        <v>1054</v>
      </c>
      <c r="C1018" s="51">
        <v>1.5473913474017956E-2</v>
      </c>
      <c r="D1018" s="51">
        <f t="shared" si="18"/>
        <v>3.4526086525982047E-2</v>
      </c>
    </row>
    <row r="1019" spans="2:4" x14ac:dyDescent="0.2">
      <c r="B1019" t="s">
        <v>1055</v>
      </c>
      <c r="C1019" s="51">
        <v>-9.6402429284464537E-3</v>
      </c>
      <c r="D1019" s="51">
        <f t="shared" si="18"/>
        <v>5.9640242928446455E-2</v>
      </c>
    </row>
    <row r="1020" spans="2:4" x14ac:dyDescent="0.2">
      <c r="B1020" t="s">
        <v>1056</v>
      </c>
      <c r="C1020" s="51">
        <v>8.5325440186302115E-3</v>
      </c>
      <c r="D1020" s="51">
        <f t="shared" si="18"/>
        <v>4.1467455981369791E-2</v>
      </c>
    </row>
    <row r="1021" spans="2:4" x14ac:dyDescent="0.2">
      <c r="B1021" t="s">
        <v>1057</v>
      </c>
      <c r="C1021" s="51">
        <v>1.3052159813618047E-2</v>
      </c>
      <c r="D1021" s="51">
        <f t="shared" si="18"/>
        <v>3.6947840186381954E-2</v>
      </c>
    </row>
    <row r="1022" spans="2:4" x14ac:dyDescent="0.2">
      <c r="B1022" t="s">
        <v>1058</v>
      </c>
      <c r="C1022" s="51">
        <v>3.6024400496217412E-2</v>
      </c>
      <c r="D1022" s="51">
        <f t="shared" si="18"/>
        <v>1.397559950378259E-2</v>
      </c>
    </row>
    <row r="1023" spans="2:4" x14ac:dyDescent="0.2">
      <c r="B1023" t="s">
        <v>1059</v>
      </c>
      <c r="C1023" s="51">
        <v>1.7604908974456927E-2</v>
      </c>
      <c r="D1023" s="51">
        <f t="shared" si="18"/>
        <v>3.2395091025543075E-2</v>
      </c>
    </row>
    <row r="1024" spans="2:4" x14ac:dyDescent="0.2">
      <c r="B1024" t="s">
        <v>1060</v>
      </c>
      <c r="C1024" s="51">
        <v>2.5418258225479683E-3</v>
      </c>
      <c r="D1024" s="51">
        <f t="shared" si="18"/>
        <v>4.7458174177452031E-2</v>
      </c>
    </row>
    <row r="1025" spans="2:4" x14ac:dyDescent="0.2">
      <c r="B1025" t="s">
        <v>1061</v>
      </c>
      <c r="C1025" s="51">
        <v>8.7869386351223169E-3</v>
      </c>
      <c r="D1025" s="51">
        <f t="shared" si="18"/>
        <v>4.1213061364877686E-2</v>
      </c>
    </row>
    <row r="1026" spans="2:4" x14ac:dyDescent="0.2">
      <c r="B1026" t="s">
        <v>1062</v>
      </c>
      <c r="C1026" s="51">
        <v>-5.9121476601559139E-3</v>
      </c>
      <c r="D1026" s="51">
        <f t="shared" si="18"/>
        <v>5.5912147660155918E-2</v>
      </c>
    </row>
    <row r="1027" spans="2:4" x14ac:dyDescent="0.2">
      <c r="B1027" t="s">
        <v>1063</v>
      </c>
      <c r="C1027" s="51">
        <v>4.656551168040398E-2</v>
      </c>
      <c r="D1027" s="51">
        <f t="shared" si="18"/>
        <v>3.4344883195960227E-3</v>
      </c>
    </row>
    <row r="1028" spans="2:4" x14ac:dyDescent="0.2">
      <c r="B1028" t="s">
        <v>1064</v>
      </c>
      <c r="C1028" s="51">
        <v>2.5891102887349055E-2</v>
      </c>
      <c r="D1028" s="51">
        <f t="shared" si="18"/>
        <v>2.4108897112650948E-2</v>
      </c>
    </row>
    <row r="1029" spans="2:4" x14ac:dyDescent="0.2">
      <c r="B1029" t="s">
        <v>1065</v>
      </c>
      <c r="C1029" s="51">
        <v>1.9817484723044412E-2</v>
      </c>
      <c r="D1029" s="51">
        <f t="shared" ref="D1029:D1092" si="19">-C1029+5%</f>
        <v>3.018251527695559E-2</v>
      </c>
    </row>
    <row r="1030" spans="2:4" x14ac:dyDescent="0.2">
      <c r="B1030" t="s">
        <v>1066</v>
      </c>
      <c r="C1030" s="51">
        <v>8.1339894351058432E-3</v>
      </c>
      <c r="D1030" s="51">
        <f t="shared" si="19"/>
        <v>4.1866010564894161E-2</v>
      </c>
    </row>
    <row r="1031" spans="2:4" x14ac:dyDescent="0.2">
      <c r="B1031" t="s">
        <v>1067</v>
      </c>
      <c r="C1031" s="51">
        <v>6.1524142633582531E-2</v>
      </c>
      <c r="D1031" s="51">
        <f t="shared" si="19"/>
        <v>-1.1524142633582528E-2</v>
      </c>
    </row>
    <row r="1032" spans="2:4" x14ac:dyDescent="0.2">
      <c r="B1032" t="s">
        <v>1068</v>
      </c>
      <c r="C1032" s="51">
        <v>1.5295480555891534E-2</v>
      </c>
      <c r="D1032" s="51">
        <f t="shared" si="19"/>
        <v>3.4704519444108468E-2</v>
      </c>
    </row>
    <row r="1033" spans="2:4" x14ac:dyDescent="0.2">
      <c r="B1033" t="s">
        <v>1069</v>
      </c>
      <c r="C1033" s="51">
        <v>3.3359437452560758E-2</v>
      </c>
      <c r="D1033" s="51">
        <f t="shared" si="19"/>
        <v>1.6640562547439244E-2</v>
      </c>
    </row>
    <row r="1034" spans="2:4" x14ac:dyDescent="0.2">
      <c r="B1034" t="s">
        <v>1070</v>
      </c>
      <c r="C1034" s="51">
        <v>1.0181320231457828E-2</v>
      </c>
      <c r="D1034" s="51">
        <f t="shared" si="19"/>
        <v>3.9818679768542177E-2</v>
      </c>
    </row>
    <row r="1035" spans="2:4" x14ac:dyDescent="0.2">
      <c r="B1035" t="s">
        <v>1071</v>
      </c>
      <c r="C1035" s="51">
        <v>-7.1568765406271866E-3</v>
      </c>
      <c r="D1035" s="51">
        <f t="shared" si="19"/>
        <v>5.7156876540627191E-2</v>
      </c>
    </row>
    <row r="1036" spans="2:4" x14ac:dyDescent="0.2">
      <c r="B1036" t="s">
        <v>1072</v>
      </c>
      <c r="C1036" s="51">
        <v>1.3065384038558172E-2</v>
      </c>
      <c r="D1036" s="51">
        <f t="shared" si="19"/>
        <v>3.6934615961441833E-2</v>
      </c>
    </row>
    <row r="1037" spans="2:4" x14ac:dyDescent="0.2">
      <c r="B1037" t="s">
        <v>1073</v>
      </c>
      <c r="C1037" s="51">
        <v>1.2785811848283153E-2</v>
      </c>
      <c r="D1037" s="51">
        <f t="shared" si="19"/>
        <v>3.721418815171685E-2</v>
      </c>
    </row>
    <row r="1038" spans="2:4" x14ac:dyDescent="0.2">
      <c r="B1038" t="s">
        <v>1074</v>
      </c>
      <c r="C1038" s="51">
        <v>-7.3700493756295778E-3</v>
      </c>
      <c r="D1038" s="51">
        <f t="shared" si="19"/>
        <v>5.7370049375629582E-2</v>
      </c>
    </row>
    <row r="1039" spans="2:4" x14ac:dyDescent="0.2">
      <c r="B1039" t="s">
        <v>1075</v>
      </c>
      <c r="C1039" s="51">
        <v>3.0679810892269413E-2</v>
      </c>
      <c r="D1039" s="51">
        <f t="shared" si="19"/>
        <v>1.932018910773059E-2</v>
      </c>
    </row>
    <row r="1040" spans="2:4" x14ac:dyDescent="0.2">
      <c r="B1040" t="s">
        <v>1076</v>
      </c>
      <c r="C1040" s="51">
        <v>-1.6735507383355629E-2</v>
      </c>
      <c r="D1040" s="51">
        <f t="shared" si="19"/>
        <v>6.6735507383355624E-2</v>
      </c>
    </row>
    <row r="1041" spans="2:4" x14ac:dyDescent="0.2">
      <c r="B1041" t="s">
        <v>1077</v>
      </c>
      <c r="C1041" s="51">
        <v>1.7330322590368125E-2</v>
      </c>
      <c r="D1041" s="51">
        <f t="shared" si="19"/>
        <v>3.2669677409631878E-2</v>
      </c>
    </row>
    <row r="1042" spans="2:4" x14ac:dyDescent="0.2">
      <c r="B1042" t="s">
        <v>1078</v>
      </c>
      <c r="C1042" s="51">
        <v>1.0828663540104885E-2</v>
      </c>
      <c r="D1042" s="51">
        <f t="shared" si="19"/>
        <v>3.9171336459895116E-2</v>
      </c>
    </row>
    <row r="1043" spans="2:4" x14ac:dyDescent="0.2">
      <c r="B1043" t="s">
        <v>1079</v>
      </c>
      <c r="C1043" s="51">
        <v>-5.8197392392017652E-3</v>
      </c>
      <c r="D1043" s="51">
        <f t="shared" si="19"/>
        <v>5.581973923920177E-2</v>
      </c>
    </row>
    <row r="1044" spans="2:4" x14ac:dyDescent="0.2">
      <c r="B1044" t="s">
        <v>1080</v>
      </c>
      <c r="C1044" s="51">
        <v>3.7955777413312644E-2</v>
      </c>
      <c r="D1044" s="51">
        <f t="shared" si="19"/>
        <v>1.2044222586687359E-2</v>
      </c>
    </row>
    <row r="1045" spans="2:4" x14ac:dyDescent="0.2">
      <c r="B1045" t="s">
        <v>1081</v>
      </c>
      <c r="C1045" s="51">
        <v>3.0436109078706537E-2</v>
      </c>
      <c r="D1045" s="51">
        <f t="shared" si="19"/>
        <v>1.9563890921293466E-2</v>
      </c>
    </row>
    <row r="1046" spans="2:4" x14ac:dyDescent="0.2">
      <c r="B1046" t="s">
        <v>1082</v>
      </c>
      <c r="C1046" s="51">
        <v>8.0622152390575387E-3</v>
      </c>
      <c r="D1046" s="51">
        <f t="shared" si="19"/>
        <v>4.1937784760942468E-2</v>
      </c>
    </row>
    <row r="1047" spans="2:4" x14ac:dyDescent="0.2">
      <c r="B1047" t="s">
        <v>1083</v>
      </c>
      <c r="C1047" s="51">
        <v>2.4576950459426726E-4</v>
      </c>
      <c r="D1047" s="51">
        <f t="shared" si="19"/>
        <v>4.9754230495405734E-2</v>
      </c>
    </row>
    <row r="1048" spans="2:4" x14ac:dyDescent="0.2">
      <c r="B1048" t="s">
        <v>1084</v>
      </c>
      <c r="C1048" s="51">
        <v>-8.5022383731311584E-3</v>
      </c>
      <c r="D1048" s="51">
        <f t="shared" si="19"/>
        <v>5.8502238373131163E-2</v>
      </c>
    </row>
    <row r="1049" spans="2:4" x14ac:dyDescent="0.2">
      <c r="B1049" t="s">
        <v>1085</v>
      </c>
      <c r="C1049" s="51">
        <v>2.1580678356942457E-2</v>
      </c>
      <c r="D1049" s="51">
        <f t="shared" si="19"/>
        <v>2.8419321643057546E-2</v>
      </c>
    </row>
    <row r="1050" spans="2:4" x14ac:dyDescent="0.2">
      <c r="B1050" t="s">
        <v>1086</v>
      </c>
      <c r="C1050" s="51">
        <v>-2.9203012591820877E-2</v>
      </c>
      <c r="D1050" s="51">
        <f t="shared" si="19"/>
        <v>7.9203012591820887E-2</v>
      </c>
    </row>
    <row r="1051" spans="2:4" x14ac:dyDescent="0.2">
      <c r="B1051" t="s">
        <v>1087</v>
      </c>
      <c r="C1051" s="51">
        <v>1.0847198465372545E-2</v>
      </c>
      <c r="D1051" s="51">
        <f t="shared" si="19"/>
        <v>3.9152801534627454E-2</v>
      </c>
    </row>
    <row r="1052" spans="2:4" x14ac:dyDescent="0.2">
      <c r="B1052" t="s">
        <v>1088</v>
      </c>
      <c r="C1052" s="51">
        <v>6.3899861539246594E-2</v>
      </c>
      <c r="D1052" s="51">
        <f t="shared" si="19"/>
        <v>-1.3899861539246591E-2</v>
      </c>
    </row>
    <row r="1053" spans="2:4" x14ac:dyDescent="0.2">
      <c r="B1053" t="s">
        <v>1089</v>
      </c>
      <c r="C1053" s="51">
        <v>2.9949965572167059E-2</v>
      </c>
      <c r="D1053" s="51">
        <f t="shared" si="19"/>
        <v>2.0050034427832944E-2</v>
      </c>
    </row>
    <row r="1054" spans="2:4" x14ac:dyDescent="0.2">
      <c r="B1054" t="s">
        <v>1090</v>
      </c>
      <c r="C1054" s="51">
        <v>4.4496676428131376E-2</v>
      </c>
      <c r="D1054" s="51">
        <f t="shared" si="19"/>
        <v>5.5033235718686263E-3</v>
      </c>
    </row>
    <row r="1055" spans="2:4" x14ac:dyDescent="0.2">
      <c r="B1055" t="s">
        <v>1091</v>
      </c>
      <c r="C1055" s="51">
        <v>1.8861262828193812E-2</v>
      </c>
      <c r="D1055" s="51">
        <f t="shared" si="19"/>
        <v>3.113873717180619E-2</v>
      </c>
    </row>
    <row r="1056" spans="2:4" x14ac:dyDescent="0.2">
      <c r="B1056" t="s">
        <v>1092</v>
      </c>
      <c r="C1056" s="51">
        <v>-3.1580329399536842E-3</v>
      </c>
      <c r="D1056" s="51">
        <f t="shared" si="19"/>
        <v>5.3158032939953685E-2</v>
      </c>
    </row>
    <row r="1057" spans="2:4" x14ac:dyDescent="0.2">
      <c r="B1057" t="s">
        <v>1093</v>
      </c>
      <c r="C1057" s="51">
        <v>9.467321813555361E-3</v>
      </c>
      <c r="D1057" s="51">
        <f t="shared" si="19"/>
        <v>4.053267818644464E-2</v>
      </c>
    </row>
    <row r="1058" spans="2:4" x14ac:dyDescent="0.2">
      <c r="B1058" t="s">
        <v>1094</v>
      </c>
      <c r="C1058" s="51">
        <v>2.8740570007793773E-2</v>
      </c>
      <c r="D1058" s="51">
        <f t="shared" si="19"/>
        <v>2.125942999220623E-2</v>
      </c>
    </row>
    <row r="1059" spans="2:4" x14ac:dyDescent="0.2">
      <c r="B1059" t="s">
        <v>1095</v>
      </c>
      <c r="C1059" s="51">
        <v>1.8503098201268057E-2</v>
      </c>
      <c r="D1059" s="51">
        <f t="shared" si="19"/>
        <v>3.1496901798731949E-2</v>
      </c>
    </row>
    <row r="1060" spans="2:4" x14ac:dyDescent="0.2">
      <c r="B1060" t="s">
        <v>1096</v>
      </c>
      <c r="C1060" s="51">
        <v>2.415026327757093E-2</v>
      </c>
      <c r="D1060" s="51">
        <f t="shared" si="19"/>
        <v>2.5849736722429073E-2</v>
      </c>
    </row>
    <row r="1061" spans="2:4" x14ac:dyDescent="0.2">
      <c r="B1061" t="s">
        <v>1097</v>
      </c>
      <c r="C1061" s="51">
        <v>-3.4591349726799288E-3</v>
      </c>
      <c r="D1061" s="51">
        <f t="shared" si="19"/>
        <v>5.3459134972679928E-2</v>
      </c>
    </row>
    <row r="1062" spans="2:4" x14ac:dyDescent="0.2">
      <c r="B1062" t="s">
        <v>1098</v>
      </c>
      <c r="C1062" s="51">
        <v>1.3477143826236878E-2</v>
      </c>
      <c r="D1062" s="51">
        <f t="shared" si="19"/>
        <v>3.6522856173763121E-2</v>
      </c>
    </row>
    <row r="1063" spans="2:4" x14ac:dyDescent="0.2">
      <c r="B1063" t="s">
        <v>1099</v>
      </c>
      <c r="C1063" s="51">
        <v>8.4041796743952978E-3</v>
      </c>
      <c r="D1063" s="51">
        <f t="shared" si="19"/>
        <v>4.1595820325604702E-2</v>
      </c>
    </row>
    <row r="1064" spans="2:4" x14ac:dyDescent="0.2">
      <c r="B1064" t="s">
        <v>1100</v>
      </c>
      <c r="C1064" s="51">
        <v>1.481780031557119E-2</v>
      </c>
      <c r="D1064" s="51">
        <f t="shared" si="19"/>
        <v>3.5182199684428817E-2</v>
      </c>
    </row>
    <row r="1065" spans="2:4" x14ac:dyDescent="0.2">
      <c r="B1065" t="s">
        <v>1101</v>
      </c>
      <c r="C1065" s="51">
        <v>2.8821384565960615E-3</v>
      </c>
      <c r="D1065" s="51">
        <f t="shared" si="19"/>
        <v>4.7117861543403944E-2</v>
      </c>
    </row>
    <row r="1066" spans="2:4" x14ac:dyDescent="0.2">
      <c r="B1066" t="s">
        <v>1102</v>
      </c>
      <c r="C1066" s="51">
        <v>4.2519353342137705E-3</v>
      </c>
      <c r="D1066" s="51">
        <f t="shared" si="19"/>
        <v>4.574806466578623E-2</v>
      </c>
    </row>
    <row r="1067" spans="2:4" x14ac:dyDescent="0.2">
      <c r="B1067" t="s">
        <v>1103</v>
      </c>
      <c r="C1067" s="51">
        <v>-4.5864490556570166E-2</v>
      </c>
      <c r="D1067" s="51">
        <f t="shared" si="19"/>
        <v>9.5864490556570175E-2</v>
      </c>
    </row>
    <row r="1068" spans="2:4" x14ac:dyDescent="0.2">
      <c r="B1068" t="s">
        <v>1104</v>
      </c>
      <c r="C1068" s="51">
        <v>2.3151696128904942E-2</v>
      </c>
      <c r="D1068" s="51">
        <f t="shared" si="19"/>
        <v>2.6848303871095061E-2</v>
      </c>
    </row>
    <row r="1069" spans="2:4" x14ac:dyDescent="0.2">
      <c r="B1069" t="s">
        <v>1105</v>
      </c>
      <c r="C1069" s="51">
        <v>-1.392896447162645E-2</v>
      </c>
      <c r="D1069" s="51">
        <f t="shared" si="19"/>
        <v>6.3928964471626451E-2</v>
      </c>
    </row>
    <row r="1070" spans="2:4" x14ac:dyDescent="0.2">
      <c r="B1070" t="s">
        <v>1106</v>
      </c>
      <c r="C1070" s="51">
        <v>5.8458077778829158E-3</v>
      </c>
      <c r="D1070" s="51">
        <f t="shared" si="19"/>
        <v>4.4154192222117083E-2</v>
      </c>
    </row>
    <row r="1071" spans="2:4" x14ac:dyDescent="0.2">
      <c r="B1071" t="s">
        <v>1107</v>
      </c>
      <c r="C1071" s="51">
        <v>5.3671647368653881E-2</v>
      </c>
      <c r="D1071" s="51">
        <f t="shared" si="19"/>
        <v>-3.6716473686538784E-3</v>
      </c>
    </row>
    <row r="1072" spans="2:4" x14ac:dyDescent="0.2">
      <c r="B1072" t="s">
        <v>1108</v>
      </c>
      <c r="C1072" s="51">
        <v>1.8273685281922566E-2</v>
      </c>
      <c r="D1072" s="51">
        <f t="shared" si="19"/>
        <v>3.1726314718077436E-2</v>
      </c>
    </row>
    <row r="1073" spans="2:4" x14ac:dyDescent="0.2">
      <c r="B1073" t="s">
        <v>1109</v>
      </c>
      <c r="C1073" s="51">
        <v>1.2405929355670083E-2</v>
      </c>
      <c r="D1073" s="51">
        <f t="shared" si="19"/>
        <v>3.7594070644329916E-2</v>
      </c>
    </row>
    <row r="1074" spans="2:4" x14ac:dyDescent="0.2">
      <c r="B1074" t="s">
        <v>1110</v>
      </c>
      <c r="C1074" s="51">
        <v>-1.8768461961226907E-3</v>
      </c>
      <c r="D1074" s="51">
        <f t="shared" si="19"/>
        <v>5.1876846196122692E-2</v>
      </c>
    </row>
    <row r="1075" spans="2:4" x14ac:dyDescent="0.2">
      <c r="B1075" t="s">
        <v>1111</v>
      </c>
      <c r="C1075" s="51">
        <v>-1.679196339071614E-2</v>
      </c>
      <c r="D1075" s="51">
        <f t="shared" si="19"/>
        <v>6.6791963390716136E-2</v>
      </c>
    </row>
    <row r="1076" spans="2:4" x14ac:dyDescent="0.2">
      <c r="B1076" t="s">
        <v>1112</v>
      </c>
      <c r="C1076" s="51">
        <v>-1.0327920198452412E-3</v>
      </c>
      <c r="D1076" s="51">
        <f t="shared" si="19"/>
        <v>5.1032792019845244E-2</v>
      </c>
    </row>
    <row r="1077" spans="2:4" x14ac:dyDescent="0.2">
      <c r="B1077" t="s">
        <v>1113</v>
      </c>
      <c r="C1077" s="51">
        <v>-2.9239074801063365E-3</v>
      </c>
      <c r="D1077" s="51">
        <f t="shared" si="19"/>
        <v>5.2923907480106336E-2</v>
      </c>
    </row>
    <row r="1078" spans="2:4" x14ac:dyDescent="0.2">
      <c r="B1078" t="s">
        <v>1114</v>
      </c>
      <c r="C1078" s="51">
        <v>1.4927695382178596E-2</v>
      </c>
      <c r="D1078" s="51">
        <f t="shared" si="19"/>
        <v>3.5072304617821404E-2</v>
      </c>
    </row>
    <row r="1079" spans="2:4" x14ac:dyDescent="0.2">
      <c r="B1079" t="s">
        <v>1115</v>
      </c>
      <c r="C1079" s="51">
        <v>1.8863124247400206E-2</v>
      </c>
      <c r="D1079" s="51">
        <f t="shared" si="19"/>
        <v>3.1136875752599796E-2</v>
      </c>
    </row>
    <row r="1080" spans="2:4" x14ac:dyDescent="0.2">
      <c r="B1080" t="s">
        <v>1116</v>
      </c>
      <c r="C1080" s="51">
        <v>1.107761085899436E-2</v>
      </c>
      <c r="D1080" s="51">
        <f t="shared" si="19"/>
        <v>3.8922389141005639E-2</v>
      </c>
    </row>
    <row r="1081" spans="2:4" x14ac:dyDescent="0.2">
      <c r="B1081" t="s">
        <v>1117</v>
      </c>
      <c r="C1081" s="51">
        <v>4.1777751347039122E-2</v>
      </c>
      <c r="D1081" s="51">
        <f t="shared" si="19"/>
        <v>8.2222486529608813E-3</v>
      </c>
    </row>
    <row r="1082" spans="2:4" x14ac:dyDescent="0.2">
      <c r="B1082" t="s">
        <v>1118</v>
      </c>
      <c r="C1082" s="51">
        <v>2.3725636207863502E-2</v>
      </c>
      <c r="D1082" s="51">
        <f t="shared" si="19"/>
        <v>2.6274363792136501E-2</v>
      </c>
    </row>
    <row r="1083" spans="2:4" x14ac:dyDescent="0.2">
      <c r="B1083" t="s">
        <v>1119</v>
      </c>
      <c r="C1083" s="51">
        <v>2.9605056563933245E-2</v>
      </c>
      <c r="D1083" s="51">
        <f t="shared" si="19"/>
        <v>2.0394943436066758E-2</v>
      </c>
    </row>
    <row r="1084" spans="2:4" x14ac:dyDescent="0.2">
      <c r="B1084" t="s">
        <v>1120</v>
      </c>
      <c r="C1084" s="51">
        <v>2.0365349386921753E-2</v>
      </c>
      <c r="D1084" s="51">
        <f t="shared" si="19"/>
        <v>2.963465061307825E-2</v>
      </c>
    </row>
    <row r="1085" spans="2:4" x14ac:dyDescent="0.2">
      <c r="B1085" t="s">
        <v>1121</v>
      </c>
      <c r="C1085" s="51">
        <v>-5.64955795096732E-3</v>
      </c>
      <c r="D1085" s="51">
        <f t="shared" si="19"/>
        <v>5.5649557950967321E-2</v>
      </c>
    </row>
    <row r="1086" spans="2:4" x14ac:dyDescent="0.2">
      <c r="B1086" t="s">
        <v>1122</v>
      </c>
      <c r="C1086" s="51">
        <v>-1.1494462905954749E-3</v>
      </c>
      <c r="D1086" s="51">
        <f t="shared" si="19"/>
        <v>5.1149446290595479E-2</v>
      </c>
    </row>
    <row r="1087" spans="2:4" x14ac:dyDescent="0.2">
      <c r="B1087" t="s">
        <v>1123</v>
      </c>
      <c r="C1087" s="51">
        <v>1.3884107382080199E-2</v>
      </c>
      <c r="D1087" s="51">
        <f t="shared" si="19"/>
        <v>3.6115892617919802E-2</v>
      </c>
    </row>
    <row r="1088" spans="2:4" x14ac:dyDescent="0.2">
      <c r="B1088" t="s">
        <v>1124</v>
      </c>
      <c r="C1088" s="51">
        <v>1.589241644082395E-2</v>
      </c>
      <c r="D1088" s="51">
        <f t="shared" si="19"/>
        <v>3.410758355917605E-2</v>
      </c>
    </row>
    <row r="1089" spans="2:4" x14ac:dyDescent="0.2">
      <c r="B1089" t="s">
        <v>1125</v>
      </c>
      <c r="C1089" s="51">
        <v>1.2798185448244629E-2</v>
      </c>
      <c r="D1089" s="51">
        <f t="shared" si="19"/>
        <v>3.7201814551755377E-2</v>
      </c>
    </row>
    <row r="1090" spans="2:4" x14ac:dyDescent="0.2">
      <c r="B1090" t="s">
        <v>1126</v>
      </c>
      <c r="C1090" s="51">
        <v>4.0475295283478666E-3</v>
      </c>
      <c r="D1090" s="51">
        <f t="shared" si="19"/>
        <v>4.5952470471652136E-2</v>
      </c>
    </row>
    <row r="1091" spans="2:4" x14ac:dyDescent="0.2">
      <c r="B1091" t="s">
        <v>1127</v>
      </c>
      <c r="C1091" s="51">
        <v>-3.4199188677432685E-2</v>
      </c>
      <c r="D1091" s="51">
        <f t="shared" si="19"/>
        <v>8.4199188677432688E-2</v>
      </c>
    </row>
    <row r="1092" spans="2:4" x14ac:dyDescent="0.2">
      <c r="B1092" t="s">
        <v>1128</v>
      </c>
      <c r="C1092" s="51">
        <v>2.9187331659915411E-2</v>
      </c>
      <c r="D1092" s="51">
        <f t="shared" si="19"/>
        <v>2.0812668340084592E-2</v>
      </c>
    </row>
    <row r="1093" spans="2:4" x14ac:dyDescent="0.2">
      <c r="B1093" t="s">
        <v>1129</v>
      </c>
      <c r="C1093" s="51">
        <v>-5.8279435145303215E-3</v>
      </c>
      <c r="D1093" s="51">
        <f t="shared" ref="D1093:D1156" si="20">-C1093+5%</f>
        <v>5.5827943514530326E-2</v>
      </c>
    </row>
    <row r="1094" spans="2:4" x14ac:dyDescent="0.2">
      <c r="B1094" t="s">
        <v>1130</v>
      </c>
      <c r="C1094" s="51">
        <v>8.1944400132114171E-3</v>
      </c>
      <c r="D1094" s="51">
        <f t="shared" si="20"/>
        <v>4.1805559986788587E-2</v>
      </c>
    </row>
    <row r="1095" spans="2:4" x14ac:dyDescent="0.2">
      <c r="B1095" t="s">
        <v>1131</v>
      </c>
      <c r="C1095" s="51">
        <v>-8.4395706838873517E-3</v>
      </c>
      <c r="D1095" s="51">
        <f t="shared" si="20"/>
        <v>5.8439570683887353E-2</v>
      </c>
    </row>
    <row r="1096" spans="2:4" x14ac:dyDescent="0.2">
      <c r="B1096" t="s">
        <v>1132</v>
      </c>
      <c r="C1096" s="51">
        <v>3.2250721846313078E-2</v>
      </c>
      <c r="D1096" s="51">
        <f t="shared" si="20"/>
        <v>1.7749278153686925E-2</v>
      </c>
    </row>
    <row r="1097" spans="2:4" x14ac:dyDescent="0.2">
      <c r="B1097" t="s">
        <v>1133</v>
      </c>
      <c r="C1097" s="51">
        <v>2.5411096288627089E-2</v>
      </c>
      <c r="D1097" s="51">
        <f t="shared" si="20"/>
        <v>2.4588903711372914E-2</v>
      </c>
    </row>
    <row r="1098" spans="2:4" x14ac:dyDescent="0.2">
      <c r="B1098" t="s">
        <v>1134</v>
      </c>
      <c r="C1098" s="51">
        <v>6.0685864184058629E-2</v>
      </c>
      <c r="D1098" s="51">
        <f t="shared" si="20"/>
        <v>-1.0685864184058626E-2</v>
      </c>
    </row>
    <row r="1099" spans="2:4" x14ac:dyDescent="0.2">
      <c r="B1099" t="s">
        <v>1135</v>
      </c>
      <c r="C1099" s="51">
        <v>1.0622012787515459E-2</v>
      </c>
      <c r="D1099" s="51">
        <f t="shared" si="20"/>
        <v>3.9377987212484547E-2</v>
      </c>
    </row>
    <row r="1100" spans="2:4" x14ac:dyDescent="0.2">
      <c r="B1100" t="s">
        <v>1136</v>
      </c>
      <c r="C1100" s="51">
        <v>-3.34219431417891E-3</v>
      </c>
      <c r="D1100" s="51">
        <f t="shared" si="20"/>
        <v>5.3342194314178915E-2</v>
      </c>
    </row>
    <row r="1101" spans="2:4" x14ac:dyDescent="0.2">
      <c r="B1101" t="s">
        <v>1137</v>
      </c>
      <c r="C1101" s="51">
        <v>7.3573586258869166E-3</v>
      </c>
      <c r="D1101" s="51">
        <f t="shared" si="20"/>
        <v>4.2642641374113083E-2</v>
      </c>
    </row>
    <row r="1102" spans="2:4" x14ac:dyDescent="0.2">
      <c r="B1102" t="s">
        <v>1138</v>
      </c>
      <c r="C1102" s="51">
        <v>2.9630713279471414E-2</v>
      </c>
      <c r="D1102" s="51">
        <f t="shared" si="20"/>
        <v>2.0369286720528589E-2</v>
      </c>
    </row>
    <row r="1103" spans="2:4" x14ac:dyDescent="0.2">
      <c r="B1103" t="s">
        <v>1139</v>
      </c>
      <c r="C1103" s="51">
        <v>3.5890499305282812E-2</v>
      </c>
      <c r="D1103" s="51">
        <f t="shared" si="20"/>
        <v>1.4109500694717191E-2</v>
      </c>
    </row>
    <row r="1104" spans="2:4" x14ac:dyDescent="0.2">
      <c r="B1104" t="s">
        <v>1140</v>
      </c>
      <c r="C1104" s="51">
        <v>1.7728446426470645E-2</v>
      </c>
      <c r="D1104" s="51">
        <f t="shared" si="20"/>
        <v>3.2271553573529357E-2</v>
      </c>
    </row>
    <row r="1105" spans="2:4" x14ac:dyDescent="0.2">
      <c r="B1105" t="s">
        <v>1141</v>
      </c>
      <c r="C1105" s="51">
        <v>-2.3495201485413668E-2</v>
      </c>
      <c r="D1105" s="51">
        <f t="shared" si="20"/>
        <v>7.3495201485413664E-2</v>
      </c>
    </row>
    <row r="1106" spans="2:4" x14ac:dyDescent="0.2">
      <c r="B1106" t="s">
        <v>1142</v>
      </c>
      <c r="C1106" s="51">
        <v>2.886081176034213E-2</v>
      </c>
      <c r="D1106" s="51">
        <f t="shared" si="20"/>
        <v>2.1139188239657873E-2</v>
      </c>
    </row>
    <row r="1107" spans="2:4" x14ac:dyDescent="0.2">
      <c r="B1107" t="s">
        <v>1143</v>
      </c>
      <c r="C1107" s="51">
        <v>-8.7528599876961159E-3</v>
      </c>
      <c r="D1107" s="51">
        <f t="shared" si="20"/>
        <v>5.8752859987696117E-2</v>
      </c>
    </row>
    <row r="1108" spans="2:4" x14ac:dyDescent="0.2">
      <c r="B1108" t="s">
        <v>1144</v>
      </c>
      <c r="C1108" s="51">
        <v>7.6192979160923258E-3</v>
      </c>
      <c r="D1108" s="51">
        <f t="shared" si="20"/>
        <v>4.2380702083907679E-2</v>
      </c>
    </row>
    <row r="1109" spans="2:4" x14ac:dyDescent="0.2">
      <c r="B1109" t="s">
        <v>1145</v>
      </c>
      <c r="C1109" s="51">
        <v>9.5539167520121444E-3</v>
      </c>
      <c r="D1109" s="51">
        <f t="shared" si="20"/>
        <v>4.044608324798786E-2</v>
      </c>
    </row>
    <row r="1110" spans="2:4" x14ac:dyDescent="0.2">
      <c r="B1110" t="s">
        <v>1146</v>
      </c>
      <c r="C1110" s="51">
        <v>-4.995308701833321E-3</v>
      </c>
      <c r="D1110" s="51">
        <f t="shared" si="20"/>
        <v>5.499530870183332E-2</v>
      </c>
    </row>
    <row r="1111" spans="2:4" x14ac:dyDescent="0.2">
      <c r="B1111" t="s">
        <v>1147</v>
      </c>
      <c r="C1111" s="51">
        <v>5.4574772111169933E-3</v>
      </c>
      <c r="D1111" s="51">
        <f t="shared" si="20"/>
        <v>4.4542522788883009E-2</v>
      </c>
    </row>
    <row r="1112" spans="2:4" x14ac:dyDescent="0.2">
      <c r="B1112" t="s">
        <v>1148</v>
      </c>
      <c r="C1112" s="51">
        <v>6.6484608684218242E-3</v>
      </c>
      <c r="D1112" s="51">
        <f t="shared" si="20"/>
        <v>4.335153913157818E-2</v>
      </c>
    </row>
    <row r="1113" spans="2:4" x14ac:dyDescent="0.2">
      <c r="B1113" t="s">
        <v>1149</v>
      </c>
      <c r="C1113" s="51">
        <v>8.7846638428379017E-4</v>
      </c>
      <c r="D1113" s="51">
        <f t="shared" si="20"/>
        <v>4.9121533615716209E-2</v>
      </c>
    </row>
    <row r="1114" spans="2:4" x14ac:dyDescent="0.2">
      <c r="B1114" t="s">
        <v>1150</v>
      </c>
      <c r="C1114" s="51">
        <v>2.6588108344762808E-4</v>
      </c>
      <c r="D1114" s="51">
        <f t="shared" si="20"/>
        <v>4.9734118916552376E-2</v>
      </c>
    </row>
    <row r="1115" spans="2:4" x14ac:dyDescent="0.2">
      <c r="B1115" t="s">
        <v>1151</v>
      </c>
      <c r="C1115" s="51">
        <v>8.6702130718973262E-3</v>
      </c>
      <c r="D1115" s="51">
        <f t="shared" si="20"/>
        <v>4.1329786928102678E-2</v>
      </c>
    </row>
    <row r="1116" spans="2:4" x14ac:dyDescent="0.2">
      <c r="B1116" t="s">
        <v>1152</v>
      </c>
      <c r="C1116" s="51">
        <v>1.4260665400929396E-2</v>
      </c>
      <c r="D1116" s="51">
        <f t="shared" si="20"/>
        <v>3.573933459907061E-2</v>
      </c>
    </row>
    <row r="1117" spans="2:4" x14ac:dyDescent="0.2">
      <c r="B1117" t="s">
        <v>1153</v>
      </c>
      <c r="C1117" s="51">
        <v>-5.4112600062354767E-3</v>
      </c>
      <c r="D1117" s="51">
        <f t="shared" si="20"/>
        <v>5.5411260006235481E-2</v>
      </c>
    </row>
    <row r="1118" spans="2:4" x14ac:dyDescent="0.2">
      <c r="B1118" t="s">
        <v>1154</v>
      </c>
      <c r="C1118" s="51">
        <v>2.5022806167685104E-2</v>
      </c>
      <c r="D1118" s="51">
        <f t="shared" si="20"/>
        <v>2.4977193832314899E-2</v>
      </c>
    </row>
    <row r="1119" spans="2:4" x14ac:dyDescent="0.2">
      <c r="B1119" t="s">
        <v>1155</v>
      </c>
      <c r="C1119" s="51">
        <v>6.4318530200922954E-3</v>
      </c>
      <c r="D1119" s="51">
        <f t="shared" si="20"/>
        <v>4.3568146979907706E-2</v>
      </c>
    </row>
    <row r="1120" spans="2:4" x14ac:dyDescent="0.2">
      <c r="B1120" t="s">
        <v>1156</v>
      </c>
      <c r="C1120" s="51">
        <v>-4.9850216133745101E-3</v>
      </c>
      <c r="D1120" s="51">
        <f t="shared" si="20"/>
        <v>5.4985021613374513E-2</v>
      </c>
    </row>
    <row r="1121" spans="2:4" x14ac:dyDescent="0.2">
      <c r="B1121" t="s">
        <v>1157</v>
      </c>
      <c r="C1121" s="51">
        <v>-2.7033519056474959E-3</v>
      </c>
      <c r="D1121" s="51">
        <f t="shared" si="20"/>
        <v>5.2703351905647497E-2</v>
      </c>
    </row>
    <row r="1122" spans="2:4" x14ac:dyDescent="0.2">
      <c r="B1122" t="s">
        <v>1158</v>
      </c>
      <c r="C1122" s="51">
        <v>-2.7576115771414889E-2</v>
      </c>
      <c r="D1122" s="51">
        <f t="shared" si="20"/>
        <v>7.7576115771414891E-2</v>
      </c>
    </row>
    <row r="1123" spans="2:4" x14ac:dyDescent="0.2">
      <c r="B1123" t="s">
        <v>1159</v>
      </c>
      <c r="C1123" s="51">
        <v>2.3893758345327133E-2</v>
      </c>
      <c r="D1123" s="51">
        <f t="shared" si="20"/>
        <v>2.610624165467287E-2</v>
      </c>
    </row>
    <row r="1124" spans="2:4" x14ac:dyDescent="0.2">
      <c r="B1124" t="s">
        <v>1160</v>
      </c>
      <c r="C1124" s="51">
        <v>-2.9887078612414759E-3</v>
      </c>
      <c r="D1124" s="51">
        <f t="shared" si="20"/>
        <v>5.2988707861241477E-2</v>
      </c>
    </row>
    <row r="1125" spans="2:4" x14ac:dyDescent="0.2">
      <c r="B1125" t="s">
        <v>1161</v>
      </c>
      <c r="C1125" s="51">
        <v>1.5475688860051904E-2</v>
      </c>
      <c r="D1125" s="51">
        <f t="shared" si="20"/>
        <v>3.4524311139948097E-2</v>
      </c>
    </row>
    <row r="1126" spans="2:4" x14ac:dyDescent="0.2">
      <c r="B1126" t="s">
        <v>1162</v>
      </c>
      <c r="C1126" s="51">
        <v>5.5287282237481807E-3</v>
      </c>
      <c r="D1126" s="51">
        <f t="shared" si="20"/>
        <v>4.4471271776251819E-2</v>
      </c>
    </row>
    <row r="1127" spans="2:4" x14ac:dyDescent="0.2">
      <c r="B1127" t="s">
        <v>1163</v>
      </c>
      <c r="C1127" s="51">
        <v>-1.6741331189870902E-2</v>
      </c>
      <c r="D1127" s="51">
        <f t="shared" si="20"/>
        <v>6.6741331189870912E-2</v>
      </c>
    </row>
    <row r="1128" spans="2:4" x14ac:dyDescent="0.2">
      <c r="B1128" t="s">
        <v>1164</v>
      </c>
      <c r="C1128" s="51">
        <v>-2.4678639959917377E-3</v>
      </c>
      <c r="D1128" s="51">
        <f t="shared" si="20"/>
        <v>5.2467863995991737E-2</v>
      </c>
    </row>
    <row r="1129" spans="2:4" x14ac:dyDescent="0.2">
      <c r="B1129" t="s">
        <v>1165</v>
      </c>
      <c r="C1129" s="51">
        <v>-4.7059348062775189E-3</v>
      </c>
      <c r="D1129" s="51">
        <f t="shared" si="20"/>
        <v>5.4705934806277522E-2</v>
      </c>
    </row>
    <row r="1130" spans="2:4" x14ac:dyDescent="0.2">
      <c r="B1130" t="s">
        <v>1166</v>
      </c>
      <c r="C1130" s="51">
        <v>3.9932303685323725E-3</v>
      </c>
      <c r="D1130" s="51">
        <f t="shared" si="20"/>
        <v>4.6006769631467631E-2</v>
      </c>
    </row>
    <row r="1131" spans="2:4" x14ac:dyDescent="0.2">
      <c r="B1131" t="s">
        <v>1167</v>
      </c>
      <c r="C1131" s="51">
        <v>-1.7279859531793063E-2</v>
      </c>
      <c r="D1131" s="51">
        <f t="shared" si="20"/>
        <v>6.7279859531793065E-2</v>
      </c>
    </row>
    <row r="1132" spans="2:4" x14ac:dyDescent="0.2">
      <c r="B1132" t="s">
        <v>1168</v>
      </c>
      <c r="C1132" s="51">
        <v>1.5549991453005684E-2</v>
      </c>
      <c r="D1132" s="51">
        <f t="shared" si="20"/>
        <v>3.4450008546994315E-2</v>
      </c>
    </row>
    <row r="1133" spans="2:4" x14ac:dyDescent="0.2">
      <c r="B1133" t="s">
        <v>1169</v>
      </c>
      <c r="C1133" s="51">
        <v>-1.6554148799955336E-2</v>
      </c>
      <c r="D1133" s="51">
        <f t="shared" si="20"/>
        <v>6.6554148799955332E-2</v>
      </c>
    </row>
    <row r="1134" spans="2:4" x14ac:dyDescent="0.2">
      <c r="B1134" t="s">
        <v>1170</v>
      </c>
      <c r="C1134" s="51">
        <v>5.5559496466576673E-2</v>
      </c>
      <c r="D1134" s="51">
        <f t="shared" si="20"/>
        <v>-5.5594964665766702E-3</v>
      </c>
    </row>
    <row r="1135" spans="2:4" x14ac:dyDescent="0.2">
      <c r="B1135" t="s">
        <v>1171</v>
      </c>
      <c r="C1135" s="51">
        <v>4.6558656765578112E-2</v>
      </c>
      <c r="D1135" s="51">
        <f t="shared" si="20"/>
        <v>3.4413432344218911E-3</v>
      </c>
    </row>
    <row r="1136" spans="2:4" x14ac:dyDescent="0.2">
      <c r="B1136" t="s">
        <v>1172</v>
      </c>
      <c r="C1136" s="51">
        <v>-3.987052257061429E-3</v>
      </c>
      <c r="D1136" s="51">
        <f t="shared" si="20"/>
        <v>5.3987052257061435E-2</v>
      </c>
    </row>
    <row r="1137" spans="2:4" x14ac:dyDescent="0.2">
      <c r="B1137" t="s">
        <v>1173</v>
      </c>
      <c r="C1137" s="51">
        <v>8.3027850795209263E-3</v>
      </c>
      <c r="D1137" s="51">
        <f t="shared" si="20"/>
        <v>4.1697214920479078E-2</v>
      </c>
    </row>
    <row r="1138" spans="2:4" x14ac:dyDescent="0.2">
      <c r="B1138" t="s">
        <v>1174</v>
      </c>
      <c r="C1138" s="51">
        <v>1.6722900553338076E-2</v>
      </c>
      <c r="D1138" s="51">
        <f t="shared" si="20"/>
        <v>3.3277099446661927E-2</v>
      </c>
    </row>
    <row r="1139" spans="2:4" x14ac:dyDescent="0.2">
      <c r="B1139" t="s">
        <v>1175</v>
      </c>
      <c r="C1139" s="51">
        <v>1.129031374558607E-2</v>
      </c>
      <c r="D1139" s="51">
        <f t="shared" si="20"/>
        <v>3.8709686254413934E-2</v>
      </c>
    </row>
    <row r="1140" spans="2:4" x14ac:dyDescent="0.2">
      <c r="B1140" t="s">
        <v>1176</v>
      </c>
      <c r="C1140" s="51">
        <v>1.5507399162387643E-2</v>
      </c>
      <c r="D1140" s="51">
        <f t="shared" si="20"/>
        <v>3.449260083761236E-2</v>
      </c>
    </row>
    <row r="1141" spans="2:4" x14ac:dyDescent="0.2">
      <c r="B1141" t="s">
        <v>1177</v>
      </c>
      <c r="C1141" s="51">
        <v>1.4625586706674687E-2</v>
      </c>
      <c r="D1141" s="51">
        <f t="shared" si="20"/>
        <v>3.5374413293325316E-2</v>
      </c>
    </row>
    <row r="1142" spans="2:4" x14ac:dyDescent="0.2">
      <c r="B1142" t="s">
        <v>1178</v>
      </c>
      <c r="C1142" s="51">
        <v>1.9586368367383814E-3</v>
      </c>
      <c r="D1142" s="51">
        <f t="shared" si="20"/>
        <v>4.8041363163261623E-2</v>
      </c>
    </row>
    <row r="1143" spans="2:4" x14ac:dyDescent="0.2">
      <c r="B1143" t="s">
        <v>1179</v>
      </c>
      <c r="C1143" s="51">
        <v>1.873207111581909E-2</v>
      </c>
      <c r="D1143" s="51">
        <f t="shared" si="20"/>
        <v>3.1267928884180909E-2</v>
      </c>
    </row>
    <row r="1144" spans="2:4" x14ac:dyDescent="0.2">
      <c r="B1144" t="s">
        <v>1180</v>
      </c>
      <c r="C1144" s="51">
        <v>1.2991764809279788E-2</v>
      </c>
      <c r="D1144" s="51">
        <f t="shared" si="20"/>
        <v>3.7008235190720218E-2</v>
      </c>
    </row>
    <row r="1145" spans="2:4" x14ac:dyDescent="0.2">
      <c r="B1145" t="s">
        <v>1181</v>
      </c>
      <c r="C1145" s="51">
        <v>5.0139597341027638E-2</v>
      </c>
      <c r="D1145" s="51">
        <f t="shared" si="20"/>
        <v>-1.3959734102763494E-4</v>
      </c>
    </row>
    <row r="1146" spans="2:4" x14ac:dyDescent="0.2">
      <c r="B1146" t="s">
        <v>1182</v>
      </c>
      <c r="C1146" s="51">
        <v>1.1774165724937162E-3</v>
      </c>
      <c r="D1146" s="51">
        <f t="shared" si="20"/>
        <v>4.8822583427506283E-2</v>
      </c>
    </row>
    <row r="1147" spans="2:4" x14ac:dyDescent="0.2">
      <c r="B1147" t="s">
        <v>1183</v>
      </c>
      <c r="C1147" s="51">
        <v>3.8858793146858764E-2</v>
      </c>
      <c r="D1147" s="51">
        <f t="shared" si="20"/>
        <v>1.1141206853141239E-2</v>
      </c>
    </row>
    <row r="1148" spans="2:4" x14ac:dyDescent="0.2">
      <c r="B1148" t="s">
        <v>1184</v>
      </c>
      <c r="C1148" s="51">
        <v>3.8621511140501719E-2</v>
      </c>
      <c r="D1148" s="51">
        <f t="shared" si="20"/>
        <v>1.1378488859498284E-2</v>
      </c>
    </row>
    <row r="1149" spans="2:4" x14ac:dyDescent="0.2">
      <c r="B1149" t="s">
        <v>1185</v>
      </c>
      <c r="C1149" s="51">
        <v>-3.441102894916076E-2</v>
      </c>
      <c r="D1149" s="51">
        <f t="shared" si="20"/>
        <v>8.4411028949160763E-2</v>
      </c>
    </row>
    <row r="1150" spans="2:4" x14ac:dyDescent="0.2">
      <c r="B1150" t="s">
        <v>1186</v>
      </c>
      <c r="C1150" s="51">
        <v>9.11492820682735E-3</v>
      </c>
      <c r="D1150" s="51">
        <f t="shared" si="20"/>
        <v>4.0885071793172655E-2</v>
      </c>
    </row>
    <row r="1151" spans="2:4" x14ac:dyDescent="0.2">
      <c r="B1151" t="s">
        <v>1187</v>
      </c>
      <c r="C1151" s="51">
        <v>2.1767147286967554E-2</v>
      </c>
      <c r="D1151" s="51">
        <f t="shared" si="20"/>
        <v>2.8232852713032448E-2</v>
      </c>
    </row>
    <row r="1152" spans="2:4" x14ac:dyDescent="0.2">
      <c r="B1152" t="s">
        <v>1188</v>
      </c>
      <c r="C1152" s="51">
        <v>7.8469664720147436E-4</v>
      </c>
      <c r="D1152" s="51">
        <f t="shared" si="20"/>
        <v>4.9215303352798528E-2</v>
      </c>
    </row>
    <row r="1153" spans="2:4" x14ac:dyDescent="0.2">
      <c r="B1153" t="s">
        <v>1189</v>
      </c>
      <c r="C1153" s="51">
        <v>1.9986833853314043E-2</v>
      </c>
      <c r="D1153" s="51">
        <f t="shared" si="20"/>
        <v>3.0013166146685959E-2</v>
      </c>
    </row>
    <row r="1154" spans="2:4" x14ac:dyDescent="0.2">
      <c r="B1154" t="s">
        <v>1190</v>
      </c>
      <c r="C1154" s="51">
        <v>-2.161177384885192E-2</v>
      </c>
      <c r="D1154" s="51">
        <f t="shared" si="20"/>
        <v>7.1611773848851923E-2</v>
      </c>
    </row>
    <row r="1155" spans="2:4" x14ac:dyDescent="0.2">
      <c r="B1155" t="s">
        <v>1191</v>
      </c>
      <c r="C1155" s="51">
        <v>2.7831379201267131E-2</v>
      </c>
      <c r="D1155" s="51">
        <f t="shared" si="20"/>
        <v>2.2168620798732872E-2</v>
      </c>
    </row>
    <row r="1156" spans="2:4" x14ac:dyDescent="0.2">
      <c r="B1156" t="s">
        <v>1192</v>
      </c>
      <c r="C1156" s="51">
        <v>-1.1187623980668459E-2</v>
      </c>
      <c r="D1156" s="51">
        <f t="shared" si="20"/>
        <v>6.118762398066846E-2</v>
      </c>
    </row>
    <row r="1157" spans="2:4" x14ac:dyDescent="0.2">
      <c r="B1157" t="s">
        <v>1193</v>
      </c>
      <c r="C1157" s="51">
        <v>1.4832221436126305E-2</v>
      </c>
      <c r="D1157" s="51">
        <f t="shared" ref="D1157:D1220" si="21">-C1157+5%</f>
        <v>3.5167778563873694E-2</v>
      </c>
    </row>
    <row r="1158" spans="2:4" x14ac:dyDescent="0.2">
      <c r="B1158" t="s">
        <v>1194</v>
      </c>
      <c r="C1158" s="51">
        <v>2.6786698091489231E-2</v>
      </c>
      <c r="D1158" s="51">
        <f t="shared" si="21"/>
        <v>2.3213301908510772E-2</v>
      </c>
    </row>
    <row r="1159" spans="2:4" x14ac:dyDescent="0.2">
      <c r="B1159" t="s">
        <v>1195</v>
      </c>
      <c r="C1159" s="51">
        <v>-1.0559105762043565E-2</v>
      </c>
      <c r="D1159" s="51">
        <f t="shared" si="21"/>
        <v>6.0559105762043569E-2</v>
      </c>
    </row>
    <row r="1160" spans="2:4" x14ac:dyDescent="0.2">
      <c r="B1160" t="s">
        <v>1196</v>
      </c>
      <c r="C1160" s="51">
        <v>2.0978113448283403E-2</v>
      </c>
      <c r="D1160" s="51">
        <f t="shared" si="21"/>
        <v>2.90218865517166E-2</v>
      </c>
    </row>
    <row r="1161" spans="2:4" x14ac:dyDescent="0.2">
      <c r="B1161" t="s">
        <v>1197</v>
      </c>
      <c r="C1161" s="51">
        <v>2.9703601956727341E-3</v>
      </c>
      <c r="D1161" s="51">
        <f t="shared" si="21"/>
        <v>4.702963980432727E-2</v>
      </c>
    </row>
    <row r="1162" spans="2:4" x14ac:dyDescent="0.2">
      <c r="B1162" t="s">
        <v>1198</v>
      </c>
      <c r="C1162" s="51">
        <v>3.8985765976515298E-2</v>
      </c>
      <c r="D1162" s="51">
        <f t="shared" si="21"/>
        <v>1.1014234023484705E-2</v>
      </c>
    </row>
    <row r="1163" spans="2:4" x14ac:dyDescent="0.2">
      <c r="B1163" t="s">
        <v>1199</v>
      </c>
      <c r="C1163" s="51">
        <v>2.2194422034826272E-2</v>
      </c>
      <c r="D1163" s="51">
        <f t="shared" si="21"/>
        <v>2.7805577965173731E-2</v>
      </c>
    </row>
    <row r="1164" spans="2:4" x14ac:dyDescent="0.2">
      <c r="B1164" t="s">
        <v>1200</v>
      </c>
      <c r="C1164" s="51">
        <v>6.9767783154448502E-4</v>
      </c>
      <c r="D1164" s="51">
        <f t="shared" si="21"/>
        <v>4.9302322168455516E-2</v>
      </c>
    </row>
    <row r="1165" spans="2:4" x14ac:dyDescent="0.2">
      <c r="B1165" t="s">
        <v>1201</v>
      </c>
      <c r="C1165" s="51">
        <v>9.414293115867417E-3</v>
      </c>
      <c r="D1165" s="51">
        <f t="shared" si="21"/>
        <v>4.0585706884132586E-2</v>
      </c>
    </row>
    <row r="1166" spans="2:4" x14ac:dyDescent="0.2">
      <c r="B1166" t="s">
        <v>1202</v>
      </c>
      <c r="C1166" s="51">
        <v>-1.8442020765882451E-2</v>
      </c>
      <c r="D1166" s="51">
        <f t="shared" si="21"/>
        <v>6.8442020765882461E-2</v>
      </c>
    </row>
    <row r="1167" spans="2:4" x14ac:dyDescent="0.2">
      <c r="B1167" t="s">
        <v>1203</v>
      </c>
      <c r="C1167" s="51">
        <v>3.0593517245112119E-2</v>
      </c>
      <c r="D1167" s="51">
        <f t="shared" si="21"/>
        <v>1.9406482754887884E-2</v>
      </c>
    </row>
    <row r="1168" spans="2:4" x14ac:dyDescent="0.2">
      <c r="B1168" t="s">
        <v>1204</v>
      </c>
      <c r="C1168" s="51">
        <v>-1.4755150152937645E-2</v>
      </c>
      <c r="D1168" s="51">
        <f t="shared" si="21"/>
        <v>6.4755150152937646E-2</v>
      </c>
    </row>
    <row r="1169" spans="2:4" x14ac:dyDescent="0.2">
      <c r="B1169" t="s">
        <v>1205</v>
      </c>
      <c r="C1169" s="51">
        <v>4.4511430807525386E-3</v>
      </c>
      <c r="D1169" s="51">
        <f t="shared" si="21"/>
        <v>4.5548856919247462E-2</v>
      </c>
    </row>
    <row r="1170" spans="2:4" x14ac:dyDescent="0.2">
      <c r="B1170" t="s">
        <v>1206</v>
      </c>
      <c r="C1170" s="51">
        <v>5.5917467284494924E-3</v>
      </c>
      <c r="D1170" s="51">
        <f t="shared" si="21"/>
        <v>4.4408253271550513E-2</v>
      </c>
    </row>
    <row r="1171" spans="2:4" x14ac:dyDescent="0.2">
      <c r="B1171" t="s">
        <v>1207</v>
      </c>
      <c r="C1171" s="51">
        <v>2.8873165384160668E-2</v>
      </c>
      <c r="D1171" s="51">
        <f t="shared" si="21"/>
        <v>2.1126834615839335E-2</v>
      </c>
    </row>
    <row r="1172" spans="2:4" x14ac:dyDescent="0.2">
      <c r="B1172" t="s">
        <v>1208</v>
      </c>
      <c r="C1172" s="51">
        <v>2.3336179434629116E-2</v>
      </c>
      <c r="D1172" s="51">
        <f t="shared" si="21"/>
        <v>2.6663820565370887E-2</v>
      </c>
    </row>
    <row r="1173" spans="2:4" x14ac:dyDescent="0.2">
      <c r="B1173" t="s">
        <v>1209</v>
      </c>
      <c r="C1173" s="51">
        <v>1.334407349805574E-2</v>
      </c>
      <c r="D1173" s="51">
        <f t="shared" si="21"/>
        <v>3.6655926501944262E-2</v>
      </c>
    </row>
    <row r="1174" spans="2:4" x14ac:dyDescent="0.2">
      <c r="B1174" t="s">
        <v>1210</v>
      </c>
      <c r="C1174" s="51">
        <v>3.0532244058626076E-2</v>
      </c>
      <c r="D1174" s="51">
        <f t="shared" si="21"/>
        <v>1.9467755941373927E-2</v>
      </c>
    </row>
    <row r="1175" spans="2:4" x14ac:dyDescent="0.2">
      <c r="B1175" t="s">
        <v>1211</v>
      </c>
      <c r="C1175" s="51">
        <v>-4.8463674628122164E-3</v>
      </c>
      <c r="D1175" s="51">
        <f t="shared" si="21"/>
        <v>5.4846367462812219E-2</v>
      </c>
    </row>
    <row r="1176" spans="2:4" x14ac:dyDescent="0.2">
      <c r="B1176" t="s">
        <v>1212</v>
      </c>
      <c r="C1176" s="51">
        <v>-2.3542975018260151E-2</v>
      </c>
      <c r="D1176" s="51">
        <f t="shared" si="21"/>
        <v>7.3542975018260154E-2</v>
      </c>
    </row>
    <row r="1177" spans="2:4" x14ac:dyDescent="0.2">
      <c r="B1177" t="s">
        <v>1213</v>
      </c>
      <c r="C1177" s="51">
        <v>-2.5816183976904404E-2</v>
      </c>
      <c r="D1177" s="51">
        <f t="shared" si="21"/>
        <v>7.58161839769044E-2</v>
      </c>
    </row>
    <row r="1178" spans="2:4" x14ac:dyDescent="0.2">
      <c r="B1178" t="s">
        <v>1214</v>
      </c>
      <c r="C1178" s="51">
        <v>-1.4471339296556555E-2</v>
      </c>
      <c r="D1178" s="51">
        <f t="shared" si="21"/>
        <v>6.447133929655656E-2</v>
      </c>
    </row>
    <row r="1179" spans="2:4" x14ac:dyDescent="0.2">
      <c r="B1179" t="s">
        <v>1215</v>
      </c>
      <c r="C1179" s="51">
        <v>-5.4946956215108991E-4</v>
      </c>
      <c r="D1179" s="51">
        <f t="shared" si="21"/>
        <v>5.0549469562151089E-2</v>
      </c>
    </row>
    <row r="1180" spans="2:4" x14ac:dyDescent="0.2">
      <c r="B1180" t="s">
        <v>1216</v>
      </c>
      <c r="C1180" s="51">
        <v>3.6843080481435544E-2</v>
      </c>
      <c r="D1180" s="51">
        <f t="shared" si="21"/>
        <v>1.3156919518564458E-2</v>
      </c>
    </row>
    <row r="1181" spans="2:4" x14ac:dyDescent="0.2">
      <c r="B1181" t="s">
        <v>1217</v>
      </c>
      <c r="C1181" s="51">
        <v>1.9258430874275353E-2</v>
      </c>
      <c r="D1181" s="51">
        <f t="shared" si="21"/>
        <v>3.0741569125724649E-2</v>
      </c>
    </row>
    <row r="1182" spans="2:4" x14ac:dyDescent="0.2">
      <c r="B1182" t="s">
        <v>1218</v>
      </c>
      <c r="C1182" s="51">
        <v>-1.0863818952029156E-2</v>
      </c>
      <c r="D1182" s="51">
        <f t="shared" si="21"/>
        <v>6.0863818952029157E-2</v>
      </c>
    </row>
    <row r="1183" spans="2:4" x14ac:dyDescent="0.2">
      <c r="B1183" t="s">
        <v>1219</v>
      </c>
      <c r="C1183" s="51">
        <v>2.6715718668229249E-2</v>
      </c>
      <c r="D1183" s="51">
        <f t="shared" si="21"/>
        <v>2.3284281331770754E-2</v>
      </c>
    </row>
    <row r="1184" spans="2:4" x14ac:dyDescent="0.2">
      <c r="B1184" t="s">
        <v>1220</v>
      </c>
      <c r="C1184" s="51">
        <v>3.7992548571701146E-2</v>
      </c>
      <c r="D1184" s="51">
        <f t="shared" si="21"/>
        <v>1.2007451428298857E-2</v>
      </c>
    </row>
    <row r="1185" spans="2:4" x14ac:dyDescent="0.2">
      <c r="B1185" t="s">
        <v>1221</v>
      </c>
      <c r="C1185" s="51">
        <v>-5.7590421804442193E-3</v>
      </c>
      <c r="D1185" s="51">
        <f t="shared" si="21"/>
        <v>5.5759042180444224E-2</v>
      </c>
    </row>
    <row r="1186" spans="2:4" x14ac:dyDescent="0.2">
      <c r="B1186" t="s">
        <v>1222</v>
      </c>
      <c r="C1186" s="51">
        <v>-2.1082529702037833E-2</v>
      </c>
      <c r="D1186" s="51">
        <f t="shared" si="21"/>
        <v>7.1082529702037836E-2</v>
      </c>
    </row>
    <row r="1187" spans="2:4" x14ac:dyDescent="0.2">
      <c r="B1187" t="s">
        <v>1223</v>
      </c>
      <c r="C1187" s="51">
        <v>-1.0309576189905521E-2</v>
      </c>
      <c r="D1187" s="51">
        <f t="shared" si="21"/>
        <v>6.0309576189905525E-2</v>
      </c>
    </row>
    <row r="1188" spans="2:4" x14ac:dyDescent="0.2">
      <c r="B1188" t="s">
        <v>1224</v>
      </c>
      <c r="C1188" s="51">
        <v>5.363632397790162E-3</v>
      </c>
      <c r="D1188" s="51">
        <f t="shared" si="21"/>
        <v>4.4636367602209841E-2</v>
      </c>
    </row>
    <row r="1189" spans="2:4" x14ac:dyDescent="0.2">
      <c r="B1189" t="s">
        <v>1225</v>
      </c>
      <c r="C1189" s="51">
        <v>-6.2901641327919432E-3</v>
      </c>
      <c r="D1189" s="51">
        <f t="shared" si="21"/>
        <v>5.6290164132791948E-2</v>
      </c>
    </row>
    <row r="1190" spans="2:4" x14ac:dyDescent="0.2">
      <c r="B1190" t="s">
        <v>1226</v>
      </c>
      <c r="C1190" s="51">
        <v>2.3614965337656772E-2</v>
      </c>
      <c r="D1190" s="51">
        <f t="shared" si="21"/>
        <v>2.6385034662343231E-2</v>
      </c>
    </row>
    <row r="1191" spans="2:4" x14ac:dyDescent="0.2">
      <c r="B1191" t="s">
        <v>1227</v>
      </c>
      <c r="C1191" s="51">
        <v>-3.5045667614048079E-2</v>
      </c>
      <c r="D1191" s="51">
        <f t="shared" si="21"/>
        <v>8.5045667614048082E-2</v>
      </c>
    </row>
    <row r="1192" spans="2:4" x14ac:dyDescent="0.2">
      <c r="B1192" t="s">
        <v>1228</v>
      </c>
      <c r="C1192" s="51">
        <v>4.8390173887178957E-3</v>
      </c>
      <c r="D1192" s="51">
        <f t="shared" si="21"/>
        <v>4.5160982611282111E-2</v>
      </c>
    </row>
    <row r="1193" spans="2:4" x14ac:dyDescent="0.2">
      <c r="B1193" t="s">
        <v>1229</v>
      </c>
      <c r="C1193" s="51">
        <v>-2.0908068001644138E-2</v>
      </c>
      <c r="D1193" s="51">
        <f t="shared" si="21"/>
        <v>7.0908068001644148E-2</v>
      </c>
    </row>
    <row r="1194" spans="2:4" x14ac:dyDescent="0.2">
      <c r="B1194" t="s">
        <v>1230</v>
      </c>
      <c r="C1194" s="51">
        <v>3.8653629679492714E-2</v>
      </c>
      <c r="D1194" s="51">
        <f t="shared" si="21"/>
        <v>1.1346370320507289E-2</v>
      </c>
    </row>
    <row r="1195" spans="2:4" x14ac:dyDescent="0.2">
      <c r="B1195" t="s">
        <v>1231</v>
      </c>
      <c r="C1195" s="51">
        <v>1.995170686335309E-2</v>
      </c>
      <c r="D1195" s="51">
        <f t="shared" si="21"/>
        <v>3.0048293136646913E-2</v>
      </c>
    </row>
    <row r="1196" spans="2:4" x14ac:dyDescent="0.2">
      <c r="B1196" t="s">
        <v>1232</v>
      </c>
      <c r="C1196" s="51">
        <v>-1.1970790872521958E-2</v>
      </c>
      <c r="D1196" s="51">
        <f t="shared" si="21"/>
        <v>6.1970790872521962E-2</v>
      </c>
    </row>
    <row r="1197" spans="2:4" x14ac:dyDescent="0.2">
      <c r="B1197" t="s">
        <v>1233</v>
      </c>
      <c r="C1197" s="51">
        <v>-2.3580430013595152E-2</v>
      </c>
      <c r="D1197" s="51">
        <f t="shared" si="21"/>
        <v>7.3580430013595155E-2</v>
      </c>
    </row>
    <row r="1198" spans="2:4" x14ac:dyDescent="0.2">
      <c r="B1198" t="s">
        <v>1234</v>
      </c>
      <c r="C1198" s="51">
        <v>8.8398229198836352E-3</v>
      </c>
      <c r="D1198" s="51">
        <f t="shared" si="21"/>
        <v>4.1160177080116364E-2</v>
      </c>
    </row>
    <row r="1199" spans="2:4" x14ac:dyDescent="0.2">
      <c r="B1199" t="s">
        <v>1235</v>
      </c>
      <c r="C1199" s="51">
        <v>-4.4607543567662528E-3</v>
      </c>
      <c r="D1199" s="51">
        <f t="shared" si="21"/>
        <v>5.4460754356766256E-2</v>
      </c>
    </row>
    <row r="1200" spans="2:4" x14ac:dyDescent="0.2">
      <c r="B1200" t="s">
        <v>1236</v>
      </c>
      <c r="C1200" s="51">
        <v>-4.1389466742725416E-3</v>
      </c>
      <c r="D1200" s="51">
        <f t="shared" si="21"/>
        <v>5.4138946674272548E-2</v>
      </c>
    </row>
    <row r="1201" spans="2:4" x14ac:dyDescent="0.2">
      <c r="B1201" t="s">
        <v>1237</v>
      </c>
      <c r="C1201" s="51">
        <v>3.8757423352797721E-2</v>
      </c>
      <c r="D1201" s="51">
        <f t="shared" si="21"/>
        <v>1.1242576647202282E-2</v>
      </c>
    </row>
    <row r="1202" spans="2:4" x14ac:dyDescent="0.2">
      <c r="B1202" t="s">
        <v>1238</v>
      </c>
      <c r="C1202" s="51">
        <v>-4.0634505562142126E-2</v>
      </c>
      <c r="D1202" s="51">
        <f t="shared" si="21"/>
        <v>9.0634505562142129E-2</v>
      </c>
    </row>
    <row r="1203" spans="2:4" x14ac:dyDescent="0.2">
      <c r="B1203" t="s">
        <v>1239</v>
      </c>
      <c r="C1203" s="51">
        <v>-5.6404412836223213E-3</v>
      </c>
      <c r="D1203" s="51">
        <f t="shared" si="21"/>
        <v>5.5640441283622326E-2</v>
      </c>
    </row>
    <row r="1204" spans="2:4" x14ac:dyDescent="0.2">
      <c r="B1204" t="s">
        <v>1240</v>
      </c>
      <c r="C1204" s="51">
        <v>1.0536851959911775E-2</v>
      </c>
      <c r="D1204" s="51">
        <f t="shared" si="21"/>
        <v>3.9463148040088228E-2</v>
      </c>
    </row>
    <row r="1205" spans="2:4" x14ac:dyDescent="0.2">
      <c r="B1205" t="s">
        <v>1241</v>
      </c>
      <c r="C1205" s="51">
        <v>1.2273088162105332E-2</v>
      </c>
      <c r="D1205" s="51">
        <f t="shared" si="21"/>
        <v>3.7726911837894672E-2</v>
      </c>
    </row>
    <row r="1206" spans="2:4" x14ac:dyDescent="0.2">
      <c r="B1206" t="s">
        <v>1242</v>
      </c>
      <c r="C1206" s="51">
        <v>1.3653411114014427E-3</v>
      </c>
      <c r="D1206" s="51">
        <f t="shared" si="21"/>
        <v>4.863465888859856E-2</v>
      </c>
    </row>
    <row r="1207" spans="2:4" x14ac:dyDescent="0.2">
      <c r="B1207" t="s">
        <v>1243</v>
      </c>
      <c r="C1207" s="51">
        <v>2.8631733783382234E-2</v>
      </c>
      <c r="D1207" s="51">
        <f t="shared" si="21"/>
        <v>2.1368266216617769E-2</v>
      </c>
    </row>
    <row r="1208" spans="2:4" x14ac:dyDescent="0.2">
      <c r="B1208" t="s">
        <v>1244</v>
      </c>
      <c r="C1208" s="51">
        <v>3.2322500042580138E-2</v>
      </c>
      <c r="D1208" s="51">
        <f t="shared" si="21"/>
        <v>1.7677499957419865E-2</v>
      </c>
    </row>
    <row r="1209" spans="2:4" x14ac:dyDescent="0.2">
      <c r="B1209" t="s">
        <v>1245</v>
      </c>
      <c r="C1209" s="51">
        <v>2.6005238690536156E-2</v>
      </c>
      <c r="D1209" s="51">
        <f t="shared" si="21"/>
        <v>2.3994761309463847E-2</v>
      </c>
    </row>
    <row r="1210" spans="2:4" x14ac:dyDescent="0.2">
      <c r="B1210" t="s">
        <v>1246</v>
      </c>
      <c r="C1210" s="51">
        <v>1.7752550401420857E-2</v>
      </c>
      <c r="D1210" s="51">
        <f t="shared" si="21"/>
        <v>3.2247449598579142E-2</v>
      </c>
    </row>
    <row r="1211" spans="2:4" x14ac:dyDescent="0.2">
      <c r="B1211" t="s">
        <v>1247</v>
      </c>
      <c r="C1211" s="51">
        <v>3.7425405779511901E-2</v>
      </c>
      <c r="D1211" s="51">
        <f t="shared" si="21"/>
        <v>1.2574594220488101E-2</v>
      </c>
    </row>
    <row r="1212" spans="2:4" x14ac:dyDescent="0.2">
      <c r="B1212" t="s">
        <v>1248</v>
      </c>
      <c r="C1212" s="51">
        <v>-1.5694856043440092E-2</v>
      </c>
      <c r="D1212" s="51">
        <f t="shared" si="21"/>
        <v>6.5694856043440095E-2</v>
      </c>
    </row>
    <row r="1213" spans="2:4" x14ac:dyDescent="0.2">
      <c r="B1213" t="s">
        <v>1249</v>
      </c>
      <c r="C1213" s="51">
        <v>-1.2468004611691041E-2</v>
      </c>
      <c r="D1213" s="51">
        <f t="shared" si="21"/>
        <v>6.2468004611691046E-2</v>
      </c>
    </row>
    <row r="1214" spans="2:4" x14ac:dyDescent="0.2">
      <c r="B1214" t="s">
        <v>1250</v>
      </c>
      <c r="C1214" s="51">
        <v>4.8614802425802135E-2</v>
      </c>
      <c r="D1214" s="51">
        <f t="shared" si="21"/>
        <v>1.3851975741978675E-3</v>
      </c>
    </row>
    <row r="1215" spans="2:4" x14ac:dyDescent="0.2">
      <c r="B1215" t="s">
        <v>1251</v>
      </c>
      <c r="C1215" s="51">
        <v>1.2524432265490392E-2</v>
      </c>
      <c r="D1215" s="51">
        <f t="shared" si="21"/>
        <v>3.7475567734509607E-2</v>
      </c>
    </row>
    <row r="1216" spans="2:4" x14ac:dyDescent="0.2">
      <c r="B1216" t="s">
        <v>1252</v>
      </c>
      <c r="C1216" s="51">
        <v>-1.9227631019072752E-2</v>
      </c>
      <c r="D1216" s="51">
        <f t="shared" si="21"/>
        <v>6.9227631019072755E-2</v>
      </c>
    </row>
    <row r="1217" spans="2:4" x14ac:dyDescent="0.2">
      <c r="B1217" t="s">
        <v>1253</v>
      </c>
      <c r="C1217" s="51">
        <v>-2.1554818676365467E-2</v>
      </c>
      <c r="D1217" s="51">
        <f t="shared" si="21"/>
        <v>7.155481867636547E-2</v>
      </c>
    </row>
    <row r="1218" spans="2:4" x14ac:dyDescent="0.2">
      <c r="B1218" t="s">
        <v>1254</v>
      </c>
      <c r="C1218" s="51">
        <v>1.7540376913072683E-2</v>
      </c>
      <c r="D1218" s="51">
        <f t="shared" si="21"/>
        <v>3.2459623086927319E-2</v>
      </c>
    </row>
    <row r="1219" spans="2:4" x14ac:dyDescent="0.2">
      <c r="B1219" t="s">
        <v>1255</v>
      </c>
      <c r="C1219" s="51">
        <v>1.3660096000361341E-2</v>
      </c>
      <c r="D1219" s="51">
        <f t="shared" si="21"/>
        <v>3.6339903999638663E-2</v>
      </c>
    </row>
    <row r="1220" spans="2:4" x14ac:dyDescent="0.2">
      <c r="B1220" t="s">
        <v>1256</v>
      </c>
      <c r="C1220" s="51">
        <v>-2.8401580829856721E-2</v>
      </c>
      <c r="D1220" s="51">
        <f t="shared" si="21"/>
        <v>7.8401580829856723E-2</v>
      </c>
    </row>
    <row r="1221" spans="2:4" x14ac:dyDescent="0.2">
      <c r="B1221" t="s">
        <v>1257</v>
      </c>
      <c r="C1221" s="51">
        <v>2.5043445462861441E-2</v>
      </c>
      <c r="D1221" s="51">
        <f t="shared" ref="D1221:D1284" si="22">-C1221+5%</f>
        <v>2.4956554537138562E-2</v>
      </c>
    </row>
    <row r="1222" spans="2:4" x14ac:dyDescent="0.2">
      <c r="B1222" t="s">
        <v>1258</v>
      </c>
      <c r="C1222" s="51">
        <v>-1.8938731077812562E-2</v>
      </c>
      <c r="D1222" s="51">
        <f t="shared" si="22"/>
        <v>6.8938731077812565E-2</v>
      </c>
    </row>
    <row r="1223" spans="2:4" x14ac:dyDescent="0.2">
      <c r="B1223" t="s">
        <v>1259</v>
      </c>
      <c r="C1223" s="51">
        <v>1.2167142481446581E-2</v>
      </c>
      <c r="D1223" s="51">
        <f t="shared" si="22"/>
        <v>3.783285751855342E-2</v>
      </c>
    </row>
    <row r="1224" spans="2:4" x14ac:dyDescent="0.2">
      <c r="B1224" t="s">
        <v>1260</v>
      </c>
      <c r="C1224" s="51">
        <v>-7.2771816353099875E-3</v>
      </c>
      <c r="D1224" s="51">
        <f t="shared" si="22"/>
        <v>5.7277181635309989E-2</v>
      </c>
    </row>
    <row r="1225" spans="2:4" x14ac:dyDescent="0.2">
      <c r="B1225" t="s">
        <v>1261</v>
      </c>
      <c r="C1225" s="51">
        <v>2.9808051782006198E-2</v>
      </c>
      <c r="D1225" s="51">
        <f t="shared" si="22"/>
        <v>2.0191948217993805E-2</v>
      </c>
    </row>
    <row r="1226" spans="2:4" x14ac:dyDescent="0.2">
      <c r="B1226" t="s">
        <v>1262</v>
      </c>
      <c r="C1226" s="51">
        <v>-6.4721132365886305E-3</v>
      </c>
      <c r="D1226" s="51">
        <f t="shared" si="22"/>
        <v>5.6472113236588635E-2</v>
      </c>
    </row>
    <row r="1227" spans="2:4" x14ac:dyDescent="0.2">
      <c r="B1227" t="s">
        <v>1263</v>
      </c>
      <c r="C1227" s="51">
        <v>3.271321296321051E-2</v>
      </c>
      <c r="D1227" s="51">
        <f t="shared" si="22"/>
        <v>1.7286787036789493E-2</v>
      </c>
    </row>
    <row r="1228" spans="2:4" x14ac:dyDescent="0.2">
      <c r="B1228" t="s">
        <v>1264</v>
      </c>
      <c r="C1228" s="51">
        <v>-1.5058331935241377E-2</v>
      </c>
      <c r="D1228" s="51">
        <f t="shared" si="22"/>
        <v>6.5058331935241381E-2</v>
      </c>
    </row>
    <row r="1229" spans="2:4" x14ac:dyDescent="0.2">
      <c r="B1229" t="s">
        <v>1265</v>
      </c>
      <c r="C1229" s="51">
        <v>2.544410220446822E-2</v>
      </c>
      <c r="D1229" s="51">
        <f t="shared" si="22"/>
        <v>2.4555897795531783E-2</v>
      </c>
    </row>
    <row r="1230" spans="2:4" x14ac:dyDescent="0.2">
      <c r="B1230" t="s">
        <v>1266</v>
      </c>
      <c r="C1230" s="51">
        <v>2.8535549862107379E-2</v>
      </c>
      <c r="D1230" s="51">
        <f t="shared" si="22"/>
        <v>2.1464450137892624E-2</v>
      </c>
    </row>
    <row r="1231" spans="2:4" x14ac:dyDescent="0.2">
      <c r="B1231" t="s">
        <v>1267</v>
      </c>
      <c r="C1231" s="51">
        <v>-3.8242215392737464E-4</v>
      </c>
      <c r="D1231" s="51">
        <f t="shared" si="22"/>
        <v>5.0382422153927381E-2</v>
      </c>
    </row>
    <row r="1232" spans="2:4" x14ac:dyDescent="0.2">
      <c r="B1232" t="s">
        <v>1268</v>
      </c>
      <c r="C1232" s="51">
        <v>-2.3772805284281648E-2</v>
      </c>
      <c r="D1232" s="51">
        <f t="shared" si="22"/>
        <v>7.3772805284281651E-2</v>
      </c>
    </row>
    <row r="1233" spans="2:4" x14ac:dyDescent="0.2">
      <c r="B1233" t="s">
        <v>1269</v>
      </c>
      <c r="C1233" s="51">
        <v>2.8434833150989804E-2</v>
      </c>
      <c r="D1233" s="51">
        <f t="shared" si="22"/>
        <v>2.1565166849010199E-2</v>
      </c>
    </row>
    <row r="1234" spans="2:4" x14ac:dyDescent="0.2">
      <c r="B1234" t="s">
        <v>1270</v>
      </c>
      <c r="C1234" s="51">
        <v>5.3612602438823528E-2</v>
      </c>
      <c r="D1234" s="51">
        <f t="shared" si="22"/>
        <v>-3.6126024388235256E-3</v>
      </c>
    </row>
    <row r="1235" spans="2:4" x14ac:dyDescent="0.2">
      <c r="B1235" t="s">
        <v>1271</v>
      </c>
      <c r="C1235" s="51">
        <v>1.0208311370871054E-3</v>
      </c>
      <c r="D1235" s="51">
        <f t="shared" si="22"/>
        <v>4.8979168862912897E-2</v>
      </c>
    </row>
    <row r="1236" spans="2:4" x14ac:dyDescent="0.2">
      <c r="B1236" t="s">
        <v>1272</v>
      </c>
      <c r="C1236" s="51">
        <v>-7.7046028645552534E-3</v>
      </c>
      <c r="D1236" s="51">
        <f t="shared" si="22"/>
        <v>5.7704602864555254E-2</v>
      </c>
    </row>
    <row r="1237" spans="2:4" x14ac:dyDescent="0.2">
      <c r="B1237" t="s">
        <v>1273</v>
      </c>
      <c r="C1237" s="51">
        <v>8.1814409545299133E-3</v>
      </c>
      <c r="D1237" s="51">
        <f t="shared" si="22"/>
        <v>4.1818559045470091E-2</v>
      </c>
    </row>
    <row r="1238" spans="2:4" x14ac:dyDescent="0.2">
      <c r="B1238" t="s">
        <v>1274</v>
      </c>
      <c r="C1238" s="51">
        <v>1.5254373517782626E-2</v>
      </c>
      <c r="D1238" s="51">
        <f t="shared" si="22"/>
        <v>3.4745626482217379E-2</v>
      </c>
    </row>
    <row r="1239" spans="2:4" x14ac:dyDescent="0.2">
      <c r="B1239" t="s">
        <v>1275</v>
      </c>
      <c r="C1239" s="51">
        <v>4.2426138420984812E-2</v>
      </c>
      <c r="D1239" s="51">
        <f t="shared" si="22"/>
        <v>7.5738615790151911E-3</v>
      </c>
    </row>
    <row r="1240" spans="2:4" x14ac:dyDescent="0.2">
      <c r="B1240" t="s">
        <v>1276</v>
      </c>
      <c r="C1240" s="51">
        <v>1.2937828058393303E-2</v>
      </c>
      <c r="D1240" s="51">
        <f t="shared" si="22"/>
        <v>3.70621719416067E-2</v>
      </c>
    </row>
    <row r="1241" spans="2:4" x14ac:dyDescent="0.2">
      <c r="B1241" t="s">
        <v>1277</v>
      </c>
      <c r="C1241" s="51">
        <v>3.964718950097304E-2</v>
      </c>
      <c r="D1241" s="51">
        <f t="shared" si="22"/>
        <v>1.0352810499026963E-2</v>
      </c>
    </row>
    <row r="1242" spans="2:4" x14ac:dyDescent="0.2">
      <c r="B1242" t="s">
        <v>1278</v>
      </c>
      <c r="C1242" s="51">
        <v>4.6391627555430184E-3</v>
      </c>
      <c r="D1242" s="51">
        <f t="shared" si="22"/>
        <v>4.5360837244456984E-2</v>
      </c>
    </row>
    <row r="1243" spans="2:4" x14ac:dyDescent="0.2">
      <c r="B1243" t="s">
        <v>1279</v>
      </c>
      <c r="C1243" s="51">
        <v>-4.6191361953034679E-2</v>
      </c>
      <c r="D1243" s="51">
        <f t="shared" si="22"/>
        <v>9.6191361953034682E-2</v>
      </c>
    </row>
    <row r="1244" spans="2:4" x14ac:dyDescent="0.2">
      <c r="B1244" t="s">
        <v>1280</v>
      </c>
      <c r="C1244" s="51">
        <v>-1.3174932739078287E-2</v>
      </c>
      <c r="D1244" s="51">
        <f t="shared" si="22"/>
        <v>6.3174932739078288E-2</v>
      </c>
    </row>
    <row r="1245" spans="2:4" x14ac:dyDescent="0.2">
      <c r="B1245" t="s">
        <v>1281</v>
      </c>
      <c r="C1245" s="51">
        <v>2.2773586160479947E-2</v>
      </c>
      <c r="D1245" s="51">
        <f t="shared" si="22"/>
        <v>2.7226413839520056E-2</v>
      </c>
    </row>
    <row r="1246" spans="2:4" x14ac:dyDescent="0.2">
      <c r="B1246" t="s">
        <v>1282</v>
      </c>
      <c r="C1246" s="51">
        <v>3.425372890422583E-2</v>
      </c>
      <c r="D1246" s="51">
        <f t="shared" si="22"/>
        <v>1.5746271095774172E-2</v>
      </c>
    </row>
    <row r="1247" spans="2:4" x14ac:dyDescent="0.2">
      <c r="B1247" t="s">
        <v>1283</v>
      </c>
      <c r="C1247" s="51">
        <v>8.21820564698688E-5</v>
      </c>
      <c r="D1247" s="51">
        <f t="shared" si="22"/>
        <v>4.9917817943530132E-2</v>
      </c>
    </row>
    <row r="1248" spans="2:4" x14ac:dyDescent="0.2">
      <c r="B1248" t="s">
        <v>1284</v>
      </c>
      <c r="C1248" s="51">
        <v>1.1718628233413858E-2</v>
      </c>
      <c r="D1248" s="51">
        <f t="shared" si="22"/>
        <v>3.8281371766586143E-2</v>
      </c>
    </row>
    <row r="1249" spans="2:4" x14ac:dyDescent="0.2">
      <c r="B1249" t="s">
        <v>1285</v>
      </c>
      <c r="C1249" s="51">
        <v>-3.6549789192204061E-3</v>
      </c>
      <c r="D1249" s="51">
        <f t="shared" si="22"/>
        <v>5.3654978919220407E-2</v>
      </c>
    </row>
    <row r="1250" spans="2:4" x14ac:dyDescent="0.2">
      <c r="B1250" t="s">
        <v>1286</v>
      </c>
      <c r="C1250" s="51">
        <v>-1.0472380847513696E-2</v>
      </c>
      <c r="D1250" s="51">
        <f t="shared" si="22"/>
        <v>6.0472380847513697E-2</v>
      </c>
    </row>
    <row r="1251" spans="2:4" x14ac:dyDescent="0.2">
      <c r="B1251" t="s">
        <v>1287</v>
      </c>
      <c r="C1251" s="51">
        <v>2.6025774359660678E-2</v>
      </c>
      <c r="D1251" s="51">
        <f t="shared" si="22"/>
        <v>2.3974225640339325E-2</v>
      </c>
    </row>
    <row r="1252" spans="2:4" x14ac:dyDescent="0.2">
      <c r="B1252" t="s">
        <v>1288</v>
      </c>
      <c r="C1252" s="51">
        <v>2.0440438581250511E-2</v>
      </c>
      <c r="D1252" s="51">
        <f t="shared" si="22"/>
        <v>2.9559561418749492E-2</v>
      </c>
    </row>
    <row r="1253" spans="2:4" x14ac:dyDescent="0.2">
      <c r="B1253" t="s">
        <v>1289</v>
      </c>
      <c r="C1253" s="51">
        <v>2.3089804690585587E-2</v>
      </c>
      <c r="D1253" s="51">
        <f t="shared" si="22"/>
        <v>2.6910195309414416E-2</v>
      </c>
    </row>
    <row r="1254" spans="2:4" x14ac:dyDescent="0.2">
      <c r="B1254" t="s">
        <v>1290</v>
      </c>
      <c r="C1254" s="51">
        <v>-2.3828029534496871E-3</v>
      </c>
      <c r="D1254" s="51">
        <f t="shared" si="22"/>
        <v>5.2382802953449686E-2</v>
      </c>
    </row>
    <row r="1255" spans="2:4" x14ac:dyDescent="0.2">
      <c r="B1255" t="s">
        <v>1291</v>
      </c>
      <c r="C1255" s="51">
        <v>2.7843098866295372E-2</v>
      </c>
      <c r="D1255" s="51">
        <f t="shared" si="22"/>
        <v>2.215690113370463E-2</v>
      </c>
    </row>
    <row r="1256" spans="2:4" x14ac:dyDescent="0.2">
      <c r="B1256" t="s">
        <v>1292</v>
      </c>
      <c r="C1256" s="51">
        <v>-8.8866335200864215E-3</v>
      </c>
      <c r="D1256" s="51">
        <f t="shared" si="22"/>
        <v>5.8886633520086426E-2</v>
      </c>
    </row>
    <row r="1257" spans="2:4" x14ac:dyDescent="0.2">
      <c r="B1257" t="s">
        <v>1293</v>
      </c>
      <c r="C1257" s="51">
        <v>1.0205397445301311E-2</v>
      </c>
      <c r="D1257" s="51">
        <f t="shared" si="22"/>
        <v>3.9794602554698688E-2</v>
      </c>
    </row>
    <row r="1258" spans="2:4" x14ac:dyDescent="0.2">
      <c r="B1258" t="s">
        <v>1294</v>
      </c>
      <c r="C1258" s="51">
        <v>-1.7694210385048634E-2</v>
      </c>
      <c r="D1258" s="51">
        <f t="shared" si="22"/>
        <v>6.7694210385048637E-2</v>
      </c>
    </row>
    <row r="1259" spans="2:4" x14ac:dyDescent="0.2">
      <c r="B1259" t="s">
        <v>1295</v>
      </c>
      <c r="C1259" s="51">
        <v>7.1590948276364121E-3</v>
      </c>
      <c r="D1259" s="51">
        <f t="shared" si="22"/>
        <v>4.2840905172363594E-2</v>
      </c>
    </row>
    <row r="1260" spans="2:4" x14ac:dyDescent="0.2">
      <c r="B1260" t="s">
        <v>1296</v>
      </c>
      <c r="C1260" s="51">
        <v>4.4346454193309688E-2</v>
      </c>
      <c r="D1260" s="51">
        <f t="shared" si="22"/>
        <v>5.6535458066903146E-3</v>
      </c>
    </row>
    <row r="1261" spans="2:4" x14ac:dyDescent="0.2">
      <c r="B1261" t="s">
        <v>1297</v>
      </c>
      <c r="C1261" s="51">
        <v>1.8586871317487839E-2</v>
      </c>
      <c r="D1261" s="51">
        <f t="shared" si="22"/>
        <v>3.1413128682512163E-2</v>
      </c>
    </row>
    <row r="1262" spans="2:4" x14ac:dyDescent="0.2">
      <c r="B1262" t="s">
        <v>1298</v>
      </c>
      <c r="C1262" s="51">
        <v>2.3825223321452035E-2</v>
      </c>
      <c r="D1262" s="51">
        <f t="shared" si="22"/>
        <v>2.6174776678547968E-2</v>
      </c>
    </row>
    <row r="1263" spans="2:4" x14ac:dyDescent="0.2">
      <c r="B1263" t="s">
        <v>1299</v>
      </c>
      <c r="C1263" s="51">
        <v>6.0376777478727698E-3</v>
      </c>
      <c r="D1263" s="51">
        <f t="shared" si="22"/>
        <v>4.3962322252127234E-2</v>
      </c>
    </row>
    <row r="1264" spans="2:4" x14ac:dyDescent="0.2">
      <c r="B1264" t="s">
        <v>1300</v>
      </c>
      <c r="C1264" s="51">
        <v>-9.1405204662970089E-3</v>
      </c>
      <c r="D1264" s="51">
        <f t="shared" si="22"/>
        <v>5.914052046629701E-2</v>
      </c>
    </row>
    <row r="1265" spans="2:4" x14ac:dyDescent="0.2">
      <c r="B1265" t="s">
        <v>1301</v>
      </c>
      <c r="C1265" s="51">
        <v>-5.5291963705095988E-3</v>
      </c>
      <c r="D1265" s="51">
        <f t="shared" si="22"/>
        <v>5.5529196370509598E-2</v>
      </c>
    </row>
    <row r="1266" spans="2:4" x14ac:dyDescent="0.2">
      <c r="B1266" t="s">
        <v>1302</v>
      </c>
      <c r="C1266" s="51">
        <v>2.6994707810722197E-2</v>
      </c>
      <c r="D1266" s="51">
        <f t="shared" si="22"/>
        <v>2.3005292189277805E-2</v>
      </c>
    </row>
    <row r="1267" spans="2:4" x14ac:dyDescent="0.2">
      <c r="B1267" t="s">
        <v>1303</v>
      </c>
      <c r="C1267" s="51">
        <v>-1.2675542364393838E-2</v>
      </c>
      <c r="D1267" s="51">
        <f t="shared" si="22"/>
        <v>6.2675542364393835E-2</v>
      </c>
    </row>
    <row r="1268" spans="2:4" x14ac:dyDescent="0.2">
      <c r="B1268" t="s">
        <v>1304</v>
      </c>
      <c r="C1268" s="51">
        <v>2.7683638982007062E-2</v>
      </c>
      <c r="D1268" s="51">
        <f t="shared" si="22"/>
        <v>2.231636101799294E-2</v>
      </c>
    </row>
    <row r="1269" spans="2:4" x14ac:dyDescent="0.2">
      <c r="B1269" t="s">
        <v>1305</v>
      </c>
      <c r="C1269" s="51">
        <v>5.529327375090845E-2</v>
      </c>
      <c r="D1269" s="51">
        <f t="shared" si="22"/>
        <v>-5.2932737509084477E-3</v>
      </c>
    </row>
    <row r="1270" spans="2:4" x14ac:dyDescent="0.2">
      <c r="B1270" t="s">
        <v>1306</v>
      </c>
      <c r="C1270" s="51">
        <v>6.6691556401883376E-3</v>
      </c>
      <c r="D1270" s="51">
        <f t="shared" si="22"/>
        <v>4.3330844359811667E-2</v>
      </c>
    </row>
    <row r="1271" spans="2:4" x14ac:dyDescent="0.2">
      <c r="B1271" t="s">
        <v>1307</v>
      </c>
      <c r="C1271" s="51">
        <v>1.920893001920173E-2</v>
      </c>
      <c r="D1271" s="51">
        <f t="shared" si="22"/>
        <v>3.0791069980798273E-2</v>
      </c>
    </row>
    <row r="1272" spans="2:4" x14ac:dyDescent="0.2">
      <c r="B1272" t="s">
        <v>1308</v>
      </c>
      <c r="C1272" s="51">
        <v>2.7841868122614397E-5</v>
      </c>
      <c r="D1272" s="51">
        <f t="shared" si="22"/>
        <v>4.9972158131877387E-2</v>
      </c>
    </row>
    <row r="1273" spans="2:4" x14ac:dyDescent="0.2">
      <c r="B1273" t="s">
        <v>1309</v>
      </c>
      <c r="C1273" s="51">
        <v>3.9875056822967221E-2</v>
      </c>
      <c r="D1273" s="51">
        <f t="shared" si="22"/>
        <v>1.0124943177032782E-2</v>
      </c>
    </row>
    <row r="1274" spans="2:4" x14ac:dyDescent="0.2">
      <c r="B1274" t="s">
        <v>1310</v>
      </c>
      <c r="C1274" s="51">
        <v>-4.8676799140651671E-4</v>
      </c>
      <c r="D1274" s="51">
        <f t="shared" si="22"/>
        <v>5.0486767991406521E-2</v>
      </c>
    </row>
    <row r="1275" spans="2:4" x14ac:dyDescent="0.2">
      <c r="B1275" t="s">
        <v>1311</v>
      </c>
      <c r="C1275" s="51">
        <v>2.8853557189852649E-2</v>
      </c>
      <c r="D1275" s="51">
        <f t="shared" si="22"/>
        <v>2.1146442810147353E-2</v>
      </c>
    </row>
    <row r="1276" spans="2:4" x14ac:dyDescent="0.2">
      <c r="B1276" t="s">
        <v>1312</v>
      </c>
      <c r="C1276" s="51">
        <v>1.2798895330021223E-2</v>
      </c>
      <c r="D1276" s="51">
        <f t="shared" si="22"/>
        <v>3.720110466997878E-2</v>
      </c>
    </row>
    <row r="1277" spans="2:4" x14ac:dyDescent="0.2">
      <c r="B1277" t="s">
        <v>1313</v>
      </c>
      <c r="C1277" s="51">
        <v>-1.4977286531162636E-2</v>
      </c>
      <c r="D1277" s="51">
        <f t="shared" si="22"/>
        <v>6.4977286531162637E-2</v>
      </c>
    </row>
    <row r="1278" spans="2:4" x14ac:dyDescent="0.2">
      <c r="B1278" t="s">
        <v>1314</v>
      </c>
      <c r="C1278" s="51">
        <v>9.3142613373318611E-3</v>
      </c>
      <c r="D1278" s="51">
        <f t="shared" si="22"/>
        <v>4.0685738662668142E-2</v>
      </c>
    </row>
    <row r="1279" spans="2:4" x14ac:dyDescent="0.2">
      <c r="B1279" t="s">
        <v>1315</v>
      </c>
      <c r="C1279" s="51">
        <v>5.067890623224508E-2</v>
      </c>
      <c r="D1279" s="51">
        <f t="shared" si="22"/>
        <v>-6.7890623224507729E-4</v>
      </c>
    </row>
    <row r="1280" spans="2:4" x14ac:dyDescent="0.2">
      <c r="B1280" t="s">
        <v>1316</v>
      </c>
      <c r="C1280" s="51">
        <v>-1.7962894571289877E-2</v>
      </c>
      <c r="D1280" s="51">
        <f t="shared" si="22"/>
        <v>6.7962894571289872E-2</v>
      </c>
    </row>
    <row r="1281" spans="2:4" x14ac:dyDescent="0.2">
      <c r="B1281" t="s">
        <v>1317</v>
      </c>
      <c r="C1281" s="51">
        <v>1.2455639328052756E-3</v>
      </c>
      <c r="D1281" s="51">
        <f t="shared" si="22"/>
        <v>4.8754436067194727E-2</v>
      </c>
    </row>
    <row r="1282" spans="2:4" x14ac:dyDescent="0.2">
      <c r="B1282" t="s">
        <v>1318</v>
      </c>
      <c r="C1282" s="51">
        <v>4.911940875926038E-2</v>
      </c>
      <c r="D1282" s="51">
        <f t="shared" si="22"/>
        <v>8.8059124073962269E-4</v>
      </c>
    </row>
    <row r="1283" spans="2:4" x14ac:dyDescent="0.2">
      <c r="B1283" t="s">
        <v>1319</v>
      </c>
      <c r="C1283" s="51">
        <v>-8.7327826212621352E-3</v>
      </c>
      <c r="D1283" s="51">
        <f t="shared" si="22"/>
        <v>5.8732782621262136E-2</v>
      </c>
    </row>
    <row r="1284" spans="2:4" x14ac:dyDescent="0.2">
      <c r="B1284" t="s">
        <v>1320</v>
      </c>
      <c r="C1284" s="51">
        <v>3.0479165237352904E-2</v>
      </c>
      <c r="D1284" s="51">
        <f t="shared" si="22"/>
        <v>1.9520834762647099E-2</v>
      </c>
    </row>
    <row r="1285" spans="2:4" x14ac:dyDescent="0.2">
      <c r="B1285" t="s">
        <v>1321</v>
      </c>
      <c r="C1285" s="51">
        <v>-2.6431647087027624E-2</v>
      </c>
      <c r="D1285" s="51">
        <f t="shared" ref="D1285:D1348" si="23">-C1285+5%</f>
        <v>7.6431647087027627E-2</v>
      </c>
    </row>
    <row r="1286" spans="2:4" x14ac:dyDescent="0.2">
      <c r="B1286" t="s">
        <v>1322</v>
      </c>
      <c r="C1286" s="51">
        <v>5.4627700719652381E-3</v>
      </c>
      <c r="D1286" s="51">
        <f t="shared" si="23"/>
        <v>4.4537229928034765E-2</v>
      </c>
    </row>
    <row r="1287" spans="2:4" x14ac:dyDescent="0.2">
      <c r="B1287" t="s">
        <v>1323</v>
      </c>
      <c r="C1287" s="51">
        <v>1.5752560341010309E-2</v>
      </c>
      <c r="D1287" s="51">
        <f t="shared" si="23"/>
        <v>3.4247439658989694E-2</v>
      </c>
    </row>
    <row r="1288" spans="2:4" x14ac:dyDescent="0.2">
      <c r="B1288" t="s">
        <v>1324</v>
      </c>
      <c r="C1288" s="51">
        <v>1.1576625350258654E-2</v>
      </c>
      <c r="D1288" s="51">
        <f t="shared" si="23"/>
        <v>3.8423374649741347E-2</v>
      </c>
    </row>
    <row r="1289" spans="2:4" x14ac:dyDescent="0.2">
      <c r="B1289" t="s">
        <v>1325</v>
      </c>
      <c r="C1289" s="51">
        <v>8.5627589734956246E-3</v>
      </c>
      <c r="D1289" s="51">
        <f t="shared" si="23"/>
        <v>4.1437241026504382E-2</v>
      </c>
    </row>
    <row r="1290" spans="2:4" x14ac:dyDescent="0.2">
      <c r="B1290" t="s">
        <v>1326</v>
      </c>
      <c r="C1290" s="51">
        <v>2.2102966617891431E-3</v>
      </c>
      <c r="D1290" s="51">
        <f t="shared" si="23"/>
        <v>4.7789703338210858E-2</v>
      </c>
    </row>
    <row r="1291" spans="2:4" x14ac:dyDescent="0.2">
      <c r="B1291" t="s">
        <v>1327</v>
      </c>
      <c r="C1291" s="51">
        <v>8.2097155619526244E-3</v>
      </c>
      <c r="D1291" s="51">
        <f t="shared" si="23"/>
        <v>4.179028443804738E-2</v>
      </c>
    </row>
    <row r="1292" spans="2:4" x14ac:dyDescent="0.2">
      <c r="B1292" t="s">
        <v>1328</v>
      </c>
      <c r="C1292" s="51">
        <v>1.8594648718114178E-2</v>
      </c>
      <c r="D1292" s="51">
        <f t="shared" si="23"/>
        <v>3.1405351281885825E-2</v>
      </c>
    </row>
    <row r="1293" spans="2:4" x14ac:dyDescent="0.2">
      <c r="B1293" t="s">
        <v>1329</v>
      </c>
      <c r="C1293" s="51">
        <v>5.2804249633914724E-2</v>
      </c>
      <c r="D1293" s="51">
        <f t="shared" si="23"/>
        <v>-2.804249633914721E-3</v>
      </c>
    </row>
    <row r="1294" spans="2:4" x14ac:dyDescent="0.2">
      <c r="B1294" t="s">
        <v>1330</v>
      </c>
      <c r="C1294" s="51">
        <v>1.2745293375377272E-2</v>
      </c>
      <c r="D1294" s="51">
        <f t="shared" si="23"/>
        <v>3.7254706624622727E-2</v>
      </c>
    </row>
    <row r="1295" spans="2:4" x14ac:dyDescent="0.2">
      <c r="B1295" t="s">
        <v>1331</v>
      </c>
      <c r="C1295" s="51">
        <v>2.2969764332644763E-2</v>
      </c>
      <c r="D1295" s="51">
        <f t="shared" si="23"/>
        <v>2.703023566735524E-2</v>
      </c>
    </row>
    <row r="1296" spans="2:4" x14ac:dyDescent="0.2">
      <c r="B1296" t="s">
        <v>1332</v>
      </c>
      <c r="C1296" s="51">
        <v>1.8998980523486121E-2</v>
      </c>
      <c r="D1296" s="51">
        <f t="shared" si="23"/>
        <v>3.1001019476513882E-2</v>
      </c>
    </row>
    <row r="1297" spans="2:4" x14ac:dyDescent="0.2">
      <c r="B1297" t="s">
        <v>1333</v>
      </c>
      <c r="C1297" s="51">
        <v>3.9921034667876415E-2</v>
      </c>
      <c r="D1297" s="51">
        <f t="shared" si="23"/>
        <v>1.0078965332123588E-2</v>
      </c>
    </row>
    <row r="1298" spans="2:4" x14ac:dyDescent="0.2">
      <c r="B1298" t="s">
        <v>1334</v>
      </c>
      <c r="C1298" s="51">
        <v>-2.6444414689048547E-2</v>
      </c>
      <c r="D1298" s="51">
        <f t="shared" si="23"/>
        <v>7.6444414689048557E-2</v>
      </c>
    </row>
    <row r="1299" spans="2:4" x14ac:dyDescent="0.2">
      <c r="B1299" t="s">
        <v>1335</v>
      </c>
      <c r="C1299" s="51">
        <v>3.5441309730837667E-3</v>
      </c>
      <c r="D1299" s="51">
        <f t="shared" si="23"/>
        <v>4.6455869026916237E-2</v>
      </c>
    </row>
    <row r="1300" spans="2:4" x14ac:dyDescent="0.2">
      <c r="B1300" t="s">
        <v>1336</v>
      </c>
      <c r="C1300" s="51">
        <v>-1.8144661667638187E-4</v>
      </c>
      <c r="D1300" s="51">
        <f t="shared" si="23"/>
        <v>5.0181446616676381E-2</v>
      </c>
    </row>
    <row r="1301" spans="2:4" x14ac:dyDescent="0.2">
      <c r="B1301" t="s">
        <v>1337</v>
      </c>
      <c r="C1301" s="51">
        <v>-1.5064438403954352E-3</v>
      </c>
      <c r="D1301" s="51">
        <f t="shared" si="23"/>
        <v>5.150644384039544E-2</v>
      </c>
    </row>
    <row r="1302" spans="2:4" x14ac:dyDescent="0.2">
      <c r="B1302" t="s">
        <v>1338</v>
      </c>
      <c r="C1302" s="51">
        <v>4.3759338119559255E-3</v>
      </c>
      <c r="D1302" s="51">
        <f t="shared" si="23"/>
        <v>4.5624066188044078E-2</v>
      </c>
    </row>
    <row r="1303" spans="2:4" x14ac:dyDescent="0.2">
      <c r="B1303" t="s">
        <v>1339</v>
      </c>
      <c r="C1303" s="51">
        <v>-1.7029407662949275E-2</v>
      </c>
      <c r="D1303" s="51">
        <f t="shared" si="23"/>
        <v>6.7029407662949278E-2</v>
      </c>
    </row>
    <row r="1304" spans="2:4" x14ac:dyDescent="0.2">
      <c r="B1304" t="s">
        <v>1340</v>
      </c>
      <c r="C1304" s="51">
        <v>-2.32774510221214E-2</v>
      </c>
      <c r="D1304" s="51">
        <f t="shared" si="23"/>
        <v>7.3277451022121409E-2</v>
      </c>
    </row>
    <row r="1305" spans="2:4" x14ac:dyDescent="0.2">
      <c r="B1305" t="s">
        <v>1341</v>
      </c>
      <c r="C1305" s="51">
        <v>2.1888965093630228E-2</v>
      </c>
      <c r="D1305" s="51">
        <f t="shared" si="23"/>
        <v>2.8111034906369774E-2</v>
      </c>
    </row>
    <row r="1306" spans="2:4" x14ac:dyDescent="0.2">
      <c r="B1306" t="s">
        <v>1342</v>
      </c>
      <c r="C1306" s="51">
        <v>-3.0172900713995775E-2</v>
      </c>
      <c r="D1306" s="51">
        <f t="shared" si="23"/>
        <v>8.0172900713995771E-2</v>
      </c>
    </row>
    <row r="1307" spans="2:4" x14ac:dyDescent="0.2">
      <c r="B1307" t="s">
        <v>1343</v>
      </c>
      <c r="C1307" s="51">
        <v>-6.056986659032388E-4</v>
      </c>
      <c r="D1307" s="51">
        <f t="shared" si="23"/>
        <v>5.060569866590324E-2</v>
      </c>
    </row>
    <row r="1308" spans="2:4" x14ac:dyDescent="0.2">
      <c r="B1308" t="s">
        <v>1344</v>
      </c>
      <c r="C1308" s="51">
        <v>1.8408195336838826E-2</v>
      </c>
      <c r="D1308" s="51">
        <f t="shared" si="23"/>
        <v>3.159180466316118E-2</v>
      </c>
    </row>
    <row r="1309" spans="2:4" x14ac:dyDescent="0.2">
      <c r="B1309" t="s">
        <v>1345</v>
      </c>
      <c r="C1309" s="51">
        <v>4.9502760663081569E-2</v>
      </c>
      <c r="D1309" s="51">
        <f t="shared" si="23"/>
        <v>4.9723933691843414E-4</v>
      </c>
    </row>
    <row r="1310" spans="2:4" x14ac:dyDescent="0.2">
      <c r="B1310" t="s">
        <v>1346</v>
      </c>
      <c r="C1310" s="51">
        <v>6.1614463544827063E-3</v>
      </c>
      <c r="D1310" s="51">
        <f t="shared" si="23"/>
        <v>4.3838553645517295E-2</v>
      </c>
    </row>
    <row r="1311" spans="2:4" x14ac:dyDescent="0.2">
      <c r="B1311" t="s">
        <v>1347</v>
      </c>
      <c r="C1311" s="51">
        <v>6.8345921734295802E-3</v>
      </c>
      <c r="D1311" s="51">
        <f t="shared" si="23"/>
        <v>4.3165407826570426E-2</v>
      </c>
    </row>
    <row r="1312" spans="2:4" x14ac:dyDescent="0.2">
      <c r="B1312" t="s">
        <v>1348</v>
      </c>
      <c r="C1312" s="51">
        <v>-4.3974449414298841E-3</v>
      </c>
      <c r="D1312" s="51">
        <f t="shared" si="23"/>
        <v>5.4397444941429889E-2</v>
      </c>
    </row>
    <row r="1313" spans="2:4" x14ac:dyDescent="0.2">
      <c r="B1313" t="s">
        <v>1349</v>
      </c>
      <c r="C1313" s="51">
        <v>-2.3278912470839352E-2</v>
      </c>
      <c r="D1313" s="51">
        <f t="shared" si="23"/>
        <v>7.3278912470839355E-2</v>
      </c>
    </row>
    <row r="1314" spans="2:4" x14ac:dyDescent="0.2">
      <c r="B1314" t="s">
        <v>1350</v>
      </c>
      <c r="C1314" s="51">
        <v>-1.2383558755784873E-2</v>
      </c>
      <c r="D1314" s="51">
        <f t="shared" si="23"/>
        <v>6.2383558755784878E-2</v>
      </c>
    </row>
    <row r="1315" spans="2:4" x14ac:dyDescent="0.2">
      <c r="B1315" t="s">
        <v>1351</v>
      </c>
      <c r="C1315" s="51">
        <v>2.0998416944451388E-2</v>
      </c>
      <c r="D1315" s="51">
        <f t="shared" si="23"/>
        <v>2.9001583055548615E-2</v>
      </c>
    </row>
    <row r="1316" spans="2:4" x14ac:dyDescent="0.2">
      <c r="B1316" t="s">
        <v>1352</v>
      </c>
      <c r="C1316" s="51">
        <v>4.6648590913868186E-3</v>
      </c>
      <c r="D1316" s="51">
        <f t="shared" si="23"/>
        <v>4.5335140908613181E-2</v>
      </c>
    </row>
    <row r="1317" spans="2:4" x14ac:dyDescent="0.2">
      <c r="B1317" t="s">
        <v>1353</v>
      </c>
      <c r="C1317" s="51">
        <v>-1.1273314781938432E-2</v>
      </c>
      <c r="D1317" s="51">
        <f t="shared" si="23"/>
        <v>6.1273314781938433E-2</v>
      </c>
    </row>
    <row r="1318" spans="2:4" x14ac:dyDescent="0.2">
      <c r="B1318" t="s">
        <v>1354</v>
      </c>
      <c r="C1318" s="51">
        <v>-4.6568098954446833E-3</v>
      </c>
      <c r="D1318" s="51">
        <f t="shared" si="23"/>
        <v>5.4656809895444684E-2</v>
      </c>
    </row>
    <row r="1319" spans="2:4" x14ac:dyDescent="0.2">
      <c r="B1319" t="s">
        <v>1355</v>
      </c>
      <c r="C1319" s="51">
        <v>6.028977515077534E-4</v>
      </c>
      <c r="D1319" s="51">
        <f t="shared" si="23"/>
        <v>4.9397102248492253E-2</v>
      </c>
    </row>
    <row r="1320" spans="2:4" x14ac:dyDescent="0.2">
      <c r="B1320" t="s">
        <v>1356</v>
      </c>
      <c r="C1320" s="51">
        <v>5.060590770566034E-3</v>
      </c>
      <c r="D1320" s="51">
        <f t="shared" si="23"/>
        <v>4.4939409229433971E-2</v>
      </c>
    </row>
    <row r="1321" spans="2:4" x14ac:dyDescent="0.2">
      <c r="B1321" t="s">
        <v>1357</v>
      </c>
      <c r="C1321" s="51">
        <v>2.268631006067786E-2</v>
      </c>
      <c r="D1321" s="51">
        <f t="shared" si="23"/>
        <v>2.7313689939322143E-2</v>
      </c>
    </row>
    <row r="1322" spans="2:4" x14ac:dyDescent="0.2">
      <c r="B1322" t="s">
        <v>1358</v>
      </c>
      <c r="C1322" s="51">
        <v>4.9214224365459816E-2</v>
      </c>
      <c r="D1322" s="51">
        <f t="shared" si="23"/>
        <v>7.8577563454018673E-4</v>
      </c>
    </row>
    <row r="1323" spans="2:4" x14ac:dyDescent="0.2">
      <c r="B1323" t="s">
        <v>1359</v>
      </c>
      <c r="C1323" s="51">
        <v>6.7494991438357905E-3</v>
      </c>
      <c r="D1323" s="51">
        <f t="shared" si="23"/>
        <v>4.3250500856164213E-2</v>
      </c>
    </row>
    <row r="1324" spans="2:4" x14ac:dyDescent="0.2">
      <c r="B1324" t="s">
        <v>1360</v>
      </c>
      <c r="C1324" s="51">
        <v>2.250209402377126E-2</v>
      </c>
      <c r="D1324" s="51">
        <f t="shared" si="23"/>
        <v>2.7497905976228743E-2</v>
      </c>
    </row>
    <row r="1325" spans="2:4" x14ac:dyDescent="0.2">
      <c r="B1325" t="s">
        <v>1361</v>
      </c>
      <c r="C1325" s="51">
        <v>2.0249702591174715E-2</v>
      </c>
      <c r="D1325" s="51">
        <f t="shared" si="23"/>
        <v>2.9750297408825288E-2</v>
      </c>
    </row>
    <row r="1326" spans="2:4" x14ac:dyDescent="0.2">
      <c r="B1326" t="s">
        <v>1362</v>
      </c>
      <c r="C1326" s="51">
        <v>2.1938200697477928E-2</v>
      </c>
      <c r="D1326" s="51">
        <f t="shared" si="23"/>
        <v>2.8061799302522075E-2</v>
      </c>
    </row>
    <row r="1327" spans="2:4" x14ac:dyDescent="0.2">
      <c r="B1327" t="s">
        <v>1363</v>
      </c>
      <c r="C1327" s="51">
        <v>3.2544377472883253E-2</v>
      </c>
      <c r="D1327" s="51">
        <f t="shared" si="23"/>
        <v>1.745562252711675E-2</v>
      </c>
    </row>
    <row r="1328" spans="2:4" x14ac:dyDescent="0.2">
      <c r="B1328" t="s">
        <v>1364</v>
      </c>
      <c r="C1328" s="51">
        <v>7.3421063607313278E-3</v>
      </c>
      <c r="D1328" s="51">
        <f t="shared" si="23"/>
        <v>4.2657893639268675E-2</v>
      </c>
    </row>
    <row r="1329" spans="2:4" x14ac:dyDescent="0.2">
      <c r="B1329" t="s">
        <v>1365</v>
      </c>
      <c r="C1329" s="51">
        <v>1.7508376756723835E-2</v>
      </c>
      <c r="D1329" s="51">
        <f t="shared" si="23"/>
        <v>3.2491623243276167E-2</v>
      </c>
    </row>
    <row r="1330" spans="2:4" x14ac:dyDescent="0.2">
      <c r="B1330" t="s">
        <v>1366</v>
      </c>
      <c r="C1330" s="51">
        <v>1.2784203759382122E-2</v>
      </c>
      <c r="D1330" s="51">
        <f t="shared" si="23"/>
        <v>3.7215796240617882E-2</v>
      </c>
    </row>
    <row r="1331" spans="2:4" x14ac:dyDescent="0.2">
      <c r="B1331" t="s">
        <v>1367</v>
      </c>
      <c r="C1331" s="51">
        <v>8.4673408494565887E-3</v>
      </c>
      <c r="D1331" s="51">
        <f t="shared" si="23"/>
        <v>4.1532659150543411E-2</v>
      </c>
    </row>
    <row r="1332" spans="2:4" x14ac:dyDescent="0.2">
      <c r="B1332" t="s">
        <v>1368</v>
      </c>
      <c r="C1332" s="51">
        <v>-9.2690349165742269E-3</v>
      </c>
      <c r="D1332" s="51">
        <f t="shared" si="23"/>
        <v>5.9269034916574231E-2</v>
      </c>
    </row>
    <row r="1333" spans="2:4" x14ac:dyDescent="0.2">
      <c r="B1333" t="s">
        <v>1369</v>
      </c>
      <c r="C1333" s="51">
        <v>2.9562542606666291E-2</v>
      </c>
      <c r="D1333" s="51">
        <f t="shared" si="23"/>
        <v>2.0437457393333712E-2</v>
      </c>
    </row>
    <row r="1334" spans="2:4" x14ac:dyDescent="0.2">
      <c r="B1334" t="s">
        <v>1370</v>
      </c>
      <c r="C1334" s="51">
        <v>1.1404805859932013E-2</v>
      </c>
      <c r="D1334" s="51">
        <f t="shared" si="23"/>
        <v>3.8595194140067991E-2</v>
      </c>
    </row>
    <row r="1335" spans="2:4" x14ac:dyDescent="0.2">
      <c r="B1335" t="s">
        <v>1371</v>
      </c>
      <c r="C1335" s="51">
        <v>1.089295642116023E-2</v>
      </c>
      <c r="D1335" s="51">
        <f t="shared" si="23"/>
        <v>3.9107043578839776E-2</v>
      </c>
    </row>
    <row r="1336" spans="2:4" x14ac:dyDescent="0.2">
      <c r="B1336" t="s">
        <v>1372</v>
      </c>
      <c r="C1336" s="51">
        <v>2.827896920521436E-2</v>
      </c>
      <c r="D1336" s="51">
        <f t="shared" si="23"/>
        <v>2.1721030794785642E-2</v>
      </c>
    </row>
    <row r="1337" spans="2:4" x14ac:dyDescent="0.2">
      <c r="B1337" t="s">
        <v>1373</v>
      </c>
      <c r="C1337" s="51">
        <v>1.6587207659696287E-3</v>
      </c>
      <c r="D1337" s="51">
        <f t="shared" si="23"/>
        <v>4.8341279234030372E-2</v>
      </c>
    </row>
    <row r="1338" spans="2:4" x14ac:dyDescent="0.2">
      <c r="B1338" t="s">
        <v>1374</v>
      </c>
      <c r="C1338" s="51">
        <v>-1.6858957871716783E-2</v>
      </c>
      <c r="D1338" s="51">
        <f t="shared" si="23"/>
        <v>6.6858957871716779E-2</v>
      </c>
    </row>
    <row r="1339" spans="2:4" x14ac:dyDescent="0.2">
      <c r="B1339" t="s">
        <v>1375</v>
      </c>
      <c r="C1339" s="51">
        <v>1.1359094054453575E-2</v>
      </c>
      <c r="D1339" s="51">
        <f t="shared" si="23"/>
        <v>3.8640905945546429E-2</v>
      </c>
    </row>
    <row r="1340" spans="2:4" x14ac:dyDescent="0.2">
      <c r="B1340" t="s">
        <v>1376</v>
      </c>
      <c r="C1340" s="51">
        <v>1.0653329933784234E-3</v>
      </c>
      <c r="D1340" s="51">
        <f t="shared" si="23"/>
        <v>4.8934667006621579E-2</v>
      </c>
    </row>
    <row r="1341" spans="2:4" x14ac:dyDescent="0.2">
      <c r="B1341" t="s">
        <v>1377</v>
      </c>
      <c r="C1341" s="51">
        <v>4.6462572975470705E-2</v>
      </c>
      <c r="D1341" s="51">
        <f t="shared" si="23"/>
        <v>3.537427024529298E-3</v>
      </c>
    </row>
    <row r="1342" spans="2:4" x14ac:dyDescent="0.2">
      <c r="B1342" t="s">
        <v>1378</v>
      </c>
      <c r="C1342" s="51">
        <v>1.0527189611772153E-3</v>
      </c>
      <c r="D1342" s="51">
        <f t="shared" si="23"/>
        <v>4.8947281038822787E-2</v>
      </c>
    </row>
    <row r="1343" spans="2:4" x14ac:dyDescent="0.2">
      <c r="B1343" t="s">
        <v>1379</v>
      </c>
      <c r="C1343" s="51">
        <v>1.586556326033628E-2</v>
      </c>
      <c r="D1343" s="51">
        <f t="shared" si="23"/>
        <v>3.4134436739663723E-2</v>
      </c>
    </row>
    <row r="1344" spans="2:4" x14ac:dyDescent="0.2">
      <c r="B1344" t="s">
        <v>1380</v>
      </c>
      <c r="C1344" s="51">
        <v>2.379570977572748E-2</v>
      </c>
      <c r="D1344" s="51">
        <f t="shared" si="23"/>
        <v>2.6204290224272522E-2</v>
      </c>
    </row>
    <row r="1345" spans="2:4" x14ac:dyDescent="0.2">
      <c r="B1345" t="s">
        <v>1381</v>
      </c>
      <c r="C1345" s="51">
        <v>-5.7266249569655047E-3</v>
      </c>
      <c r="D1345" s="51">
        <f t="shared" si="23"/>
        <v>5.5726624956965509E-2</v>
      </c>
    </row>
    <row r="1346" spans="2:4" x14ac:dyDescent="0.2">
      <c r="B1346" t="s">
        <v>1382</v>
      </c>
      <c r="C1346" s="51">
        <v>-1.7830817372320319E-2</v>
      </c>
      <c r="D1346" s="51">
        <f t="shared" si="23"/>
        <v>6.7830817372320329E-2</v>
      </c>
    </row>
    <row r="1347" spans="2:4" x14ac:dyDescent="0.2">
      <c r="B1347" t="s">
        <v>1383</v>
      </c>
      <c r="C1347" s="51">
        <v>-1.3181767178756295E-3</v>
      </c>
      <c r="D1347" s="51">
        <f t="shared" si="23"/>
        <v>5.1318176717875634E-2</v>
      </c>
    </row>
    <row r="1348" spans="2:4" x14ac:dyDescent="0.2">
      <c r="B1348" t="s">
        <v>1384</v>
      </c>
      <c r="C1348" s="51">
        <v>-2.3427582307842726E-2</v>
      </c>
      <c r="D1348" s="51">
        <f t="shared" si="23"/>
        <v>7.3427582307842729E-2</v>
      </c>
    </row>
    <row r="1349" spans="2:4" x14ac:dyDescent="0.2">
      <c r="B1349" t="s">
        <v>1385</v>
      </c>
      <c r="C1349" s="51">
        <v>2.3323747342435298E-2</v>
      </c>
      <c r="D1349" s="51">
        <f t="shared" ref="D1349:D1412" si="24">-C1349+5%</f>
        <v>2.6676252657564705E-2</v>
      </c>
    </row>
    <row r="1350" spans="2:4" x14ac:dyDescent="0.2">
      <c r="B1350" t="s">
        <v>1386</v>
      </c>
      <c r="C1350" s="51">
        <v>7.8202906624884154E-4</v>
      </c>
      <c r="D1350" s="51">
        <f t="shared" si="24"/>
        <v>4.921797093375116E-2</v>
      </c>
    </row>
    <row r="1351" spans="2:4" x14ac:dyDescent="0.2">
      <c r="B1351" t="s">
        <v>1387</v>
      </c>
      <c r="C1351" s="51">
        <v>1.9576501060909531E-2</v>
      </c>
      <c r="D1351" s="51">
        <f t="shared" si="24"/>
        <v>3.0423498939090472E-2</v>
      </c>
    </row>
    <row r="1352" spans="2:4" x14ac:dyDescent="0.2">
      <c r="B1352" t="s">
        <v>1388</v>
      </c>
      <c r="C1352" s="51">
        <v>-4.0984981249078067E-2</v>
      </c>
      <c r="D1352" s="51">
        <f t="shared" si="24"/>
        <v>9.098498124907807E-2</v>
      </c>
    </row>
    <row r="1353" spans="2:4" x14ac:dyDescent="0.2">
      <c r="B1353" t="s">
        <v>1389</v>
      </c>
      <c r="C1353" s="51">
        <v>2.3054084151444644E-2</v>
      </c>
      <c r="D1353" s="51">
        <f t="shared" si="24"/>
        <v>2.6945915848555359E-2</v>
      </c>
    </row>
    <row r="1354" spans="2:4" x14ac:dyDescent="0.2">
      <c r="B1354" t="s">
        <v>1390</v>
      </c>
      <c r="C1354" s="51">
        <v>-6.293533611022686E-3</v>
      </c>
      <c r="D1354" s="51">
        <f t="shared" si="24"/>
        <v>5.6293533611022691E-2</v>
      </c>
    </row>
    <row r="1355" spans="2:4" x14ac:dyDescent="0.2">
      <c r="B1355" t="s">
        <v>1391</v>
      </c>
      <c r="C1355" s="51">
        <v>1.6913588508084137E-2</v>
      </c>
      <c r="D1355" s="51">
        <f t="shared" si="24"/>
        <v>3.3086411491915865E-2</v>
      </c>
    </row>
    <row r="1356" spans="2:4" x14ac:dyDescent="0.2">
      <c r="B1356" t="s">
        <v>1392</v>
      </c>
      <c r="C1356" s="51">
        <v>1.6602115226264751E-2</v>
      </c>
      <c r="D1356" s="51">
        <f t="shared" si="24"/>
        <v>3.3397884773735252E-2</v>
      </c>
    </row>
    <row r="1357" spans="2:4" x14ac:dyDescent="0.2">
      <c r="B1357" t="s">
        <v>1393</v>
      </c>
      <c r="C1357" s="51">
        <v>-5.9007149807697428E-3</v>
      </c>
      <c r="D1357" s="51">
        <f t="shared" si="24"/>
        <v>5.5900714980769747E-2</v>
      </c>
    </row>
    <row r="1358" spans="2:4" x14ac:dyDescent="0.2">
      <c r="B1358" t="s">
        <v>1394</v>
      </c>
      <c r="C1358" s="51">
        <v>1.3096615257978211E-2</v>
      </c>
      <c r="D1358" s="51">
        <f t="shared" si="24"/>
        <v>3.6903384742021789E-2</v>
      </c>
    </row>
    <row r="1359" spans="2:4" x14ac:dyDescent="0.2">
      <c r="B1359" t="s">
        <v>1395</v>
      </c>
      <c r="C1359" s="51">
        <v>-1.0766159615701347E-2</v>
      </c>
      <c r="D1359" s="51">
        <f t="shared" si="24"/>
        <v>6.0766159615701351E-2</v>
      </c>
    </row>
    <row r="1360" spans="2:4" x14ac:dyDescent="0.2">
      <c r="B1360" t="s">
        <v>1396</v>
      </c>
      <c r="C1360" s="51">
        <v>1.9612194898114308E-2</v>
      </c>
      <c r="D1360" s="51">
        <f t="shared" si="24"/>
        <v>3.0387805101885695E-2</v>
      </c>
    </row>
    <row r="1361" spans="2:4" x14ac:dyDescent="0.2">
      <c r="B1361" t="s">
        <v>1397</v>
      </c>
      <c r="C1361" s="51">
        <v>4.9670789228712028E-2</v>
      </c>
      <c r="D1361" s="51">
        <f t="shared" si="24"/>
        <v>3.2921077128797438E-4</v>
      </c>
    </row>
    <row r="1362" spans="2:4" x14ac:dyDescent="0.2">
      <c r="B1362" t="s">
        <v>1398</v>
      </c>
      <c r="C1362" s="51">
        <v>2.1851599507542833E-2</v>
      </c>
      <c r="D1362" s="51">
        <f t="shared" si="24"/>
        <v>2.8148400492457169E-2</v>
      </c>
    </row>
    <row r="1363" spans="2:4" x14ac:dyDescent="0.2">
      <c r="B1363" t="s">
        <v>1399</v>
      </c>
      <c r="C1363" s="51">
        <v>-1.0313269719431242E-2</v>
      </c>
      <c r="D1363" s="51">
        <f t="shared" si="24"/>
        <v>6.0313269719431246E-2</v>
      </c>
    </row>
    <row r="1364" spans="2:4" x14ac:dyDescent="0.2">
      <c r="B1364" t="s">
        <v>1400</v>
      </c>
      <c r="C1364" s="51">
        <v>4.1545972661494984E-2</v>
      </c>
      <c r="D1364" s="51">
        <f t="shared" si="24"/>
        <v>8.4540273385050185E-3</v>
      </c>
    </row>
    <row r="1365" spans="2:4" x14ac:dyDescent="0.2">
      <c r="B1365" t="s">
        <v>1401</v>
      </c>
      <c r="C1365" s="51">
        <v>7.152809983423155E-4</v>
      </c>
      <c r="D1365" s="51">
        <f t="shared" si="24"/>
        <v>4.9284719001657686E-2</v>
      </c>
    </row>
    <row r="1366" spans="2:4" x14ac:dyDescent="0.2">
      <c r="B1366" t="s">
        <v>1402</v>
      </c>
      <c r="C1366" s="51">
        <v>-1.6684309562081223E-2</v>
      </c>
      <c r="D1366" s="51">
        <f t="shared" si="24"/>
        <v>6.6684309562081226E-2</v>
      </c>
    </row>
    <row r="1367" spans="2:4" x14ac:dyDescent="0.2">
      <c r="B1367" t="s">
        <v>1403</v>
      </c>
      <c r="C1367" s="51">
        <v>2.8295780101986287E-2</v>
      </c>
      <c r="D1367" s="51">
        <f t="shared" si="24"/>
        <v>2.1704219898013716E-2</v>
      </c>
    </row>
    <row r="1368" spans="2:4" x14ac:dyDescent="0.2">
      <c r="B1368" t="s">
        <v>1404</v>
      </c>
      <c r="C1368" s="51">
        <v>1.7901508468965162E-2</v>
      </c>
      <c r="D1368" s="51">
        <f t="shared" si="24"/>
        <v>3.2098491531034841E-2</v>
      </c>
    </row>
    <row r="1369" spans="2:4" x14ac:dyDescent="0.2">
      <c r="B1369" t="s">
        <v>1405</v>
      </c>
      <c r="C1369" s="51">
        <v>4.281226709947134E-3</v>
      </c>
      <c r="D1369" s="51">
        <f t="shared" si="24"/>
        <v>4.5718773290052868E-2</v>
      </c>
    </row>
    <row r="1370" spans="2:4" x14ac:dyDescent="0.2">
      <c r="B1370" t="s">
        <v>1406</v>
      </c>
      <c r="C1370" s="51">
        <v>3.8304798474132984E-2</v>
      </c>
      <c r="D1370" s="51">
        <f t="shared" si="24"/>
        <v>1.1695201525867019E-2</v>
      </c>
    </row>
    <row r="1371" spans="2:4" x14ac:dyDescent="0.2">
      <c r="B1371" t="s">
        <v>1407</v>
      </c>
      <c r="C1371" s="51">
        <v>-7.6370048092787596E-3</v>
      </c>
      <c r="D1371" s="51">
        <f t="shared" si="24"/>
        <v>5.7637004809278761E-2</v>
      </c>
    </row>
    <row r="1372" spans="2:4" x14ac:dyDescent="0.2">
      <c r="B1372" t="s">
        <v>1408</v>
      </c>
      <c r="C1372" s="51">
        <v>-1.560063007964895E-2</v>
      </c>
      <c r="D1372" s="51">
        <f t="shared" si="24"/>
        <v>6.5600630079648947E-2</v>
      </c>
    </row>
    <row r="1373" spans="2:4" x14ac:dyDescent="0.2">
      <c r="B1373" t="s">
        <v>1409</v>
      </c>
      <c r="C1373" s="51">
        <v>1.1364397740049456E-2</v>
      </c>
      <c r="D1373" s="51">
        <f t="shared" si="24"/>
        <v>3.8635602259950545E-2</v>
      </c>
    </row>
    <row r="1374" spans="2:4" x14ac:dyDescent="0.2">
      <c r="B1374" t="s">
        <v>1410</v>
      </c>
      <c r="C1374" s="51">
        <v>1.0965535060488186E-2</v>
      </c>
      <c r="D1374" s="51">
        <f t="shared" si="24"/>
        <v>3.903446493951182E-2</v>
      </c>
    </row>
    <row r="1375" spans="2:4" x14ac:dyDescent="0.2">
      <c r="B1375" t="s">
        <v>1411</v>
      </c>
      <c r="C1375" s="51">
        <v>-9.0034380800583375E-4</v>
      </c>
      <c r="D1375" s="51">
        <f t="shared" si="24"/>
        <v>5.0900343808005837E-2</v>
      </c>
    </row>
    <row r="1376" spans="2:4" x14ac:dyDescent="0.2">
      <c r="B1376" t="s">
        <v>1412</v>
      </c>
      <c r="C1376" s="51">
        <v>1.9285719385784633E-2</v>
      </c>
      <c r="D1376" s="51">
        <f t="shared" si="24"/>
        <v>3.071428061421537E-2</v>
      </c>
    </row>
    <row r="1377" spans="2:4" x14ac:dyDescent="0.2">
      <c r="B1377" t="s">
        <v>1413</v>
      </c>
      <c r="C1377" s="51">
        <v>-4.568709876423778E-3</v>
      </c>
      <c r="D1377" s="51">
        <f t="shared" si="24"/>
        <v>5.4568709876423781E-2</v>
      </c>
    </row>
    <row r="1378" spans="2:4" x14ac:dyDescent="0.2">
      <c r="B1378" t="s">
        <v>1414</v>
      </c>
      <c r="C1378" s="51">
        <v>-1.0057153092779042E-2</v>
      </c>
      <c r="D1378" s="51">
        <f t="shared" si="24"/>
        <v>6.0057153092779043E-2</v>
      </c>
    </row>
    <row r="1379" spans="2:4" x14ac:dyDescent="0.2">
      <c r="B1379" t="s">
        <v>1415</v>
      </c>
      <c r="C1379" s="51">
        <v>-5.0202312204844241E-3</v>
      </c>
      <c r="D1379" s="51">
        <f t="shared" si="24"/>
        <v>5.5020231220484425E-2</v>
      </c>
    </row>
    <row r="1380" spans="2:4" x14ac:dyDescent="0.2">
      <c r="B1380" t="s">
        <v>1416</v>
      </c>
      <c r="C1380" s="51">
        <v>1.4194671727062239E-2</v>
      </c>
      <c r="D1380" s="51">
        <f t="shared" si="24"/>
        <v>3.5805328272937767E-2</v>
      </c>
    </row>
    <row r="1381" spans="2:4" x14ac:dyDescent="0.2">
      <c r="B1381" t="s">
        <v>1417</v>
      </c>
      <c r="C1381" s="51">
        <v>2.4001250850240706E-3</v>
      </c>
      <c r="D1381" s="51">
        <f t="shared" si="24"/>
        <v>4.7599874914975929E-2</v>
      </c>
    </row>
    <row r="1382" spans="2:4" x14ac:dyDescent="0.2">
      <c r="B1382" t="s">
        <v>1418</v>
      </c>
      <c r="C1382" s="51">
        <v>6.0125519426401132E-4</v>
      </c>
      <c r="D1382" s="51">
        <f t="shared" si="24"/>
        <v>4.9398744805735993E-2</v>
      </c>
    </row>
    <row r="1383" spans="2:4" x14ac:dyDescent="0.2">
      <c r="B1383" t="s">
        <v>1419</v>
      </c>
      <c r="C1383" s="51">
        <v>-1.1513813847654064E-2</v>
      </c>
      <c r="D1383" s="51">
        <f t="shared" si="24"/>
        <v>6.1513813847654066E-2</v>
      </c>
    </row>
    <row r="1384" spans="2:4" x14ac:dyDescent="0.2">
      <c r="B1384" t="s">
        <v>1420</v>
      </c>
      <c r="C1384" s="51">
        <v>1.6371957202508114E-2</v>
      </c>
      <c r="D1384" s="51">
        <f t="shared" si="24"/>
        <v>3.3628042797491889E-2</v>
      </c>
    </row>
    <row r="1385" spans="2:4" x14ac:dyDescent="0.2">
      <c r="B1385" t="s">
        <v>1421</v>
      </c>
      <c r="C1385" s="51">
        <v>5.5139645824579503E-2</v>
      </c>
      <c r="D1385" s="51">
        <f t="shared" si="24"/>
        <v>-5.1396458245795001E-3</v>
      </c>
    </row>
    <row r="1386" spans="2:4" x14ac:dyDescent="0.2">
      <c r="B1386" t="s">
        <v>1422</v>
      </c>
      <c r="C1386" s="51">
        <v>-6.76435316570872E-3</v>
      </c>
      <c r="D1386" s="51">
        <f t="shared" si="24"/>
        <v>5.6764353165708721E-2</v>
      </c>
    </row>
    <row r="1387" spans="2:4" x14ac:dyDescent="0.2">
      <c r="B1387" t="s">
        <v>1423</v>
      </c>
      <c r="C1387" s="51">
        <v>3.5350362098282738E-3</v>
      </c>
      <c r="D1387" s="51">
        <f t="shared" si="24"/>
        <v>4.6464963790171732E-2</v>
      </c>
    </row>
    <row r="1388" spans="2:4" x14ac:dyDescent="0.2">
      <c r="B1388" t="s">
        <v>1424</v>
      </c>
      <c r="C1388" s="51">
        <v>-3.2774983529502231E-3</v>
      </c>
      <c r="D1388" s="51">
        <f t="shared" si="24"/>
        <v>5.3277498352950224E-2</v>
      </c>
    </row>
    <row r="1389" spans="2:4" x14ac:dyDescent="0.2">
      <c r="B1389" t="s">
        <v>1425</v>
      </c>
      <c r="C1389" s="51">
        <v>2.9547428226432061E-2</v>
      </c>
      <c r="D1389" s="51">
        <f t="shared" si="24"/>
        <v>2.0452571773567942E-2</v>
      </c>
    </row>
    <row r="1390" spans="2:4" x14ac:dyDescent="0.2">
      <c r="B1390" t="s">
        <v>1426</v>
      </c>
      <c r="C1390" s="51">
        <v>5.9174064655742216E-3</v>
      </c>
      <c r="D1390" s="51">
        <f t="shared" si="24"/>
        <v>4.4082593534425785E-2</v>
      </c>
    </row>
    <row r="1391" spans="2:4" x14ac:dyDescent="0.2">
      <c r="B1391" t="s">
        <v>1427</v>
      </c>
      <c r="C1391" s="51">
        <v>-8.9952753468184269E-3</v>
      </c>
      <c r="D1391" s="51">
        <f t="shared" si="24"/>
        <v>5.8995275346818428E-2</v>
      </c>
    </row>
    <row r="1392" spans="2:4" x14ac:dyDescent="0.2">
      <c r="B1392" t="s">
        <v>1428</v>
      </c>
      <c r="C1392" s="51">
        <v>1.3302670675369126E-2</v>
      </c>
      <c r="D1392" s="51">
        <f t="shared" si="24"/>
        <v>3.6697329324630878E-2</v>
      </c>
    </row>
    <row r="1393" spans="2:4" x14ac:dyDescent="0.2">
      <c r="B1393" t="s">
        <v>1429</v>
      </c>
      <c r="C1393" s="51">
        <v>1.9621536394772095E-2</v>
      </c>
      <c r="D1393" s="51">
        <f t="shared" si="24"/>
        <v>3.0378463605227907E-2</v>
      </c>
    </row>
    <row r="1394" spans="2:4" x14ac:dyDescent="0.2">
      <c r="B1394" t="s">
        <v>1430</v>
      </c>
      <c r="C1394" s="51">
        <v>-9.647947933863173E-3</v>
      </c>
      <c r="D1394" s="51">
        <f t="shared" si="24"/>
        <v>5.9647947933863174E-2</v>
      </c>
    </row>
    <row r="1395" spans="2:4" x14ac:dyDescent="0.2">
      <c r="B1395" t="s">
        <v>1431</v>
      </c>
      <c r="C1395" s="51">
        <v>2.2776293052113102E-2</v>
      </c>
      <c r="D1395" s="51">
        <f t="shared" si="24"/>
        <v>2.7223706947886901E-2</v>
      </c>
    </row>
    <row r="1396" spans="2:4" x14ac:dyDescent="0.2">
      <c r="B1396" t="s">
        <v>1432</v>
      </c>
      <c r="C1396" s="51">
        <v>1.2948507184980824E-3</v>
      </c>
      <c r="D1396" s="51">
        <f t="shared" si="24"/>
        <v>4.8705149281501922E-2</v>
      </c>
    </row>
    <row r="1397" spans="2:4" x14ac:dyDescent="0.2">
      <c r="B1397" t="s">
        <v>1433</v>
      </c>
      <c r="C1397" s="51">
        <v>3.1671235515697144E-2</v>
      </c>
      <c r="D1397" s="51">
        <f t="shared" si="24"/>
        <v>1.8328764484302859E-2</v>
      </c>
    </row>
    <row r="1398" spans="2:4" x14ac:dyDescent="0.2">
      <c r="B1398" t="s">
        <v>1434</v>
      </c>
      <c r="C1398" s="51">
        <v>1.8079103451226607E-2</v>
      </c>
      <c r="D1398" s="51">
        <f t="shared" si="24"/>
        <v>3.1920896548773392E-2</v>
      </c>
    </row>
    <row r="1399" spans="2:4" x14ac:dyDescent="0.2">
      <c r="B1399" t="s">
        <v>1435</v>
      </c>
      <c r="C1399" s="51">
        <v>-2.8371203257771156E-3</v>
      </c>
      <c r="D1399" s="51">
        <f t="shared" si="24"/>
        <v>5.2837120325777115E-2</v>
      </c>
    </row>
    <row r="1400" spans="2:4" x14ac:dyDescent="0.2">
      <c r="B1400" t="s">
        <v>1436</v>
      </c>
      <c r="C1400" s="51">
        <v>1.5999713473721783E-2</v>
      </c>
      <c r="D1400" s="51">
        <f t="shared" si="24"/>
        <v>3.400028652627822E-2</v>
      </c>
    </row>
    <row r="1401" spans="2:4" x14ac:dyDescent="0.2">
      <c r="B1401" t="s">
        <v>1437</v>
      </c>
      <c r="C1401" s="51">
        <v>3.9969174859088588E-2</v>
      </c>
      <c r="D1401" s="51">
        <f t="shared" si="24"/>
        <v>1.0030825140911415E-2</v>
      </c>
    </row>
    <row r="1402" spans="2:4" x14ac:dyDescent="0.2">
      <c r="B1402" t="s">
        <v>1438</v>
      </c>
      <c r="C1402" s="51">
        <v>-7.1299661583611087E-3</v>
      </c>
      <c r="D1402" s="51">
        <f t="shared" si="24"/>
        <v>5.7129966158361113E-2</v>
      </c>
    </row>
    <row r="1403" spans="2:4" x14ac:dyDescent="0.2">
      <c r="B1403" t="s">
        <v>1439</v>
      </c>
      <c r="C1403" s="51">
        <v>-1.1130522523465589E-2</v>
      </c>
      <c r="D1403" s="51">
        <f t="shared" si="24"/>
        <v>6.113052252346559E-2</v>
      </c>
    </row>
    <row r="1404" spans="2:4" x14ac:dyDescent="0.2">
      <c r="B1404" t="s">
        <v>1440</v>
      </c>
      <c r="C1404" s="51">
        <v>2.4725347329723375E-2</v>
      </c>
      <c r="D1404" s="51">
        <f t="shared" si="24"/>
        <v>2.5274652670276627E-2</v>
      </c>
    </row>
    <row r="1405" spans="2:4" x14ac:dyDescent="0.2">
      <c r="B1405" t="s">
        <v>1441</v>
      </c>
      <c r="C1405" s="51">
        <v>6.9614751777092284E-3</v>
      </c>
      <c r="D1405" s="51">
        <f t="shared" si="24"/>
        <v>4.3038524822290772E-2</v>
      </c>
    </row>
    <row r="1406" spans="2:4" x14ac:dyDescent="0.2">
      <c r="B1406" t="s">
        <v>1442</v>
      </c>
      <c r="C1406" s="51">
        <v>3.1808728735771966E-2</v>
      </c>
      <c r="D1406" s="51">
        <f t="shared" si="24"/>
        <v>1.8191271264228037E-2</v>
      </c>
    </row>
    <row r="1407" spans="2:4" x14ac:dyDescent="0.2">
      <c r="B1407" t="s">
        <v>1443</v>
      </c>
      <c r="C1407" s="51">
        <v>7.635096747861142E-3</v>
      </c>
      <c r="D1407" s="51">
        <f t="shared" si="24"/>
        <v>4.2364903252138861E-2</v>
      </c>
    </row>
    <row r="1408" spans="2:4" x14ac:dyDescent="0.2">
      <c r="B1408" t="s">
        <v>1444</v>
      </c>
      <c r="C1408" s="51">
        <v>7.146579111901712E-3</v>
      </c>
      <c r="D1408" s="51">
        <f t="shared" si="24"/>
        <v>4.2853420888098293E-2</v>
      </c>
    </row>
    <row r="1409" spans="2:4" x14ac:dyDescent="0.2">
      <c r="B1409" t="s">
        <v>1445</v>
      </c>
      <c r="C1409" s="51">
        <v>4.8224513476482697E-3</v>
      </c>
      <c r="D1409" s="51">
        <f t="shared" si="24"/>
        <v>4.5177548652351733E-2</v>
      </c>
    </row>
    <row r="1410" spans="2:4" x14ac:dyDescent="0.2">
      <c r="B1410" t="s">
        <v>1446</v>
      </c>
      <c r="C1410" s="51">
        <v>6.7952086923786358E-3</v>
      </c>
      <c r="D1410" s="51">
        <f t="shared" si="24"/>
        <v>4.3204791307621365E-2</v>
      </c>
    </row>
    <row r="1411" spans="2:4" x14ac:dyDescent="0.2">
      <c r="B1411" t="s">
        <v>1447</v>
      </c>
      <c r="C1411" s="51">
        <v>-4.722169245721013E-3</v>
      </c>
      <c r="D1411" s="51">
        <f t="shared" si="24"/>
        <v>5.4722169245721014E-2</v>
      </c>
    </row>
    <row r="1412" spans="2:4" x14ac:dyDescent="0.2">
      <c r="B1412" t="s">
        <v>1448</v>
      </c>
      <c r="C1412" s="51">
        <v>3.3663035083074624E-2</v>
      </c>
      <c r="D1412" s="51">
        <f t="shared" si="24"/>
        <v>1.6336964916925378E-2</v>
      </c>
    </row>
    <row r="1413" spans="2:4" x14ac:dyDescent="0.2">
      <c r="B1413" t="s">
        <v>1449</v>
      </c>
      <c r="C1413" s="51">
        <v>2.5925647864709994E-2</v>
      </c>
      <c r="D1413" s="51">
        <f t="shared" ref="D1413:D1476" si="25">-C1413+5%</f>
        <v>2.4074352135290009E-2</v>
      </c>
    </row>
    <row r="1414" spans="2:4" x14ac:dyDescent="0.2">
      <c r="B1414" t="s">
        <v>1450</v>
      </c>
      <c r="C1414" s="51">
        <v>-3.5326623699146204E-3</v>
      </c>
      <c r="D1414" s="51">
        <f t="shared" si="25"/>
        <v>5.3532662369914621E-2</v>
      </c>
    </row>
    <row r="1415" spans="2:4" x14ac:dyDescent="0.2">
      <c r="B1415" t="s">
        <v>1451</v>
      </c>
      <c r="C1415" s="51">
        <v>5.1031626981804169E-2</v>
      </c>
      <c r="D1415" s="51">
        <f t="shared" si="25"/>
        <v>-1.0316269818041665E-3</v>
      </c>
    </row>
    <row r="1416" spans="2:4" x14ac:dyDescent="0.2">
      <c r="B1416" t="s">
        <v>1452</v>
      </c>
      <c r="C1416" s="51">
        <v>2.9089956752040853E-2</v>
      </c>
      <c r="D1416" s="51">
        <f t="shared" si="25"/>
        <v>2.0910043247959149E-2</v>
      </c>
    </row>
    <row r="1417" spans="2:4" x14ac:dyDescent="0.2">
      <c r="B1417" t="s">
        <v>1453</v>
      </c>
      <c r="C1417" s="51">
        <v>4.5122620616085676E-3</v>
      </c>
      <c r="D1417" s="51">
        <f t="shared" si="25"/>
        <v>4.5487737938391434E-2</v>
      </c>
    </row>
    <row r="1418" spans="2:4" x14ac:dyDescent="0.2">
      <c r="B1418" t="s">
        <v>1454</v>
      </c>
      <c r="C1418" s="51">
        <v>-7.1760488649440842E-3</v>
      </c>
      <c r="D1418" s="51">
        <f t="shared" si="25"/>
        <v>5.7176048864944089E-2</v>
      </c>
    </row>
    <row r="1419" spans="2:4" x14ac:dyDescent="0.2">
      <c r="B1419" t="s">
        <v>1455</v>
      </c>
      <c r="C1419" s="51">
        <v>1.0769630221862671E-2</v>
      </c>
      <c r="D1419" s="51">
        <f t="shared" si="25"/>
        <v>3.9230369778137333E-2</v>
      </c>
    </row>
    <row r="1420" spans="2:4" x14ac:dyDescent="0.2">
      <c r="B1420" t="s">
        <v>1456</v>
      </c>
      <c r="C1420" s="51">
        <v>1.7645617113816014E-2</v>
      </c>
      <c r="D1420" s="51">
        <f t="shared" si="25"/>
        <v>3.2354382886183988E-2</v>
      </c>
    </row>
    <row r="1421" spans="2:4" x14ac:dyDescent="0.2">
      <c r="B1421" t="s">
        <v>1457</v>
      </c>
      <c r="C1421" s="51">
        <v>2.4813413819944601E-2</v>
      </c>
      <c r="D1421" s="51">
        <f t="shared" si="25"/>
        <v>2.5186586180055402E-2</v>
      </c>
    </row>
    <row r="1422" spans="2:4" x14ac:dyDescent="0.2">
      <c r="B1422" t="s">
        <v>1458</v>
      </c>
      <c r="C1422" s="51">
        <v>4.088233014325416E-2</v>
      </c>
      <c r="D1422" s="51">
        <f t="shared" si="25"/>
        <v>9.1176698567458428E-3</v>
      </c>
    </row>
    <row r="1423" spans="2:4" x14ac:dyDescent="0.2">
      <c r="B1423" t="s">
        <v>1459</v>
      </c>
      <c r="C1423" s="51">
        <v>-5.0474346848975345E-2</v>
      </c>
      <c r="D1423" s="51">
        <f t="shared" si="25"/>
        <v>0.10047434684897535</v>
      </c>
    </row>
    <row r="1424" spans="2:4" x14ac:dyDescent="0.2">
      <c r="B1424" t="s">
        <v>1460</v>
      </c>
      <c r="C1424" s="51">
        <v>2.9215416784519055E-3</v>
      </c>
      <c r="D1424" s="51">
        <f t="shared" si="25"/>
        <v>4.7078458321548097E-2</v>
      </c>
    </row>
    <row r="1425" spans="2:4" x14ac:dyDescent="0.2">
      <c r="B1425" t="s">
        <v>1461</v>
      </c>
      <c r="C1425" s="51">
        <v>3.3776527834373356E-2</v>
      </c>
      <c r="D1425" s="51">
        <f t="shared" si="25"/>
        <v>1.6223472165626647E-2</v>
      </c>
    </row>
    <row r="1426" spans="2:4" x14ac:dyDescent="0.2">
      <c r="B1426" t="s">
        <v>1462</v>
      </c>
      <c r="C1426" s="51">
        <v>-1.6816178538025209E-2</v>
      </c>
      <c r="D1426" s="51">
        <f t="shared" si="25"/>
        <v>6.6816178538025212E-2</v>
      </c>
    </row>
    <row r="1427" spans="2:4" x14ac:dyDescent="0.2">
      <c r="B1427" t="s">
        <v>1463</v>
      </c>
      <c r="C1427" s="51">
        <v>-7.4372139123887859E-3</v>
      </c>
      <c r="D1427" s="51">
        <f t="shared" si="25"/>
        <v>5.743721391238879E-2</v>
      </c>
    </row>
    <row r="1428" spans="2:4" x14ac:dyDescent="0.2">
      <c r="B1428" t="s">
        <v>1464</v>
      </c>
      <c r="C1428" s="51">
        <v>1.9172668284057972E-2</v>
      </c>
      <c r="D1428" s="51">
        <f t="shared" si="25"/>
        <v>3.0827331715942031E-2</v>
      </c>
    </row>
    <row r="1429" spans="2:4" x14ac:dyDescent="0.2">
      <c r="B1429" t="s">
        <v>1465</v>
      </c>
      <c r="C1429" s="51">
        <v>6.7905937466106528E-5</v>
      </c>
      <c r="D1429" s="51">
        <f t="shared" si="25"/>
        <v>4.9932094062533898E-2</v>
      </c>
    </row>
    <row r="1430" spans="2:4" x14ac:dyDescent="0.2">
      <c r="B1430" t="s">
        <v>1466</v>
      </c>
      <c r="C1430" s="51">
        <v>3.0199368028531987E-2</v>
      </c>
      <c r="D1430" s="51">
        <f t="shared" si="25"/>
        <v>1.9800631971468016E-2</v>
      </c>
    </row>
    <row r="1431" spans="2:4" x14ac:dyDescent="0.2">
      <c r="B1431" t="s">
        <v>1467</v>
      </c>
      <c r="C1431" s="51">
        <v>3.2375257290933055E-3</v>
      </c>
      <c r="D1431" s="51">
        <f t="shared" si="25"/>
        <v>4.6762474270906698E-2</v>
      </c>
    </row>
    <row r="1432" spans="2:4" x14ac:dyDescent="0.2">
      <c r="B1432" t="s">
        <v>1468</v>
      </c>
      <c r="C1432" s="51">
        <v>4.9705937440640115E-3</v>
      </c>
      <c r="D1432" s="51">
        <f t="shared" si="25"/>
        <v>4.5029406255935989E-2</v>
      </c>
    </row>
    <row r="1433" spans="2:4" x14ac:dyDescent="0.2">
      <c r="B1433" t="s">
        <v>1469</v>
      </c>
      <c r="C1433" s="51">
        <v>-1.7888777749816141E-2</v>
      </c>
      <c r="D1433" s="51">
        <f t="shared" si="25"/>
        <v>6.7888777749816137E-2</v>
      </c>
    </row>
    <row r="1434" spans="2:4" x14ac:dyDescent="0.2">
      <c r="B1434" t="s">
        <v>1470</v>
      </c>
      <c r="C1434" s="51">
        <v>3.5047098049855563E-2</v>
      </c>
      <c r="D1434" s="51">
        <f t="shared" si="25"/>
        <v>1.495290195014444E-2</v>
      </c>
    </row>
    <row r="1435" spans="2:4" x14ac:dyDescent="0.2">
      <c r="B1435" t="s">
        <v>1471</v>
      </c>
      <c r="C1435" s="51">
        <v>-4.0192936700432849E-3</v>
      </c>
      <c r="D1435" s="51">
        <f t="shared" si="25"/>
        <v>5.4019293670043288E-2</v>
      </c>
    </row>
    <row r="1436" spans="2:4" x14ac:dyDescent="0.2">
      <c r="B1436" t="s">
        <v>1472</v>
      </c>
      <c r="C1436" s="51">
        <v>2.5789863096073812E-2</v>
      </c>
      <c r="D1436" s="51">
        <f t="shared" si="25"/>
        <v>2.4210136903926191E-2</v>
      </c>
    </row>
    <row r="1437" spans="2:4" x14ac:dyDescent="0.2">
      <c r="B1437" t="s">
        <v>1473</v>
      </c>
      <c r="C1437" s="51">
        <v>2.8368617993073518E-2</v>
      </c>
      <c r="D1437" s="51">
        <f t="shared" si="25"/>
        <v>2.1631382006926485E-2</v>
      </c>
    </row>
    <row r="1438" spans="2:4" x14ac:dyDescent="0.2">
      <c r="B1438" t="s">
        <v>1474</v>
      </c>
      <c r="C1438" s="51">
        <v>-1.7607829319311381E-2</v>
      </c>
      <c r="D1438" s="51">
        <f t="shared" si="25"/>
        <v>6.7607829319311391E-2</v>
      </c>
    </row>
    <row r="1439" spans="2:4" x14ac:dyDescent="0.2">
      <c r="B1439" t="s">
        <v>1475</v>
      </c>
      <c r="C1439" s="51">
        <v>4.0112008396399517E-3</v>
      </c>
      <c r="D1439" s="51">
        <f t="shared" si="25"/>
        <v>4.5988799160360049E-2</v>
      </c>
    </row>
    <row r="1440" spans="2:4" x14ac:dyDescent="0.2">
      <c r="B1440" t="s">
        <v>1476</v>
      </c>
      <c r="C1440" s="51">
        <v>2.1575494259345466E-2</v>
      </c>
      <c r="D1440" s="51">
        <f t="shared" si="25"/>
        <v>2.8424505740654537E-2</v>
      </c>
    </row>
    <row r="1441" spans="2:4" x14ac:dyDescent="0.2">
      <c r="B1441" t="s">
        <v>1477</v>
      </c>
      <c r="C1441" s="51">
        <v>2.2954753884114259E-2</v>
      </c>
      <c r="D1441" s="51">
        <f t="shared" si="25"/>
        <v>2.7045246115885744E-2</v>
      </c>
    </row>
    <row r="1442" spans="2:4" x14ac:dyDescent="0.2">
      <c r="B1442" t="s">
        <v>1478</v>
      </c>
      <c r="C1442" s="51">
        <v>2.0882151283866661E-2</v>
      </c>
      <c r="D1442" s="51">
        <f t="shared" si="25"/>
        <v>2.9117848716133342E-2</v>
      </c>
    </row>
    <row r="1443" spans="2:4" x14ac:dyDescent="0.2">
      <c r="B1443" t="s">
        <v>1479</v>
      </c>
      <c r="C1443" s="51">
        <v>2.5770452546292188E-3</v>
      </c>
      <c r="D1443" s="51">
        <f t="shared" si="25"/>
        <v>4.7422954745370782E-2</v>
      </c>
    </row>
    <row r="1444" spans="2:4" x14ac:dyDescent="0.2">
      <c r="B1444" t="s">
        <v>1480</v>
      </c>
      <c r="C1444" s="51">
        <v>2.7724786073209967E-2</v>
      </c>
      <c r="D1444" s="51">
        <f t="shared" si="25"/>
        <v>2.2275213926790036E-2</v>
      </c>
    </row>
    <row r="1445" spans="2:4" x14ac:dyDescent="0.2">
      <c r="B1445" t="s">
        <v>1481</v>
      </c>
      <c r="C1445" s="51">
        <v>1.8590051872877503E-2</v>
      </c>
      <c r="D1445" s="51">
        <f t="shared" si="25"/>
        <v>3.14099481271225E-2</v>
      </c>
    </row>
    <row r="1446" spans="2:4" x14ac:dyDescent="0.2">
      <c r="B1446" t="s">
        <v>1482</v>
      </c>
      <c r="C1446" s="51">
        <v>-1.623716232180384E-2</v>
      </c>
      <c r="D1446" s="51">
        <f t="shared" si="25"/>
        <v>6.623716232180385E-2</v>
      </c>
    </row>
    <row r="1447" spans="2:4" x14ac:dyDescent="0.2">
      <c r="B1447" t="s">
        <v>1483</v>
      </c>
      <c r="C1447" s="51">
        <v>7.6009786812516276E-3</v>
      </c>
      <c r="D1447" s="51">
        <f t="shared" si="25"/>
        <v>4.2399021318748377E-2</v>
      </c>
    </row>
    <row r="1448" spans="2:4" x14ac:dyDescent="0.2">
      <c r="B1448" t="s">
        <v>1484</v>
      </c>
      <c r="C1448" s="51">
        <v>9.0005858733080875E-3</v>
      </c>
      <c r="D1448" s="51">
        <f t="shared" si="25"/>
        <v>4.0999414126691919E-2</v>
      </c>
    </row>
    <row r="1449" spans="2:4" x14ac:dyDescent="0.2">
      <c r="B1449" t="s">
        <v>1485</v>
      </c>
      <c r="C1449" s="51">
        <v>3.9319955040181933E-3</v>
      </c>
      <c r="D1449" s="51">
        <f t="shared" si="25"/>
        <v>4.6068004495981807E-2</v>
      </c>
    </row>
    <row r="1450" spans="2:4" x14ac:dyDescent="0.2">
      <c r="B1450" t="s">
        <v>1486</v>
      </c>
      <c r="C1450" s="51">
        <v>2.6463094762403112E-2</v>
      </c>
      <c r="D1450" s="51">
        <f t="shared" si="25"/>
        <v>2.353690523759689E-2</v>
      </c>
    </row>
    <row r="1451" spans="2:4" x14ac:dyDescent="0.2">
      <c r="B1451" t="s">
        <v>1487</v>
      </c>
      <c r="C1451" s="51">
        <v>1.4226939660031239E-3</v>
      </c>
      <c r="D1451" s="51">
        <f t="shared" si="25"/>
        <v>4.8577306033996875E-2</v>
      </c>
    </row>
    <row r="1452" spans="2:4" x14ac:dyDescent="0.2">
      <c r="B1452" t="s">
        <v>1488</v>
      </c>
      <c r="C1452" s="51">
        <v>-1.1980214106882695E-2</v>
      </c>
      <c r="D1452" s="51">
        <f t="shared" si="25"/>
        <v>6.1980214106882696E-2</v>
      </c>
    </row>
    <row r="1453" spans="2:4" x14ac:dyDescent="0.2">
      <c r="B1453" t="s">
        <v>1489</v>
      </c>
      <c r="C1453" s="51">
        <v>-1.4218538663966317E-2</v>
      </c>
      <c r="D1453" s="51">
        <f t="shared" si="25"/>
        <v>6.4218538663966318E-2</v>
      </c>
    </row>
    <row r="1454" spans="2:4" x14ac:dyDescent="0.2">
      <c r="B1454" t="s">
        <v>1490</v>
      </c>
      <c r="C1454" s="51">
        <v>5.8306868760965844E-2</v>
      </c>
      <c r="D1454" s="51">
        <f t="shared" si="25"/>
        <v>-8.3068687609658409E-3</v>
      </c>
    </row>
    <row r="1455" spans="2:4" x14ac:dyDescent="0.2">
      <c r="B1455" t="s">
        <v>1491</v>
      </c>
      <c r="C1455" s="51">
        <v>2.2409566868025695E-2</v>
      </c>
      <c r="D1455" s="51">
        <f t="shared" si="25"/>
        <v>2.7590433131974307E-2</v>
      </c>
    </row>
    <row r="1456" spans="2:4" x14ac:dyDescent="0.2">
      <c r="B1456" t="s">
        <v>1492</v>
      </c>
      <c r="C1456" s="51">
        <v>-2.6240478916249501E-3</v>
      </c>
      <c r="D1456" s="51">
        <f t="shared" si="25"/>
        <v>5.2624047891624955E-2</v>
      </c>
    </row>
    <row r="1457" spans="2:4" x14ac:dyDescent="0.2">
      <c r="B1457" t="s">
        <v>1493</v>
      </c>
      <c r="C1457" s="51">
        <v>5.5081296682340533E-2</v>
      </c>
      <c r="D1457" s="51">
        <f t="shared" si="25"/>
        <v>-5.0812966823405303E-3</v>
      </c>
    </row>
    <row r="1458" spans="2:4" x14ac:dyDescent="0.2">
      <c r="B1458" t="s">
        <v>1494</v>
      </c>
      <c r="C1458" s="51">
        <v>4.0305704890094093E-2</v>
      </c>
      <c r="D1458" s="51">
        <f t="shared" si="25"/>
        <v>9.6942951099059094E-3</v>
      </c>
    </row>
    <row r="1459" spans="2:4" x14ac:dyDescent="0.2">
      <c r="B1459" t="s">
        <v>1495</v>
      </c>
      <c r="C1459" s="51">
        <v>2.1313609345491365E-2</v>
      </c>
      <c r="D1459" s="51">
        <f t="shared" si="25"/>
        <v>2.8686390654508637E-2</v>
      </c>
    </row>
    <row r="1460" spans="2:4" x14ac:dyDescent="0.2">
      <c r="B1460" t="s">
        <v>1496</v>
      </c>
      <c r="C1460" s="51">
        <v>1.8768714907533575E-2</v>
      </c>
      <c r="D1460" s="51">
        <f t="shared" si="25"/>
        <v>3.1231285092466428E-2</v>
      </c>
    </row>
    <row r="1461" spans="2:4" x14ac:dyDescent="0.2">
      <c r="B1461" t="s">
        <v>1497</v>
      </c>
      <c r="C1461" s="51">
        <v>-9.4858349284342117E-3</v>
      </c>
      <c r="D1461" s="51">
        <f t="shared" si="25"/>
        <v>5.9485834928434213E-2</v>
      </c>
    </row>
    <row r="1462" spans="2:4" x14ac:dyDescent="0.2">
      <c r="B1462" t="s">
        <v>1498</v>
      </c>
      <c r="C1462" s="51">
        <v>9.9730333666552505E-3</v>
      </c>
      <c r="D1462" s="51">
        <f t="shared" si="25"/>
        <v>4.0026966633344749E-2</v>
      </c>
    </row>
    <row r="1463" spans="2:4" x14ac:dyDescent="0.2">
      <c r="B1463" t="s">
        <v>1499</v>
      </c>
      <c r="C1463" s="51">
        <v>2.5989475700841119E-2</v>
      </c>
      <c r="D1463" s="51">
        <f t="shared" si="25"/>
        <v>2.4010524299158884E-2</v>
      </c>
    </row>
    <row r="1464" spans="2:4" x14ac:dyDescent="0.2">
      <c r="B1464" t="s">
        <v>1500</v>
      </c>
      <c r="C1464" s="51">
        <v>9.6014039804694917E-3</v>
      </c>
      <c r="D1464" s="51">
        <f t="shared" si="25"/>
        <v>4.0398596019530511E-2</v>
      </c>
    </row>
    <row r="1465" spans="2:4" x14ac:dyDescent="0.2">
      <c r="B1465" t="s">
        <v>1501</v>
      </c>
      <c r="C1465" s="51">
        <v>2.6512082523547233E-2</v>
      </c>
      <c r="D1465" s="51">
        <f t="shared" si="25"/>
        <v>2.348791747645277E-2</v>
      </c>
    </row>
    <row r="1466" spans="2:4" x14ac:dyDescent="0.2">
      <c r="B1466" t="s">
        <v>1502</v>
      </c>
      <c r="C1466" s="51">
        <v>-9.5492055285254698E-3</v>
      </c>
      <c r="D1466" s="51">
        <f t="shared" si="25"/>
        <v>5.9549205528525474E-2</v>
      </c>
    </row>
    <row r="1467" spans="2:4" x14ac:dyDescent="0.2">
      <c r="B1467" t="s">
        <v>1503</v>
      </c>
      <c r="C1467" s="51">
        <v>9.3034654233374835E-3</v>
      </c>
      <c r="D1467" s="51">
        <f t="shared" si="25"/>
        <v>4.0696534576662516E-2</v>
      </c>
    </row>
    <row r="1468" spans="2:4" x14ac:dyDescent="0.2">
      <c r="B1468" t="s">
        <v>1504</v>
      </c>
      <c r="C1468" s="51">
        <v>6.424047472703402E-3</v>
      </c>
      <c r="D1468" s="51">
        <f t="shared" si="25"/>
        <v>4.3575952527296603E-2</v>
      </c>
    </row>
    <row r="1469" spans="2:4" x14ac:dyDescent="0.2">
      <c r="B1469" t="s">
        <v>1505</v>
      </c>
      <c r="C1469" s="51">
        <v>-1.6662832575821657E-2</v>
      </c>
      <c r="D1469" s="51">
        <f t="shared" si="25"/>
        <v>6.6662832575821659E-2</v>
      </c>
    </row>
    <row r="1470" spans="2:4" x14ac:dyDescent="0.2">
      <c r="B1470" t="s">
        <v>1506</v>
      </c>
      <c r="C1470" s="51">
        <v>6.3559952241808895E-2</v>
      </c>
      <c r="D1470" s="51">
        <f t="shared" si="25"/>
        <v>-1.3559952241808892E-2</v>
      </c>
    </row>
    <row r="1471" spans="2:4" x14ac:dyDescent="0.2">
      <c r="B1471" t="s">
        <v>1507</v>
      </c>
      <c r="C1471" s="51">
        <v>-3.4525995090416203E-3</v>
      </c>
      <c r="D1471" s="51">
        <f t="shared" si="25"/>
        <v>5.3452599509041625E-2</v>
      </c>
    </row>
    <row r="1472" spans="2:4" x14ac:dyDescent="0.2">
      <c r="B1472" t="s">
        <v>1508</v>
      </c>
      <c r="C1472" s="51">
        <v>-3.3874655042457347E-2</v>
      </c>
      <c r="D1472" s="51">
        <f t="shared" si="25"/>
        <v>8.3874655042457349E-2</v>
      </c>
    </row>
    <row r="1473" spans="2:4" x14ac:dyDescent="0.2">
      <c r="B1473" t="s">
        <v>1509</v>
      </c>
      <c r="C1473" s="51">
        <v>2.1993040886806304E-2</v>
      </c>
      <c r="D1473" s="51">
        <f t="shared" si="25"/>
        <v>2.8006959113193699E-2</v>
      </c>
    </row>
    <row r="1474" spans="2:4" x14ac:dyDescent="0.2">
      <c r="B1474" t="s">
        <v>1510</v>
      </c>
      <c r="C1474" s="51">
        <v>1.1532874714265014E-2</v>
      </c>
      <c r="D1474" s="51">
        <f t="shared" si="25"/>
        <v>3.8467125285734989E-2</v>
      </c>
    </row>
    <row r="1475" spans="2:4" x14ac:dyDescent="0.2">
      <c r="B1475" t="s">
        <v>1511</v>
      </c>
      <c r="C1475" s="51">
        <v>2.3183493703202926E-2</v>
      </c>
      <c r="D1475" s="51">
        <f t="shared" si="25"/>
        <v>2.6816506296797077E-2</v>
      </c>
    </row>
    <row r="1476" spans="2:4" x14ac:dyDescent="0.2">
      <c r="B1476" t="s">
        <v>1512</v>
      </c>
      <c r="C1476" s="51">
        <v>1.6450741841468736E-2</v>
      </c>
      <c r="D1476" s="51">
        <f t="shared" si="25"/>
        <v>3.354925815853127E-2</v>
      </c>
    </row>
    <row r="1477" spans="2:4" x14ac:dyDescent="0.2">
      <c r="B1477" t="s">
        <v>1513</v>
      </c>
      <c r="C1477" s="51">
        <v>-2.7398543034676658E-3</v>
      </c>
      <c r="D1477" s="51">
        <f t="shared" ref="D1477:D1540" si="26">-C1477+5%</f>
        <v>5.273985430346767E-2</v>
      </c>
    </row>
    <row r="1478" spans="2:4" x14ac:dyDescent="0.2">
      <c r="B1478" t="s">
        <v>1514</v>
      </c>
      <c r="C1478" s="51">
        <v>8.4935927998547288E-3</v>
      </c>
      <c r="D1478" s="51">
        <f t="shared" si="26"/>
        <v>4.1506407200145271E-2</v>
      </c>
    </row>
    <row r="1479" spans="2:4" x14ac:dyDescent="0.2">
      <c r="B1479" t="s">
        <v>1515</v>
      </c>
      <c r="C1479" s="51">
        <v>-1.5699500685127175E-2</v>
      </c>
      <c r="D1479" s="51">
        <f t="shared" si="26"/>
        <v>6.5699500685127171E-2</v>
      </c>
    </row>
    <row r="1480" spans="2:4" x14ac:dyDescent="0.2">
      <c r="B1480" t="s">
        <v>1516</v>
      </c>
      <c r="C1480" s="51">
        <v>6.2218913748675487E-3</v>
      </c>
      <c r="D1480" s="51">
        <f t="shared" si="26"/>
        <v>4.3778108625132456E-2</v>
      </c>
    </row>
    <row r="1481" spans="2:4" x14ac:dyDescent="0.2">
      <c r="B1481" t="s">
        <v>1517</v>
      </c>
      <c r="C1481" s="51">
        <v>3.3130285851723631E-2</v>
      </c>
      <c r="D1481" s="51">
        <f t="shared" si="26"/>
        <v>1.6869714148276371E-2</v>
      </c>
    </row>
    <row r="1482" spans="2:4" x14ac:dyDescent="0.2">
      <c r="B1482" t="s">
        <v>1518</v>
      </c>
      <c r="C1482" s="51">
        <v>-5.7718390083849411E-3</v>
      </c>
      <c r="D1482" s="51">
        <f t="shared" si="26"/>
        <v>5.5771839008384942E-2</v>
      </c>
    </row>
    <row r="1483" spans="2:4" x14ac:dyDescent="0.2">
      <c r="B1483" t="s">
        <v>1519</v>
      </c>
      <c r="C1483" s="51">
        <v>2.5608376791464833E-2</v>
      </c>
      <c r="D1483" s="51">
        <f t="shared" si="26"/>
        <v>2.4391623208535169E-2</v>
      </c>
    </row>
    <row r="1484" spans="2:4" x14ac:dyDescent="0.2">
      <c r="B1484" t="s">
        <v>1520</v>
      </c>
      <c r="C1484" s="51">
        <v>3.1954339404400692E-2</v>
      </c>
      <c r="D1484" s="51">
        <f t="shared" si="26"/>
        <v>1.8045660595599311E-2</v>
      </c>
    </row>
    <row r="1485" spans="2:4" x14ac:dyDescent="0.2">
      <c r="B1485" t="s">
        <v>1521</v>
      </c>
      <c r="C1485" s="51">
        <v>1.1745924056603779E-2</v>
      </c>
      <c r="D1485" s="51">
        <f t="shared" si="26"/>
        <v>3.8254075943396221E-2</v>
      </c>
    </row>
    <row r="1486" spans="2:4" x14ac:dyDescent="0.2">
      <c r="B1486" t="s">
        <v>1522</v>
      </c>
      <c r="C1486" s="51">
        <v>3.8987193588011997E-2</v>
      </c>
      <c r="D1486" s="51">
        <f t="shared" si="26"/>
        <v>1.1012806411988006E-2</v>
      </c>
    </row>
    <row r="1487" spans="2:4" x14ac:dyDescent="0.2">
      <c r="B1487" t="s">
        <v>1523</v>
      </c>
      <c r="C1487" s="51">
        <v>2.0653248832531064E-3</v>
      </c>
      <c r="D1487" s="51">
        <f t="shared" si="26"/>
        <v>4.79346751167469E-2</v>
      </c>
    </row>
    <row r="1488" spans="2:4" x14ac:dyDescent="0.2">
      <c r="B1488" t="s">
        <v>1524</v>
      </c>
      <c r="C1488" s="51">
        <v>-9.7772158325897199E-3</v>
      </c>
      <c r="D1488" s="51">
        <f t="shared" si="26"/>
        <v>5.9777215832589721E-2</v>
      </c>
    </row>
    <row r="1489" spans="2:4" x14ac:dyDescent="0.2">
      <c r="B1489" t="s">
        <v>1525</v>
      </c>
      <c r="C1489" s="51">
        <v>3.2621276303874687E-2</v>
      </c>
      <c r="D1489" s="51">
        <f t="shared" si="26"/>
        <v>1.7378723696125316E-2</v>
      </c>
    </row>
    <row r="1490" spans="2:4" x14ac:dyDescent="0.2">
      <c r="B1490" t="s">
        <v>1526</v>
      </c>
      <c r="C1490" s="51">
        <v>1.9855662344524096E-2</v>
      </c>
      <c r="D1490" s="51">
        <f t="shared" si="26"/>
        <v>3.0144337655475906E-2</v>
      </c>
    </row>
    <row r="1491" spans="2:4" x14ac:dyDescent="0.2">
      <c r="B1491" t="s">
        <v>1527</v>
      </c>
      <c r="C1491" s="51">
        <v>3.2370352939448253E-2</v>
      </c>
      <c r="D1491" s="51">
        <f t="shared" si="26"/>
        <v>1.7629647060551749E-2</v>
      </c>
    </row>
    <row r="1492" spans="2:4" x14ac:dyDescent="0.2">
      <c r="B1492" t="s">
        <v>1528</v>
      </c>
      <c r="C1492" s="51">
        <v>4.2498550959095098E-2</v>
      </c>
      <c r="D1492" s="51">
        <f t="shared" si="26"/>
        <v>7.5014490409049048E-3</v>
      </c>
    </row>
    <row r="1493" spans="2:4" x14ac:dyDescent="0.2">
      <c r="B1493" t="s">
        <v>1529</v>
      </c>
      <c r="C1493" s="51">
        <v>1.8687032385389258E-2</v>
      </c>
      <c r="D1493" s="51">
        <f t="shared" si="26"/>
        <v>3.1312967614610748E-2</v>
      </c>
    </row>
    <row r="1494" spans="2:4" x14ac:dyDescent="0.2">
      <c r="B1494" t="s">
        <v>1530</v>
      </c>
      <c r="C1494" s="51">
        <v>-4.1395532305714793E-3</v>
      </c>
      <c r="D1494" s="51">
        <f t="shared" si="26"/>
        <v>5.4139553230571485E-2</v>
      </c>
    </row>
    <row r="1495" spans="2:4" x14ac:dyDescent="0.2">
      <c r="B1495" t="s">
        <v>1531</v>
      </c>
      <c r="C1495" s="51">
        <v>4.4898498658003105E-2</v>
      </c>
      <c r="D1495" s="51">
        <f t="shared" si="26"/>
        <v>5.1015013419968974E-3</v>
      </c>
    </row>
    <row r="1496" spans="2:4" x14ac:dyDescent="0.2">
      <c r="B1496" t="s">
        <v>1532</v>
      </c>
      <c r="C1496" s="51">
        <v>7.7808388455190038E-3</v>
      </c>
      <c r="D1496" s="51">
        <f t="shared" si="26"/>
        <v>4.2219161154481002E-2</v>
      </c>
    </row>
    <row r="1497" spans="2:4" x14ac:dyDescent="0.2">
      <c r="B1497" t="s">
        <v>1533</v>
      </c>
      <c r="C1497" s="51">
        <v>-2.0955902527066902E-3</v>
      </c>
      <c r="D1497" s="51">
        <f t="shared" si="26"/>
        <v>5.2095590252706693E-2</v>
      </c>
    </row>
    <row r="1498" spans="2:4" x14ac:dyDescent="0.2">
      <c r="B1498" t="s">
        <v>1534</v>
      </c>
      <c r="C1498" s="51">
        <v>-1.0329441237583515E-2</v>
      </c>
      <c r="D1498" s="51">
        <f t="shared" si="26"/>
        <v>6.032944123758352E-2</v>
      </c>
    </row>
    <row r="1499" spans="2:4" x14ac:dyDescent="0.2">
      <c r="B1499" t="s">
        <v>1535</v>
      </c>
      <c r="C1499" s="51">
        <v>2.1936245956619409E-2</v>
      </c>
      <c r="D1499" s="51">
        <f t="shared" si="26"/>
        <v>2.8063754043380594E-2</v>
      </c>
    </row>
    <row r="1500" spans="2:4" x14ac:dyDescent="0.2">
      <c r="B1500" t="s">
        <v>1536</v>
      </c>
      <c r="C1500" s="51">
        <v>2.4459123437940683E-2</v>
      </c>
      <c r="D1500" s="51">
        <f t="shared" si="26"/>
        <v>2.554087656205932E-2</v>
      </c>
    </row>
    <row r="1501" spans="2:4" x14ac:dyDescent="0.2">
      <c r="B1501" t="s">
        <v>1537</v>
      </c>
      <c r="C1501" s="51">
        <v>2.1885833486042124E-2</v>
      </c>
      <c r="D1501" s="51">
        <f t="shared" si="26"/>
        <v>2.8114166513957879E-2</v>
      </c>
    </row>
    <row r="1502" spans="2:4" x14ac:dyDescent="0.2">
      <c r="B1502" t="s">
        <v>1538</v>
      </c>
      <c r="C1502" s="51">
        <v>1.0733128526202326E-2</v>
      </c>
      <c r="D1502" s="51">
        <f t="shared" si="26"/>
        <v>3.9266871473797677E-2</v>
      </c>
    </row>
    <row r="1503" spans="2:4" x14ac:dyDescent="0.2">
      <c r="B1503" t="s">
        <v>1539</v>
      </c>
      <c r="C1503" s="51">
        <v>-6.4972057367958247E-4</v>
      </c>
      <c r="D1503" s="51">
        <f t="shared" si="26"/>
        <v>5.0649720573679585E-2</v>
      </c>
    </row>
    <row r="1504" spans="2:4" x14ac:dyDescent="0.2">
      <c r="B1504" t="s">
        <v>1540</v>
      </c>
      <c r="C1504" s="51">
        <v>5.4412360761657799E-2</v>
      </c>
      <c r="D1504" s="51">
        <f t="shared" si="26"/>
        <v>-4.4123607616577964E-3</v>
      </c>
    </row>
    <row r="1505" spans="2:4" x14ac:dyDescent="0.2">
      <c r="B1505" t="s">
        <v>1541</v>
      </c>
      <c r="C1505" s="51">
        <v>4.8333176839604031E-2</v>
      </c>
      <c r="D1505" s="51">
        <f t="shared" si="26"/>
        <v>1.6668231603959721E-3</v>
      </c>
    </row>
    <row r="1506" spans="2:4" x14ac:dyDescent="0.2">
      <c r="B1506" t="s">
        <v>1542</v>
      </c>
      <c r="C1506" s="51">
        <v>1.6490968138021554E-2</v>
      </c>
      <c r="D1506" s="51">
        <f t="shared" si="26"/>
        <v>3.3509031861978449E-2</v>
      </c>
    </row>
    <row r="1507" spans="2:4" x14ac:dyDescent="0.2">
      <c r="B1507" t="s">
        <v>1543</v>
      </c>
      <c r="C1507" s="51">
        <v>-2.9876589974486382E-3</v>
      </c>
      <c r="D1507" s="51">
        <f t="shared" si="26"/>
        <v>5.2987658997448644E-2</v>
      </c>
    </row>
    <row r="1508" spans="2:4" x14ac:dyDescent="0.2">
      <c r="B1508" t="s">
        <v>1544</v>
      </c>
      <c r="C1508" s="51">
        <v>5.2941450210214645E-2</v>
      </c>
      <c r="D1508" s="51">
        <f t="shared" si="26"/>
        <v>-2.9414502102146425E-3</v>
      </c>
    </row>
    <row r="1509" spans="2:4" x14ac:dyDescent="0.2">
      <c r="B1509" t="s">
        <v>1545</v>
      </c>
      <c r="C1509" s="51">
        <v>8.118138880775453E-4</v>
      </c>
      <c r="D1509" s="51">
        <f t="shared" si="26"/>
        <v>4.9188186111922459E-2</v>
      </c>
    </row>
    <row r="1510" spans="2:4" x14ac:dyDescent="0.2">
      <c r="B1510" t="s">
        <v>1546</v>
      </c>
      <c r="C1510" s="51">
        <v>1.7609702310903287E-2</v>
      </c>
      <c r="D1510" s="51">
        <f t="shared" si="26"/>
        <v>3.2390297689096716E-2</v>
      </c>
    </row>
    <row r="1511" spans="2:4" x14ac:dyDescent="0.2">
      <c r="B1511" t="s">
        <v>1547</v>
      </c>
      <c r="C1511" s="51">
        <v>1.0915351882626288E-3</v>
      </c>
      <c r="D1511" s="51">
        <f t="shared" si="26"/>
        <v>4.890846481173737E-2</v>
      </c>
    </row>
    <row r="1512" spans="2:4" x14ac:dyDescent="0.2">
      <c r="B1512" t="s">
        <v>1548</v>
      </c>
      <c r="C1512" s="51">
        <v>-2.0035702453829143E-2</v>
      </c>
      <c r="D1512" s="51">
        <f t="shared" si="26"/>
        <v>7.0035702453829146E-2</v>
      </c>
    </row>
    <row r="1513" spans="2:4" x14ac:dyDescent="0.2">
      <c r="B1513" t="s">
        <v>1549</v>
      </c>
      <c r="C1513" s="51">
        <v>-2.1100594526375936E-2</v>
      </c>
      <c r="D1513" s="51">
        <f t="shared" si="26"/>
        <v>7.1100594526375932E-2</v>
      </c>
    </row>
    <row r="1514" spans="2:4" x14ac:dyDescent="0.2">
      <c r="B1514" t="s">
        <v>1550</v>
      </c>
      <c r="C1514" s="51">
        <v>3.3799265614729727E-2</v>
      </c>
      <c r="D1514" s="51">
        <f t="shared" si="26"/>
        <v>1.6200734385270275E-2</v>
      </c>
    </row>
    <row r="1515" spans="2:4" x14ac:dyDescent="0.2">
      <c r="B1515" t="s">
        <v>1551</v>
      </c>
      <c r="C1515" s="51">
        <v>-9.2629526283554784E-3</v>
      </c>
      <c r="D1515" s="51">
        <f t="shared" si="26"/>
        <v>5.9262952628355479E-2</v>
      </c>
    </row>
    <row r="1516" spans="2:4" x14ac:dyDescent="0.2">
      <c r="B1516" t="s">
        <v>1552</v>
      </c>
      <c r="C1516" s="51">
        <v>2.8495828189577431E-2</v>
      </c>
      <c r="D1516" s="51">
        <f t="shared" si="26"/>
        <v>2.1504171810422572E-2</v>
      </c>
    </row>
    <row r="1517" spans="2:4" x14ac:dyDescent="0.2">
      <c r="B1517" t="s">
        <v>1553</v>
      </c>
      <c r="C1517" s="51">
        <v>1.7493747806862289E-3</v>
      </c>
      <c r="D1517" s="51">
        <f t="shared" si="26"/>
        <v>4.8250625219313774E-2</v>
      </c>
    </row>
    <row r="1518" spans="2:4" x14ac:dyDescent="0.2">
      <c r="B1518" t="s">
        <v>1554</v>
      </c>
      <c r="C1518" s="51">
        <v>8.2485044002034835E-3</v>
      </c>
      <c r="D1518" s="51">
        <f t="shared" si="26"/>
        <v>4.1751495599796518E-2</v>
      </c>
    </row>
    <row r="1519" spans="2:4" x14ac:dyDescent="0.2">
      <c r="B1519" t="s">
        <v>1555</v>
      </c>
      <c r="C1519" s="51">
        <v>8.2218963633530311E-3</v>
      </c>
      <c r="D1519" s="51">
        <f t="shared" si="26"/>
        <v>4.1778103636646968E-2</v>
      </c>
    </row>
    <row r="1520" spans="2:4" x14ac:dyDescent="0.2">
      <c r="B1520" t="s">
        <v>1556</v>
      </c>
      <c r="C1520" s="51">
        <v>2.1464077133360199E-3</v>
      </c>
      <c r="D1520" s="51">
        <f t="shared" si="26"/>
        <v>4.7853592286663985E-2</v>
      </c>
    </row>
    <row r="1521" spans="2:4" x14ac:dyDescent="0.2">
      <c r="B1521" t="s">
        <v>1557</v>
      </c>
      <c r="C1521" s="51">
        <v>-9.335684250683993E-3</v>
      </c>
      <c r="D1521" s="51">
        <f t="shared" si="26"/>
        <v>5.9335684250683994E-2</v>
      </c>
    </row>
    <row r="1522" spans="2:4" x14ac:dyDescent="0.2">
      <c r="B1522" t="s">
        <v>1558</v>
      </c>
      <c r="C1522" s="51">
        <v>1.2764179315198149E-2</v>
      </c>
      <c r="D1522" s="51">
        <f t="shared" si="26"/>
        <v>3.7235820684801857E-2</v>
      </c>
    </row>
    <row r="1523" spans="2:4" x14ac:dyDescent="0.2">
      <c r="B1523" t="s">
        <v>1559</v>
      </c>
      <c r="C1523" s="51">
        <v>1.608544224073858E-2</v>
      </c>
      <c r="D1523" s="51">
        <f t="shared" si="26"/>
        <v>3.3914557759261423E-2</v>
      </c>
    </row>
    <row r="1524" spans="2:4" x14ac:dyDescent="0.2">
      <c r="B1524" t="s">
        <v>1560</v>
      </c>
      <c r="C1524" s="51">
        <v>-3.6576667596365658E-3</v>
      </c>
      <c r="D1524" s="51">
        <f t="shared" si="26"/>
        <v>5.3657666759636569E-2</v>
      </c>
    </row>
    <row r="1525" spans="2:4" x14ac:dyDescent="0.2">
      <c r="B1525" t="s">
        <v>1561</v>
      </c>
      <c r="C1525" s="51">
        <v>1.7710910187133291E-2</v>
      </c>
      <c r="D1525" s="51">
        <f t="shared" si="26"/>
        <v>3.2289089812866711E-2</v>
      </c>
    </row>
    <row r="1526" spans="2:4" x14ac:dyDescent="0.2">
      <c r="B1526" t="s">
        <v>1562</v>
      </c>
      <c r="C1526" s="51">
        <v>-1.0259218640120965E-2</v>
      </c>
      <c r="D1526" s="51">
        <f t="shared" si="26"/>
        <v>6.0259218640120966E-2</v>
      </c>
    </row>
    <row r="1527" spans="2:4" x14ac:dyDescent="0.2">
      <c r="B1527" t="s">
        <v>1563</v>
      </c>
      <c r="C1527" s="51">
        <v>3.6531500615589393E-3</v>
      </c>
      <c r="D1527" s="51">
        <f t="shared" si="26"/>
        <v>4.6346849938441063E-2</v>
      </c>
    </row>
    <row r="1528" spans="2:4" x14ac:dyDescent="0.2">
      <c r="B1528" t="s">
        <v>1564</v>
      </c>
      <c r="C1528" s="51">
        <v>-1.0980213827298821E-2</v>
      </c>
      <c r="D1528" s="51">
        <f t="shared" si="26"/>
        <v>6.0980213827298825E-2</v>
      </c>
    </row>
    <row r="1529" spans="2:4" x14ac:dyDescent="0.2">
      <c r="B1529" t="s">
        <v>1565</v>
      </c>
      <c r="C1529" s="51">
        <v>-1.548817572216585E-2</v>
      </c>
      <c r="D1529" s="51">
        <f t="shared" si="26"/>
        <v>6.5488175722165851E-2</v>
      </c>
    </row>
    <row r="1530" spans="2:4" x14ac:dyDescent="0.2">
      <c r="B1530" t="s">
        <v>1566</v>
      </c>
      <c r="C1530" s="51">
        <v>4.6299881714079297E-2</v>
      </c>
      <c r="D1530" s="51">
        <f t="shared" si="26"/>
        <v>3.700118285920706E-3</v>
      </c>
    </row>
    <row r="1531" spans="2:4" x14ac:dyDescent="0.2">
      <c r="B1531" t="s">
        <v>1567</v>
      </c>
      <c r="C1531" s="51">
        <v>4.1463673512304698E-3</v>
      </c>
      <c r="D1531" s="51">
        <f t="shared" si="26"/>
        <v>4.5853632648769529E-2</v>
      </c>
    </row>
    <row r="1532" spans="2:4" x14ac:dyDescent="0.2">
      <c r="B1532" t="s">
        <v>1568</v>
      </c>
      <c r="C1532" s="51">
        <v>2.6417637576700112E-2</v>
      </c>
      <c r="D1532" s="51">
        <f t="shared" si="26"/>
        <v>2.3582362423299891E-2</v>
      </c>
    </row>
    <row r="1533" spans="2:4" x14ac:dyDescent="0.2">
      <c r="B1533" t="s">
        <v>1569</v>
      </c>
      <c r="C1533" s="51">
        <v>5.1515164173486588E-2</v>
      </c>
      <c r="D1533" s="51">
        <f t="shared" si="26"/>
        <v>-1.5151641734865856E-3</v>
      </c>
    </row>
    <row r="1534" spans="2:4" x14ac:dyDescent="0.2">
      <c r="B1534" t="s">
        <v>1570</v>
      </c>
      <c r="C1534" s="51">
        <v>1.8969654634418354E-2</v>
      </c>
      <c r="D1534" s="51">
        <f t="shared" si="26"/>
        <v>3.1030345365581649E-2</v>
      </c>
    </row>
    <row r="1535" spans="2:4" x14ac:dyDescent="0.2">
      <c r="B1535" t="s">
        <v>1571</v>
      </c>
      <c r="C1535" s="51">
        <v>-1.0768450233609969E-2</v>
      </c>
      <c r="D1535" s="51">
        <f t="shared" si="26"/>
        <v>6.0768450233609973E-2</v>
      </c>
    </row>
    <row r="1536" spans="2:4" x14ac:dyDescent="0.2">
      <c r="B1536" t="s">
        <v>1572</v>
      </c>
      <c r="C1536" s="51">
        <v>3.3659642515858814E-3</v>
      </c>
      <c r="D1536" s="51">
        <f t="shared" si="26"/>
        <v>4.663403574841412E-2</v>
      </c>
    </row>
    <row r="1537" spans="2:4" x14ac:dyDescent="0.2">
      <c r="B1537" t="s">
        <v>1573</v>
      </c>
      <c r="C1537" s="51">
        <v>-2.5653248842126018E-2</v>
      </c>
      <c r="D1537" s="51">
        <f t="shared" si="26"/>
        <v>7.5653248842126014E-2</v>
      </c>
    </row>
    <row r="1538" spans="2:4" x14ac:dyDescent="0.2">
      <c r="B1538" t="s">
        <v>1574</v>
      </c>
      <c r="C1538" s="51">
        <v>-2.7980512815170104E-2</v>
      </c>
      <c r="D1538" s="51">
        <f t="shared" si="26"/>
        <v>7.79805128151701E-2</v>
      </c>
    </row>
    <row r="1539" spans="2:4" x14ac:dyDescent="0.2">
      <c r="B1539" t="s">
        <v>1575</v>
      </c>
      <c r="C1539" s="51">
        <v>8.6867470506389634E-3</v>
      </c>
      <c r="D1539" s="51">
        <f t="shared" si="26"/>
        <v>4.1313252949361043E-2</v>
      </c>
    </row>
    <row r="1540" spans="2:4" x14ac:dyDescent="0.2">
      <c r="B1540" t="s">
        <v>1576</v>
      </c>
      <c r="C1540" s="51">
        <v>2.4499908567646354E-2</v>
      </c>
      <c r="D1540" s="51">
        <f t="shared" si="26"/>
        <v>2.5500091432353648E-2</v>
      </c>
    </row>
    <row r="1541" spans="2:4" x14ac:dyDescent="0.2">
      <c r="B1541" t="s">
        <v>1577</v>
      </c>
      <c r="C1541" s="51">
        <v>2.9728108704237387E-2</v>
      </c>
      <c r="D1541" s="51">
        <f t="shared" ref="D1541:D1604" si="27">-C1541+5%</f>
        <v>2.0271891295762616E-2</v>
      </c>
    </row>
    <row r="1542" spans="2:4" x14ac:dyDescent="0.2">
      <c r="B1542" t="s">
        <v>1578</v>
      </c>
      <c r="C1542" s="51">
        <v>1.2157493957701583E-2</v>
      </c>
      <c r="D1542" s="51">
        <f t="shared" si="27"/>
        <v>3.784250604229842E-2</v>
      </c>
    </row>
    <row r="1543" spans="2:4" x14ac:dyDescent="0.2">
      <c r="B1543" t="s">
        <v>1579</v>
      </c>
      <c r="C1543" s="51">
        <v>-4.0759750353920529E-3</v>
      </c>
      <c r="D1543" s="51">
        <f t="shared" si="27"/>
        <v>5.4075975035392056E-2</v>
      </c>
    </row>
    <row r="1544" spans="2:4" x14ac:dyDescent="0.2">
      <c r="B1544" t="s">
        <v>1580</v>
      </c>
      <c r="C1544" s="51">
        <v>5.7839205059554734E-4</v>
      </c>
      <c r="D1544" s="51">
        <f t="shared" si="27"/>
        <v>4.9421607949404457E-2</v>
      </c>
    </row>
    <row r="1545" spans="2:4" x14ac:dyDescent="0.2">
      <c r="B1545" t="s">
        <v>1581</v>
      </c>
      <c r="C1545" s="51">
        <v>-1.4527467502233585E-2</v>
      </c>
      <c r="D1545" s="51">
        <f t="shared" si="27"/>
        <v>6.4527467502233593E-2</v>
      </c>
    </row>
    <row r="1546" spans="2:4" x14ac:dyDescent="0.2">
      <c r="B1546" t="s">
        <v>1582</v>
      </c>
      <c r="C1546" s="51">
        <v>4.2846830960218282E-2</v>
      </c>
      <c r="D1546" s="51">
        <f t="shared" si="27"/>
        <v>7.1531690397817205E-3</v>
      </c>
    </row>
    <row r="1547" spans="2:4" x14ac:dyDescent="0.2">
      <c r="B1547" t="s">
        <v>1583</v>
      </c>
      <c r="C1547" s="51">
        <v>2.3121922890065342E-3</v>
      </c>
      <c r="D1547" s="51">
        <f t="shared" si="27"/>
        <v>4.7687807710993471E-2</v>
      </c>
    </row>
    <row r="1548" spans="2:4" x14ac:dyDescent="0.2">
      <c r="B1548" t="s">
        <v>1584</v>
      </c>
      <c r="C1548" s="51">
        <v>2.9218208774564845E-2</v>
      </c>
      <c r="D1548" s="51">
        <f t="shared" si="27"/>
        <v>2.0781791225435157E-2</v>
      </c>
    </row>
    <row r="1549" spans="2:4" x14ac:dyDescent="0.2">
      <c r="B1549" t="s">
        <v>1585</v>
      </c>
      <c r="C1549" s="51">
        <v>4.3665002536504946E-2</v>
      </c>
      <c r="D1549" s="51">
        <f t="shared" si="27"/>
        <v>6.3349974634950568E-3</v>
      </c>
    </row>
    <row r="1550" spans="2:4" x14ac:dyDescent="0.2">
      <c r="B1550" t="s">
        <v>1586</v>
      </c>
      <c r="C1550" s="51">
        <v>-2.6927119290434034E-3</v>
      </c>
      <c r="D1550" s="51">
        <f t="shared" si="27"/>
        <v>5.2692711929043408E-2</v>
      </c>
    </row>
    <row r="1551" spans="2:4" x14ac:dyDescent="0.2">
      <c r="B1551" t="s">
        <v>1587</v>
      </c>
      <c r="C1551" s="51">
        <v>-1.7074456338247689E-3</v>
      </c>
      <c r="D1551" s="51">
        <f t="shared" si="27"/>
        <v>5.1707445633824775E-2</v>
      </c>
    </row>
    <row r="1552" spans="2:4" x14ac:dyDescent="0.2">
      <c r="B1552" t="s">
        <v>1588</v>
      </c>
      <c r="C1552" s="51">
        <v>1.3771492116297397E-2</v>
      </c>
      <c r="D1552" s="51">
        <f t="shared" si="27"/>
        <v>3.6228507883702604E-2</v>
      </c>
    </row>
    <row r="1553" spans="2:4" x14ac:dyDescent="0.2">
      <c r="B1553" t="s">
        <v>1589</v>
      </c>
      <c r="C1553" s="51">
        <v>-4.6699520928025293E-3</v>
      </c>
      <c r="D1553" s="51">
        <f t="shared" si="27"/>
        <v>5.466995209280253E-2</v>
      </c>
    </row>
    <row r="1554" spans="2:4" x14ac:dyDescent="0.2">
      <c r="B1554" t="s">
        <v>1590</v>
      </c>
      <c r="C1554" s="51">
        <v>2.7599581002775944E-2</v>
      </c>
      <c r="D1554" s="51">
        <f t="shared" si="27"/>
        <v>2.2400418997224059E-2</v>
      </c>
    </row>
    <row r="1555" spans="2:4" x14ac:dyDescent="0.2">
      <c r="B1555" t="s">
        <v>1591</v>
      </c>
      <c r="C1555" s="51">
        <v>9.7028472424538249E-3</v>
      </c>
      <c r="D1555" s="51">
        <f t="shared" si="27"/>
        <v>4.0297152757546181E-2</v>
      </c>
    </row>
    <row r="1556" spans="2:4" x14ac:dyDescent="0.2">
      <c r="B1556" t="s">
        <v>1592</v>
      </c>
      <c r="C1556" s="51">
        <v>9.2299143494214697E-3</v>
      </c>
      <c r="D1556" s="51">
        <f t="shared" si="27"/>
        <v>4.0770085650578533E-2</v>
      </c>
    </row>
    <row r="1557" spans="2:4" x14ac:dyDescent="0.2">
      <c r="B1557" t="s">
        <v>1593</v>
      </c>
      <c r="C1557" s="51">
        <v>6.4683846447079214E-3</v>
      </c>
      <c r="D1557" s="51">
        <f t="shared" si="27"/>
        <v>4.3531615355292083E-2</v>
      </c>
    </row>
    <row r="1558" spans="2:4" x14ac:dyDescent="0.2">
      <c r="B1558" t="s">
        <v>1594</v>
      </c>
      <c r="C1558" s="51">
        <v>-5.6070419532318859E-3</v>
      </c>
      <c r="D1558" s="51">
        <f t="shared" si="27"/>
        <v>5.5607041953231892E-2</v>
      </c>
    </row>
    <row r="1559" spans="2:4" x14ac:dyDescent="0.2">
      <c r="B1559" t="s">
        <v>1595</v>
      </c>
      <c r="C1559" s="51">
        <v>3.3080312032143594E-2</v>
      </c>
      <c r="D1559" s="51">
        <f t="shared" si="27"/>
        <v>1.6919687967856409E-2</v>
      </c>
    </row>
    <row r="1560" spans="2:4" x14ac:dyDescent="0.2">
      <c r="B1560" t="s">
        <v>1596</v>
      </c>
      <c r="C1560" s="51">
        <v>1.6087713157623491E-2</v>
      </c>
      <c r="D1560" s="51">
        <f t="shared" si="27"/>
        <v>3.3912286842376516E-2</v>
      </c>
    </row>
    <row r="1561" spans="2:4" x14ac:dyDescent="0.2">
      <c r="B1561" t="s">
        <v>1597</v>
      </c>
      <c r="C1561" s="51">
        <v>1.9552529811818143E-2</v>
      </c>
      <c r="D1561" s="51">
        <f t="shared" si="27"/>
        <v>3.044747018818186E-2</v>
      </c>
    </row>
    <row r="1562" spans="2:4" x14ac:dyDescent="0.2">
      <c r="B1562" t="s">
        <v>1598</v>
      </c>
      <c r="C1562" s="51">
        <v>-1.5119055341749814E-2</v>
      </c>
      <c r="D1562" s="51">
        <f t="shared" si="27"/>
        <v>6.5119055341749818E-2</v>
      </c>
    </row>
    <row r="1563" spans="2:4" x14ac:dyDescent="0.2">
      <c r="B1563" t="s">
        <v>1599</v>
      </c>
      <c r="C1563" s="51">
        <v>-1.0126948128031301E-3</v>
      </c>
      <c r="D1563" s="51">
        <f t="shared" si="27"/>
        <v>5.1012694812803135E-2</v>
      </c>
    </row>
    <row r="1564" spans="2:4" x14ac:dyDescent="0.2">
      <c r="B1564" t="s">
        <v>1600</v>
      </c>
      <c r="C1564" s="51">
        <v>2.3108593949551816E-2</v>
      </c>
      <c r="D1564" s="51">
        <f t="shared" si="27"/>
        <v>2.6891406050448187E-2</v>
      </c>
    </row>
    <row r="1565" spans="2:4" x14ac:dyDescent="0.2">
      <c r="B1565" t="s">
        <v>1601</v>
      </c>
      <c r="C1565" s="51">
        <v>-8.0674890826684439E-3</v>
      </c>
      <c r="D1565" s="51">
        <f t="shared" si="27"/>
        <v>5.8067489082668448E-2</v>
      </c>
    </row>
    <row r="1566" spans="2:4" x14ac:dyDescent="0.2">
      <c r="B1566" t="s">
        <v>1602</v>
      </c>
      <c r="C1566" s="51">
        <v>-1.4307283471547657E-2</v>
      </c>
      <c r="D1566" s="51">
        <f t="shared" si="27"/>
        <v>6.4307283471547655E-2</v>
      </c>
    </row>
    <row r="1567" spans="2:4" x14ac:dyDescent="0.2">
      <c r="B1567" t="s">
        <v>1603</v>
      </c>
      <c r="C1567" s="51">
        <v>-7.515514341859925E-3</v>
      </c>
      <c r="D1567" s="51">
        <f t="shared" si="27"/>
        <v>5.7515514341859926E-2</v>
      </c>
    </row>
    <row r="1568" spans="2:4" x14ac:dyDescent="0.2">
      <c r="B1568" t="s">
        <v>1604</v>
      </c>
      <c r="C1568" s="51">
        <v>3.0725111147116513E-2</v>
      </c>
      <c r="D1568" s="51">
        <f t="shared" si="27"/>
        <v>1.927488885288349E-2</v>
      </c>
    </row>
    <row r="1569" spans="2:4" x14ac:dyDescent="0.2">
      <c r="B1569" t="s">
        <v>1605</v>
      </c>
      <c r="C1569" s="51">
        <v>3.2252436824030409E-2</v>
      </c>
      <c r="D1569" s="51">
        <f t="shared" si="27"/>
        <v>1.7747563175969594E-2</v>
      </c>
    </row>
    <row r="1570" spans="2:4" x14ac:dyDescent="0.2">
      <c r="B1570" t="s">
        <v>1606</v>
      </c>
      <c r="C1570" s="51">
        <v>1.6224876319635834E-2</v>
      </c>
      <c r="D1570" s="51">
        <f t="shared" si="27"/>
        <v>3.3775123680364172E-2</v>
      </c>
    </row>
    <row r="1571" spans="2:4" x14ac:dyDescent="0.2">
      <c r="B1571" t="s">
        <v>1607</v>
      </c>
      <c r="C1571" s="51">
        <v>3.7560796632683845E-3</v>
      </c>
      <c r="D1571" s="51">
        <f t="shared" si="27"/>
        <v>4.6243920336731616E-2</v>
      </c>
    </row>
    <row r="1572" spans="2:4" x14ac:dyDescent="0.2">
      <c r="B1572" t="s">
        <v>1608</v>
      </c>
      <c r="C1572" s="51">
        <v>3.4189674178278923E-2</v>
      </c>
      <c r="D1572" s="51">
        <f t="shared" si="27"/>
        <v>1.581032582172108E-2</v>
      </c>
    </row>
    <row r="1573" spans="2:4" x14ac:dyDescent="0.2">
      <c r="B1573" t="s">
        <v>1609</v>
      </c>
      <c r="C1573" s="51">
        <v>-5.3953778156297736E-3</v>
      </c>
      <c r="D1573" s="51">
        <f t="shared" si="27"/>
        <v>5.5395377815629775E-2</v>
      </c>
    </row>
    <row r="1574" spans="2:4" x14ac:dyDescent="0.2">
      <c r="B1574" t="s">
        <v>1610</v>
      </c>
      <c r="C1574" s="51">
        <v>9.2923232958958546E-3</v>
      </c>
      <c r="D1574" s="51">
        <f t="shared" si="27"/>
        <v>4.0707676704104148E-2</v>
      </c>
    </row>
    <row r="1575" spans="2:4" x14ac:dyDescent="0.2">
      <c r="B1575" t="s">
        <v>1611</v>
      </c>
      <c r="C1575" s="51">
        <v>1.2569066249029487E-2</v>
      </c>
      <c r="D1575" s="51">
        <f t="shared" si="27"/>
        <v>3.7430933750970515E-2</v>
      </c>
    </row>
    <row r="1576" spans="2:4" x14ac:dyDescent="0.2">
      <c r="B1576" t="s">
        <v>1612</v>
      </c>
      <c r="C1576" s="51">
        <v>-1.1129200838940893E-2</v>
      </c>
      <c r="D1576" s="51">
        <f t="shared" si="27"/>
        <v>6.1129200838940898E-2</v>
      </c>
    </row>
    <row r="1577" spans="2:4" x14ac:dyDescent="0.2">
      <c r="B1577" t="s">
        <v>1613</v>
      </c>
      <c r="C1577" s="51">
        <v>1.5494583240665206E-2</v>
      </c>
      <c r="D1577" s="51">
        <f t="shared" si="27"/>
        <v>3.45054167593348E-2</v>
      </c>
    </row>
    <row r="1578" spans="2:4" x14ac:dyDescent="0.2">
      <c r="B1578" t="s">
        <v>1614</v>
      </c>
      <c r="C1578" s="51">
        <v>-2.3867395063962051E-2</v>
      </c>
      <c r="D1578" s="51">
        <f t="shared" si="27"/>
        <v>7.386739506396206E-2</v>
      </c>
    </row>
    <row r="1579" spans="2:4" x14ac:dyDescent="0.2">
      <c r="B1579" t="s">
        <v>1615</v>
      </c>
      <c r="C1579" s="51">
        <v>-1.3338265002505669E-2</v>
      </c>
      <c r="D1579" s="51">
        <f t="shared" si="27"/>
        <v>6.3338265002505667E-2</v>
      </c>
    </row>
    <row r="1580" spans="2:4" x14ac:dyDescent="0.2">
      <c r="B1580" t="s">
        <v>1616</v>
      </c>
      <c r="C1580" s="51">
        <v>5.2965207429264954E-3</v>
      </c>
      <c r="D1580" s="51">
        <f t="shared" si="27"/>
        <v>4.4703479257073506E-2</v>
      </c>
    </row>
    <row r="1581" spans="2:4" x14ac:dyDescent="0.2">
      <c r="B1581" t="s">
        <v>1617</v>
      </c>
      <c r="C1581" s="51">
        <v>2.3934646864781596E-3</v>
      </c>
      <c r="D1581" s="51">
        <f t="shared" si="27"/>
        <v>4.7606535313521846E-2</v>
      </c>
    </row>
    <row r="1582" spans="2:4" x14ac:dyDescent="0.2">
      <c r="B1582" t="s">
        <v>1618</v>
      </c>
      <c r="C1582" s="51">
        <v>3.531538301295669E-2</v>
      </c>
      <c r="D1582" s="51">
        <f t="shared" si="27"/>
        <v>1.4684616987043313E-2</v>
      </c>
    </row>
    <row r="1583" spans="2:4" x14ac:dyDescent="0.2">
      <c r="B1583" t="s">
        <v>1619</v>
      </c>
      <c r="C1583" s="51">
        <v>3.3616275388766256E-2</v>
      </c>
      <c r="D1583" s="51">
        <f t="shared" si="27"/>
        <v>1.6383724611233746E-2</v>
      </c>
    </row>
    <row r="1584" spans="2:4" x14ac:dyDescent="0.2">
      <c r="B1584" t="s">
        <v>1620</v>
      </c>
      <c r="C1584" s="51">
        <v>3.1605171187245783E-2</v>
      </c>
      <c r="D1584" s="51">
        <f t="shared" si="27"/>
        <v>1.839482881275422E-2</v>
      </c>
    </row>
    <row r="1585" spans="2:4" x14ac:dyDescent="0.2">
      <c r="B1585" t="s">
        <v>1621</v>
      </c>
      <c r="C1585" s="51">
        <v>-3.0182090750106645E-2</v>
      </c>
      <c r="D1585" s="51">
        <f t="shared" si="27"/>
        <v>8.0182090750106655E-2</v>
      </c>
    </row>
    <row r="1586" spans="2:4" x14ac:dyDescent="0.2">
      <c r="B1586" t="s">
        <v>1622</v>
      </c>
      <c r="C1586" s="51">
        <v>3.581239884567973E-2</v>
      </c>
      <c r="D1586" s="51">
        <f t="shared" si="27"/>
        <v>1.4187601154320273E-2</v>
      </c>
    </row>
    <row r="1587" spans="2:4" x14ac:dyDescent="0.2">
      <c r="B1587" t="s">
        <v>1623</v>
      </c>
      <c r="C1587" s="51">
        <v>-8.2723763643755503E-3</v>
      </c>
      <c r="D1587" s="51">
        <f t="shared" si="27"/>
        <v>5.8272376364375551E-2</v>
      </c>
    </row>
    <row r="1588" spans="2:4" x14ac:dyDescent="0.2">
      <c r="B1588" t="s">
        <v>1624</v>
      </c>
      <c r="C1588" s="51">
        <v>2.6139595218457649E-2</v>
      </c>
      <c r="D1588" s="51">
        <f t="shared" si="27"/>
        <v>2.3860404781542353E-2</v>
      </c>
    </row>
    <row r="1589" spans="2:4" x14ac:dyDescent="0.2">
      <c r="B1589" t="s">
        <v>1625</v>
      </c>
      <c r="C1589" s="51">
        <v>-1.4156046069810999E-3</v>
      </c>
      <c r="D1589" s="51">
        <f t="shared" si="27"/>
        <v>5.1415604606981101E-2</v>
      </c>
    </row>
    <row r="1590" spans="2:4" x14ac:dyDescent="0.2">
      <c r="B1590" t="s">
        <v>1626</v>
      </c>
      <c r="C1590" s="51">
        <v>-6.2292550993122298E-3</v>
      </c>
      <c r="D1590" s="51">
        <f t="shared" si="27"/>
        <v>5.6229255099312231E-2</v>
      </c>
    </row>
    <row r="1591" spans="2:4" x14ac:dyDescent="0.2">
      <c r="B1591" t="s">
        <v>1627</v>
      </c>
      <c r="C1591" s="51">
        <v>-2.1424774237553748E-2</v>
      </c>
      <c r="D1591" s="51">
        <f t="shared" si="27"/>
        <v>7.1424774237553751E-2</v>
      </c>
    </row>
    <row r="1592" spans="2:4" x14ac:dyDescent="0.2">
      <c r="B1592" t="s">
        <v>1628</v>
      </c>
      <c r="C1592" s="51">
        <v>-4.5109255801746781E-3</v>
      </c>
      <c r="D1592" s="51">
        <f t="shared" si="27"/>
        <v>5.4510925580174681E-2</v>
      </c>
    </row>
    <row r="1593" spans="2:4" x14ac:dyDescent="0.2">
      <c r="B1593" t="s">
        <v>1629</v>
      </c>
      <c r="C1593" s="51">
        <v>-1.6188756272502304E-2</v>
      </c>
      <c r="D1593" s="51">
        <f t="shared" si="27"/>
        <v>6.6188756272502314E-2</v>
      </c>
    </row>
    <row r="1594" spans="2:4" x14ac:dyDescent="0.2">
      <c r="B1594" t="s">
        <v>1630</v>
      </c>
      <c r="C1594" s="51">
        <v>6.529485687433367E-3</v>
      </c>
      <c r="D1594" s="51">
        <f t="shared" si="27"/>
        <v>4.3470514312566634E-2</v>
      </c>
    </row>
    <row r="1595" spans="2:4" x14ac:dyDescent="0.2">
      <c r="B1595" t="s">
        <v>1631</v>
      </c>
      <c r="C1595" s="51">
        <v>2.9854103873335605E-2</v>
      </c>
      <c r="D1595" s="51">
        <f t="shared" si="27"/>
        <v>2.0145896126664398E-2</v>
      </c>
    </row>
    <row r="1596" spans="2:4" x14ac:dyDescent="0.2">
      <c r="B1596" t="s">
        <v>1632</v>
      </c>
      <c r="C1596" s="51">
        <v>6.3673139014071437E-3</v>
      </c>
      <c r="D1596" s="51">
        <f t="shared" si="27"/>
        <v>4.363268609859286E-2</v>
      </c>
    </row>
    <row r="1597" spans="2:4" x14ac:dyDescent="0.2">
      <c r="B1597" t="s">
        <v>1633</v>
      </c>
      <c r="C1597" s="51">
        <v>1.7393641536885718E-2</v>
      </c>
      <c r="D1597" s="51">
        <f t="shared" si="27"/>
        <v>3.2606358463114285E-2</v>
      </c>
    </row>
    <row r="1598" spans="2:4" x14ac:dyDescent="0.2">
      <c r="B1598" t="s">
        <v>1634</v>
      </c>
      <c r="C1598" s="51">
        <v>3.9331021589952588E-2</v>
      </c>
      <c r="D1598" s="51">
        <f t="shared" si="27"/>
        <v>1.0668978410047415E-2</v>
      </c>
    </row>
    <row r="1599" spans="2:4" x14ac:dyDescent="0.2">
      <c r="B1599" t="s">
        <v>1635</v>
      </c>
      <c r="C1599" s="51">
        <v>1.8832744272467401E-2</v>
      </c>
      <c r="D1599" s="51">
        <f t="shared" si="27"/>
        <v>3.1167255727532601E-2</v>
      </c>
    </row>
    <row r="1600" spans="2:4" x14ac:dyDescent="0.2">
      <c r="B1600" t="s">
        <v>1636</v>
      </c>
      <c r="C1600" s="51">
        <v>3.2236018935284216E-2</v>
      </c>
      <c r="D1600" s="51">
        <f t="shared" si="27"/>
        <v>1.7763981064715786E-2</v>
      </c>
    </row>
    <row r="1601" spans="2:4" x14ac:dyDescent="0.2">
      <c r="B1601" t="s">
        <v>1637</v>
      </c>
      <c r="C1601" s="51">
        <v>-9.6693259777975351E-3</v>
      </c>
      <c r="D1601" s="51">
        <f t="shared" si="27"/>
        <v>5.966932597779754E-2</v>
      </c>
    </row>
    <row r="1602" spans="2:4" x14ac:dyDescent="0.2">
      <c r="B1602" t="s">
        <v>1638</v>
      </c>
      <c r="C1602" s="51">
        <v>-6.4770921019048824E-3</v>
      </c>
      <c r="D1602" s="51">
        <f t="shared" si="27"/>
        <v>5.6477092101904887E-2</v>
      </c>
    </row>
    <row r="1603" spans="2:4" x14ac:dyDescent="0.2">
      <c r="B1603" t="s">
        <v>1639</v>
      </c>
      <c r="C1603" s="51">
        <v>-1.6542224093193808E-3</v>
      </c>
      <c r="D1603" s="51">
        <f t="shared" si="27"/>
        <v>5.1654222409319384E-2</v>
      </c>
    </row>
    <row r="1604" spans="2:4" x14ac:dyDescent="0.2">
      <c r="B1604" t="s">
        <v>1640</v>
      </c>
      <c r="C1604" s="51">
        <v>-7.474959790398061E-3</v>
      </c>
      <c r="D1604" s="51">
        <f t="shared" si="27"/>
        <v>5.7474959790398066E-2</v>
      </c>
    </row>
    <row r="1605" spans="2:4" x14ac:dyDescent="0.2">
      <c r="B1605" t="s">
        <v>1641</v>
      </c>
      <c r="C1605" s="51">
        <v>1.7494781578256222E-2</v>
      </c>
      <c r="D1605" s="51">
        <f t="shared" ref="D1605:D1668" si="28">-C1605+5%</f>
        <v>3.2505218421743781E-2</v>
      </c>
    </row>
    <row r="1606" spans="2:4" x14ac:dyDescent="0.2">
      <c r="B1606" t="s">
        <v>1642</v>
      </c>
      <c r="C1606" s="51">
        <v>2.3206818452324612E-2</v>
      </c>
      <c r="D1606" s="51">
        <f t="shared" si="28"/>
        <v>2.679318154767539E-2</v>
      </c>
    </row>
    <row r="1607" spans="2:4" x14ac:dyDescent="0.2">
      <c r="B1607" t="s">
        <v>1643</v>
      </c>
      <c r="C1607" s="51">
        <v>1.8790559326717311E-2</v>
      </c>
      <c r="D1607" s="51">
        <f t="shared" si="28"/>
        <v>3.1209440673282692E-2</v>
      </c>
    </row>
    <row r="1608" spans="2:4" x14ac:dyDescent="0.2">
      <c r="B1608" t="s">
        <v>1644</v>
      </c>
      <c r="C1608" s="51">
        <v>4.3987026264597204E-2</v>
      </c>
      <c r="D1608" s="51">
        <f t="shared" si="28"/>
        <v>6.012973735402799E-3</v>
      </c>
    </row>
    <row r="1609" spans="2:4" x14ac:dyDescent="0.2">
      <c r="B1609" t="s">
        <v>1645</v>
      </c>
      <c r="C1609" s="51">
        <v>1.0422917303832477E-2</v>
      </c>
      <c r="D1609" s="51">
        <f t="shared" si="28"/>
        <v>3.9577082696167526E-2</v>
      </c>
    </row>
    <row r="1610" spans="2:4" x14ac:dyDescent="0.2">
      <c r="B1610" t="s">
        <v>1646</v>
      </c>
      <c r="C1610" s="51">
        <v>1.6215117205731207E-2</v>
      </c>
      <c r="D1610" s="51">
        <f t="shared" si="28"/>
        <v>3.3784882794268792E-2</v>
      </c>
    </row>
    <row r="1611" spans="2:4" x14ac:dyDescent="0.2">
      <c r="B1611" t="s">
        <v>1647</v>
      </c>
      <c r="C1611" s="51">
        <v>1.128219292790659E-2</v>
      </c>
      <c r="D1611" s="51">
        <f t="shared" si="28"/>
        <v>3.8717807072093414E-2</v>
      </c>
    </row>
    <row r="1612" spans="2:4" x14ac:dyDescent="0.2">
      <c r="B1612" t="s">
        <v>1648</v>
      </c>
      <c r="C1612" s="51">
        <v>7.9488895606573441E-3</v>
      </c>
      <c r="D1612" s="51">
        <f t="shared" si="28"/>
        <v>4.2051110439342662E-2</v>
      </c>
    </row>
    <row r="1613" spans="2:4" x14ac:dyDescent="0.2">
      <c r="B1613" t="s">
        <v>1649</v>
      </c>
      <c r="C1613" s="51">
        <v>-3.3957901402751033E-3</v>
      </c>
      <c r="D1613" s="51">
        <f t="shared" si="28"/>
        <v>5.339579014027511E-2</v>
      </c>
    </row>
    <row r="1614" spans="2:4" x14ac:dyDescent="0.2">
      <c r="B1614" t="s">
        <v>1650</v>
      </c>
      <c r="C1614" s="51">
        <v>1.734692797397731E-2</v>
      </c>
      <c r="D1614" s="51">
        <f t="shared" si="28"/>
        <v>3.2653072026022689E-2</v>
      </c>
    </row>
    <row r="1615" spans="2:4" x14ac:dyDescent="0.2">
      <c r="B1615" t="s">
        <v>1651</v>
      </c>
      <c r="C1615" s="51">
        <v>3.6575894342126686E-2</v>
      </c>
      <c r="D1615" s="51">
        <f t="shared" si="28"/>
        <v>1.3424105657873317E-2</v>
      </c>
    </row>
    <row r="1616" spans="2:4" x14ac:dyDescent="0.2">
      <c r="B1616" t="s">
        <v>1652</v>
      </c>
      <c r="C1616" s="51">
        <v>3.4356497190993922E-2</v>
      </c>
      <c r="D1616" s="51">
        <f t="shared" si="28"/>
        <v>1.5643502809006081E-2</v>
      </c>
    </row>
    <row r="1617" spans="2:4" x14ac:dyDescent="0.2">
      <c r="B1617" t="s">
        <v>1653</v>
      </c>
      <c r="C1617" s="51">
        <v>2.1009029117291484E-2</v>
      </c>
      <c r="D1617" s="51">
        <f t="shared" si="28"/>
        <v>2.8990970882708519E-2</v>
      </c>
    </row>
    <row r="1618" spans="2:4" x14ac:dyDescent="0.2">
      <c r="B1618" t="s">
        <v>1654</v>
      </c>
      <c r="C1618" s="51">
        <v>2.8202940508205029E-2</v>
      </c>
      <c r="D1618" s="51">
        <f t="shared" si="28"/>
        <v>2.1797059491794973E-2</v>
      </c>
    </row>
    <row r="1619" spans="2:4" x14ac:dyDescent="0.2">
      <c r="B1619" t="s">
        <v>1655</v>
      </c>
      <c r="C1619" s="51">
        <v>2.4696534722556576E-2</v>
      </c>
      <c r="D1619" s="51">
        <f t="shared" si="28"/>
        <v>2.5303465277443427E-2</v>
      </c>
    </row>
    <row r="1620" spans="2:4" x14ac:dyDescent="0.2">
      <c r="B1620" t="s">
        <v>1656</v>
      </c>
      <c r="C1620" s="51">
        <v>8.4805348098307611E-3</v>
      </c>
      <c r="D1620" s="51">
        <f t="shared" si="28"/>
        <v>4.151946519016924E-2</v>
      </c>
    </row>
    <row r="1621" spans="2:4" x14ac:dyDescent="0.2">
      <c r="B1621" t="s">
        <v>1657</v>
      </c>
      <c r="C1621" s="51">
        <v>-1.1403505183813408E-2</v>
      </c>
      <c r="D1621" s="51">
        <f t="shared" si="28"/>
        <v>6.1403505183813413E-2</v>
      </c>
    </row>
    <row r="1622" spans="2:4" x14ac:dyDescent="0.2">
      <c r="B1622" t="s">
        <v>1658</v>
      </c>
      <c r="C1622" s="51">
        <v>-2.3543511087015405E-2</v>
      </c>
      <c r="D1622" s="51">
        <f t="shared" si="28"/>
        <v>7.3543511087015401E-2</v>
      </c>
    </row>
    <row r="1623" spans="2:4" x14ac:dyDescent="0.2">
      <c r="B1623" t="s">
        <v>1659</v>
      </c>
      <c r="C1623" s="51">
        <v>2.773467554650802E-2</v>
      </c>
      <c r="D1623" s="51">
        <f t="shared" si="28"/>
        <v>2.2265324453491983E-2</v>
      </c>
    </row>
    <row r="1624" spans="2:4" x14ac:dyDescent="0.2">
      <c r="B1624" t="s">
        <v>1660</v>
      </c>
      <c r="C1624" s="51">
        <v>3.5263659599250465E-2</v>
      </c>
      <c r="D1624" s="51">
        <f t="shared" si="28"/>
        <v>1.4736340400749538E-2</v>
      </c>
    </row>
    <row r="1625" spans="2:4" x14ac:dyDescent="0.2">
      <c r="B1625" t="s">
        <v>1661</v>
      </c>
      <c r="C1625" s="51">
        <v>2.559087378736246E-2</v>
      </c>
      <c r="D1625" s="51">
        <f t="shared" si="28"/>
        <v>2.4409126212637543E-2</v>
      </c>
    </row>
    <row r="1626" spans="2:4" x14ac:dyDescent="0.2">
      <c r="B1626" t="s">
        <v>1662</v>
      </c>
      <c r="C1626" s="51">
        <v>2.0117894834642776E-2</v>
      </c>
      <c r="D1626" s="51">
        <f t="shared" si="28"/>
        <v>2.9882105165357227E-2</v>
      </c>
    </row>
    <row r="1627" spans="2:4" x14ac:dyDescent="0.2">
      <c r="B1627" t="s">
        <v>1663</v>
      </c>
      <c r="C1627" s="51">
        <v>4.5856064592229788E-2</v>
      </c>
      <c r="D1627" s="51">
        <f t="shared" si="28"/>
        <v>4.1439354077702148E-3</v>
      </c>
    </row>
    <row r="1628" spans="2:4" x14ac:dyDescent="0.2">
      <c r="B1628" t="s">
        <v>1664</v>
      </c>
      <c r="C1628" s="51">
        <v>6.0287760540982741E-3</v>
      </c>
      <c r="D1628" s="51">
        <f t="shared" si="28"/>
        <v>4.3971223945901729E-2</v>
      </c>
    </row>
    <row r="1629" spans="2:4" x14ac:dyDescent="0.2">
      <c r="B1629" t="s">
        <v>1665</v>
      </c>
      <c r="C1629" s="51">
        <v>4.3751980412659014E-2</v>
      </c>
      <c r="D1629" s="51">
        <f t="shared" si="28"/>
        <v>6.2480195873409888E-3</v>
      </c>
    </row>
    <row r="1630" spans="2:4" x14ac:dyDescent="0.2">
      <c r="B1630" t="s">
        <v>1666</v>
      </c>
      <c r="C1630" s="51">
        <v>3.7555867900980824E-2</v>
      </c>
      <c r="D1630" s="51">
        <f t="shared" si="28"/>
        <v>1.2444132099019178E-2</v>
      </c>
    </row>
    <row r="1631" spans="2:4" x14ac:dyDescent="0.2">
      <c r="B1631" t="s">
        <v>1667</v>
      </c>
      <c r="C1631" s="51">
        <v>-8.0260371009863319E-3</v>
      </c>
      <c r="D1631" s="51">
        <f t="shared" si="28"/>
        <v>5.8026037100986333E-2</v>
      </c>
    </row>
    <row r="1632" spans="2:4" x14ac:dyDescent="0.2">
      <c r="B1632" t="s">
        <v>1668</v>
      </c>
      <c r="C1632" s="51">
        <v>-2.8376355478281164E-2</v>
      </c>
      <c r="D1632" s="51">
        <f t="shared" si="28"/>
        <v>7.8376355478281173E-2</v>
      </c>
    </row>
    <row r="1633" spans="2:4" x14ac:dyDescent="0.2">
      <c r="B1633" t="s">
        <v>1669</v>
      </c>
      <c r="C1633" s="51">
        <v>-2.3349920972900527E-2</v>
      </c>
      <c r="D1633" s="51">
        <f t="shared" si="28"/>
        <v>7.3349920972900523E-2</v>
      </c>
    </row>
    <row r="1634" spans="2:4" x14ac:dyDescent="0.2">
      <c r="B1634" t="s">
        <v>1670</v>
      </c>
      <c r="C1634" s="51">
        <v>1.1814512382611386E-2</v>
      </c>
      <c r="D1634" s="51">
        <f t="shared" si="28"/>
        <v>3.8185487617388617E-2</v>
      </c>
    </row>
    <row r="1635" spans="2:4" x14ac:dyDescent="0.2">
      <c r="B1635" t="s">
        <v>1671</v>
      </c>
      <c r="C1635" s="51">
        <v>1.6034805190891781E-2</v>
      </c>
      <c r="D1635" s="51">
        <f t="shared" si="28"/>
        <v>3.3965194809108222E-2</v>
      </c>
    </row>
    <row r="1636" spans="2:4" x14ac:dyDescent="0.2">
      <c r="B1636" t="s">
        <v>1672</v>
      </c>
      <c r="C1636" s="51">
        <v>3.3981482839339355E-2</v>
      </c>
      <c r="D1636" s="51">
        <f t="shared" si="28"/>
        <v>1.6018517160660647E-2</v>
      </c>
    </row>
    <row r="1637" spans="2:4" x14ac:dyDescent="0.2">
      <c r="B1637" t="s">
        <v>1673</v>
      </c>
      <c r="C1637" s="51">
        <v>2.9987087456338095E-2</v>
      </c>
      <c r="D1637" s="51">
        <f t="shared" si="28"/>
        <v>2.0012912543661908E-2</v>
      </c>
    </row>
    <row r="1638" spans="2:4" x14ac:dyDescent="0.2">
      <c r="B1638" t="s">
        <v>1674</v>
      </c>
      <c r="C1638" s="51">
        <v>-2.0779136204555966E-2</v>
      </c>
      <c r="D1638" s="51">
        <f t="shared" si="28"/>
        <v>7.0779136204555976E-2</v>
      </c>
    </row>
    <row r="1639" spans="2:4" x14ac:dyDescent="0.2">
      <c r="B1639" t="s">
        <v>1675</v>
      </c>
      <c r="C1639" s="51">
        <v>3.5532445396739389E-3</v>
      </c>
      <c r="D1639" s="51">
        <f t="shared" si="28"/>
        <v>4.6446755460326061E-2</v>
      </c>
    </row>
    <row r="1640" spans="2:4" x14ac:dyDescent="0.2">
      <c r="B1640" t="s">
        <v>1676</v>
      </c>
      <c r="C1640" s="51">
        <v>2.1864112661125697E-2</v>
      </c>
      <c r="D1640" s="51">
        <f t="shared" si="28"/>
        <v>2.8135887338874305E-2</v>
      </c>
    </row>
    <row r="1641" spans="2:4" x14ac:dyDescent="0.2">
      <c r="B1641" t="s">
        <v>1677</v>
      </c>
      <c r="C1641" s="51">
        <v>-1.3811153891924652E-3</v>
      </c>
      <c r="D1641" s="51">
        <f t="shared" si="28"/>
        <v>5.1381115389192468E-2</v>
      </c>
    </row>
    <row r="1642" spans="2:4" x14ac:dyDescent="0.2">
      <c r="B1642" t="s">
        <v>1678</v>
      </c>
      <c r="C1642" s="51">
        <v>-1.872097996331297E-2</v>
      </c>
      <c r="D1642" s="51">
        <f t="shared" si="28"/>
        <v>6.8720979963312973E-2</v>
      </c>
    </row>
    <row r="1643" spans="2:4" x14ac:dyDescent="0.2">
      <c r="B1643" t="s">
        <v>1679</v>
      </c>
      <c r="C1643" s="51">
        <v>3.8608708540996683E-3</v>
      </c>
      <c r="D1643" s="51">
        <f t="shared" si="28"/>
        <v>4.6139129145900334E-2</v>
      </c>
    </row>
    <row r="1644" spans="2:4" x14ac:dyDescent="0.2">
      <c r="B1644" t="s">
        <v>1680</v>
      </c>
      <c r="C1644" s="51">
        <v>2.1354381789544519E-2</v>
      </c>
      <c r="D1644" s="51">
        <f t="shared" si="28"/>
        <v>2.8645618210455484E-2</v>
      </c>
    </row>
    <row r="1645" spans="2:4" x14ac:dyDescent="0.2">
      <c r="B1645" t="s">
        <v>1681</v>
      </c>
      <c r="C1645" s="51">
        <v>-1.5839275809110792E-2</v>
      </c>
      <c r="D1645" s="51">
        <f t="shared" si="28"/>
        <v>6.5839275809110795E-2</v>
      </c>
    </row>
    <row r="1646" spans="2:4" x14ac:dyDescent="0.2">
      <c r="B1646" t="s">
        <v>1682</v>
      </c>
      <c r="C1646" s="51">
        <v>4.1659815591402104E-2</v>
      </c>
      <c r="D1646" s="51">
        <f t="shared" si="28"/>
        <v>8.3401844085978991E-3</v>
      </c>
    </row>
    <row r="1647" spans="2:4" x14ac:dyDescent="0.2">
      <c r="B1647" t="s">
        <v>1683</v>
      </c>
      <c r="C1647" s="51">
        <v>-1.0466033485053526E-2</v>
      </c>
      <c r="D1647" s="51">
        <f t="shared" si="28"/>
        <v>6.0466033485053527E-2</v>
      </c>
    </row>
    <row r="1648" spans="2:4" x14ac:dyDescent="0.2">
      <c r="B1648" t="s">
        <v>1684</v>
      </c>
      <c r="C1648" s="51">
        <v>3.1707087377803429E-2</v>
      </c>
      <c r="D1648" s="51">
        <f t="shared" si="28"/>
        <v>1.8292912622196573E-2</v>
      </c>
    </row>
    <row r="1649" spans="2:4" x14ac:dyDescent="0.2">
      <c r="B1649" t="s">
        <v>1685</v>
      </c>
      <c r="C1649" s="51">
        <v>4.5800142964775324E-2</v>
      </c>
      <c r="D1649" s="51">
        <f t="shared" si="28"/>
        <v>4.1998570352246786E-3</v>
      </c>
    </row>
    <row r="1650" spans="2:4" x14ac:dyDescent="0.2">
      <c r="B1650" t="s">
        <v>1686</v>
      </c>
      <c r="C1650" s="51">
        <v>-5.7095604671252818E-2</v>
      </c>
      <c r="D1650" s="51">
        <f t="shared" si="28"/>
        <v>0.10709560467125281</v>
      </c>
    </row>
    <row r="1651" spans="2:4" x14ac:dyDescent="0.2">
      <c r="B1651" t="s">
        <v>1687</v>
      </c>
      <c r="C1651" s="51">
        <v>1.9324933570944051E-2</v>
      </c>
      <c r="D1651" s="51">
        <f t="shared" si="28"/>
        <v>3.0675066429055951E-2</v>
      </c>
    </row>
    <row r="1652" spans="2:4" x14ac:dyDescent="0.2">
      <c r="B1652" t="s">
        <v>1688</v>
      </c>
      <c r="C1652" s="51">
        <v>-1.1354700587139516E-3</v>
      </c>
      <c r="D1652" s="51">
        <f t="shared" si="28"/>
        <v>5.1135470058713953E-2</v>
      </c>
    </row>
    <row r="1653" spans="2:4" x14ac:dyDescent="0.2">
      <c r="B1653" t="s">
        <v>1689</v>
      </c>
      <c r="C1653" s="51">
        <v>4.8970148970746072E-4</v>
      </c>
      <c r="D1653" s="51">
        <f t="shared" si="28"/>
        <v>4.9510298510292539E-2</v>
      </c>
    </row>
    <row r="1654" spans="2:4" x14ac:dyDescent="0.2">
      <c r="B1654" t="s">
        <v>1690</v>
      </c>
      <c r="C1654" s="51">
        <v>1.8776149396212354E-2</v>
      </c>
      <c r="D1654" s="51">
        <f t="shared" si="28"/>
        <v>3.1223850603787649E-2</v>
      </c>
    </row>
    <row r="1655" spans="2:4" x14ac:dyDescent="0.2">
      <c r="B1655" t="s">
        <v>1691</v>
      </c>
      <c r="C1655" s="51">
        <v>1.6499437489434506E-2</v>
      </c>
      <c r="D1655" s="51">
        <f t="shared" si="28"/>
        <v>3.3500562510565497E-2</v>
      </c>
    </row>
    <row r="1656" spans="2:4" x14ac:dyDescent="0.2">
      <c r="B1656" t="s">
        <v>1692</v>
      </c>
      <c r="C1656" s="51">
        <v>1.0977122100331763E-2</v>
      </c>
      <c r="D1656" s="51">
        <f t="shared" si="28"/>
        <v>3.902287789966824E-2</v>
      </c>
    </row>
    <row r="1657" spans="2:4" x14ac:dyDescent="0.2">
      <c r="B1657" t="s">
        <v>1693</v>
      </c>
      <c r="C1657" s="51">
        <v>-2.866416322687499E-2</v>
      </c>
      <c r="D1657" s="51">
        <f t="shared" si="28"/>
        <v>7.8664163226875E-2</v>
      </c>
    </row>
    <row r="1658" spans="2:4" x14ac:dyDescent="0.2">
      <c r="B1658" t="s">
        <v>1694</v>
      </c>
      <c r="C1658" s="51">
        <v>5.11393961172164E-3</v>
      </c>
      <c r="D1658" s="51">
        <f t="shared" si="28"/>
        <v>4.4886060388278359E-2</v>
      </c>
    </row>
    <row r="1659" spans="2:4" x14ac:dyDescent="0.2">
      <c r="B1659" t="s">
        <v>1695</v>
      </c>
      <c r="C1659" s="51">
        <v>-1.1085209352346586E-2</v>
      </c>
      <c r="D1659" s="51">
        <f t="shared" si="28"/>
        <v>6.1085209352346591E-2</v>
      </c>
    </row>
    <row r="1660" spans="2:4" x14ac:dyDescent="0.2">
      <c r="B1660" t="s">
        <v>1696</v>
      </c>
      <c r="C1660" s="51">
        <v>-1.8347767631851E-3</v>
      </c>
      <c r="D1660" s="51">
        <f t="shared" si="28"/>
        <v>5.1834776763185104E-2</v>
      </c>
    </row>
    <row r="1661" spans="2:4" x14ac:dyDescent="0.2">
      <c r="B1661" t="s">
        <v>1697</v>
      </c>
      <c r="C1661" s="51">
        <v>-2.0709246487269913E-2</v>
      </c>
      <c r="D1661" s="51">
        <f t="shared" si="28"/>
        <v>7.0709246487269922E-2</v>
      </c>
    </row>
    <row r="1662" spans="2:4" x14ac:dyDescent="0.2">
      <c r="B1662" t="s">
        <v>1698</v>
      </c>
      <c r="C1662" s="51">
        <v>1.4153604650066272E-2</v>
      </c>
      <c r="D1662" s="51">
        <f t="shared" si="28"/>
        <v>3.5846395349933731E-2</v>
      </c>
    </row>
    <row r="1663" spans="2:4" x14ac:dyDescent="0.2">
      <c r="B1663" t="s">
        <v>1699</v>
      </c>
      <c r="C1663" s="51">
        <v>2.7428136974646669E-3</v>
      </c>
      <c r="D1663" s="51">
        <f t="shared" si="28"/>
        <v>4.7257186302535337E-2</v>
      </c>
    </row>
    <row r="1664" spans="2:4" x14ac:dyDescent="0.2">
      <c r="B1664" t="s">
        <v>1700</v>
      </c>
      <c r="C1664" s="51">
        <v>-1.5541519499936917E-2</v>
      </c>
      <c r="D1664" s="51">
        <f t="shared" si="28"/>
        <v>6.5541519499936918E-2</v>
      </c>
    </row>
    <row r="1665" spans="2:4" x14ac:dyDescent="0.2">
      <c r="B1665" t="s">
        <v>1701</v>
      </c>
      <c r="C1665" s="51">
        <v>4.5369694367343581E-2</v>
      </c>
      <c r="D1665" s="51">
        <f t="shared" si="28"/>
        <v>4.6303056326564215E-3</v>
      </c>
    </row>
    <row r="1666" spans="2:4" x14ac:dyDescent="0.2">
      <c r="B1666" t="s">
        <v>1702</v>
      </c>
      <c r="C1666" s="51">
        <v>2.6940034049156056E-2</v>
      </c>
      <c r="D1666" s="51">
        <f t="shared" si="28"/>
        <v>2.3059965950843947E-2</v>
      </c>
    </row>
    <row r="1667" spans="2:4" x14ac:dyDescent="0.2">
      <c r="B1667" t="s">
        <v>1703</v>
      </c>
      <c r="C1667" s="51">
        <v>3.4094741890044168E-2</v>
      </c>
      <c r="D1667" s="51">
        <f t="shared" si="28"/>
        <v>1.5905258109955835E-2</v>
      </c>
    </row>
    <row r="1668" spans="2:4" x14ac:dyDescent="0.2">
      <c r="B1668" t="s">
        <v>1704</v>
      </c>
      <c r="C1668" s="51">
        <v>-1.0263661932189862E-2</v>
      </c>
      <c r="D1668" s="51">
        <f t="shared" si="28"/>
        <v>6.0263661932189863E-2</v>
      </c>
    </row>
    <row r="1669" spans="2:4" x14ac:dyDescent="0.2">
      <c r="B1669" t="s">
        <v>1705</v>
      </c>
      <c r="C1669" s="51">
        <v>-7.2496851855652963E-3</v>
      </c>
      <c r="D1669" s="51">
        <f t="shared" ref="D1669:D1732" si="29">-C1669+5%</f>
        <v>5.7249685185565301E-2</v>
      </c>
    </row>
    <row r="1670" spans="2:4" x14ac:dyDescent="0.2">
      <c r="B1670" t="s">
        <v>1706</v>
      </c>
      <c r="C1670" s="51">
        <v>-2.2871176406430958E-2</v>
      </c>
      <c r="D1670" s="51">
        <f t="shared" si="29"/>
        <v>7.2871176406430954E-2</v>
      </c>
    </row>
    <row r="1671" spans="2:4" x14ac:dyDescent="0.2">
      <c r="B1671" t="s">
        <v>1707</v>
      </c>
      <c r="C1671" s="51">
        <v>4.9915666455786586E-2</v>
      </c>
      <c r="D1671" s="51">
        <f t="shared" si="29"/>
        <v>8.4333544213416323E-5</v>
      </c>
    </row>
    <row r="1672" spans="2:4" x14ac:dyDescent="0.2">
      <c r="B1672" t="s">
        <v>1708</v>
      </c>
      <c r="C1672" s="51">
        <v>1.6310135470655459E-2</v>
      </c>
      <c r="D1672" s="51">
        <f t="shared" si="29"/>
        <v>3.368986452934454E-2</v>
      </c>
    </row>
    <row r="1673" spans="2:4" x14ac:dyDescent="0.2">
      <c r="B1673" t="s">
        <v>1709</v>
      </c>
      <c r="C1673" s="51">
        <v>4.1492673498713883E-2</v>
      </c>
      <c r="D1673" s="51">
        <f t="shared" si="29"/>
        <v>8.5073265012861193E-3</v>
      </c>
    </row>
    <row r="1674" spans="2:4" x14ac:dyDescent="0.2">
      <c r="B1674" t="s">
        <v>1710</v>
      </c>
      <c r="C1674" s="51">
        <v>8.0910233177138337E-3</v>
      </c>
      <c r="D1674" s="51">
        <f t="shared" si="29"/>
        <v>4.1908976682286173E-2</v>
      </c>
    </row>
    <row r="1675" spans="2:4" x14ac:dyDescent="0.2">
      <c r="B1675" t="s">
        <v>1711</v>
      </c>
      <c r="C1675" s="51">
        <v>3.3861764668731989E-2</v>
      </c>
      <c r="D1675" s="51">
        <f t="shared" si="29"/>
        <v>1.6138235331268014E-2</v>
      </c>
    </row>
    <row r="1676" spans="2:4" x14ac:dyDescent="0.2">
      <c r="B1676" t="s">
        <v>1712</v>
      </c>
      <c r="C1676" s="51">
        <v>-3.0575325569136017E-2</v>
      </c>
      <c r="D1676" s="51">
        <f t="shared" si="29"/>
        <v>8.0575325569136019E-2</v>
      </c>
    </row>
    <row r="1677" spans="2:4" x14ac:dyDescent="0.2">
      <c r="B1677" t="s">
        <v>1713</v>
      </c>
      <c r="C1677" s="51">
        <v>1.4954235979542235E-2</v>
      </c>
      <c r="D1677" s="51">
        <f t="shared" si="29"/>
        <v>3.5045764020457768E-2</v>
      </c>
    </row>
    <row r="1678" spans="2:4" x14ac:dyDescent="0.2">
      <c r="B1678" t="s">
        <v>1714</v>
      </c>
      <c r="C1678" s="51">
        <v>3.9542626599077313E-2</v>
      </c>
      <c r="D1678" s="51">
        <f t="shared" si="29"/>
        <v>1.045737340092269E-2</v>
      </c>
    </row>
    <row r="1679" spans="2:4" x14ac:dyDescent="0.2">
      <c r="B1679" t="s">
        <v>1715</v>
      </c>
      <c r="C1679" s="51">
        <v>-6.5368555153909654E-3</v>
      </c>
      <c r="D1679" s="51">
        <f t="shared" si="29"/>
        <v>5.653685551539097E-2</v>
      </c>
    </row>
    <row r="1680" spans="2:4" x14ac:dyDescent="0.2">
      <c r="B1680" t="s">
        <v>1716</v>
      </c>
      <c r="C1680" s="51">
        <v>3.5286156904081913E-3</v>
      </c>
      <c r="D1680" s="51">
        <f t="shared" si="29"/>
        <v>4.6471384309591815E-2</v>
      </c>
    </row>
    <row r="1681" spans="2:4" x14ac:dyDescent="0.2">
      <c r="B1681" t="s">
        <v>1717</v>
      </c>
      <c r="C1681" s="51">
        <v>8.9507255353862003E-3</v>
      </c>
      <c r="D1681" s="51">
        <f t="shared" si="29"/>
        <v>4.1049274464613802E-2</v>
      </c>
    </row>
    <row r="1682" spans="2:4" x14ac:dyDescent="0.2">
      <c r="B1682" t="s">
        <v>1718</v>
      </c>
      <c r="C1682" s="51">
        <v>8.2355408359520068E-3</v>
      </c>
      <c r="D1682" s="51">
        <f t="shared" si="29"/>
        <v>4.1764459164047994E-2</v>
      </c>
    </row>
    <row r="1683" spans="2:4" x14ac:dyDescent="0.2">
      <c r="B1683" t="s">
        <v>1719</v>
      </c>
      <c r="C1683" s="51">
        <v>-2.9798614832793655E-2</v>
      </c>
      <c r="D1683" s="51">
        <f t="shared" si="29"/>
        <v>7.9798614832793657E-2</v>
      </c>
    </row>
    <row r="1684" spans="2:4" x14ac:dyDescent="0.2">
      <c r="B1684" t="s">
        <v>1720</v>
      </c>
      <c r="C1684" s="51">
        <v>-2.7449339990269547E-3</v>
      </c>
      <c r="D1684" s="51">
        <f t="shared" si="29"/>
        <v>5.2744933999026959E-2</v>
      </c>
    </row>
    <row r="1685" spans="2:4" x14ac:dyDescent="0.2">
      <c r="B1685" t="s">
        <v>1721</v>
      </c>
      <c r="C1685" s="51">
        <v>1.0490004168583393E-2</v>
      </c>
      <c r="D1685" s="51">
        <f t="shared" si="29"/>
        <v>3.9509995831416608E-2</v>
      </c>
    </row>
    <row r="1686" spans="2:4" x14ac:dyDescent="0.2">
      <c r="B1686" t="s">
        <v>1722</v>
      </c>
      <c r="C1686" s="51">
        <v>6.1298227213360534E-3</v>
      </c>
      <c r="D1686" s="51">
        <f t="shared" si="29"/>
        <v>4.3870177278663949E-2</v>
      </c>
    </row>
    <row r="1687" spans="2:4" x14ac:dyDescent="0.2">
      <c r="B1687" t="s">
        <v>1723</v>
      </c>
      <c r="C1687" s="51">
        <v>1.7779565230293618E-2</v>
      </c>
      <c r="D1687" s="51">
        <f t="shared" si="29"/>
        <v>3.2220434769706388E-2</v>
      </c>
    </row>
    <row r="1688" spans="2:4" x14ac:dyDescent="0.2">
      <c r="B1688" t="s">
        <v>1724</v>
      </c>
      <c r="C1688" s="51">
        <v>-1.8065425438865308E-4</v>
      </c>
      <c r="D1688" s="51">
        <f t="shared" si="29"/>
        <v>5.0180654254388654E-2</v>
      </c>
    </row>
    <row r="1689" spans="2:4" x14ac:dyDescent="0.2">
      <c r="B1689" t="s">
        <v>1725</v>
      </c>
      <c r="C1689" s="51">
        <v>4.261662754672163E-2</v>
      </c>
      <c r="D1689" s="51">
        <f t="shared" si="29"/>
        <v>7.3833724532783723E-3</v>
      </c>
    </row>
    <row r="1690" spans="2:4" x14ac:dyDescent="0.2">
      <c r="B1690" t="s">
        <v>1726</v>
      </c>
      <c r="C1690" s="51">
        <v>-7.8788613756269697E-3</v>
      </c>
      <c r="D1690" s="51">
        <f t="shared" si="29"/>
        <v>5.7878861375626971E-2</v>
      </c>
    </row>
    <row r="1691" spans="2:4" x14ac:dyDescent="0.2">
      <c r="B1691" t="s">
        <v>1727</v>
      </c>
      <c r="C1691" s="51">
        <v>3.2872258598464953E-2</v>
      </c>
      <c r="D1691" s="51">
        <f t="shared" si="29"/>
        <v>1.712774140153505E-2</v>
      </c>
    </row>
    <row r="1692" spans="2:4" x14ac:dyDescent="0.2">
      <c r="B1692" t="s">
        <v>1728</v>
      </c>
      <c r="C1692" s="51">
        <v>-1.779466429105285E-2</v>
      </c>
      <c r="D1692" s="51">
        <f t="shared" si="29"/>
        <v>6.7794664291052853E-2</v>
      </c>
    </row>
    <row r="1693" spans="2:4" x14ac:dyDescent="0.2">
      <c r="B1693" t="s">
        <v>1729</v>
      </c>
      <c r="C1693" s="51">
        <v>3.4804964116031449E-2</v>
      </c>
      <c r="D1693" s="51">
        <f t="shared" si="29"/>
        <v>1.5195035883968554E-2</v>
      </c>
    </row>
    <row r="1694" spans="2:4" x14ac:dyDescent="0.2">
      <c r="B1694" t="s">
        <v>1730</v>
      </c>
      <c r="C1694" s="51">
        <v>-4.8573507691828666E-3</v>
      </c>
      <c r="D1694" s="51">
        <f t="shared" si="29"/>
        <v>5.4857350769182869E-2</v>
      </c>
    </row>
    <row r="1695" spans="2:4" x14ac:dyDescent="0.2">
      <c r="B1695" t="s">
        <v>1731</v>
      </c>
      <c r="C1695" s="51">
        <v>4.5134087716458382E-2</v>
      </c>
      <c r="D1695" s="51">
        <f t="shared" si="29"/>
        <v>4.8659122835416208E-3</v>
      </c>
    </row>
    <row r="1696" spans="2:4" x14ac:dyDescent="0.2">
      <c r="B1696" t="s">
        <v>1732</v>
      </c>
      <c r="C1696" s="51">
        <v>2.2759094510303238E-2</v>
      </c>
      <c r="D1696" s="51">
        <f t="shared" si="29"/>
        <v>2.7240905489696765E-2</v>
      </c>
    </row>
    <row r="1697" spans="2:4" x14ac:dyDescent="0.2">
      <c r="B1697" t="s">
        <v>1733</v>
      </c>
      <c r="C1697" s="51">
        <v>-1.7749569831956635E-2</v>
      </c>
      <c r="D1697" s="51">
        <f t="shared" si="29"/>
        <v>6.7749569831956638E-2</v>
      </c>
    </row>
    <row r="1698" spans="2:4" x14ac:dyDescent="0.2">
      <c r="B1698" t="s">
        <v>1734</v>
      </c>
      <c r="C1698" s="51">
        <v>-1.5669946573830681E-2</v>
      </c>
      <c r="D1698" s="51">
        <f t="shared" si="29"/>
        <v>6.5669946573830684E-2</v>
      </c>
    </row>
    <row r="1699" spans="2:4" x14ac:dyDescent="0.2">
      <c r="B1699" t="s">
        <v>1735</v>
      </c>
      <c r="C1699" s="51">
        <v>-5.6077398811783495E-3</v>
      </c>
      <c r="D1699" s="51">
        <f t="shared" si="29"/>
        <v>5.5607739881178356E-2</v>
      </c>
    </row>
    <row r="1700" spans="2:4" x14ac:dyDescent="0.2">
      <c r="B1700" t="s">
        <v>1736</v>
      </c>
      <c r="C1700" s="51">
        <v>-2.1345180737701717E-2</v>
      </c>
      <c r="D1700" s="51">
        <f t="shared" si="29"/>
        <v>7.1345180737701713E-2</v>
      </c>
    </row>
    <row r="1701" spans="2:4" x14ac:dyDescent="0.2">
      <c r="B1701" t="s">
        <v>1737</v>
      </c>
      <c r="C1701" s="51">
        <v>-2.6430451652960422E-2</v>
      </c>
      <c r="D1701" s="51">
        <f t="shared" si="29"/>
        <v>7.6430451652960418E-2</v>
      </c>
    </row>
    <row r="1702" spans="2:4" x14ac:dyDescent="0.2">
      <c r="B1702" t="s">
        <v>1738</v>
      </c>
      <c r="C1702" s="51">
        <v>8.5295664279254856E-3</v>
      </c>
      <c r="D1702" s="51">
        <f t="shared" si="29"/>
        <v>4.1470433572074514E-2</v>
      </c>
    </row>
    <row r="1703" spans="2:4" x14ac:dyDescent="0.2">
      <c r="B1703" t="s">
        <v>1739</v>
      </c>
      <c r="C1703" s="51">
        <v>1.8464717937055879E-3</v>
      </c>
      <c r="D1703" s="51">
        <f t="shared" si="29"/>
        <v>4.8153528206294413E-2</v>
      </c>
    </row>
    <row r="1704" spans="2:4" x14ac:dyDescent="0.2">
      <c r="B1704" t="s">
        <v>1740</v>
      </c>
      <c r="C1704" s="51">
        <v>5.1522312219437337E-2</v>
      </c>
      <c r="D1704" s="51">
        <f t="shared" si="29"/>
        <v>-1.5223122194373342E-3</v>
      </c>
    </row>
    <row r="1705" spans="2:4" x14ac:dyDescent="0.2">
      <c r="B1705" t="s">
        <v>1741</v>
      </c>
      <c r="C1705" s="51">
        <v>2.447720500482212E-2</v>
      </c>
      <c r="D1705" s="51">
        <f t="shared" si="29"/>
        <v>2.5522794995177882E-2</v>
      </c>
    </row>
    <row r="1706" spans="2:4" x14ac:dyDescent="0.2">
      <c r="B1706" t="s">
        <v>1742</v>
      </c>
      <c r="C1706" s="51">
        <v>1.4061868888530268E-2</v>
      </c>
      <c r="D1706" s="51">
        <f t="shared" si="29"/>
        <v>3.5938131111469734E-2</v>
      </c>
    </row>
    <row r="1707" spans="2:4" x14ac:dyDescent="0.2">
      <c r="B1707" t="s">
        <v>1743</v>
      </c>
      <c r="C1707" s="51">
        <v>9.0663567882251529E-3</v>
      </c>
      <c r="D1707" s="51">
        <f t="shared" si="29"/>
        <v>4.0933643211774853E-2</v>
      </c>
    </row>
    <row r="1708" spans="2:4" x14ac:dyDescent="0.2">
      <c r="B1708" t="s">
        <v>1744</v>
      </c>
      <c r="C1708" s="51">
        <v>2.2298343338082262E-2</v>
      </c>
      <c r="D1708" s="51">
        <f t="shared" si="29"/>
        <v>2.7701656661917741E-2</v>
      </c>
    </row>
    <row r="1709" spans="2:4" x14ac:dyDescent="0.2">
      <c r="B1709" t="s">
        <v>1745</v>
      </c>
      <c r="C1709" s="51">
        <v>4.50604115247773E-2</v>
      </c>
      <c r="D1709" s="51">
        <f t="shared" si="29"/>
        <v>4.9395884752227032E-3</v>
      </c>
    </row>
    <row r="1710" spans="2:4" x14ac:dyDescent="0.2">
      <c r="B1710" t="s">
        <v>1746</v>
      </c>
      <c r="C1710" s="51">
        <v>4.9471434506143446E-3</v>
      </c>
      <c r="D1710" s="51">
        <f t="shared" si="29"/>
        <v>4.5052856549385657E-2</v>
      </c>
    </row>
    <row r="1711" spans="2:4" x14ac:dyDescent="0.2">
      <c r="B1711" t="s">
        <v>1747</v>
      </c>
      <c r="C1711" s="51">
        <v>2.2529554614542598E-2</v>
      </c>
      <c r="D1711" s="51">
        <f t="shared" si="29"/>
        <v>2.7470445385457405E-2</v>
      </c>
    </row>
    <row r="1712" spans="2:4" x14ac:dyDescent="0.2">
      <c r="B1712" t="s">
        <v>1748</v>
      </c>
      <c r="C1712" s="51">
        <v>4.0468981395571112E-2</v>
      </c>
      <c r="D1712" s="51">
        <f t="shared" si="29"/>
        <v>9.5310186044288911E-3</v>
      </c>
    </row>
    <row r="1713" spans="2:4" x14ac:dyDescent="0.2">
      <c r="B1713" t="s">
        <v>1749</v>
      </c>
      <c r="C1713" s="51">
        <v>9.8393313631073061E-3</v>
      </c>
      <c r="D1713" s="51">
        <f t="shared" si="29"/>
        <v>4.0160668636892695E-2</v>
      </c>
    </row>
    <row r="1714" spans="2:4" x14ac:dyDescent="0.2">
      <c r="B1714" t="s">
        <v>1750</v>
      </c>
      <c r="C1714" s="51">
        <v>8.8777515060549459E-3</v>
      </c>
      <c r="D1714" s="51">
        <f t="shared" si="29"/>
        <v>4.1122248493945059E-2</v>
      </c>
    </row>
    <row r="1715" spans="2:4" x14ac:dyDescent="0.2">
      <c r="B1715" t="s">
        <v>1751</v>
      </c>
      <c r="C1715" s="51">
        <v>-2.6013761711423996E-3</v>
      </c>
      <c r="D1715" s="51">
        <f t="shared" si="29"/>
        <v>5.2601376171142404E-2</v>
      </c>
    </row>
    <row r="1716" spans="2:4" x14ac:dyDescent="0.2">
      <c r="B1716" t="s">
        <v>1752</v>
      </c>
      <c r="C1716" s="51">
        <v>1.8042609827755657E-2</v>
      </c>
      <c r="D1716" s="51">
        <f t="shared" si="29"/>
        <v>3.1957390172244346E-2</v>
      </c>
    </row>
    <row r="1717" spans="2:4" x14ac:dyDescent="0.2">
      <c r="B1717" t="s">
        <v>1753</v>
      </c>
      <c r="C1717" s="51">
        <v>1.2033116232122713E-2</v>
      </c>
      <c r="D1717" s="51">
        <f t="shared" si="29"/>
        <v>3.7966883767877289E-2</v>
      </c>
    </row>
    <row r="1718" spans="2:4" x14ac:dyDescent="0.2">
      <c r="B1718" t="s">
        <v>1754</v>
      </c>
      <c r="C1718" s="51">
        <v>5.8548440000613473E-3</v>
      </c>
      <c r="D1718" s="51">
        <f t="shared" si="29"/>
        <v>4.4145155999938658E-2</v>
      </c>
    </row>
    <row r="1719" spans="2:4" x14ac:dyDescent="0.2">
      <c r="B1719" t="s">
        <v>1755</v>
      </c>
      <c r="C1719" s="51">
        <v>2.5221526493552606E-2</v>
      </c>
      <c r="D1719" s="51">
        <f t="shared" si="29"/>
        <v>2.4778473506447397E-2</v>
      </c>
    </row>
    <row r="1720" spans="2:4" x14ac:dyDescent="0.2">
      <c r="B1720" t="s">
        <v>1756</v>
      </c>
      <c r="C1720" s="51">
        <v>2.6813590461481247E-2</v>
      </c>
      <c r="D1720" s="51">
        <f t="shared" si="29"/>
        <v>2.3186409538518755E-2</v>
      </c>
    </row>
    <row r="1721" spans="2:4" x14ac:dyDescent="0.2">
      <c r="B1721" t="s">
        <v>1757</v>
      </c>
      <c r="C1721" s="51">
        <v>2.7490118397168889E-2</v>
      </c>
      <c r="D1721" s="51">
        <f t="shared" si="29"/>
        <v>2.2509881602831114E-2</v>
      </c>
    </row>
    <row r="1722" spans="2:4" x14ac:dyDescent="0.2">
      <c r="B1722" t="s">
        <v>1758</v>
      </c>
      <c r="C1722" s="51">
        <v>-1.7220880259423768E-3</v>
      </c>
      <c r="D1722" s="51">
        <f t="shared" si="29"/>
        <v>5.172208802594238E-2</v>
      </c>
    </row>
    <row r="1723" spans="2:4" x14ac:dyDescent="0.2">
      <c r="B1723" t="s">
        <v>1759</v>
      </c>
      <c r="C1723" s="51">
        <v>1.5377642326045268E-2</v>
      </c>
      <c r="D1723" s="51">
        <f t="shared" si="29"/>
        <v>3.4622357673954732E-2</v>
      </c>
    </row>
    <row r="1724" spans="2:4" x14ac:dyDescent="0.2">
      <c r="B1724" t="s">
        <v>1760</v>
      </c>
      <c r="C1724" s="51">
        <v>2.2494193390503438E-2</v>
      </c>
      <c r="D1724" s="51">
        <f t="shared" si="29"/>
        <v>2.7505806609496565E-2</v>
      </c>
    </row>
    <row r="1725" spans="2:4" x14ac:dyDescent="0.2">
      <c r="B1725" t="s">
        <v>1761</v>
      </c>
      <c r="C1725" s="51">
        <v>-2.6166810840781034E-2</v>
      </c>
      <c r="D1725" s="51">
        <f t="shared" si="29"/>
        <v>7.616681084078103E-2</v>
      </c>
    </row>
    <row r="1726" spans="2:4" x14ac:dyDescent="0.2">
      <c r="B1726" t="s">
        <v>1762</v>
      </c>
      <c r="C1726" s="51">
        <v>4.8683702686872065E-3</v>
      </c>
      <c r="D1726" s="51">
        <f t="shared" si="29"/>
        <v>4.5131629731312795E-2</v>
      </c>
    </row>
    <row r="1727" spans="2:4" x14ac:dyDescent="0.2">
      <c r="B1727" t="s">
        <v>1763</v>
      </c>
      <c r="C1727" s="51">
        <v>3.3378568740636674E-2</v>
      </c>
      <c r="D1727" s="51">
        <f t="shared" si="29"/>
        <v>1.6621431259363328E-2</v>
      </c>
    </row>
    <row r="1728" spans="2:4" x14ac:dyDescent="0.2">
      <c r="B1728" t="s">
        <v>1764</v>
      </c>
      <c r="C1728" s="51">
        <v>2.2708952010991067E-2</v>
      </c>
      <c r="D1728" s="51">
        <f t="shared" si="29"/>
        <v>2.7291047989008936E-2</v>
      </c>
    </row>
    <row r="1729" spans="2:4" x14ac:dyDescent="0.2">
      <c r="B1729" t="s">
        <v>1765</v>
      </c>
      <c r="C1729" s="51">
        <v>1.7060654510915839E-2</v>
      </c>
      <c r="D1729" s="51">
        <f t="shared" si="29"/>
        <v>3.2939345489084164E-2</v>
      </c>
    </row>
    <row r="1730" spans="2:4" x14ac:dyDescent="0.2">
      <c r="B1730" t="s">
        <v>1766</v>
      </c>
      <c r="C1730" s="51">
        <v>-1.7563780639263012E-2</v>
      </c>
      <c r="D1730" s="51">
        <f t="shared" si="29"/>
        <v>6.7563780639263021E-2</v>
      </c>
    </row>
    <row r="1731" spans="2:4" x14ac:dyDescent="0.2">
      <c r="B1731" t="s">
        <v>1767</v>
      </c>
      <c r="C1731" s="51">
        <v>1.3516235278203437E-2</v>
      </c>
      <c r="D1731" s="51">
        <f t="shared" si="29"/>
        <v>3.6483764721796569E-2</v>
      </c>
    </row>
    <row r="1732" spans="2:4" x14ac:dyDescent="0.2">
      <c r="B1732" t="s">
        <v>1768</v>
      </c>
      <c r="C1732" s="51">
        <v>1.6000545203601457E-3</v>
      </c>
      <c r="D1732" s="51">
        <f t="shared" si="29"/>
        <v>4.8399945479639855E-2</v>
      </c>
    </row>
    <row r="1733" spans="2:4" x14ac:dyDescent="0.2">
      <c r="B1733" t="s">
        <v>1769</v>
      </c>
      <c r="C1733" s="51">
        <v>1.3055474921659873E-2</v>
      </c>
      <c r="D1733" s="51">
        <f t="shared" ref="D1733:D1796" si="30">-C1733+5%</f>
        <v>3.6944525078340132E-2</v>
      </c>
    </row>
    <row r="1734" spans="2:4" x14ac:dyDescent="0.2">
      <c r="B1734" t="s">
        <v>1770</v>
      </c>
      <c r="C1734" s="51">
        <v>-2.01554547214454E-2</v>
      </c>
      <c r="D1734" s="51">
        <f t="shared" si="30"/>
        <v>7.0155454721445409E-2</v>
      </c>
    </row>
    <row r="1735" spans="2:4" x14ac:dyDescent="0.2">
      <c r="B1735" t="s">
        <v>1771</v>
      </c>
      <c r="C1735" s="51">
        <v>-1.1422479261358172E-2</v>
      </c>
      <c r="D1735" s="51">
        <f t="shared" si="30"/>
        <v>6.1422479261358173E-2</v>
      </c>
    </row>
    <row r="1736" spans="2:4" x14ac:dyDescent="0.2">
      <c r="B1736" t="s">
        <v>1772</v>
      </c>
      <c r="C1736" s="51">
        <v>8.0374118363163508E-3</v>
      </c>
      <c r="D1736" s="51">
        <f t="shared" si="30"/>
        <v>4.1962588163683652E-2</v>
      </c>
    </row>
    <row r="1737" spans="2:4" x14ac:dyDescent="0.2">
      <c r="B1737" t="s">
        <v>1773</v>
      </c>
      <c r="C1737" s="51">
        <v>2.4010097750106377E-2</v>
      </c>
      <c r="D1737" s="51">
        <f t="shared" si="30"/>
        <v>2.5989902249893625E-2</v>
      </c>
    </row>
    <row r="1738" spans="2:4" x14ac:dyDescent="0.2">
      <c r="B1738" t="s">
        <v>1774</v>
      </c>
      <c r="C1738" s="51">
        <v>-9.7856538581695216E-3</v>
      </c>
      <c r="D1738" s="51">
        <f t="shared" si="30"/>
        <v>5.9785653858169523E-2</v>
      </c>
    </row>
    <row r="1739" spans="2:4" x14ac:dyDescent="0.2">
      <c r="B1739" t="s">
        <v>1775</v>
      </c>
      <c r="C1739" s="51">
        <v>4.0798714082387388E-2</v>
      </c>
      <c r="D1739" s="51">
        <f t="shared" si="30"/>
        <v>9.2012859176126144E-3</v>
      </c>
    </row>
    <row r="1740" spans="2:4" x14ac:dyDescent="0.2">
      <c r="B1740" t="s">
        <v>1776</v>
      </c>
      <c r="C1740" s="51">
        <v>1.3408026108652301E-2</v>
      </c>
      <c r="D1740" s="51">
        <f t="shared" si="30"/>
        <v>3.6591973891347704E-2</v>
      </c>
    </row>
    <row r="1741" spans="2:4" x14ac:dyDescent="0.2">
      <c r="B1741" t="s">
        <v>1777</v>
      </c>
      <c r="C1741" s="51">
        <v>1.4080851603895751E-2</v>
      </c>
      <c r="D1741" s="51">
        <f t="shared" si="30"/>
        <v>3.5919148396104252E-2</v>
      </c>
    </row>
    <row r="1742" spans="2:4" x14ac:dyDescent="0.2">
      <c r="B1742" t="s">
        <v>1778</v>
      </c>
      <c r="C1742" s="51">
        <v>8.7064374234248829E-3</v>
      </c>
      <c r="D1742" s="51">
        <f t="shared" si="30"/>
        <v>4.129356257657512E-2</v>
      </c>
    </row>
    <row r="1743" spans="2:4" x14ac:dyDescent="0.2">
      <c r="B1743" t="s">
        <v>1779</v>
      </c>
      <c r="C1743" s="51">
        <v>-3.8858416556124695E-2</v>
      </c>
      <c r="D1743" s="51">
        <f t="shared" si="30"/>
        <v>8.8858416556124697E-2</v>
      </c>
    </row>
    <row r="1744" spans="2:4" x14ac:dyDescent="0.2">
      <c r="B1744" t="s">
        <v>1780</v>
      </c>
      <c r="C1744" s="51">
        <v>3.6001952941465742E-2</v>
      </c>
      <c r="D1744" s="51">
        <f t="shared" si="30"/>
        <v>1.399804705853426E-2</v>
      </c>
    </row>
    <row r="1745" spans="2:4" x14ac:dyDescent="0.2">
      <c r="B1745" t="s">
        <v>1781</v>
      </c>
      <c r="C1745" s="51">
        <v>1.0372266396652478E-2</v>
      </c>
      <c r="D1745" s="51">
        <f t="shared" si="30"/>
        <v>3.9627733603347523E-2</v>
      </c>
    </row>
    <row r="1746" spans="2:4" x14ac:dyDescent="0.2">
      <c r="B1746" t="s">
        <v>1782</v>
      </c>
      <c r="C1746" s="51">
        <v>-7.9230575676205815E-3</v>
      </c>
      <c r="D1746" s="51">
        <f t="shared" si="30"/>
        <v>5.7923057567620582E-2</v>
      </c>
    </row>
    <row r="1747" spans="2:4" x14ac:dyDescent="0.2">
      <c r="B1747" t="s">
        <v>1783</v>
      </c>
      <c r="C1747" s="51">
        <v>2.2942405326026059E-2</v>
      </c>
      <c r="D1747" s="51">
        <f t="shared" si="30"/>
        <v>2.7057594673973943E-2</v>
      </c>
    </row>
    <row r="1748" spans="2:4" x14ac:dyDescent="0.2">
      <c r="B1748" t="s">
        <v>1784</v>
      </c>
      <c r="C1748" s="51">
        <v>-8.0481243417085072E-3</v>
      </c>
      <c r="D1748" s="51">
        <f t="shared" si="30"/>
        <v>5.8048124341708508E-2</v>
      </c>
    </row>
    <row r="1749" spans="2:4" x14ac:dyDescent="0.2">
      <c r="B1749" t="s">
        <v>1785</v>
      </c>
      <c r="C1749" s="51">
        <v>-1.68648479202912E-2</v>
      </c>
      <c r="D1749" s="51">
        <f t="shared" si="30"/>
        <v>6.6864847920291209E-2</v>
      </c>
    </row>
    <row r="1750" spans="2:4" x14ac:dyDescent="0.2">
      <c r="B1750" t="s">
        <v>1786</v>
      </c>
      <c r="C1750" s="51">
        <v>2.0405451235950889E-2</v>
      </c>
      <c r="D1750" s="51">
        <f t="shared" si="30"/>
        <v>2.9594548764049114E-2</v>
      </c>
    </row>
    <row r="1751" spans="2:4" x14ac:dyDescent="0.2">
      <c r="B1751" t="s">
        <v>1787</v>
      </c>
      <c r="C1751" s="51">
        <v>8.7588565714198201E-3</v>
      </c>
      <c r="D1751" s="51">
        <f t="shared" si="30"/>
        <v>4.1241143428580179E-2</v>
      </c>
    </row>
    <row r="1752" spans="2:4" x14ac:dyDescent="0.2">
      <c r="B1752" t="s">
        <v>1788</v>
      </c>
      <c r="C1752" s="51">
        <v>9.9697052208249683E-3</v>
      </c>
      <c r="D1752" s="51">
        <f t="shared" si="30"/>
        <v>4.0030294779175038E-2</v>
      </c>
    </row>
    <row r="1753" spans="2:4" x14ac:dyDescent="0.2">
      <c r="B1753" t="s">
        <v>1789</v>
      </c>
      <c r="C1753" s="51">
        <v>4.1542577662562119E-3</v>
      </c>
      <c r="D1753" s="51">
        <f t="shared" si="30"/>
        <v>4.584574223374379E-2</v>
      </c>
    </row>
    <row r="1754" spans="2:4" x14ac:dyDescent="0.2">
      <c r="B1754" t="s">
        <v>1790</v>
      </c>
      <c r="C1754" s="51">
        <v>4.214367099292367E-3</v>
      </c>
      <c r="D1754" s="51">
        <f t="shared" si="30"/>
        <v>4.5785632900707633E-2</v>
      </c>
    </row>
    <row r="1755" spans="2:4" x14ac:dyDescent="0.2">
      <c r="B1755" t="s">
        <v>1791</v>
      </c>
      <c r="C1755" s="51">
        <v>2.158043196852559E-2</v>
      </c>
      <c r="D1755" s="51">
        <f t="shared" si="30"/>
        <v>2.8419568031474413E-2</v>
      </c>
    </row>
    <row r="1756" spans="2:4" x14ac:dyDescent="0.2">
      <c r="B1756" t="s">
        <v>1792</v>
      </c>
      <c r="C1756" s="51">
        <v>1.5808289583158955E-2</v>
      </c>
      <c r="D1756" s="51">
        <f t="shared" si="30"/>
        <v>3.4191710416841048E-2</v>
      </c>
    </row>
    <row r="1757" spans="2:4" x14ac:dyDescent="0.2">
      <c r="B1757" t="s">
        <v>1793</v>
      </c>
      <c r="C1757" s="51">
        <v>2.0477713439569334E-2</v>
      </c>
      <c r="D1757" s="51">
        <f t="shared" si="30"/>
        <v>2.9522286560430669E-2</v>
      </c>
    </row>
    <row r="1758" spans="2:4" x14ac:dyDescent="0.2">
      <c r="B1758" t="s">
        <v>1794</v>
      </c>
      <c r="C1758" s="51">
        <v>-1.5122739173412088E-2</v>
      </c>
      <c r="D1758" s="51">
        <f t="shared" si="30"/>
        <v>6.5122739173412089E-2</v>
      </c>
    </row>
    <row r="1759" spans="2:4" x14ac:dyDescent="0.2">
      <c r="B1759" t="s">
        <v>1795</v>
      </c>
      <c r="C1759" s="51">
        <v>4.00788981586137E-2</v>
      </c>
      <c r="D1759" s="51">
        <f t="shared" si="30"/>
        <v>9.9211018413863025E-3</v>
      </c>
    </row>
    <row r="1760" spans="2:4" x14ac:dyDescent="0.2">
      <c r="B1760" t="s">
        <v>1796</v>
      </c>
      <c r="C1760" s="51">
        <v>6.7039643853686205E-3</v>
      </c>
      <c r="D1760" s="51">
        <f t="shared" si="30"/>
        <v>4.3296035614631384E-2</v>
      </c>
    </row>
    <row r="1761" spans="2:4" x14ac:dyDescent="0.2">
      <c r="B1761" t="s">
        <v>1797</v>
      </c>
      <c r="C1761" s="51">
        <v>-1.2569723793317217E-2</v>
      </c>
      <c r="D1761" s="51">
        <f t="shared" si="30"/>
        <v>6.2569723793317225E-2</v>
      </c>
    </row>
    <row r="1762" spans="2:4" x14ac:dyDescent="0.2">
      <c r="B1762" t="s">
        <v>1798</v>
      </c>
      <c r="C1762" s="51">
        <v>2.1896622589828843E-2</v>
      </c>
      <c r="D1762" s="51">
        <f t="shared" si="30"/>
        <v>2.810337741017116E-2</v>
      </c>
    </row>
    <row r="1763" spans="2:4" x14ac:dyDescent="0.2">
      <c r="B1763" t="s">
        <v>1799</v>
      </c>
      <c r="C1763" s="51">
        <v>3.712411790590666E-2</v>
      </c>
      <c r="D1763" s="51">
        <f t="shared" si="30"/>
        <v>1.2875882094093342E-2</v>
      </c>
    </row>
    <row r="1764" spans="2:4" x14ac:dyDescent="0.2">
      <c r="B1764" t="s">
        <v>1800</v>
      </c>
      <c r="C1764" s="51">
        <v>9.8591893793929172E-3</v>
      </c>
      <c r="D1764" s="51">
        <f t="shared" si="30"/>
        <v>4.0140810620607086E-2</v>
      </c>
    </row>
    <row r="1765" spans="2:4" x14ac:dyDescent="0.2">
      <c r="B1765" t="s">
        <v>1801</v>
      </c>
      <c r="C1765" s="51">
        <v>2.4774116399534564E-2</v>
      </c>
      <c r="D1765" s="51">
        <f t="shared" si="30"/>
        <v>2.5225883600465439E-2</v>
      </c>
    </row>
    <row r="1766" spans="2:4" x14ac:dyDescent="0.2">
      <c r="B1766" t="s">
        <v>1802</v>
      </c>
      <c r="C1766" s="51">
        <v>7.0875647028364984E-3</v>
      </c>
      <c r="D1766" s="51">
        <f t="shared" si="30"/>
        <v>4.2912435297163501E-2</v>
      </c>
    </row>
    <row r="1767" spans="2:4" x14ac:dyDescent="0.2">
      <c r="B1767" t="s">
        <v>1803</v>
      </c>
      <c r="C1767" s="51">
        <v>1.8480427729608152E-2</v>
      </c>
      <c r="D1767" s="51">
        <f t="shared" si="30"/>
        <v>3.151957227039185E-2</v>
      </c>
    </row>
    <row r="1768" spans="2:4" x14ac:dyDescent="0.2">
      <c r="B1768" t="s">
        <v>1804</v>
      </c>
      <c r="C1768" s="51">
        <v>1.4847525032636227E-2</v>
      </c>
      <c r="D1768" s="51">
        <f t="shared" si="30"/>
        <v>3.5152474967363775E-2</v>
      </c>
    </row>
    <row r="1769" spans="2:4" x14ac:dyDescent="0.2">
      <c r="B1769" t="s">
        <v>1805</v>
      </c>
      <c r="C1769" s="51">
        <v>4.4203568533481979E-2</v>
      </c>
      <c r="D1769" s="51">
        <f t="shared" si="30"/>
        <v>5.7964314665180233E-3</v>
      </c>
    </row>
    <row r="1770" spans="2:4" x14ac:dyDescent="0.2">
      <c r="B1770" t="s">
        <v>1806</v>
      </c>
      <c r="C1770" s="51">
        <v>3.2598681784922749E-2</v>
      </c>
      <c r="D1770" s="51">
        <f t="shared" si="30"/>
        <v>1.7401318215077254E-2</v>
      </c>
    </row>
    <row r="1771" spans="2:4" x14ac:dyDescent="0.2">
      <c r="B1771" t="s">
        <v>1807</v>
      </c>
      <c r="C1771" s="51">
        <v>-1.7503354428794742E-2</v>
      </c>
      <c r="D1771" s="51">
        <f t="shared" si="30"/>
        <v>6.7503354428794737E-2</v>
      </c>
    </row>
    <row r="1772" spans="2:4" x14ac:dyDescent="0.2">
      <c r="B1772" t="s">
        <v>1808</v>
      </c>
      <c r="C1772" s="51">
        <v>-1.4821191844149201E-2</v>
      </c>
      <c r="D1772" s="51">
        <f t="shared" si="30"/>
        <v>6.4821191844149209E-2</v>
      </c>
    </row>
    <row r="1773" spans="2:4" x14ac:dyDescent="0.2">
      <c r="B1773" t="s">
        <v>1809</v>
      </c>
      <c r="C1773" s="51">
        <v>5.1127110251879535E-2</v>
      </c>
      <c r="D1773" s="51">
        <f t="shared" si="30"/>
        <v>-1.1271102518795317E-3</v>
      </c>
    </row>
    <row r="1774" spans="2:4" x14ac:dyDescent="0.2">
      <c r="B1774" t="s">
        <v>1810</v>
      </c>
      <c r="C1774" s="51">
        <v>1.8131201429466587E-2</v>
      </c>
      <c r="D1774" s="51">
        <f t="shared" si="30"/>
        <v>3.1868798570533416E-2</v>
      </c>
    </row>
    <row r="1775" spans="2:4" x14ac:dyDescent="0.2">
      <c r="B1775" t="s">
        <v>1811</v>
      </c>
      <c r="C1775" s="51">
        <v>1.7077332773270497E-2</v>
      </c>
      <c r="D1775" s="51">
        <f t="shared" si="30"/>
        <v>3.2922667226729506E-2</v>
      </c>
    </row>
    <row r="1776" spans="2:4" x14ac:dyDescent="0.2">
      <c r="B1776" t="s">
        <v>1812</v>
      </c>
      <c r="C1776" s="51">
        <v>2.22531054438216E-2</v>
      </c>
      <c r="D1776" s="51">
        <f t="shared" si="30"/>
        <v>2.7746894556178403E-2</v>
      </c>
    </row>
    <row r="1777" spans="2:4" x14ac:dyDescent="0.2">
      <c r="B1777" t="s">
        <v>1813</v>
      </c>
      <c r="C1777" s="51">
        <v>-7.7882163467608723E-3</v>
      </c>
      <c r="D1777" s="51">
        <f t="shared" si="30"/>
        <v>5.7788216346760873E-2</v>
      </c>
    </row>
    <row r="1778" spans="2:4" x14ac:dyDescent="0.2">
      <c r="B1778" t="s">
        <v>1814</v>
      </c>
      <c r="C1778" s="51">
        <v>9.3594622322285166E-4</v>
      </c>
      <c r="D1778" s="51">
        <f t="shared" si="30"/>
        <v>4.9064053776777153E-2</v>
      </c>
    </row>
    <row r="1779" spans="2:4" x14ac:dyDescent="0.2">
      <c r="B1779" t="s">
        <v>1815</v>
      </c>
      <c r="C1779" s="51">
        <v>2.0494370356993433E-2</v>
      </c>
      <c r="D1779" s="51">
        <f t="shared" si="30"/>
        <v>2.950562964300657E-2</v>
      </c>
    </row>
    <row r="1780" spans="2:4" x14ac:dyDescent="0.2">
      <c r="B1780" t="s">
        <v>1816</v>
      </c>
      <c r="C1780" s="51">
        <v>-2.1348506653337401E-3</v>
      </c>
      <c r="D1780" s="51">
        <f t="shared" si="30"/>
        <v>5.2134850665333743E-2</v>
      </c>
    </row>
    <row r="1781" spans="2:4" x14ac:dyDescent="0.2">
      <c r="B1781" t="s">
        <v>1817</v>
      </c>
      <c r="C1781" s="51">
        <v>-2.3791437839551254E-2</v>
      </c>
      <c r="D1781" s="51">
        <f t="shared" si="30"/>
        <v>7.3791437839551249E-2</v>
      </c>
    </row>
    <row r="1782" spans="2:4" x14ac:dyDescent="0.2">
      <c r="B1782" t="s">
        <v>1818</v>
      </c>
      <c r="C1782" s="51">
        <v>4.3514329109581404E-2</v>
      </c>
      <c r="D1782" s="51">
        <f t="shared" si="30"/>
        <v>6.4856708904185989E-3</v>
      </c>
    </row>
    <row r="1783" spans="2:4" x14ac:dyDescent="0.2">
      <c r="B1783" t="s">
        <v>1819</v>
      </c>
      <c r="C1783" s="51">
        <v>1.7982892591208464E-2</v>
      </c>
      <c r="D1783" s="51">
        <f t="shared" si="30"/>
        <v>3.2017107408791538E-2</v>
      </c>
    </row>
    <row r="1784" spans="2:4" x14ac:dyDescent="0.2">
      <c r="B1784" t="s">
        <v>1820</v>
      </c>
      <c r="C1784" s="51">
        <v>1.2519512301492498E-2</v>
      </c>
      <c r="D1784" s="51">
        <f t="shared" si="30"/>
        <v>3.7480487698507509E-2</v>
      </c>
    </row>
    <row r="1785" spans="2:4" x14ac:dyDescent="0.2">
      <c r="B1785" t="s">
        <v>1821</v>
      </c>
      <c r="C1785" s="51">
        <v>3.2138476367296033E-2</v>
      </c>
      <c r="D1785" s="51">
        <f t="shared" si="30"/>
        <v>1.786152363270397E-2</v>
      </c>
    </row>
    <row r="1786" spans="2:4" x14ac:dyDescent="0.2">
      <c r="B1786" t="s">
        <v>1822</v>
      </c>
      <c r="C1786" s="51">
        <v>-9.6794712166083218E-3</v>
      </c>
      <c r="D1786" s="51">
        <f t="shared" si="30"/>
        <v>5.9679471216608326E-2</v>
      </c>
    </row>
    <row r="1787" spans="2:4" x14ac:dyDescent="0.2">
      <c r="B1787" t="s">
        <v>1823</v>
      </c>
      <c r="C1787" s="51">
        <v>1.2493705493371039E-2</v>
      </c>
      <c r="D1787" s="51">
        <f t="shared" si="30"/>
        <v>3.7506294506628964E-2</v>
      </c>
    </row>
    <row r="1788" spans="2:4" x14ac:dyDescent="0.2">
      <c r="B1788" t="s">
        <v>1824</v>
      </c>
      <c r="C1788" s="51">
        <v>9.9544726222932211E-3</v>
      </c>
      <c r="D1788" s="51">
        <f t="shared" si="30"/>
        <v>4.004552737770678E-2</v>
      </c>
    </row>
    <row r="1789" spans="2:4" x14ac:dyDescent="0.2">
      <c r="B1789" t="s">
        <v>1825</v>
      </c>
      <c r="C1789" s="51">
        <v>2.0226037223505675E-2</v>
      </c>
      <c r="D1789" s="51">
        <f t="shared" si="30"/>
        <v>2.9773962776494328E-2</v>
      </c>
    </row>
    <row r="1790" spans="2:4" x14ac:dyDescent="0.2">
      <c r="B1790" t="s">
        <v>1826</v>
      </c>
      <c r="C1790" s="51">
        <v>7.886627392993761E-3</v>
      </c>
      <c r="D1790" s="51">
        <f t="shared" si="30"/>
        <v>4.211337260700624E-2</v>
      </c>
    </row>
    <row r="1791" spans="2:4" x14ac:dyDescent="0.2">
      <c r="B1791" t="s">
        <v>1827</v>
      </c>
      <c r="C1791" s="51">
        <v>1.512023485740668E-2</v>
      </c>
      <c r="D1791" s="51">
        <f t="shared" si="30"/>
        <v>3.4879765142593319E-2</v>
      </c>
    </row>
    <row r="1792" spans="2:4" x14ac:dyDescent="0.2">
      <c r="B1792" t="s">
        <v>1828</v>
      </c>
      <c r="C1792" s="51">
        <v>4.382093309894519E-3</v>
      </c>
      <c r="D1792" s="51">
        <f t="shared" si="30"/>
        <v>4.5617906690105486E-2</v>
      </c>
    </row>
    <row r="1793" spans="2:4" x14ac:dyDescent="0.2">
      <c r="B1793" t="s">
        <v>1829</v>
      </c>
      <c r="C1793" s="51">
        <v>-2.7191121319220194E-3</v>
      </c>
      <c r="D1793" s="51">
        <f t="shared" si="30"/>
        <v>5.271911213192202E-2</v>
      </c>
    </row>
    <row r="1794" spans="2:4" x14ac:dyDescent="0.2">
      <c r="B1794" t="s">
        <v>1830</v>
      </c>
      <c r="C1794" s="51">
        <v>2.1303713714557297E-3</v>
      </c>
      <c r="D1794" s="51">
        <f t="shared" si="30"/>
        <v>4.786962862854427E-2</v>
      </c>
    </row>
    <row r="1795" spans="2:4" x14ac:dyDescent="0.2">
      <c r="B1795" t="s">
        <v>1831</v>
      </c>
      <c r="C1795" s="51">
        <v>1.4792964669460956E-2</v>
      </c>
      <c r="D1795" s="51">
        <f t="shared" si="30"/>
        <v>3.5207035330539045E-2</v>
      </c>
    </row>
    <row r="1796" spans="2:4" x14ac:dyDescent="0.2">
      <c r="B1796" t="s">
        <v>1832</v>
      </c>
      <c r="C1796" s="51">
        <v>2.6720044681078199E-2</v>
      </c>
      <c r="D1796" s="51">
        <f t="shared" si="30"/>
        <v>2.3279955318921804E-2</v>
      </c>
    </row>
    <row r="1797" spans="2:4" x14ac:dyDescent="0.2">
      <c r="B1797" t="s">
        <v>1833</v>
      </c>
      <c r="C1797" s="51">
        <v>8.4707328081324793E-3</v>
      </c>
      <c r="D1797" s="51">
        <f t="shared" ref="D1797:D1860" si="31">-C1797+5%</f>
        <v>4.1529267191867524E-2</v>
      </c>
    </row>
    <row r="1798" spans="2:4" x14ac:dyDescent="0.2">
      <c r="B1798" t="s">
        <v>1834</v>
      </c>
      <c r="C1798" s="51">
        <v>2.1183225842748152E-2</v>
      </c>
      <c r="D1798" s="51">
        <f t="shared" si="31"/>
        <v>2.881677415725185E-2</v>
      </c>
    </row>
    <row r="1799" spans="2:4" x14ac:dyDescent="0.2">
      <c r="B1799" t="s">
        <v>1835</v>
      </c>
      <c r="C1799" s="51">
        <v>8.6838522662204161E-3</v>
      </c>
      <c r="D1799" s="51">
        <f t="shared" si="31"/>
        <v>4.131614773377959E-2</v>
      </c>
    </row>
    <row r="1800" spans="2:4" x14ac:dyDescent="0.2">
      <c r="B1800" t="s">
        <v>1836</v>
      </c>
      <c r="C1800" s="51">
        <v>1.1014321671181897E-2</v>
      </c>
      <c r="D1800" s="51">
        <f t="shared" si="31"/>
        <v>3.8985678328818107E-2</v>
      </c>
    </row>
    <row r="1801" spans="2:4" x14ac:dyDescent="0.2">
      <c r="B1801" t="s">
        <v>1837</v>
      </c>
      <c r="C1801" s="51">
        <v>4.4224914515827093E-2</v>
      </c>
      <c r="D1801" s="51">
        <f t="shared" si="31"/>
        <v>5.7750854841729093E-3</v>
      </c>
    </row>
    <row r="1802" spans="2:4" x14ac:dyDescent="0.2">
      <c r="B1802" t="s">
        <v>1838</v>
      </c>
      <c r="C1802" s="51">
        <v>3.287479433392723E-3</v>
      </c>
      <c r="D1802" s="51">
        <f t="shared" si="31"/>
        <v>4.6712520566607282E-2</v>
      </c>
    </row>
    <row r="1803" spans="2:4" x14ac:dyDescent="0.2">
      <c r="B1803" t="s">
        <v>1839</v>
      </c>
      <c r="C1803" s="51">
        <v>2.3235551205488682E-2</v>
      </c>
      <c r="D1803" s="51">
        <f t="shared" si="31"/>
        <v>2.6764448794511321E-2</v>
      </c>
    </row>
    <row r="1804" spans="2:4" x14ac:dyDescent="0.2">
      <c r="B1804" t="s">
        <v>1840</v>
      </c>
      <c r="C1804" s="51">
        <v>3.3396023639079744E-2</v>
      </c>
      <c r="D1804" s="51">
        <f t="shared" si="31"/>
        <v>1.6603976360920258E-2</v>
      </c>
    </row>
    <row r="1805" spans="2:4" x14ac:dyDescent="0.2">
      <c r="B1805" t="s">
        <v>1841</v>
      </c>
      <c r="C1805" s="51">
        <v>5.3067845120033834E-3</v>
      </c>
      <c r="D1805" s="51">
        <f t="shared" si="31"/>
        <v>4.4693215487996617E-2</v>
      </c>
    </row>
    <row r="1806" spans="2:4" x14ac:dyDescent="0.2">
      <c r="B1806" t="s">
        <v>1842</v>
      </c>
      <c r="C1806" s="51">
        <v>1.6392636252707232E-2</v>
      </c>
      <c r="D1806" s="51">
        <f t="shared" si="31"/>
        <v>3.3607363747292771E-2</v>
      </c>
    </row>
    <row r="1807" spans="2:4" x14ac:dyDescent="0.2">
      <c r="B1807" t="s">
        <v>1843</v>
      </c>
      <c r="C1807" s="51">
        <v>-1.5579626187989665E-3</v>
      </c>
      <c r="D1807" s="51">
        <f t="shared" si="31"/>
        <v>5.1557962618798969E-2</v>
      </c>
    </row>
    <row r="1808" spans="2:4" x14ac:dyDescent="0.2">
      <c r="B1808" t="s">
        <v>1844</v>
      </c>
      <c r="C1808" s="51">
        <v>1.897104874411594E-2</v>
      </c>
      <c r="D1808" s="51">
        <f t="shared" si="31"/>
        <v>3.1028951255884063E-2</v>
      </c>
    </row>
    <row r="1809" spans="2:4" x14ac:dyDescent="0.2">
      <c r="B1809" t="s">
        <v>1845</v>
      </c>
      <c r="C1809" s="51">
        <v>-9.4560351818308939E-3</v>
      </c>
      <c r="D1809" s="51">
        <f t="shared" si="31"/>
        <v>5.9456035181830895E-2</v>
      </c>
    </row>
    <row r="1810" spans="2:4" x14ac:dyDescent="0.2">
      <c r="B1810" t="s">
        <v>1846</v>
      </c>
      <c r="C1810" s="51">
        <v>-3.5284590872827811E-3</v>
      </c>
      <c r="D1810" s="51">
        <f t="shared" si="31"/>
        <v>5.3528459087282786E-2</v>
      </c>
    </row>
    <row r="1811" spans="2:4" x14ac:dyDescent="0.2">
      <c r="B1811" t="s">
        <v>1847</v>
      </c>
      <c r="C1811" s="51">
        <v>-4.8571749132309605E-2</v>
      </c>
      <c r="D1811" s="51">
        <f t="shared" si="31"/>
        <v>9.8571749132309608E-2</v>
      </c>
    </row>
    <row r="1812" spans="2:4" x14ac:dyDescent="0.2">
      <c r="B1812" t="s">
        <v>1848</v>
      </c>
      <c r="C1812" s="51">
        <v>-5.1672020885345348E-3</v>
      </c>
      <c r="D1812" s="51">
        <f t="shared" si="31"/>
        <v>5.5167202088534539E-2</v>
      </c>
    </row>
    <row r="1813" spans="2:4" x14ac:dyDescent="0.2">
      <c r="B1813" t="s">
        <v>1849</v>
      </c>
      <c r="C1813" s="51">
        <v>-7.5884737731298814E-4</v>
      </c>
      <c r="D1813" s="51">
        <f t="shared" si="31"/>
        <v>5.0758847377312989E-2</v>
      </c>
    </row>
    <row r="1814" spans="2:4" x14ac:dyDescent="0.2">
      <c r="B1814" t="s">
        <v>1850</v>
      </c>
      <c r="C1814" s="51">
        <v>-3.5977432673764548E-2</v>
      </c>
      <c r="D1814" s="51">
        <f t="shared" si="31"/>
        <v>8.5977432673764551E-2</v>
      </c>
    </row>
    <row r="1815" spans="2:4" x14ac:dyDescent="0.2">
      <c r="B1815" t="s">
        <v>1851</v>
      </c>
      <c r="C1815" s="51">
        <v>1.1280388259249371E-2</v>
      </c>
      <c r="D1815" s="51">
        <f t="shared" si="31"/>
        <v>3.8719611740750629E-2</v>
      </c>
    </row>
    <row r="1816" spans="2:4" x14ac:dyDescent="0.2">
      <c r="B1816" t="s">
        <v>1852</v>
      </c>
      <c r="C1816" s="51">
        <v>2.557903437830477E-2</v>
      </c>
      <c r="D1816" s="51">
        <f t="shared" si="31"/>
        <v>2.4420965621695233E-2</v>
      </c>
    </row>
    <row r="1817" spans="2:4" x14ac:dyDescent="0.2">
      <c r="B1817" t="s">
        <v>1853</v>
      </c>
      <c r="C1817" s="51">
        <v>1.0191927753181928E-2</v>
      </c>
      <c r="D1817" s="51">
        <f t="shared" si="31"/>
        <v>3.9808072246818073E-2</v>
      </c>
    </row>
    <row r="1818" spans="2:4" x14ac:dyDescent="0.2">
      <c r="B1818" t="s">
        <v>1854</v>
      </c>
      <c r="C1818" s="51">
        <v>4.1934188102003049E-2</v>
      </c>
      <c r="D1818" s="51">
        <f t="shared" si="31"/>
        <v>8.0658118979969537E-3</v>
      </c>
    </row>
    <row r="1819" spans="2:4" x14ac:dyDescent="0.2">
      <c r="B1819" t="s">
        <v>1855</v>
      </c>
      <c r="C1819" s="51">
        <v>-2.0307562182009568E-2</v>
      </c>
      <c r="D1819" s="51">
        <f t="shared" si="31"/>
        <v>7.0307562182009564E-2</v>
      </c>
    </row>
    <row r="1820" spans="2:4" x14ac:dyDescent="0.2">
      <c r="B1820" t="s">
        <v>1856</v>
      </c>
      <c r="C1820" s="51">
        <v>-1.486513859243189E-2</v>
      </c>
      <c r="D1820" s="51">
        <f t="shared" si="31"/>
        <v>6.4865138592431898E-2</v>
      </c>
    </row>
    <row r="1821" spans="2:4" x14ac:dyDescent="0.2">
      <c r="B1821" t="s">
        <v>1857</v>
      </c>
      <c r="C1821" s="51">
        <v>-1.9744427805917064E-2</v>
      </c>
      <c r="D1821" s="51">
        <f t="shared" si="31"/>
        <v>6.9744427805917067E-2</v>
      </c>
    </row>
    <row r="1822" spans="2:4" x14ac:dyDescent="0.2">
      <c r="B1822" t="s">
        <v>1858</v>
      </c>
      <c r="C1822" s="51">
        <v>8.3287473910365842E-3</v>
      </c>
      <c r="D1822" s="51">
        <f t="shared" si="31"/>
        <v>4.167125260896342E-2</v>
      </c>
    </row>
    <row r="1823" spans="2:4" x14ac:dyDescent="0.2">
      <c r="B1823" t="s">
        <v>1859</v>
      </c>
      <c r="C1823" s="51">
        <v>-1.652140518823042E-2</v>
      </c>
      <c r="D1823" s="51">
        <f t="shared" si="31"/>
        <v>6.6521405188230423E-2</v>
      </c>
    </row>
    <row r="1824" spans="2:4" x14ac:dyDescent="0.2">
      <c r="B1824" t="s">
        <v>1860</v>
      </c>
      <c r="C1824" s="51">
        <v>-1.6937252455999266E-2</v>
      </c>
      <c r="D1824" s="51">
        <f t="shared" si="31"/>
        <v>6.6937252455999269E-2</v>
      </c>
    </row>
    <row r="1825" spans="2:4" x14ac:dyDescent="0.2">
      <c r="B1825" t="s">
        <v>1861</v>
      </c>
      <c r="C1825" s="51">
        <v>1.5950212297114158E-2</v>
      </c>
      <c r="D1825" s="51">
        <f t="shared" si="31"/>
        <v>3.4049787702885845E-2</v>
      </c>
    </row>
    <row r="1826" spans="2:4" x14ac:dyDescent="0.2">
      <c r="B1826" t="s">
        <v>1862</v>
      </c>
      <c r="C1826" s="51">
        <v>3.932362799252636E-2</v>
      </c>
      <c r="D1826" s="51">
        <f t="shared" si="31"/>
        <v>1.0676372007473643E-2</v>
      </c>
    </row>
    <row r="1827" spans="2:4" x14ac:dyDescent="0.2">
      <c r="B1827" t="s">
        <v>1863</v>
      </c>
      <c r="C1827" s="51">
        <v>9.9960803620894271E-3</v>
      </c>
      <c r="D1827" s="51">
        <f t="shared" si="31"/>
        <v>4.0003919637910577E-2</v>
      </c>
    </row>
    <row r="1828" spans="2:4" x14ac:dyDescent="0.2">
      <c r="B1828" t="s">
        <v>1864</v>
      </c>
      <c r="C1828" s="51">
        <v>5.0449397491939753E-2</v>
      </c>
      <c r="D1828" s="51">
        <f t="shared" si="31"/>
        <v>-4.4939749193975004E-4</v>
      </c>
    </row>
    <row r="1829" spans="2:4" x14ac:dyDescent="0.2">
      <c r="B1829" t="s">
        <v>1865</v>
      </c>
      <c r="C1829" s="51">
        <v>-1.8246949617978063E-4</v>
      </c>
      <c r="D1829" s="51">
        <f t="shared" si="31"/>
        <v>5.0182469496179785E-2</v>
      </c>
    </row>
    <row r="1830" spans="2:4" x14ac:dyDescent="0.2">
      <c r="B1830" t="s">
        <v>1866</v>
      </c>
      <c r="C1830" s="51">
        <v>-1.3870745875625366E-2</v>
      </c>
      <c r="D1830" s="51">
        <f t="shared" si="31"/>
        <v>6.387074587562537E-2</v>
      </c>
    </row>
    <row r="1831" spans="2:4" x14ac:dyDescent="0.2">
      <c r="B1831" t="s">
        <v>1867</v>
      </c>
      <c r="C1831" s="51">
        <v>9.700339785731836E-3</v>
      </c>
      <c r="D1831" s="51">
        <f t="shared" si="31"/>
        <v>4.0299660214268167E-2</v>
      </c>
    </row>
    <row r="1832" spans="2:4" x14ac:dyDescent="0.2">
      <c r="B1832" t="s">
        <v>1868</v>
      </c>
      <c r="C1832" s="51">
        <v>3.9820891342386984E-2</v>
      </c>
      <c r="D1832" s="51">
        <f t="shared" si="31"/>
        <v>1.0179108657613019E-2</v>
      </c>
    </row>
    <row r="1833" spans="2:4" x14ac:dyDescent="0.2">
      <c r="B1833" t="s">
        <v>1869</v>
      </c>
      <c r="C1833" s="51">
        <v>3.5466801569785489E-2</v>
      </c>
      <c r="D1833" s="51">
        <f t="shared" si="31"/>
        <v>1.4533198430214514E-2</v>
      </c>
    </row>
    <row r="1834" spans="2:4" x14ac:dyDescent="0.2">
      <c r="B1834" t="s">
        <v>1870</v>
      </c>
      <c r="C1834" s="51">
        <v>7.5961603305722668E-3</v>
      </c>
      <c r="D1834" s="51">
        <f t="shared" si="31"/>
        <v>4.2403839669427734E-2</v>
      </c>
    </row>
    <row r="1835" spans="2:4" x14ac:dyDescent="0.2">
      <c r="B1835" t="s">
        <v>1871</v>
      </c>
      <c r="C1835" s="51">
        <v>1.4822346806333889E-3</v>
      </c>
      <c r="D1835" s="51">
        <f t="shared" si="31"/>
        <v>4.8517765319366614E-2</v>
      </c>
    </row>
    <row r="1836" spans="2:4" x14ac:dyDescent="0.2">
      <c r="B1836" t="s">
        <v>1872</v>
      </c>
      <c r="C1836" s="51">
        <v>9.5306625773248031E-3</v>
      </c>
      <c r="D1836" s="51">
        <f t="shared" si="31"/>
        <v>4.0469337422675201E-2</v>
      </c>
    </row>
    <row r="1837" spans="2:4" x14ac:dyDescent="0.2">
      <c r="B1837" t="s">
        <v>1873</v>
      </c>
      <c r="C1837" s="51">
        <v>1.0155299557043695E-2</v>
      </c>
      <c r="D1837" s="51">
        <f t="shared" si="31"/>
        <v>3.9844700442956307E-2</v>
      </c>
    </row>
    <row r="1838" spans="2:4" x14ac:dyDescent="0.2">
      <c r="B1838" t="s">
        <v>1874</v>
      </c>
      <c r="C1838" s="51">
        <v>7.0084757672114056E-3</v>
      </c>
      <c r="D1838" s="51">
        <f t="shared" si="31"/>
        <v>4.2991524232788597E-2</v>
      </c>
    </row>
    <row r="1839" spans="2:4" x14ac:dyDescent="0.2">
      <c r="B1839" t="s">
        <v>1875</v>
      </c>
      <c r="C1839" s="51">
        <v>3.2974815658675764E-3</v>
      </c>
      <c r="D1839" s="51">
        <f t="shared" si="31"/>
        <v>4.6702518434132423E-2</v>
      </c>
    </row>
    <row r="1840" spans="2:4" x14ac:dyDescent="0.2">
      <c r="B1840" t="s">
        <v>1876</v>
      </c>
      <c r="C1840" s="51">
        <v>2.3979951906065611E-2</v>
      </c>
      <c r="D1840" s="51">
        <f t="shared" si="31"/>
        <v>2.6020048093934392E-2</v>
      </c>
    </row>
    <row r="1841" spans="2:4" x14ac:dyDescent="0.2">
      <c r="B1841" t="s">
        <v>1877</v>
      </c>
      <c r="C1841" s="51">
        <v>2.4276915813043073E-2</v>
      </c>
      <c r="D1841" s="51">
        <f t="shared" si="31"/>
        <v>2.5723084186956929E-2</v>
      </c>
    </row>
    <row r="1842" spans="2:4" x14ac:dyDescent="0.2">
      <c r="B1842" t="s">
        <v>1878</v>
      </c>
      <c r="C1842" s="51">
        <v>2.6830607386197303E-2</v>
      </c>
      <c r="D1842" s="51">
        <f t="shared" si="31"/>
        <v>2.31693926138027E-2</v>
      </c>
    </row>
    <row r="1843" spans="2:4" x14ac:dyDescent="0.2">
      <c r="B1843" t="s">
        <v>1879</v>
      </c>
      <c r="C1843" s="51">
        <v>1.2323448168097221E-2</v>
      </c>
      <c r="D1843" s="51">
        <f t="shared" si="31"/>
        <v>3.7676551831902785E-2</v>
      </c>
    </row>
    <row r="1844" spans="2:4" x14ac:dyDescent="0.2">
      <c r="B1844" t="s">
        <v>1880</v>
      </c>
      <c r="C1844" s="51">
        <v>-1.9899088149412616E-2</v>
      </c>
      <c r="D1844" s="51">
        <f t="shared" si="31"/>
        <v>6.9899088149412619E-2</v>
      </c>
    </row>
    <row r="1845" spans="2:4" x14ac:dyDescent="0.2">
      <c r="B1845" t="s">
        <v>1881</v>
      </c>
      <c r="C1845" s="51">
        <v>1.1529860949670572E-2</v>
      </c>
      <c r="D1845" s="51">
        <f t="shared" si="31"/>
        <v>3.8470139050329429E-2</v>
      </c>
    </row>
    <row r="1846" spans="2:4" x14ac:dyDescent="0.2">
      <c r="B1846" t="s">
        <v>1882</v>
      </c>
      <c r="C1846" s="51">
        <v>2.0690426559550775E-2</v>
      </c>
      <c r="D1846" s="51">
        <f t="shared" si="31"/>
        <v>2.9309573440449228E-2</v>
      </c>
    </row>
    <row r="1847" spans="2:4" x14ac:dyDescent="0.2">
      <c r="B1847" t="s">
        <v>1883</v>
      </c>
      <c r="C1847" s="51">
        <v>1.3950368820675324E-2</v>
      </c>
      <c r="D1847" s="51">
        <f t="shared" si="31"/>
        <v>3.6049631179324679E-2</v>
      </c>
    </row>
    <row r="1848" spans="2:4" x14ac:dyDescent="0.2">
      <c r="B1848" t="s">
        <v>1884</v>
      </c>
      <c r="C1848" s="51">
        <v>2.6321030345892976E-2</v>
      </c>
      <c r="D1848" s="51">
        <f t="shared" si="31"/>
        <v>2.3678969654107027E-2</v>
      </c>
    </row>
    <row r="1849" spans="2:4" x14ac:dyDescent="0.2">
      <c r="B1849" t="s">
        <v>1885</v>
      </c>
      <c r="C1849" s="51">
        <v>1.906360415533789E-2</v>
      </c>
      <c r="D1849" s="51">
        <f t="shared" si="31"/>
        <v>3.0936395844662113E-2</v>
      </c>
    </row>
    <row r="1850" spans="2:4" x14ac:dyDescent="0.2">
      <c r="B1850" t="s">
        <v>1886</v>
      </c>
      <c r="C1850" s="51">
        <v>3.9742154287941284E-2</v>
      </c>
      <c r="D1850" s="51">
        <f t="shared" si="31"/>
        <v>1.0257845712058719E-2</v>
      </c>
    </row>
    <row r="1851" spans="2:4" x14ac:dyDescent="0.2">
      <c r="B1851" t="s">
        <v>1887</v>
      </c>
      <c r="C1851" s="51">
        <v>-1.9056091934585934E-2</v>
      </c>
      <c r="D1851" s="51">
        <f t="shared" si="31"/>
        <v>6.9056091934585936E-2</v>
      </c>
    </row>
    <row r="1852" spans="2:4" x14ac:dyDescent="0.2">
      <c r="B1852" t="s">
        <v>1888</v>
      </c>
      <c r="C1852" s="51">
        <v>-5.2831634736758958E-3</v>
      </c>
      <c r="D1852" s="51">
        <f t="shared" si="31"/>
        <v>5.52831634736759E-2</v>
      </c>
    </row>
    <row r="1853" spans="2:4" x14ac:dyDescent="0.2">
      <c r="B1853" t="s">
        <v>1889</v>
      </c>
      <c r="C1853" s="51">
        <v>1.9822768067047015E-2</v>
      </c>
      <c r="D1853" s="51">
        <f t="shared" si="31"/>
        <v>3.0177231932952988E-2</v>
      </c>
    </row>
    <row r="1854" spans="2:4" x14ac:dyDescent="0.2">
      <c r="B1854" t="s">
        <v>1890</v>
      </c>
      <c r="C1854" s="51">
        <v>3.2958520454373572E-3</v>
      </c>
      <c r="D1854" s="51">
        <f t="shared" si="31"/>
        <v>4.6704147954562646E-2</v>
      </c>
    </row>
    <row r="1855" spans="2:4" x14ac:dyDescent="0.2">
      <c r="B1855" t="s">
        <v>1891</v>
      </c>
      <c r="C1855" s="51">
        <v>1.6036220414668345E-2</v>
      </c>
      <c r="D1855" s="51">
        <f t="shared" si="31"/>
        <v>3.3963779585331658E-2</v>
      </c>
    </row>
    <row r="1856" spans="2:4" x14ac:dyDescent="0.2">
      <c r="B1856" t="s">
        <v>1892</v>
      </c>
      <c r="C1856" s="51">
        <v>4.0434793346296301E-2</v>
      </c>
      <c r="D1856" s="51">
        <f t="shared" si="31"/>
        <v>9.565206653703702E-3</v>
      </c>
    </row>
    <row r="1857" spans="2:4" x14ac:dyDescent="0.2">
      <c r="B1857" t="s">
        <v>1893</v>
      </c>
      <c r="C1857" s="51">
        <v>-1.0992934436204749E-3</v>
      </c>
      <c r="D1857" s="51">
        <f t="shared" si="31"/>
        <v>5.1099293443620478E-2</v>
      </c>
    </row>
    <row r="1858" spans="2:4" x14ac:dyDescent="0.2">
      <c r="B1858" t="s">
        <v>1894</v>
      </c>
      <c r="C1858" s="51">
        <v>1.7794119996840357E-2</v>
      </c>
      <c r="D1858" s="51">
        <f t="shared" si="31"/>
        <v>3.2205880003159645E-2</v>
      </c>
    </row>
    <row r="1859" spans="2:4" x14ac:dyDescent="0.2">
      <c r="B1859" t="s">
        <v>1895</v>
      </c>
      <c r="C1859" s="51">
        <v>-2.4428278795926003E-2</v>
      </c>
      <c r="D1859" s="51">
        <f t="shared" si="31"/>
        <v>7.4428278795926006E-2</v>
      </c>
    </row>
    <row r="1860" spans="2:4" x14ac:dyDescent="0.2">
      <c r="B1860" t="s">
        <v>1896</v>
      </c>
      <c r="C1860" s="51">
        <v>1.1545114294066065E-2</v>
      </c>
      <c r="D1860" s="51">
        <f t="shared" si="31"/>
        <v>3.8454885705933937E-2</v>
      </c>
    </row>
    <row r="1861" spans="2:4" x14ac:dyDescent="0.2">
      <c r="B1861" t="s">
        <v>1897</v>
      </c>
      <c r="C1861" s="51">
        <v>-9.3657064177794739E-3</v>
      </c>
      <c r="D1861" s="51">
        <f t="shared" ref="D1861:D1924" si="32">-C1861+5%</f>
        <v>5.9365706417779475E-2</v>
      </c>
    </row>
    <row r="1862" spans="2:4" x14ac:dyDescent="0.2">
      <c r="B1862" t="s">
        <v>1898</v>
      </c>
      <c r="C1862" s="51">
        <v>-3.2590041351622002E-4</v>
      </c>
      <c r="D1862" s="51">
        <f t="shared" si="32"/>
        <v>5.0325900413516221E-2</v>
      </c>
    </row>
    <row r="1863" spans="2:4" x14ac:dyDescent="0.2">
      <c r="B1863" t="s">
        <v>1899</v>
      </c>
      <c r="C1863" s="51">
        <v>-3.4538192764662391E-2</v>
      </c>
      <c r="D1863" s="51">
        <f t="shared" si="32"/>
        <v>8.4538192764662401E-2</v>
      </c>
    </row>
    <row r="1864" spans="2:4" x14ac:dyDescent="0.2">
      <c r="B1864" t="s">
        <v>1900</v>
      </c>
      <c r="C1864" s="51">
        <v>1.861949235946421E-2</v>
      </c>
      <c r="D1864" s="51">
        <f t="shared" si="32"/>
        <v>3.1380507640535793E-2</v>
      </c>
    </row>
    <row r="1865" spans="2:4" x14ac:dyDescent="0.2">
      <c r="B1865" t="s">
        <v>1901</v>
      </c>
      <c r="C1865" s="51">
        <v>1.560239729984946E-2</v>
      </c>
      <c r="D1865" s="51">
        <f t="shared" si="32"/>
        <v>3.4397602700150541E-2</v>
      </c>
    </row>
    <row r="1866" spans="2:4" x14ac:dyDescent="0.2">
      <c r="B1866" t="s">
        <v>1902</v>
      </c>
      <c r="C1866" s="51">
        <v>-1.8722284515471591E-3</v>
      </c>
      <c r="D1866" s="51">
        <f t="shared" si="32"/>
        <v>5.187222845154716E-2</v>
      </c>
    </row>
    <row r="1867" spans="2:4" x14ac:dyDescent="0.2">
      <c r="B1867" t="s">
        <v>1903</v>
      </c>
      <c r="C1867" s="51">
        <v>2.3006361530577349E-2</v>
      </c>
      <c r="D1867" s="51">
        <f t="shared" si="32"/>
        <v>2.6993638469422654E-2</v>
      </c>
    </row>
    <row r="1868" spans="2:4" x14ac:dyDescent="0.2">
      <c r="B1868" t="s">
        <v>1904</v>
      </c>
      <c r="C1868" s="51">
        <v>9.330249464730345E-3</v>
      </c>
      <c r="D1868" s="51">
        <f t="shared" si="32"/>
        <v>4.0669750535269659E-2</v>
      </c>
    </row>
    <row r="1869" spans="2:4" x14ac:dyDescent="0.2">
      <c r="B1869" t="s">
        <v>1905</v>
      </c>
      <c r="C1869" s="51">
        <v>3.7086233942220707E-2</v>
      </c>
      <c r="D1869" s="51">
        <f t="shared" si="32"/>
        <v>1.2913766057779295E-2</v>
      </c>
    </row>
    <row r="1870" spans="2:4" x14ac:dyDescent="0.2">
      <c r="B1870" t="s">
        <v>1906</v>
      </c>
      <c r="C1870" s="51">
        <v>4.1773262353734401E-2</v>
      </c>
      <c r="D1870" s="51">
        <f t="shared" si="32"/>
        <v>8.2267376462656014E-3</v>
      </c>
    </row>
    <row r="1871" spans="2:4" x14ac:dyDescent="0.2">
      <c r="B1871" t="s">
        <v>1907</v>
      </c>
      <c r="C1871" s="51">
        <v>2.4942584991568324E-2</v>
      </c>
      <c r="D1871" s="51">
        <f t="shared" si="32"/>
        <v>2.5057415008431679E-2</v>
      </c>
    </row>
    <row r="1872" spans="2:4" x14ac:dyDescent="0.2">
      <c r="B1872" t="s">
        <v>1908</v>
      </c>
      <c r="C1872" s="51">
        <v>2.343792479772237E-2</v>
      </c>
      <c r="D1872" s="51">
        <f t="shared" si="32"/>
        <v>2.6562075202277633E-2</v>
      </c>
    </row>
    <row r="1873" spans="2:4" x14ac:dyDescent="0.2">
      <c r="B1873" t="s">
        <v>1909</v>
      </c>
      <c r="C1873" s="51">
        <v>3.0225750926205566E-2</v>
      </c>
      <c r="D1873" s="51">
        <f t="shared" si="32"/>
        <v>1.9774249073794437E-2</v>
      </c>
    </row>
    <row r="1874" spans="2:4" x14ac:dyDescent="0.2">
      <c r="B1874" t="s">
        <v>1910</v>
      </c>
      <c r="C1874" s="51">
        <v>1.3807507690198234E-2</v>
      </c>
      <c r="D1874" s="51">
        <f t="shared" si="32"/>
        <v>3.6192492309801767E-2</v>
      </c>
    </row>
    <row r="1875" spans="2:4" x14ac:dyDescent="0.2">
      <c r="B1875" t="s">
        <v>1911</v>
      </c>
      <c r="C1875" s="51">
        <v>1.1589054399988965E-2</v>
      </c>
      <c r="D1875" s="51">
        <f t="shared" si="32"/>
        <v>3.8410945600011036E-2</v>
      </c>
    </row>
    <row r="1876" spans="2:4" x14ac:dyDescent="0.2">
      <c r="B1876" t="s">
        <v>1912</v>
      </c>
      <c r="C1876" s="51">
        <v>4.0399637458970348E-3</v>
      </c>
      <c r="D1876" s="51">
        <f t="shared" si="32"/>
        <v>4.5960036254102971E-2</v>
      </c>
    </row>
    <row r="1877" spans="2:4" x14ac:dyDescent="0.2">
      <c r="B1877" t="s">
        <v>1913</v>
      </c>
      <c r="C1877" s="51">
        <v>-8.6025525809123714E-3</v>
      </c>
      <c r="D1877" s="51">
        <f t="shared" si="32"/>
        <v>5.8602552580912376E-2</v>
      </c>
    </row>
    <row r="1878" spans="2:4" x14ac:dyDescent="0.2">
      <c r="B1878" t="s">
        <v>1914</v>
      </c>
      <c r="C1878" s="51">
        <v>1.8791880594437118E-2</v>
      </c>
      <c r="D1878" s="51">
        <f t="shared" si="32"/>
        <v>3.1208119405562885E-2</v>
      </c>
    </row>
    <row r="1879" spans="2:4" x14ac:dyDescent="0.2">
      <c r="B1879" t="s">
        <v>1915</v>
      </c>
      <c r="C1879" s="51">
        <v>2.8567787782682132E-2</v>
      </c>
      <c r="D1879" s="51">
        <f t="shared" si="32"/>
        <v>2.1432212217317871E-2</v>
      </c>
    </row>
    <row r="1880" spans="2:4" x14ac:dyDescent="0.2">
      <c r="B1880" t="s">
        <v>1916</v>
      </c>
      <c r="C1880" s="51">
        <v>5.8026489872344753E-2</v>
      </c>
      <c r="D1880" s="51">
        <f t="shared" si="32"/>
        <v>-8.0264898723447498E-3</v>
      </c>
    </row>
    <row r="1881" spans="2:4" x14ac:dyDescent="0.2">
      <c r="B1881" t="s">
        <v>1917</v>
      </c>
      <c r="C1881" s="51">
        <v>2.1548485454522402E-2</v>
      </c>
      <c r="D1881" s="51">
        <f t="shared" si="32"/>
        <v>2.8451514545477601E-2</v>
      </c>
    </row>
    <row r="1882" spans="2:4" x14ac:dyDescent="0.2">
      <c r="B1882" t="s">
        <v>1918</v>
      </c>
      <c r="C1882" s="51">
        <v>3.4907658854973538E-2</v>
      </c>
      <c r="D1882" s="51">
        <f t="shared" si="32"/>
        <v>1.5092341145026465E-2</v>
      </c>
    </row>
    <row r="1883" spans="2:4" x14ac:dyDescent="0.2">
      <c r="B1883" t="s">
        <v>1919</v>
      </c>
      <c r="C1883" s="51">
        <v>2.1474078704105524E-2</v>
      </c>
      <c r="D1883" s="51">
        <f t="shared" si="32"/>
        <v>2.8525921295894478E-2</v>
      </c>
    </row>
    <row r="1884" spans="2:4" x14ac:dyDescent="0.2">
      <c r="B1884" t="s">
        <v>1920</v>
      </c>
      <c r="C1884" s="51">
        <v>2.389597318079989E-2</v>
      </c>
      <c r="D1884" s="51">
        <f t="shared" si="32"/>
        <v>2.6104026819200113E-2</v>
      </c>
    </row>
    <row r="1885" spans="2:4" x14ac:dyDescent="0.2">
      <c r="B1885" t="s">
        <v>1921</v>
      </c>
      <c r="C1885" s="51">
        <v>3.2612716845823647E-2</v>
      </c>
      <c r="D1885" s="51">
        <f t="shared" si="32"/>
        <v>1.7387283154176356E-2</v>
      </c>
    </row>
    <row r="1886" spans="2:4" x14ac:dyDescent="0.2">
      <c r="B1886" t="s">
        <v>1922</v>
      </c>
      <c r="C1886" s="51">
        <v>2.1764795122518599E-2</v>
      </c>
      <c r="D1886" s="51">
        <f t="shared" si="32"/>
        <v>2.8235204877481403E-2</v>
      </c>
    </row>
    <row r="1887" spans="2:4" x14ac:dyDescent="0.2">
      <c r="B1887" t="s">
        <v>1923</v>
      </c>
      <c r="C1887" s="51">
        <v>-4.2006632132281653E-2</v>
      </c>
      <c r="D1887" s="51">
        <f t="shared" si="32"/>
        <v>9.2006632132281663E-2</v>
      </c>
    </row>
    <row r="1888" spans="2:4" x14ac:dyDescent="0.2">
      <c r="B1888" t="s">
        <v>1924</v>
      </c>
      <c r="C1888" s="51">
        <v>1.5138023178726798E-2</v>
      </c>
      <c r="D1888" s="51">
        <f t="shared" si="32"/>
        <v>3.4861976821273205E-2</v>
      </c>
    </row>
    <row r="1889" spans="2:4" x14ac:dyDescent="0.2">
      <c r="B1889" t="s">
        <v>1925</v>
      </c>
      <c r="C1889" s="51">
        <v>6.8548755318119233E-3</v>
      </c>
      <c r="D1889" s="51">
        <f t="shared" si="32"/>
        <v>4.3145124468188079E-2</v>
      </c>
    </row>
    <row r="1890" spans="2:4" x14ac:dyDescent="0.2">
      <c r="B1890" t="s">
        <v>1926</v>
      </c>
      <c r="C1890" s="51">
        <v>1.1532947763498612E-2</v>
      </c>
      <c r="D1890" s="51">
        <f t="shared" si="32"/>
        <v>3.8467052236501389E-2</v>
      </c>
    </row>
    <row r="1891" spans="2:4" x14ac:dyDescent="0.2">
      <c r="B1891" t="s">
        <v>1927</v>
      </c>
      <c r="C1891" s="51">
        <v>1.9514599877511158E-2</v>
      </c>
      <c r="D1891" s="51">
        <f t="shared" si="32"/>
        <v>3.0485400122488845E-2</v>
      </c>
    </row>
    <row r="1892" spans="2:4" x14ac:dyDescent="0.2">
      <c r="B1892" t="s">
        <v>1928</v>
      </c>
      <c r="C1892" s="51">
        <v>3.9628933936629038E-3</v>
      </c>
      <c r="D1892" s="51">
        <f t="shared" si="32"/>
        <v>4.60371066063371E-2</v>
      </c>
    </row>
    <row r="1893" spans="2:4" x14ac:dyDescent="0.2">
      <c r="B1893" t="s">
        <v>1929</v>
      </c>
      <c r="C1893" s="51">
        <v>1.341293166532676E-2</v>
      </c>
      <c r="D1893" s="51">
        <f t="shared" si="32"/>
        <v>3.6587068334673241E-2</v>
      </c>
    </row>
    <row r="1894" spans="2:4" x14ac:dyDescent="0.2">
      <c r="B1894" t="s">
        <v>1930</v>
      </c>
      <c r="C1894" s="51">
        <v>5.9358870428014542E-2</v>
      </c>
      <c r="D1894" s="51">
        <f t="shared" si="32"/>
        <v>-9.3588704280145388E-3</v>
      </c>
    </row>
    <row r="1895" spans="2:4" x14ac:dyDescent="0.2">
      <c r="B1895" t="s">
        <v>1931</v>
      </c>
      <c r="C1895" s="51">
        <v>3.2548127407851603E-2</v>
      </c>
      <c r="D1895" s="51">
        <f t="shared" si="32"/>
        <v>1.74518725921484E-2</v>
      </c>
    </row>
    <row r="1896" spans="2:4" x14ac:dyDescent="0.2">
      <c r="B1896" t="s">
        <v>1932</v>
      </c>
      <c r="C1896" s="51">
        <v>-3.9022931023459106E-3</v>
      </c>
      <c r="D1896" s="51">
        <f t="shared" si="32"/>
        <v>5.3902293102345913E-2</v>
      </c>
    </row>
    <row r="1897" spans="2:4" x14ac:dyDescent="0.2">
      <c r="B1897" t="s">
        <v>1933</v>
      </c>
      <c r="C1897" s="51">
        <v>-1.2979243304530324E-2</v>
      </c>
      <c r="D1897" s="51">
        <f t="shared" si="32"/>
        <v>6.2979243304530322E-2</v>
      </c>
    </row>
    <row r="1898" spans="2:4" x14ac:dyDescent="0.2">
      <c r="B1898" t="s">
        <v>1934</v>
      </c>
      <c r="C1898" s="51">
        <v>-5.5199744689939344E-3</v>
      </c>
      <c r="D1898" s="51">
        <f t="shared" si="32"/>
        <v>5.5519974468993941E-2</v>
      </c>
    </row>
    <row r="1899" spans="2:4" x14ac:dyDescent="0.2">
      <c r="B1899" t="s">
        <v>1935</v>
      </c>
      <c r="C1899" s="51">
        <v>-2.290398496542724E-2</v>
      </c>
      <c r="D1899" s="51">
        <f t="shared" si="32"/>
        <v>7.2903984965427243E-2</v>
      </c>
    </row>
    <row r="1900" spans="2:4" x14ac:dyDescent="0.2">
      <c r="B1900" t="s">
        <v>1936</v>
      </c>
      <c r="C1900" s="51">
        <v>2.5471735246290497E-2</v>
      </c>
      <c r="D1900" s="51">
        <f t="shared" si="32"/>
        <v>2.4528264753709506E-2</v>
      </c>
    </row>
    <row r="1901" spans="2:4" x14ac:dyDescent="0.2">
      <c r="B1901" t="s">
        <v>1937</v>
      </c>
      <c r="C1901" s="51">
        <v>2.5212227309468899E-2</v>
      </c>
      <c r="D1901" s="51">
        <f t="shared" si="32"/>
        <v>2.4787772690531104E-2</v>
      </c>
    </row>
    <row r="1902" spans="2:4" x14ac:dyDescent="0.2">
      <c r="B1902" t="s">
        <v>1938</v>
      </c>
      <c r="C1902" s="51">
        <v>1.8936460196347687E-2</v>
      </c>
      <c r="D1902" s="51">
        <f t="shared" si="32"/>
        <v>3.1063539803652316E-2</v>
      </c>
    </row>
    <row r="1903" spans="2:4" x14ac:dyDescent="0.2">
      <c r="B1903" t="s">
        <v>1939</v>
      </c>
      <c r="C1903" s="51">
        <v>2.0828851920292879E-2</v>
      </c>
      <c r="D1903" s="51">
        <f t="shared" si="32"/>
        <v>2.9171148079707124E-2</v>
      </c>
    </row>
    <row r="1904" spans="2:4" x14ac:dyDescent="0.2">
      <c r="B1904" t="s">
        <v>1940</v>
      </c>
      <c r="C1904" s="51">
        <v>-1.9285660197791689E-2</v>
      </c>
      <c r="D1904" s="51">
        <f t="shared" si="32"/>
        <v>6.9285660197791699E-2</v>
      </c>
    </row>
    <row r="1905" spans="2:4" x14ac:dyDescent="0.2">
      <c r="B1905" t="s">
        <v>1941</v>
      </c>
      <c r="C1905" s="51">
        <v>-5.1895239207718317E-3</v>
      </c>
      <c r="D1905" s="51">
        <f t="shared" si="32"/>
        <v>5.5189523920771838E-2</v>
      </c>
    </row>
    <row r="1906" spans="2:4" x14ac:dyDescent="0.2">
      <c r="B1906" t="s">
        <v>1942</v>
      </c>
      <c r="C1906" s="51">
        <v>-1.4806891425226293E-2</v>
      </c>
      <c r="D1906" s="51">
        <f t="shared" si="32"/>
        <v>6.480689142522629E-2</v>
      </c>
    </row>
    <row r="1907" spans="2:4" x14ac:dyDescent="0.2">
      <c r="B1907" t="s">
        <v>1943</v>
      </c>
      <c r="C1907" s="51">
        <v>5.0937904474211204E-2</v>
      </c>
      <c r="D1907" s="51">
        <f t="shared" si="32"/>
        <v>-9.3790447421120138E-4</v>
      </c>
    </row>
    <row r="1908" spans="2:4" x14ac:dyDescent="0.2">
      <c r="B1908" t="s">
        <v>1944</v>
      </c>
      <c r="C1908" s="51">
        <v>2.8355650895688277E-2</v>
      </c>
      <c r="D1908" s="51">
        <f t="shared" si="32"/>
        <v>2.1644349104311726E-2</v>
      </c>
    </row>
    <row r="1909" spans="2:4" x14ac:dyDescent="0.2">
      <c r="B1909" t="s">
        <v>1945</v>
      </c>
      <c r="C1909" s="51">
        <v>1.9325173954405028E-2</v>
      </c>
      <c r="D1909" s="51">
        <f t="shared" si="32"/>
        <v>3.0674826045594974E-2</v>
      </c>
    </row>
    <row r="1910" spans="2:4" x14ac:dyDescent="0.2">
      <c r="B1910" t="s">
        <v>1946</v>
      </c>
      <c r="C1910" s="51">
        <v>4.1760002422281124E-2</v>
      </c>
      <c r="D1910" s="51">
        <f t="shared" si="32"/>
        <v>8.2399975777188786E-3</v>
      </c>
    </row>
    <row r="1911" spans="2:4" x14ac:dyDescent="0.2">
      <c r="B1911" t="s">
        <v>1947</v>
      </c>
      <c r="C1911" s="51">
        <v>-3.7505252583308786E-2</v>
      </c>
      <c r="D1911" s="51">
        <f t="shared" si="32"/>
        <v>8.7505252583308796E-2</v>
      </c>
    </row>
    <row r="1912" spans="2:4" x14ac:dyDescent="0.2">
      <c r="B1912" t="s">
        <v>1948</v>
      </c>
      <c r="C1912" s="51">
        <v>9.3915080851956143E-3</v>
      </c>
      <c r="D1912" s="51">
        <f t="shared" si="32"/>
        <v>4.0608491914804389E-2</v>
      </c>
    </row>
    <row r="1913" spans="2:4" x14ac:dyDescent="0.2">
      <c r="B1913" t="s">
        <v>1949</v>
      </c>
      <c r="C1913" s="51">
        <v>4.5350010689543235E-3</v>
      </c>
      <c r="D1913" s="51">
        <f t="shared" si="32"/>
        <v>4.5464998931045678E-2</v>
      </c>
    </row>
    <row r="1914" spans="2:4" x14ac:dyDescent="0.2">
      <c r="B1914" t="s">
        <v>1950</v>
      </c>
      <c r="C1914" s="51">
        <v>3.9375577659691843E-3</v>
      </c>
      <c r="D1914" s="51">
        <f t="shared" si="32"/>
        <v>4.6062442234030818E-2</v>
      </c>
    </row>
    <row r="1915" spans="2:4" x14ac:dyDescent="0.2">
      <c r="B1915" t="s">
        <v>1951</v>
      </c>
      <c r="C1915" s="51">
        <v>1.1932911433898491E-2</v>
      </c>
      <c r="D1915" s="51">
        <f t="shared" si="32"/>
        <v>3.8067088566101512E-2</v>
      </c>
    </row>
    <row r="1916" spans="2:4" x14ac:dyDescent="0.2">
      <c r="B1916" t="s">
        <v>1952</v>
      </c>
      <c r="C1916" s="51">
        <v>3.0184729845503522E-2</v>
      </c>
      <c r="D1916" s="51">
        <f t="shared" si="32"/>
        <v>1.9815270154496481E-2</v>
      </c>
    </row>
    <row r="1917" spans="2:4" x14ac:dyDescent="0.2">
      <c r="B1917" t="s">
        <v>1953</v>
      </c>
      <c r="C1917" s="51">
        <v>2.8591041309202501E-2</v>
      </c>
      <c r="D1917" s="51">
        <f t="shared" si="32"/>
        <v>2.1408958690797501E-2</v>
      </c>
    </row>
    <row r="1918" spans="2:4" x14ac:dyDescent="0.2">
      <c r="B1918" t="s">
        <v>1954</v>
      </c>
      <c r="C1918" s="51">
        <v>-1.4823278698587154E-2</v>
      </c>
      <c r="D1918" s="51">
        <f t="shared" si="32"/>
        <v>6.4823278698587158E-2</v>
      </c>
    </row>
    <row r="1919" spans="2:4" x14ac:dyDescent="0.2">
      <c r="B1919" t="s">
        <v>1955</v>
      </c>
      <c r="C1919" s="51">
        <v>-1.6153866655889727E-2</v>
      </c>
      <c r="D1919" s="51">
        <f t="shared" si="32"/>
        <v>6.6153866655889737E-2</v>
      </c>
    </row>
    <row r="1920" spans="2:4" x14ac:dyDescent="0.2">
      <c r="B1920" t="s">
        <v>1956</v>
      </c>
      <c r="C1920" s="51">
        <v>1.0001128625177129E-2</v>
      </c>
      <c r="D1920" s="51">
        <f t="shared" si="32"/>
        <v>3.9998871374822872E-2</v>
      </c>
    </row>
    <row r="1921" spans="2:4" x14ac:dyDescent="0.2">
      <c r="B1921" t="s">
        <v>1957</v>
      </c>
      <c r="C1921" s="51">
        <v>1.0808576990667826E-2</v>
      </c>
      <c r="D1921" s="51">
        <f t="shared" si="32"/>
        <v>3.9191423009332177E-2</v>
      </c>
    </row>
    <row r="1922" spans="2:4" x14ac:dyDescent="0.2">
      <c r="B1922" t="s">
        <v>1958</v>
      </c>
      <c r="C1922" s="51">
        <v>-2.3675820945644136E-3</v>
      </c>
      <c r="D1922" s="51">
        <f t="shared" si="32"/>
        <v>5.2367582094564415E-2</v>
      </c>
    </row>
    <row r="1923" spans="2:4" x14ac:dyDescent="0.2">
      <c r="B1923" t="s">
        <v>1959</v>
      </c>
      <c r="C1923" s="51">
        <v>1.5329381270993807E-2</v>
      </c>
      <c r="D1923" s="51">
        <f t="shared" si="32"/>
        <v>3.4670618729006196E-2</v>
      </c>
    </row>
    <row r="1924" spans="2:4" x14ac:dyDescent="0.2">
      <c r="B1924" t="s">
        <v>1960</v>
      </c>
      <c r="C1924" s="51">
        <v>7.7831180616014323E-2</v>
      </c>
      <c r="D1924" s="51">
        <f t="shared" si="32"/>
        <v>-2.783118061601432E-2</v>
      </c>
    </row>
    <row r="1925" spans="2:4" x14ac:dyDescent="0.2">
      <c r="B1925" t="s">
        <v>1961</v>
      </c>
      <c r="C1925" s="51">
        <v>6.192045429223695E-3</v>
      </c>
      <c r="D1925" s="51">
        <f t="shared" ref="D1925:D1988" si="33">-C1925+5%</f>
        <v>4.3807954570776311E-2</v>
      </c>
    </row>
    <row r="1926" spans="2:4" x14ac:dyDescent="0.2">
      <c r="B1926" t="s">
        <v>1962</v>
      </c>
      <c r="C1926" s="51">
        <v>3.6734175888850787E-3</v>
      </c>
      <c r="D1926" s="51">
        <f t="shared" si="33"/>
        <v>4.6326582411114925E-2</v>
      </c>
    </row>
    <row r="1927" spans="2:4" x14ac:dyDescent="0.2">
      <c r="B1927" t="s">
        <v>1963</v>
      </c>
      <c r="C1927" s="51">
        <v>3.645645526976083E-2</v>
      </c>
      <c r="D1927" s="51">
        <f t="shared" si="33"/>
        <v>1.3543544730239172E-2</v>
      </c>
    </row>
    <row r="1928" spans="2:4" x14ac:dyDescent="0.2">
      <c r="B1928" t="s">
        <v>1964</v>
      </c>
      <c r="C1928" s="51">
        <v>-9.7198821810353855E-3</v>
      </c>
      <c r="D1928" s="51">
        <f t="shared" si="33"/>
        <v>5.971988218103539E-2</v>
      </c>
    </row>
    <row r="1929" spans="2:4" x14ac:dyDescent="0.2">
      <c r="B1929" t="s">
        <v>1965</v>
      </c>
      <c r="C1929" s="51">
        <v>3.5129064866244938E-2</v>
      </c>
      <c r="D1929" s="51">
        <f t="shared" si="33"/>
        <v>1.4870935133755064E-2</v>
      </c>
    </row>
    <row r="1930" spans="2:4" x14ac:dyDescent="0.2">
      <c r="B1930" t="s">
        <v>1966</v>
      </c>
      <c r="C1930" s="51">
        <v>-2.7023197346949333E-3</v>
      </c>
      <c r="D1930" s="51">
        <f t="shared" si="33"/>
        <v>5.2702319734694934E-2</v>
      </c>
    </row>
    <row r="1931" spans="2:4" x14ac:dyDescent="0.2">
      <c r="B1931" t="s">
        <v>1967</v>
      </c>
      <c r="C1931" s="51">
        <v>-1.7305737702773591E-2</v>
      </c>
      <c r="D1931" s="51">
        <f t="shared" si="33"/>
        <v>6.7305737702773594E-2</v>
      </c>
    </row>
    <row r="1932" spans="2:4" x14ac:dyDescent="0.2">
      <c r="B1932" t="s">
        <v>1968</v>
      </c>
      <c r="C1932" s="51">
        <v>2.0369977538477649E-2</v>
      </c>
      <c r="D1932" s="51">
        <f t="shared" si="33"/>
        <v>2.9630022461522354E-2</v>
      </c>
    </row>
    <row r="1933" spans="2:4" x14ac:dyDescent="0.2">
      <c r="B1933" t="s">
        <v>1969</v>
      </c>
      <c r="C1933" s="51">
        <v>-1.102787204506289E-2</v>
      </c>
      <c r="D1933" s="51">
        <f t="shared" si="33"/>
        <v>6.1027872045062895E-2</v>
      </c>
    </row>
    <row r="1934" spans="2:4" x14ac:dyDescent="0.2">
      <c r="B1934" t="s">
        <v>1970</v>
      </c>
      <c r="C1934" s="51">
        <v>1.3920021300772346E-2</v>
      </c>
      <c r="D1934" s="51">
        <f t="shared" si="33"/>
        <v>3.6079978699227661E-2</v>
      </c>
    </row>
    <row r="1935" spans="2:4" x14ac:dyDescent="0.2">
      <c r="B1935" t="s">
        <v>1971</v>
      </c>
      <c r="C1935" s="51">
        <v>1.72022926392408E-2</v>
      </c>
      <c r="D1935" s="51">
        <f t="shared" si="33"/>
        <v>3.2797707360759203E-2</v>
      </c>
    </row>
    <row r="1936" spans="2:4" x14ac:dyDescent="0.2">
      <c r="B1936" t="s">
        <v>1972</v>
      </c>
      <c r="C1936" s="51">
        <v>1.7782585242344301E-2</v>
      </c>
      <c r="D1936" s="51">
        <f t="shared" si="33"/>
        <v>3.2217414757655702E-2</v>
      </c>
    </row>
    <row r="1937" spans="2:4" x14ac:dyDescent="0.2">
      <c r="B1937" t="s">
        <v>1973</v>
      </c>
      <c r="C1937" s="51">
        <v>2.7432203090394375E-2</v>
      </c>
      <c r="D1937" s="51">
        <f t="shared" si="33"/>
        <v>2.2567796909605628E-2</v>
      </c>
    </row>
    <row r="1938" spans="2:4" x14ac:dyDescent="0.2">
      <c r="B1938" t="s">
        <v>1974</v>
      </c>
      <c r="C1938" s="51">
        <v>-2.6002087861157763E-3</v>
      </c>
      <c r="D1938" s="51">
        <f t="shared" si="33"/>
        <v>5.2600208786115779E-2</v>
      </c>
    </row>
    <row r="1939" spans="2:4" x14ac:dyDescent="0.2">
      <c r="B1939" t="s">
        <v>1975</v>
      </c>
      <c r="C1939" s="51">
        <v>1.5827226112381583E-2</v>
      </c>
      <c r="D1939" s="51">
        <f t="shared" si="33"/>
        <v>3.417277388761842E-2</v>
      </c>
    </row>
    <row r="1940" spans="2:4" x14ac:dyDescent="0.2">
      <c r="B1940" t="s">
        <v>1976</v>
      </c>
      <c r="C1940" s="51">
        <v>2.0948238318634488E-2</v>
      </c>
      <c r="D1940" s="51">
        <f t="shared" si="33"/>
        <v>2.9051761681365515E-2</v>
      </c>
    </row>
    <row r="1941" spans="2:4" x14ac:dyDescent="0.2">
      <c r="B1941" t="s">
        <v>1977</v>
      </c>
      <c r="C1941" s="51">
        <v>-9.3864841083610671E-4</v>
      </c>
      <c r="D1941" s="51">
        <f t="shared" si="33"/>
        <v>5.0938648410836111E-2</v>
      </c>
    </row>
    <row r="1942" spans="2:4" x14ac:dyDescent="0.2">
      <c r="B1942" t="s">
        <v>1978</v>
      </c>
      <c r="C1942" s="51">
        <v>3.5828546815518704E-2</v>
      </c>
      <c r="D1942" s="51">
        <f t="shared" si="33"/>
        <v>1.4171453184481299E-2</v>
      </c>
    </row>
    <row r="1943" spans="2:4" x14ac:dyDescent="0.2">
      <c r="B1943" t="s">
        <v>1979</v>
      </c>
      <c r="C1943" s="51">
        <v>7.1473068519038938E-3</v>
      </c>
      <c r="D1943" s="51">
        <f t="shared" si="33"/>
        <v>4.2852693148096109E-2</v>
      </c>
    </row>
    <row r="1944" spans="2:4" x14ac:dyDescent="0.2">
      <c r="B1944" t="s">
        <v>1980</v>
      </c>
      <c r="C1944" s="51">
        <v>5.6250835605621899E-5</v>
      </c>
      <c r="D1944" s="51">
        <f t="shared" si="33"/>
        <v>4.9943749164394383E-2</v>
      </c>
    </row>
    <row r="1945" spans="2:4" x14ac:dyDescent="0.2">
      <c r="B1945" t="s">
        <v>1981</v>
      </c>
      <c r="C1945" s="51">
        <v>2.1277097944851938E-2</v>
      </c>
      <c r="D1945" s="51">
        <f t="shared" si="33"/>
        <v>2.8722902055148065E-2</v>
      </c>
    </row>
    <row r="1946" spans="2:4" x14ac:dyDescent="0.2">
      <c r="B1946" t="s">
        <v>1982</v>
      </c>
      <c r="C1946" s="51">
        <v>3.4370510564069263E-2</v>
      </c>
      <c r="D1946" s="51">
        <f t="shared" si="33"/>
        <v>1.5629489435930739E-2</v>
      </c>
    </row>
    <row r="1947" spans="2:4" x14ac:dyDescent="0.2">
      <c r="B1947" t="s">
        <v>1983</v>
      </c>
      <c r="C1947" s="51">
        <v>-9.1531488982273847E-4</v>
      </c>
      <c r="D1947" s="51">
        <f t="shared" si="33"/>
        <v>5.091531488982274E-2</v>
      </c>
    </row>
    <row r="1948" spans="2:4" x14ac:dyDescent="0.2">
      <c r="B1948" t="s">
        <v>1984</v>
      </c>
      <c r="C1948" s="51">
        <v>3.5125227645980799E-2</v>
      </c>
      <c r="D1948" s="51">
        <f t="shared" si="33"/>
        <v>1.4874772354019204E-2</v>
      </c>
    </row>
    <row r="1949" spans="2:4" x14ac:dyDescent="0.2">
      <c r="B1949" t="s">
        <v>1985</v>
      </c>
      <c r="C1949" s="51">
        <v>-3.5957130039523888E-2</v>
      </c>
      <c r="D1949" s="51">
        <f t="shared" si="33"/>
        <v>8.5957130039523891E-2</v>
      </c>
    </row>
    <row r="1950" spans="2:4" x14ac:dyDescent="0.2">
      <c r="B1950" t="s">
        <v>1986</v>
      </c>
      <c r="C1950" s="51">
        <v>3.5227877259260201E-3</v>
      </c>
      <c r="D1950" s="51">
        <f t="shared" si="33"/>
        <v>4.6477212274073983E-2</v>
      </c>
    </row>
    <row r="1951" spans="2:4" x14ac:dyDescent="0.2">
      <c r="B1951" t="s">
        <v>1987</v>
      </c>
      <c r="C1951" s="51">
        <v>1.6052241480313353E-2</v>
      </c>
      <c r="D1951" s="51">
        <f t="shared" si="33"/>
        <v>3.3947758519686649E-2</v>
      </c>
    </row>
    <row r="1952" spans="2:4" x14ac:dyDescent="0.2">
      <c r="B1952" t="s">
        <v>1988</v>
      </c>
      <c r="C1952" s="51">
        <v>1.7385069904527786E-2</v>
      </c>
      <c r="D1952" s="51">
        <f t="shared" si="33"/>
        <v>3.2614930095472214E-2</v>
      </c>
    </row>
    <row r="1953" spans="2:4" x14ac:dyDescent="0.2">
      <c r="B1953" t="s">
        <v>1989</v>
      </c>
      <c r="C1953" s="51">
        <v>9.9636588041551299E-3</v>
      </c>
      <c r="D1953" s="51">
        <f t="shared" si="33"/>
        <v>4.0036341195844871E-2</v>
      </c>
    </row>
    <row r="1954" spans="2:4" x14ac:dyDescent="0.2">
      <c r="B1954" t="s">
        <v>1990</v>
      </c>
      <c r="C1954" s="51">
        <v>-1.9964066280902526E-3</v>
      </c>
      <c r="D1954" s="51">
        <f t="shared" si="33"/>
        <v>5.1996406628090255E-2</v>
      </c>
    </row>
    <row r="1955" spans="2:4" x14ac:dyDescent="0.2">
      <c r="B1955" t="s">
        <v>1991</v>
      </c>
      <c r="C1955" s="51">
        <v>4.7603938871604778E-3</v>
      </c>
      <c r="D1955" s="51">
        <f t="shared" si="33"/>
        <v>4.5239606112839524E-2</v>
      </c>
    </row>
    <row r="1956" spans="2:4" x14ac:dyDescent="0.2">
      <c r="B1956" t="s">
        <v>1992</v>
      </c>
      <c r="C1956" s="51">
        <v>1.4848315827284735E-2</v>
      </c>
      <c r="D1956" s="51">
        <f t="shared" si="33"/>
        <v>3.5151684172715268E-2</v>
      </c>
    </row>
    <row r="1957" spans="2:4" x14ac:dyDescent="0.2">
      <c r="B1957" t="s">
        <v>1993</v>
      </c>
      <c r="C1957" s="51">
        <v>4.2382123699342182E-2</v>
      </c>
      <c r="D1957" s="51">
        <f t="shared" si="33"/>
        <v>7.6178763006578207E-3</v>
      </c>
    </row>
    <row r="1958" spans="2:4" x14ac:dyDescent="0.2">
      <c r="B1958" t="s">
        <v>1994</v>
      </c>
      <c r="C1958" s="51">
        <v>1.4188593725022281E-2</v>
      </c>
      <c r="D1958" s="51">
        <f t="shared" si="33"/>
        <v>3.5811406274977725E-2</v>
      </c>
    </row>
    <row r="1959" spans="2:4" x14ac:dyDescent="0.2">
      <c r="B1959" t="s">
        <v>1995</v>
      </c>
      <c r="C1959" s="51">
        <v>3.4310190937460461E-3</v>
      </c>
      <c r="D1959" s="51">
        <f t="shared" si="33"/>
        <v>4.6568980906253957E-2</v>
      </c>
    </row>
    <row r="1960" spans="2:4" x14ac:dyDescent="0.2">
      <c r="B1960" t="s">
        <v>1996</v>
      </c>
      <c r="C1960" s="51">
        <v>-6.4338053351003892E-4</v>
      </c>
      <c r="D1960" s="51">
        <f t="shared" si="33"/>
        <v>5.0643380533510043E-2</v>
      </c>
    </row>
    <row r="1961" spans="2:4" x14ac:dyDescent="0.2">
      <c r="B1961" t="s">
        <v>1997</v>
      </c>
      <c r="C1961" s="51">
        <v>2.8364327062270607E-2</v>
      </c>
      <c r="D1961" s="51">
        <f t="shared" si="33"/>
        <v>2.1635672937729396E-2</v>
      </c>
    </row>
    <row r="1962" spans="2:4" x14ac:dyDescent="0.2">
      <c r="B1962" t="s">
        <v>1998</v>
      </c>
      <c r="C1962" s="51">
        <v>1.2027580539620653E-2</v>
      </c>
      <c r="D1962" s="51">
        <f t="shared" si="33"/>
        <v>3.7972419460379353E-2</v>
      </c>
    </row>
    <row r="1963" spans="2:4" x14ac:dyDescent="0.2">
      <c r="B1963" t="s">
        <v>1999</v>
      </c>
      <c r="C1963" s="51">
        <v>1.2113143563979354E-2</v>
      </c>
      <c r="D1963" s="51">
        <f t="shared" si="33"/>
        <v>3.7886856436020647E-2</v>
      </c>
    </row>
    <row r="1964" spans="2:4" x14ac:dyDescent="0.2">
      <c r="B1964" t="s">
        <v>2000</v>
      </c>
      <c r="C1964" s="51">
        <v>2.3851806064385295E-2</v>
      </c>
      <c r="D1964" s="51">
        <f t="shared" si="33"/>
        <v>2.6148193935614707E-2</v>
      </c>
    </row>
    <row r="1965" spans="2:4" x14ac:dyDescent="0.2">
      <c r="B1965" t="s">
        <v>2001</v>
      </c>
      <c r="C1965" s="51">
        <v>3.5341852588849018E-4</v>
      </c>
      <c r="D1965" s="51">
        <f t="shared" si="33"/>
        <v>4.9646581474111509E-2</v>
      </c>
    </row>
    <row r="1966" spans="2:4" x14ac:dyDescent="0.2">
      <c r="B1966" t="s">
        <v>2002</v>
      </c>
      <c r="C1966" s="51">
        <v>3.7453451666495507E-3</v>
      </c>
      <c r="D1966" s="51">
        <f t="shared" si="33"/>
        <v>4.625465483335045E-2</v>
      </c>
    </row>
    <row r="1967" spans="2:4" x14ac:dyDescent="0.2">
      <c r="B1967" t="s">
        <v>2003</v>
      </c>
      <c r="C1967" s="51">
        <v>1.0983349003297269E-4</v>
      </c>
      <c r="D1967" s="51">
        <f t="shared" si="33"/>
        <v>4.9890166509967027E-2</v>
      </c>
    </row>
    <row r="1968" spans="2:4" x14ac:dyDescent="0.2">
      <c r="B1968" t="s">
        <v>2004</v>
      </c>
      <c r="C1968" s="51">
        <v>6.1361271652753376E-3</v>
      </c>
      <c r="D1968" s="51">
        <f t="shared" si="33"/>
        <v>4.3863872834724663E-2</v>
      </c>
    </row>
    <row r="1969" spans="2:4" x14ac:dyDescent="0.2">
      <c r="B1969" t="s">
        <v>2005</v>
      </c>
      <c r="C1969" s="51">
        <v>6.3560713388395957E-3</v>
      </c>
      <c r="D1969" s="51">
        <f t="shared" si="33"/>
        <v>4.364392866116041E-2</v>
      </c>
    </row>
    <row r="1970" spans="2:4" x14ac:dyDescent="0.2">
      <c r="B1970" t="s">
        <v>2006</v>
      </c>
      <c r="C1970" s="51">
        <v>2.7250852936847307E-2</v>
      </c>
      <c r="D1970" s="51">
        <f t="shared" si="33"/>
        <v>2.2749147063152696E-2</v>
      </c>
    </row>
    <row r="1971" spans="2:4" x14ac:dyDescent="0.2">
      <c r="B1971" t="s">
        <v>2007</v>
      </c>
      <c r="C1971" s="51">
        <v>4.3176634548708947E-3</v>
      </c>
      <c r="D1971" s="51">
        <f t="shared" si="33"/>
        <v>4.5682336545129106E-2</v>
      </c>
    </row>
    <row r="1972" spans="2:4" x14ac:dyDescent="0.2">
      <c r="B1972" t="s">
        <v>2008</v>
      </c>
      <c r="C1972" s="51">
        <v>1.4948517020086967E-2</v>
      </c>
      <c r="D1972" s="51">
        <f t="shared" si="33"/>
        <v>3.5051482979913035E-2</v>
      </c>
    </row>
    <row r="1973" spans="2:4" x14ac:dyDescent="0.2">
      <c r="B1973" t="s">
        <v>2009</v>
      </c>
      <c r="C1973" s="51">
        <v>-5.6815350819415262E-3</v>
      </c>
      <c r="D1973" s="51">
        <f t="shared" si="33"/>
        <v>5.5681535081941527E-2</v>
      </c>
    </row>
    <row r="1974" spans="2:4" x14ac:dyDescent="0.2">
      <c r="B1974" t="s">
        <v>2010</v>
      </c>
      <c r="C1974" s="51">
        <v>-2.4833048962747399E-2</v>
      </c>
      <c r="D1974" s="51">
        <f t="shared" si="33"/>
        <v>7.4833048962747395E-2</v>
      </c>
    </row>
    <row r="1975" spans="2:4" x14ac:dyDescent="0.2">
      <c r="B1975" t="s">
        <v>2011</v>
      </c>
      <c r="C1975" s="51">
        <v>2.9718612121005648E-2</v>
      </c>
      <c r="D1975" s="51">
        <f t="shared" si="33"/>
        <v>2.0281387878994354E-2</v>
      </c>
    </row>
    <row r="1976" spans="2:4" x14ac:dyDescent="0.2">
      <c r="B1976" t="s">
        <v>2012</v>
      </c>
      <c r="C1976" s="51">
        <v>6.3861832208022759E-3</v>
      </c>
      <c r="D1976" s="51">
        <f t="shared" si="33"/>
        <v>4.3613816779197727E-2</v>
      </c>
    </row>
    <row r="1977" spans="2:4" x14ac:dyDescent="0.2">
      <c r="B1977" t="s">
        <v>2013</v>
      </c>
      <c r="C1977" s="51">
        <v>8.1687728664589978E-3</v>
      </c>
      <c r="D1977" s="51">
        <f t="shared" si="33"/>
        <v>4.1831227133541003E-2</v>
      </c>
    </row>
    <row r="1978" spans="2:4" x14ac:dyDescent="0.2">
      <c r="B1978" t="s">
        <v>2014</v>
      </c>
      <c r="C1978" s="51">
        <v>-1.0926964274458438E-2</v>
      </c>
      <c r="D1978" s="51">
        <f t="shared" si="33"/>
        <v>6.0926964274458442E-2</v>
      </c>
    </row>
    <row r="1979" spans="2:4" x14ac:dyDescent="0.2">
      <c r="B1979" t="s">
        <v>2015</v>
      </c>
      <c r="C1979" s="51">
        <v>-7.3252023938644422E-3</v>
      </c>
      <c r="D1979" s="51">
        <f t="shared" si="33"/>
        <v>5.7325202393864447E-2</v>
      </c>
    </row>
    <row r="1980" spans="2:4" x14ac:dyDescent="0.2">
      <c r="B1980" t="s">
        <v>2016</v>
      </c>
      <c r="C1980" s="51">
        <v>4.711838735678716E-2</v>
      </c>
      <c r="D1980" s="51">
        <f t="shared" si="33"/>
        <v>2.8816126432128428E-3</v>
      </c>
    </row>
    <row r="1981" spans="2:4" x14ac:dyDescent="0.2">
      <c r="B1981" t="s">
        <v>2017</v>
      </c>
      <c r="C1981" s="51">
        <v>5.0139333469619018E-2</v>
      </c>
      <c r="D1981" s="51">
        <f t="shared" si="33"/>
        <v>-1.3933346961901572E-4</v>
      </c>
    </row>
    <row r="1982" spans="2:4" x14ac:dyDescent="0.2">
      <c r="B1982" t="s">
        <v>2018</v>
      </c>
      <c r="C1982" s="51">
        <v>-6.089509265319341E-3</v>
      </c>
      <c r="D1982" s="51">
        <f t="shared" si="33"/>
        <v>5.6089509265319346E-2</v>
      </c>
    </row>
    <row r="1983" spans="2:4" x14ac:dyDescent="0.2">
      <c r="B1983" t="s">
        <v>2019</v>
      </c>
      <c r="C1983" s="51">
        <v>-7.4225224775606915E-3</v>
      </c>
      <c r="D1983" s="51">
        <f t="shared" si="33"/>
        <v>5.7422522477560696E-2</v>
      </c>
    </row>
    <row r="1984" spans="2:4" x14ac:dyDescent="0.2">
      <c r="B1984" t="s">
        <v>2020</v>
      </c>
      <c r="C1984" s="51">
        <v>-1.0584634331011923E-2</v>
      </c>
      <c r="D1984" s="51">
        <f t="shared" si="33"/>
        <v>6.0584634331011925E-2</v>
      </c>
    </row>
    <row r="1985" spans="2:4" x14ac:dyDescent="0.2">
      <c r="B1985" t="s">
        <v>2021</v>
      </c>
      <c r="C1985" s="51">
        <v>2.7030278375958228E-2</v>
      </c>
      <c r="D1985" s="51">
        <f t="shared" si="33"/>
        <v>2.2969721624041775E-2</v>
      </c>
    </row>
    <row r="1986" spans="2:4" x14ac:dyDescent="0.2">
      <c r="B1986" t="s">
        <v>2022</v>
      </c>
      <c r="C1986" s="51">
        <v>3.0232320980013598E-2</v>
      </c>
      <c r="D1986" s="51">
        <f t="shared" si="33"/>
        <v>1.9767679019986405E-2</v>
      </c>
    </row>
    <row r="1987" spans="2:4" x14ac:dyDescent="0.2">
      <c r="B1987" t="s">
        <v>2023</v>
      </c>
      <c r="C1987" s="51">
        <v>4.9359228763565841E-2</v>
      </c>
      <c r="D1987" s="51">
        <f t="shared" si="33"/>
        <v>6.4077123643416223E-4</v>
      </c>
    </row>
    <row r="1988" spans="2:4" x14ac:dyDescent="0.2">
      <c r="B1988" t="s">
        <v>2024</v>
      </c>
      <c r="C1988" s="51">
        <v>1.2092668594293967E-2</v>
      </c>
      <c r="D1988" s="51">
        <f t="shared" si="33"/>
        <v>3.7907331405706034E-2</v>
      </c>
    </row>
    <row r="1989" spans="2:4" x14ac:dyDescent="0.2">
      <c r="B1989" t="s">
        <v>2025</v>
      </c>
      <c r="C1989" s="51">
        <v>2.2568050972368608E-2</v>
      </c>
      <c r="D1989" s="51">
        <f t="shared" ref="D1989:D2052" si="34">-C1989+5%</f>
        <v>2.7431949027631394E-2</v>
      </c>
    </row>
    <row r="1990" spans="2:4" x14ac:dyDescent="0.2">
      <c r="B1990" t="s">
        <v>2026</v>
      </c>
      <c r="C1990" s="51">
        <v>8.5985982481132615E-3</v>
      </c>
      <c r="D1990" s="51">
        <f t="shared" si="34"/>
        <v>4.1401401751886738E-2</v>
      </c>
    </row>
    <row r="1991" spans="2:4" x14ac:dyDescent="0.2">
      <c r="B1991" t="s">
        <v>2027</v>
      </c>
      <c r="C1991" s="51">
        <v>-1.3716330245079084E-3</v>
      </c>
      <c r="D1991" s="51">
        <f t="shared" si="34"/>
        <v>5.1371633024507909E-2</v>
      </c>
    </row>
    <row r="1992" spans="2:4" x14ac:dyDescent="0.2">
      <c r="B1992" t="s">
        <v>2028</v>
      </c>
      <c r="C1992" s="51">
        <v>1.0496161165150328E-2</v>
      </c>
      <c r="D1992" s="51">
        <f t="shared" si="34"/>
        <v>3.9503838834849675E-2</v>
      </c>
    </row>
    <row r="1993" spans="2:4" x14ac:dyDescent="0.2">
      <c r="B1993" t="s">
        <v>2029</v>
      </c>
      <c r="C1993" s="51">
        <v>3.8229420348571498E-2</v>
      </c>
      <c r="D1993" s="51">
        <f t="shared" si="34"/>
        <v>1.1770579651428505E-2</v>
      </c>
    </row>
    <row r="1994" spans="2:4" x14ac:dyDescent="0.2">
      <c r="B1994" t="s">
        <v>2030</v>
      </c>
      <c r="C1994" s="51">
        <v>2.4946998291291815E-4</v>
      </c>
      <c r="D1994" s="51">
        <f t="shared" si="34"/>
        <v>4.9750530017087083E-2</v>
      </c>
    </row>
    <row r="1995" spans="2:4" x14ac:dyDescent="0.2">
      <c r="B1995" t="s">
        <v>2031</v>
      </c>
      <c r="C1995" s="51">
        <v>1.8035262497169122E-2</v>
      </c>
      <c r="D1995" s="51">
        <f t="shared" si="34"/>
        <v>3.1964737502830881E-2</v>
      </c>
    </row>
    <row r="1996" spans="2:4" x14ac:dyDescent="0.2">
      <c r="B1996" t="s">
        <v>2032</v>
      </c>
      <c r="C1996" s="51">
        <v>-2.4822935788923195E-2</v>
      </c>
      <c r="D1996" s="51">
        <f t="shared" si="34"/>
        <v>7.4822935788923198E-2</v>
      </c>
    </row>
    <row r="1997" spans="2:4" x14ac:dyDescent="0.2">
      <c r="B1997" t="s">
        <v>2033</v>
      </c>
      <c r="C1997" s="51">
        <v>4.8911975166531313E-2</v>
      </c>
      <c r="D1997" s="51">
        <f t="shared" si="34"/>
        <v>1.0880248334686898E-3</v>
      </c>
    </row>
    <row r="1998" spans="2:4" x14ac:dyDescent="0.2">
      <c r="B1998" t="s">
        <v>2034</v>
      </c>
      <c r="C1998" s="51">
        <v>2.3567848393031068E-2</v>
      </c>
      <c r="D1998" s="51">
        <f t="shared" si="34"/>
        <v>2.6432151606968934E-2</v>
      </c>
    </row>
    <row r="1999" spans="2:4" x14ac:dyDescent="0.2">
      <c r="B1999" t="s">
        <v>2035</v>
      </c>
      <c r="C1999" s="51">
        <v>-2.9569297899474101E-2</v>
      </c>
      <c r="D1999" s="51">
        <f t="shared" si="34"/>
        <v>7.9569297899474103E-2</v>
      </c>
    </row>
    <row r="2000" spans="2:4" x14ac:dyDescent="0.2">
      <c r="B2000" t="s">
        <v>2036</v>
      </c>
      <c r="C2000" s="51">
        <v>7.0484480106516693E-3</v>
      </c>
      <c r="D2000" s="51">
        <f t="shared" si="34"/>
        <v>4.295155198934833E-2</v>
      </c>
    </row>
    <row r="2001" spans="2:4" x14ac:dyDescent="0.2">
      <c r="B2001" t="s">
        <v>2037</v>
      </c>
      <c r="C2001" s="51">
        <v>1.6962297101958859E-2</v>
      </c>
      <c r="D2001" s="51">
        <f t="shared" si="34"/>
        <v>3.3037702898041144E-2</v>
      </c>
    </row>
    <row r="2002" spans="2:4" x14ac:dyDescent="0.2">
      <c r="B2002" t="s">
        <v>2038</v>
      </c>
      <c r="C2002" s="51">
        <v>-3.6710311585541906E-3</v>
      </c>
      <c r="D2002" s="51">
        <f t="shared" si="34"/>
        <v>5.3671031158554192E-2</v>
      </c>
    </row>
    <row r="2003" spans="2:4" x14ac:dyDescent="0.2">
      <c r="B2003" t="s">
        <v>2039</v>
      </c>
      <c r="C2003" s="51">
        <v>-4.8920083602337357E-2</v>
      </c>
      <c r="D2003" s="51">
        <f t="shared" si="34"/>
        <v>9.8920083602337366E-2</v>
      </c>
    </row>
    <row r="2004" spans="2:4" x14ac:dyDescent="0.2">
      <c r="B2004" t="s">
        <v>2040</v>
      </c>
      <c r="C2004" s="51">
        <v>3.3415145967353808E-2</v>
      </c>
      <c r="D2004" s="51">
        <f t="shared" si="34"/>
        <v>1.6584854032646194E-2</v>
      </c>
    </row>
    <row r="2005" spans="2:4" x14ac:dyDescent="0.2">
      <c r="B2005" t="s">
        <v>2041</v>
      </c>
      <c r="C2005" s="51">
        <v>2.7915992505630698E-2</v>
      </c>
      <c r="D2005" s="51">
        <f t="shared" si="34"/>
        <v>2.2084007494369305E-2</v>
      </c>
    </row>
    <row r="2006" spans="2:4" x14ac:dyDescent="0.2">
      <c r="B2006" t="s">
        <v>2042</v>
      </c>
      <c r="C2006" s="51">
        <v>-3.27631423427217E-3</v>
      </c>
      <c r="D2006" s="51">
        <f t="shared" si="34"/>
        <v>5.3276314234272176E-2</v>
      </c>
    </row>
    <row r="2007" spans="2:4" x14ac:dyDescent="0.2">
      <c r="B2007" t="s">
        <v>2043</v>
      </c>
      <c r="C2007" s="51">
        <v>6.927831859854074E-3</v>
      </c>
      <c r="D2007" s="51">
        <f t="shared" si="34"/>
        <v>4.3072168140145931E-2</v>
      </c>
    </row>
    <row r="2008" spans="2:4" x14ac:dyDescent="0.2">
      <c r="B2008" t="s">
        <v>2044</v>
      </c>
      <c r="C2008" s="51">
        <v>-3.4582531633550739E-2</v>
      </c>
      <c r="D2008" s="51">
        <f t="shared" si="34"/>
        <v>8.4582531633550742E-2</v>
      </c>
    </row>
    <row r="2009" spans="2:4" x14ac:dyDescent="0.2">
      <c r="B2009" t="s">
        <v>2045</v>
      </c>
      <c r="C2009" s="51">
        <v>1.8182074226855881E-2</v>
      </c>
      <c r="D2009" s="51">
        <f t="shared" si="34"/>
        <v>3.1817925773144122E-2</v>
      </c>
    </row>
    <row r="2010" spans="2:4" x14ac:dyDescent="0.2">
      <c r="B2010" t="s">
        <v>2046</v>
      </c>
      <c r="C2010" s="51">
        <v>9.5065206286924601E-3</v>
      </c>
      <c r="D2010" s="51">
        <f t="shared" si="34"/>
        <v>4.0493479371307539E-2</v>
      </c>
    </row>
    <row r="2011" spans="2:4" x14ac:dyDescent="0.2">
      <c r="B2011" t="s">
        <v>2047</v>
      </c>
      <c r="C2011" s="51">
        <v>-9.6208625094701562E-3</v>
      </c>
      <c r="D2011" s="51">
        <f t="shared" si="34"/>
        <v>5.9620862509470157E-2</v>
      </c>
    </row>
    <row r="2012" spans="2:4" x14ac:dyDescent="0.2">
      <c r="B2012" t="s">
        <v>2048</v>
      </c>
      <c r="C2012" s="51">
        <v>2.0403941812538171E-2</v>
      </c>
      <c r="D2012" s="51">
        <f t="shared" si="34"/>
        <v>2.9596058187461832E-2</v>
      </c>
    </row>
    <row r="2013" spans="2:4" x14ac:dyDescent="0.2">
      <c r="B2013" t="s">
        <v>2049</v>
      </c>
      <c r="C2013" s="51">
        <v>-1.6068249384209241E-3</v>
      </c>
      <c r="D2013" s="51">
        <f t="shared" si="34"/>
        <v>5.1606824938420927E-2</v>
      </c>
    </row>
    <row r="2014" spans="2:4" x14ac:dyDescent="0.2">
      <c r="B2014" t="s">
        <v>2050</v>
      </c>
      <c r="C2014" s="51">
        <v>8.7900250060651379E-3</v>
      </c>
      <c r="D2014" s="51">
        <f t="shared" si="34"/>
        <v>4.1209974993934861E-2</v>
      </c>
    </row>
    <row r="2015" spans="2:4" x14ac:dyDescent="0.2">
      <c r="B2015" t="s">
        <v>2051</v>
      </c>
      <c r="C2015" s="51">
        <v>-7.0643609698479281E-3</v>
      </c>
      <c r="D2015" s="51">
        <f t="shared" si="34"/>
        <v>5.7064360969847933E-2</v>
      </c>
    </row>
    <row r="2016" spans="2:4" x14ac:dyDescent="0.2">
      <c r="B2016" t="s">
        <v>2052</v>
      </c>
      <c r="C2016" s="51">
        <v>2.3203811655698528E-2</v>
      </c>
      <c r="D2016" s="51">
        <f t="shared" si="34"/>
        <v>2.6796188344301475E-2</v>
      </c>
    </row>
    <row r="2017" spans="2:4" x14ac:dyDescent="0.2">
      <c r="B2017" t="s">
        <v>2053</v>
      </c>
      <c r="C2017" s="51">
        <v>-1.100625053118059E-2</v>
      </c>
      <c r="D2017" s="51">
        <f t="shared" si="34"/>
        <v>6.1006250531180591E-2</v>
      </c>
    </row>
    <row r="2018" spans="2:4" x14ac:dyDescent="0.2">
      <c r="B2018" t="s">
        <v>2054</v>
      </c>
      <c r="C2018" s="51">
        <v>1.6498206542161217E-2</v>
      </c>
      <c r="D2018" s="51">
        <f t="shared" si="34"/>
        <v>3.3501793457838783E-2</v>
      </c>
    </row>
    <row r="2019" spans="2:4" x14ac:dyDescent="0.2">
      <c r="B2019" t="s">
        <v>2055</v>
      </c>
      <c r="C2019" s="51">
        <v>-6.5813603221704289E-3</v>
      </c>
      <c r="D2019" s="51">
        <f t="shared" si="34"/>
        <v>5.6581360322170433E-2</v>
      </c>
    </row>
    <row r="2020" spans="2:4" x14ac:dyDescent="0.2">
      <c r="B2020" t="s">
        <v>2056</v>
      </c>
      <c r="C2020" s="51">
        <v>8.7886219270969183E-3</v>
      </c>
      <c r="D2020" s="51">
        <f t="shared" si="34"/>
        <v>4.1211378072903086E-2</v>
      </c>
    </row>
    <row r="2021" spans="2:4" x14ac:dyDescent="0.2">
      <c r="B2021" t="s">
        <v>2057</v>
      </c>
      <c r="C2021" s="51">
        <v>5.5382637135115396E-3</v>
      </c>
      <c r="D2021" s="51">
        <f t="shared" si="34"/>
        <v>4.446173628648846E-2</v>
      </c>
    </row>
    <row r="2022" spans="2:4" x14ac:dyDescent="0.2">
      <c r="B2022" t="s">
        <v>2058</v>
      </c>
      <c r="C2022" s="51">
        <v>4.4225371728271859E-2</v>
      </c>
      <c r="D2022" s="51">
        <f t="shared" si="34"/>
        <v>5.7746282717281439E-3</v>
      </c>
    </row>
    <row r="2023" spans="2:4" x14ac:dyDescent="0.2">
      <c r="B2023" t="s">
        <v>2059</v>
      </c>
      <c r="C2023" s="51">
        <v>-1.9984297587861827E-2</v>
      </c>
      <c r="D2023" s="51">
        <f t="shared" si="34"/>
        <v>6.998429758786183E-2</v>
      </c>
    </row>
    <row r="2024" spans="2:4" x14ac:dyDescent="0.2">
      <c r="B2024" t="s">
        <v>2060</v>
      </c>
      <c r="C2024" s="51">
        <v>4.574515253899368E-3</v>
      </c>
      <c r="D2024" s="51">
        <f t="shared" si="34"/>
        <v>4.5425484746100635E-2</v>
      </c>
    </row>
    <row r="2025" spans="2:4" x14ac:dyDescent="0.2">
      <c r="B2025" t="s">
        <v>2061</v>
      </c>
      <c r="C2025" s="51">
        <v>8.7947520009375255E-3</v>
      </c>
      <c r="D2025" s="51">
        <f t="shared" si="34"/>
        <v>4.1205247999062479E-2</v>
      </c>
    </row>
    <row r="2026" spans="2:4" x14ac:dyDescent="0.2">
      <c r="B2026" t="s">
        <v>2062</v>
      </c>
      <c r="C2026" s="51">
        <v>2.3103532585963564E-3</v>
      </c>
      <c r="D2026" s="51">
        <f t="shared" si="34"/>
        <v>4.7689646741403649E-2</v>
      </c>
    </row>
    <row r="2027" spans="2:4" x14ac:dyDescent="0.2">
      <c r="B2027" t="s">
        <v>2063</v>
      </c>
      <c r="C2027" s="51">
        <v>1.4842465576035847E-3</v>
      </c>
      <c r="D2027" s="51">
        <f t="shared" si="34"/>
        <v>4.851575344239642E-2</v>
      </c>
    </row>
    <row r="2028" spans="2:4" x14ac:dyDescent="0.2">
      <c r="B2028" t="s">
        <v>2064</v>
      </c>
      <c r="C2028" s="51">
        <v>1.4194563033057349E-2</v>
      </c>
      <c r="D2028" s="51">
        <f t="shared" si="34"/>
        <v>3.5805436966942654E-2</v>
      </c>
    </row>
    <row r="2029" spans="2:4" x14ac:dyDescent="0.2">
      <c r="B2029" t="s">
        <v>2065</v>
      </c>
      <c r="C2029" s="51">
        <v>3.3471918469993027E-2</v>
      </c>
      <c r="D2029" s="51">
        <f t="shared" si="34"/>
        <v>1.6528081530006976E-2</v>
      </c>
    </row>
    <row r="2030" spans="2:4" x14ac:dyDescent="0.2">
      <c r="B2030" t="s">
        <v>2066</v>
      </c>
      <c r="C2030" s="51">
        <v>1.9672559693188343E-2</v>
      </c>
      <c r="D2030" s="51">
        <f t="shared" si="34"/>
        <v>3.032744030681166E-2</v>
      </c>
    </row>
    <row r="2031" spans="2:4" x14ac:dyDescent="0.2">
      <c r="B2031" t="s">
        <v>2067</v>
      </c>
      <c r="C2031" s="51">
        <v>1.3131057195921818E-2</v>
      </c>
      <c r="D2031" s="51">
        <f t="shared" si="34"/>
        <v>3.6868942804078181E-2</v>
      </c>
    </row>
    <row r="2032" spans="2:4" x14ac:dyDescent="0.2">
      <c r="B2032" t="s">
        <v>2068</v>
      </c>
      <c r="C2032" s="51">
        <v>3.2076413543353985E-2</v>
      </c>
      <c r="D2032" s="51">
        <f t="shared" si="34"/>
        <v>1.7923586456646018E-2</v>
      </c>
    </row>
    <row r="2033" spans="2:4" x14ac:dyDescent="0.2">
      <c r="B2033" t="s">
        <v>2069</v>
      </c>
      <c r="C2033" s="51">
        <v>2.3662741207630834E-2</v>
      </c>
      <c r="D2033" s="51">
        <f t="shared" si="34"/>
        <v>2.6337258792369169E-2</v>
      </c>
    </row>
    <row r="2034" spans="2:4" x14ac:dyDescent="0.2">
      <c r="B2034" t="s">
        <v>2070</v>
      </c>
      <c r="C2034" s="51">
        <v>-7.1384142046852783E-4</v>
      </c>
      <c r="D2034" s="51">
        <f t="shared" si="34"/>
        <v>5.0713841420468531E-2</v>
      </c>
    </row>
    <row r="2035" spans="2:4" x14ac:dyDescent="0.2">
      <c r="B2035" t="s">
        <v>2071</v>
      </c>
      <c r="C2035" s="51">
        <v>-1.7657198414390823E-3</v>
      </c>
      <c r="D2035" s="51">
        <f t="shared" si="34"/>
        <v>5.1765719841439087E-2</v>
      </c>
    </row>
    <row r="2036" spans="2:4" x14ac:dyDescent="0.2">
      <c r="B2036" t="s">
        <v>2072</v>
      </c>
      <c r="C2036" s="51">
        <v>1.8221281474372956E-2</v>
      </c>
      <c r="D2036" s="51">
        <f t="shared" si="34"/>
        <v>3.1778718525627046E-2</v>
      </c>
    </row>
    <row r="2037" spans="2:4" x14ac:dyDescent="0.2">
      <c r="B2037" t="s">
        <v>2073</v>
      </c>
      <c r="C2037" s="51">
        <v>2.2042018700869859E-2</v>
      </c>
      <c r="D2037" s="51">
        <f t="shared" si="34"/>
        <v>2.7957981299130144E-2</v>
      </c>
    </row>
    <row r="2038" spans="2:4" x14ac:dyDescent="0.2">
      <c r="B2038" t="s">
        <v>2074</v>
      </c>
      <c r="C2038" s="51">
        <v>1.1853767587988224E-2</v>
      </c>
      <c r="D2038" s="51">
        <f t="shared" si="34"/>
        <v>3.8146232412011781E-2</v>
      </c>
    </row>
    <row r="2039" spans="2:4" x14ac:dyDescent="0.2">
      <c r="B2039" t="s">
        <v>2075</v>
      </c>
      <c r="C2039" s="51">
        <v>7.6223436982747611E-2</v>
      </c>
      <c r="D2039" s="51">
        <f t="shared" si="34"/>
        <v>-2.6223436982747608E-2</v>
      </c>
    </row>
    <row r="2040" spans="2:4" x14ac:dyDescent="0.2">
      <c r="B2040" t="s">
        <v>2076</v>
      </c>
      <c r="C2040" s="51">
        <v>9.8922205851861046E-3</v>
      </c>
      <c r="D2040" s="51">
        <f t="shared" si="34"/>
        <v>4.0107779414813902E-2</v>
      </c>
    </row>
    <row r="2041" spans="2:4" x14ac:dyDescent="0.2">
      <c r="B2041" t="s">
        <v>2077</v>
      </c>
      <c r="C2041" s="51">
        <v>4.5565424315538276E-4</v>
      </c>
      <c r="D2041" s="51">
        <f t="shared" si="34"/>
        <v>4.9544345756844618E-2</v>
      </c>
    </row>
    <row r="2042" spans="2:4" x14ac:dyDescent="0.2">
      <c r="B2042" t="s">
        <v>2078</v>
      </c>
      <c r="C2042" s="51">
        <v>-3.7731453609795868E-3</v>
      </c>
      <c r="D2042" s="51">
        <f t="shared" si="34"/>
        <v>5.3773145360979588E-2</v>
      </c>
    </row>
    <row r="2043" spans="2:4" x14ac:dyDescent="0.2">
      <c r="B2043" t="s">
        <v>2079</v>
      </c>
      <c r="C2043" s="51">
        <v>1.7799219341978475E-2</v>
      </c>
      <c r="D2043" s="51">
        <f t="shared" si="34"/>
        <v>3.2200780658021524E-2</v>
      </c>
    </row>
    <row r="2044" spans="2:4" x14ac:dyDescent="0.2">
      <c r="B2044" t="s">
        <v>2080</v>
      </c>
      <c r="C2044" s="51">
        <v>3.7135805132816217E-2</v>
      </c>
      <c r="D2044" s="51">
        <f t="shared" si="34"/>
        <v>1.2864194867183786E-2</v>
      </c>
    </row>
    <row r="2045" spans="2:4" x14ac:dyDescent="0.2">
      <c r="B2045" t="s">
        <v>2081</v>
      </c>
      <c r="C2045" s="51">
        <v>-6.2189994843609171E-3</v>
      </c>
      <c r="D2045" s="51">
        <f t="shared" si="34"/>
        <v>5.6218999484360918E-2</v>
      </c>
    </row>
    <row r="2046" spans="2:4" x14ac:dyDescent="0.2">
      <c r="B2046" t="s">
        <v>2082</v>
      </c>
      <c r="C2046" s="51">
        <v>-1.1849185633911666E-2</v>
      </c>
      <c r="D2046" s="51">
        <f t="shared" si="34"/>
        <v>6.1849185633911667E-2</v>
      </c>
    </row>
    <row r="2047" spans="2:4" x14ac:dyDescent="0.2">
      <c r="B2047" t="s">
        <v>2083</v>
      </c>
      <c r="C2047" s="51">
        <v>1.233598491293275E-2</v>
      </c>
      <c r="D2047" s="51">
        <f t="shared" si="34"/>
        <v>3.7664015087067251E-2</v>
      </c>
    </row>
    <row r="2048" spans="2:4" x14ac:dyDescent="0.2">
      <c r="B2048" t="s">
        <v>2084</v>
      </c>
      <c r="C2048" s="51">
        <v>3.3358485727175514E-2</v>
      </c>
      <c r="D2048" s="51">
        <f t="shared" si="34"/>
        <v>1.6641514272824488E-2</v>
      </c>
    </row>
    <row r="2049" spans="2:4" x14ac:dyDescent="0.2">
      <c r="B2049" t="s">
        <v>2085</v>
      </c>
      <c r="C2049" s="51">
        <v>-9.0554687975161526E-3</v>
      </c>
      <c r="D2049" s="51">
        <f t="shared" si="34"/>
        <v>5.9055468797516157E-2</v>
      </c>
    </row>
    <row r="2050" spans="2:4" x14ac:dyDescent="0.2">
      <c r="B2050" t="s">
        <v>2086</v>
      </c>
      <c r="C2050" s="51">
        <v>1.831022846669101E-3</v>
      </c>
      <c r="D2050" s="51">
        <f t="shared" si="34"/>
        <v>4.8168977153330905E-2</v>
      </c>
    </row>
    <row r="2051" spans="2:4" x14ac:dyDescent="0.2">
      <c r="B2051" t="s">
        <v>2087</v>
      </c>
      <c r="C2051" s="51">
        <v>5.08187153521312E-2</v>
      </c>
      <c r="D2051" s="51">
        <f t="shared" si="34"/>
        <v>-8.1871535213119684E-4</v>
      </c>
    </row>
    <row r="2052" spans="2:4" x14ac:dyDescent="0.2">
      <c r="B2052" t="s">
        <v>2088</v>
      </c>
      <c r="C2052" s="51">
        <v>-6.6894894738028354E-3</v>
      </c>
      <c r="D2052" s="51">
        <f t="shared" si="34"/>
        <v>5.668948947380284E-2</v>
      </c>
    </row>
    <row r="2053" spans="2:4" x14ac:dyDescent="0.2">
      <c r="B2053" t="s">
        <v>2089</v>
      </c>
      <c r="C2053" s="51">
        <v>1.1569751786093221E-2</v>
      </c>
      <c r="D2053" s="51">
        <f t="shared" ref="D2053:D2116" si="35">-C2053+5%</f>
        <v>3.8430248213906781E-2</v>
      </c>
    </row>
    <row r="2054" spans="2:4" x14ac:dyDescent="0.2">
      <c r="B2054" t="s">
        <v>2090</v>
      </c>
      <c r="C2054" s="51">
        <v>-2.5227391941017287E-2</v>
      </c>
      <c r="D2054" s="51">
        <f t="shared" si="35"/>
        <v>7.5227391941017296E-2</v>
      </c>
    </row>
    <row r="2055" spans="2:4" x14ac:dyDescent="0.2">
      <c r="B2055" t="s">
        <v>2091</v>
      </c>
      <c r="C2055" s="51">
        <v>2.9659698152443535E-2</v>
      </c>
      <c r="D2055" s="51">
        <f t="shared" si="35"/>
        <v>2.0340301847556468E-2</v>
      </c>
    </row>
    <row r="2056" spans="2:4" x14ac:dyDescent="0.2">
      <c r="B2056" t="s">
        <v>2092</v>
      </c>
      <c r="C2056" s="51">
        <v>-6.0490633168413903E-4</v>
      </c>
      <c r="D2056" s="51">
        <f t="shared" si="35"/>
        <v>5.0604906331684144E-2</v>
      </c>
    </row>
    <row r="2057" spans="2:4" x14ac:dyDescent="0.2">
      <c r="B2057" t="s">
        <v>2093</v>
      </c>
      <c r="C2057" s="51">
        <v>-4.6520733082864967E-3</v>
      </c>
      <c r="D2057" s="51">
        <f t="shared" si="35"/>
        <v>5.4652073308286503E-2</v>
      </c>
    </row>
    <row r="2058" spans="2:4" x14ac:dyDescent="0.2">
      <c r="B2058" t="s">
        <v>2094</v>
      </c>
      <c r="C2058" s="51">
        <v>3.0400506903173119E-3</v>
      </c>
      <c r="D2058" s="51">
        <f t="shared" si="35"/>
        <v>4.695994930968269E-2</v>
      </c>
    </row>
    <row r="2059" spans="2:4" x14ac:dyDescent="0.2">
      <c r="B2059" t="s">
        <v>2095</v>
      </c>
      <c r="C2059" s="51">
        <v>6.8555087202201194E-3</v>
      </c>
      <c r="D2059" s="51">
        <f t="shared" si="35"/>
        <v>4.3144491279779887E-2</v>
      </c>
    </row>
    <row r="2060" spans="2:4" x14ac:dyDescent="0.2">
      <c r="B2060" t="s">
        <v>2096</v>
      </c>
      <c r="C2060" s="51">
        <v>-5.166864421524418E-3</v>
      </c>
      <c r="D2060" s="51">
        <f t="shared" si="35"/>
        <v>5.5166864421524422E-2</v>
      </c>
    </row>
    <row r="2061" spans="2:4" x14ac:dyDescent="0.2">
      <c r="B2061" t="s">
        <v>2097</v>
      </c>
      <c r="C2061" s="51">
        <v>1.5639291717897238E-2</v>
      </c>
      <c r="D2061" s="51">
        <f t="shared" si="35"/>
        <v>3.4360708282102762E-2</v>
      </c>
    </row>
    <row r="2062" spans="2:4" x14ac:dyDescent="0.2">
      <c r="B2062" t="s">
        <v>2098</v>
      </c>
      <c r="C2062" s="51">
        <v>4.6579929422920566E-2</v>
      </c>
      <c r="D2062" s="51">
        <f t="shared" si="35"/>
        <v>3.4200705770794371E-3</v>
      </c>
    </row>
    <row r="2063" spans="2:4" x14ac:dyDescent="0.2">
      <c r="B2063" t="s">
        <v>2099</v>
      </c>
      <c r="C2063" s="51">
        <v>1.8128303143758191E-2</v>
      </c>
      <c r="D2063" s="51">
        <f t="shared" si="35"/>
        <v>3.1871696856241812E-2</v>
      </c>
    </row>
    <row r="2064" spans="2:4" x14ac:dyDescent="0.2">
      <c r="B2064" t="s">
        <v>2100</v>
      </c>
      <c r="C2064" s="51">
        <v>-6.7735134301614933E-3</v>
      </c>
      <c r="D2064" s="51">
        <f t="shared" si="35"/>
        <v>5.6773513430161494E-2</v>
      </c>
    </row>
    <row r="2065" spans="2:4" x14ac:dyDescent="0.2">
      <c r="B2065" t="s">
        <v>2101</v>
      </c>
      <c r="C2065" s="51">
        <v>-2.606132881616794E-2</v>
      </c>
      <c r="D2065" s="51">
        <f t="shared" si="35"/>
        <v>7.606132881616795E-2</v>
      </c>
    </row>
    <row r="2066" spans="2:4" x14ac:dyDescent="0.2">
      <c r="B2066" t="s">
        <v>2102</v>
      </c>
      <c r="C2066" s="51">
        <v>-5.5382303744850307E-2</v>
      </c>
      <c r="D2066" s="51">
        <f t="shared" si="35"/>
        <v>0.1053823037448503</v>
      </c>
    </row>
    <row r="2067" spans="2:4" x14ac:dyDescent="0.2">
      <c r="B2067" t="s">
        <v>2103</v>
      </c>
      <c r="C2067" s="51">
        <v>1.8206995054477322E-2</v>
      </c>
      <c r="D2067" s="51">
        <f t="shared" si="35"/>
        <v>3.1793004945522681E-2</v>
      </c>
    </row>
    <row r="2068" spans="2:4" x14ac:dyDescent="0.2">
      <c r="B2068" t="s">
        <v>2104</v>
      </c>
      <c r="C2068" s="51">
        <v>-8.7912035166602519E-3</v>
      </c>
      <c r="D2068" s="51">
        <f t="shared" si="35"/>
        <v>5.8791203516660256E-2</v>
      </c>
    </row>
    <row r="2069" spans="2:4" x14ac:dyDescent="0.2">
      <c r="B2069" t="s">
        <v>2105</v>
      </c>
      <c r="C2069" s="51">
        <v>3.5243014855100514E-2</v>
      </c>
      <c r="D2069" s="51">
        <f t="shared" si="35"/>
        <v>1.4756985144899488E-2</v>
      </c>
    </row>
    <row r="2070" spans="2:4" x14ac:dyDescent="0.2">
      <c r="B2070" t="s">
        <v>2106</v>
      </c>
      <c r="C2070" s="51">
        <v>-7.0879063309559672E-3</v>
      </c>
      <c r="D2070" s="51">
        <f t="shared" si="35"/>
        <v>5.7087906330955972E-2</v>
      </c>
    </row>
    <row r="2071" spans="2:4" x14ac:dyDescent="0.2">
      <c r="B2071" t="s">
        <v>2107</v>
      </c>
      <c r="C2071" s="51">
        <v>7.7163279336834575E-2</v>
      </c>
      <c r="D2071" s="51">
        <f t="shared" si="35"/>
        <v>-2.7163279336834573E-2</v>
      </c>
    </row>
    <row r="2072" spans="2:4" x14ac:dyDescent="0.2">
      <c r="B2072" t="s">
        <v>2108</v>
      </c>
      <c r="C2072" s="51">
        <v>2.0938666552354872E-2</v>
      </c>
      <c r="D2072" s="51">
        <f t="shared" si="35"/>
        <v>2.9061333447645131E-2</v>
      </c>
    </row>
    <row r="2073" spans="2:4" x14ac:dyDescent="0.2">
      <c r="B2073" t="s">
        <v>2109</v>
      </c>
      <c r="C2073" s="51">
        <v>1.1947382341790403E-2</v>
      </c>
      <c r="D2073" s="51">
        <f t="shared" si="35"/>
        <v>3.8052617658209602E-2</v>
      </c>
    </row>
    <row r="2074" spans="2:4" x14ac:dyDescent="0.2">
      <c r="B2074" t="s">
        <v>2110</v>
      </c>
      <c r="C2074" s="51">
        <v>-3.6794078566494796E-3</v>
      </c>
      <c r="D2074" s="51">
        <f t="shared" si="35"/>
        <v>5.3679407856649486E-2</v>
      </c>
    </row>
    <row r="2075" spans="2:4" x14ac:dyDescent="0.2">
      <c r="B2075" t="s">
        <v>2111</v>
      </c>
      <c r="C2075" s="51">
        <v>1.5878509748939326E-2</v>
      </c>
      <c r="D2075" s="51">
        <f t="shared" si="35"/>
        <v>3.4121490251060677E-2</v>
      </c>
    </row>
    <row r="2076" spans="2:4" x14ac:dyDescent="0.2">
      <c r="B2076" t="s">
        <v>2112</v>
      </c>
      <c r="C2076" s="51">
        <v>1.743041763007884E-2</v>
      </c>
      <c r="D2076" s="51">
        <f t="shared" si="35"/>
        <v>3.2569582369921163E-2</v>
      </c>
    </row>
    <row r="2077" spans="2:4" x14ac:dyDescent="0.2">
      <c r="B2077" t="s">
        <v>2113</v>
      </c>
      <c r="C2077" s="51">
        <v>-5.1292316821399692E-3</v>
      </c>
      <c r="D2077" s="51">
        <f t="shared" si="35"/>
        <v>5.512923168213997E-2</v>
      </c>
    </row>
    <row r="2078" spans="2:4" x14ac:dyDescent="0.2">
      <c r="B2078" t="s">
        <v>2114</v>
      </c>
      <c r="C2078" s="51">
        <v>1.5377064819454235E-2</v>
      </c>
      <c r="D2078" s="51">
        <f t="shared" si="35"/>
        <v>3.4622935180545766E-2</v>
      </c>
    </row>
    <row r="2079" spans="2:4" x14ac:dyDescent="0.2">
      <c r="B2079" t="s">
        <v>2115</v>
      </c>
      <c r="C2079" s="51">
        <v>-3.3061148144362541E-2</v>
      </c>
      <c r="D2079" s="51">
        <f t="shared" si="35"/>
        <v>8.3061148144362551E-2</v>
      </c>
    </row>
    <row r="2080" spans="2:4" x14ac:dyDescent="0.2">
      <c r="B2080" t="s">
        <v>2116</v>
      </c>
      <c r="C2080" s="51">
        <v>1.0033871810121123E-2</v>
      </c>
      <c r="D2080" s="51">
        <f t="shared" si="35"/>
        <v>3.996612818987888E-2</v>
      </c>
    </row>
    <row r="2081" spans="2:4" x14ac:dyDescent="0.2">
      <c r="B2081" t="s">
        <v>2117</v>
      </c>
      <c r="C2081" s="51">
        <v>-1.1326588813310825E-2</v>
      </c>
      <c r="D2081" s="51">
        <f t="shared" si="35"/>
        <v>6.132658881331083E-2</v>
      </c>
    </row>
    <row r="2082" spans="2:4" x14ac:dyDescent="0.2">
      <c r="B2082" t="s">
        <v>2118</v>
      </c>
      <c r="C2082" s="51">
        <v>2.119890180069221E-2</v>
      </c>
      <c r="D2082" s="51">
        <f t="shared" si="35"/>
        <v>2.8801098199307793E-2</v>
      </c>
    </row>
    <row r="2083" spans="2:4" x14ac:dyDescent="0.2">
      <c r="B2083" t="s">
        <v>2119</v>
      </c>
      <c r="C2083" s="51">
        <v>1.372296502232279E-2</v>
      </c>
      <c r="D2083" s="51">
        <f t="shared" si="35"/>
        <v>3.6277034977677217E-2</v>
      </c>
    </row>
    <row r="2084" spans="2:4" x14ac:dyDescent="0.2">
      <c r="B2084" t="s">
        <v>2120</v>
      </c>
      <c r="C2084" s="51">
        <v>2.4111666314314252E-2</v>
      </c>
      <c r="D2084" s="51">
        <f t="shared" si="35"/>
        <v>2.5888333685685751E-2</v>
      </c>
    </row>
    <row r="2085" spans="2:4" x14ac:dyDescent="0.2">
      <c r="B2085" t="s">
        <v>2121</v>
      </c>
      <c r="C2085" s="51">
        <v>3.2629490910541223E-2</v>
      </c>
      <c r="D2085" s="51">
        <f t="shared" si="35"/>
        <v>1.737050908945878E-2</v>
      </c>
    </row>
    <row r="2086" spans="2:4" x14ac:dyDescent="0.2">
      <c r="B2086" t="s">
        <v>2122</v>
      </c>
      <c r="C2086" s="51">
        <v>9.6292376639166739E-3</v>
      </c>
      <c r="D2086" s="51">
        <f t="shared" si="35"/>
        <v>4.0370762336083332E-2</v>
      </c>
    </row>
    <row r="2087" spans="2:4" x14ac:dyDescent="0.2">
      <c r="B2087" t="s">
        <v>2123</v>
      </c>
      <c r="C2087" s="51">
        <v>-2.8668634798307689E-2</v>
      </c>
      <c r="D2087" s="51">
        <f t="shared" si="35"/>
        <v>7.8668634798307685E-2</v>
      </c>
    </row>
    <row r="2088" spans="2:4" x14ac:dyDescent="0.2">
      <c r="B2088" t="s">
        <v>2124</v>
      </c>
      <c r="C2088" s="51">
        <v>2.6154603071427147E-2</v>
      </c>
      <c r="D2088" s="51">
        <f t="shared" si="35"/>
        <v>2.3845396928572855E-2</v>
      </c>
    </row>
    <row r="2089" spans="2:4" x14ac:dyDescent="0.2">
      <c r="B2089" t="s">
        <v>2125</v>
      </c>
      <c r="C2089" s="51">
        <v>3.3277209154108117E-2</v>
      </c>
      <c r="D2089" s="51">
        <f t="shared" si="35"/>
        <v>1.6722790845891886E-2</v>
      </c>
    </row>
    <row r="2090" spans="2:4" x14ac:dyDescent="0.2">
      <c r="B2090" t="s">
        <v>2126</v>
      </c>
      <c r="C2090" s="51">
        <v>1.1808631833697368E-3</v>
      </c>
      <c r="D2090" s="51">
        <f t="shared" si="35"/>
        <v>4.8819136816630262E-2</v>
      </c>
    </row>
    <row r="2091" spans="2:4" x14ac:dyDescent="0.2">
      <c r="B2091" t="s">
        <v>2127</v>
      </c>
      <c r="C2091" s="51">
        <v>1.2323438209891027E-2</v>
      </c>
      <c r="D2091" s="51">
        <f t="shared" si="35"/>
        <v>3.7676561790108976E-2</v>
      </c>
    </row>
    <row r="2092" spans="2:4" x14ac:dyDescent="0.2">
      <c r="B2092" t="s">
        <v>2128</v>
      </c>
      <c r="C2092" s="51">
        <v>7.4224087135155792E-3</v>
      </c>
      <c r="D2092" s="51">
        <f t="shared" si="35"/>
        <v>4.2577591286484424E-2</v>
      </c>
    </row>
    <row r="2093" spans="2:4" x14ac:dyDescent="0.2">
      <c r="B2093" t="s">
        <v>2129</v>
      </c>
      <c r="C2093" s="51">
        <v>-3.4309876903973177E-2</v>
      </c>
      <c r="D2093" s="51">
        <f t="shared" si="35"/>
        <v>8.430987690397318E-2</v>
      </c>
    </row>
    <row r="2094" spans="2:4" x14ac:dyDescent="0.2">
      <c r="B2094" t="s">
        <v>2130</v>
      </c>
      <c r="C2094" s="51">
        <v>4.8801686188351262E-2</v>
      </c>
      <c r="D2094" s="51">
        <f t="shared" si="35"/>
        <v>1.1983138116487407E-3</v>
      </c>
    </row>
    <row r="2095" spans="2:4" x14ac:dyDescent="0.2">
      <c r="B2095" t="s">
        <v>2131</v>
      </c>
      <c r="C2095" s="51">
        <v>1.368937106628711E-2</v>
      </c>
      <c r="D2095" s="51">
        <f t="shared" si="35"/>
        <v>3.6310628933712896E-2</v>
      </c>
    </row>
    <row r="2096" spans="2:4" x14ac:dyDescent="0.2">
      <c r="B2096" t="s">
        <v>2132</v>
      </c>
      <c r="C2096" s="51">
        <v>-2.329114051100338E-2</v>
      </c>
      <c r="D2096" s="51">
        <f t="shared" si="35"/>
        <v>7.3291140511003383E-2</v>
      </c>
    </row>
    <row r="2097" spans="2:4" x14ac:dyDescent="0.2">
      <c r="B2097" t="s">
        <v>2133</v>
      </c>
      <c r="C2097" s="51">
        <v>2.4170639948725137E-2</v>
      </c>
      <c r="D2097" s="51">
        <f t="shared" si="35"/>
        <v>2.5829360051274865E-2</v>
      </c>
    </row>
    <row r="2098" spans="2:4" x14ac:dyDescent="0.2">
      <c r="B2098" t="s">
        <v>2134</v>
      </c>
      <c r="C2098" s="51">
        <v>4.7001284863757271E-2</v>
      </c>
      <c r="D2098" s="51">
        <f t="shared" si="35"/>
        <v>2.9987151362427314E-3</v>
      </c>
    </row>
    <row r="2099" spans="2:4" x14ac:dyDescent="0.2">
      <c r="B2099" t="s">
        <v>2135</v>
      </c>
      <c r="C2099" s="51">
        <v>3.1175490347006882E-2</v>
      </c>
      <c r="D2099" s="51">
        <f t="shared" si="35"/>
        <v>1.8824509652993121E-2</v>
      </c>
    </row>
    <row r="2100" spans="2:4" x14ac:dyDescent="0.2">
      <c r="B2100" t="s">
        <v>2136</v>
      </c>
      <c r="C2100" s="51">
        <v>3.1249227017572677E-2</v>
      </c>
      <c r="D2100" s="51">
        <f t="shared" si="35"/>
        <v>1.8750772982427326E-2</v>
      </c>
    </row>
    <row r="2101" spans="2:4" x14ac:dyDescent="0.2">
      <c r="B2101" t="s">
        <v>2137</v>
      </c>
      <c r="C2101" s="51">
        <v>4.2046032433455692E-2</v>
      </c>
      <c r="D2101" s="51">
        <f t="shared" si="35"/>
        <v>7.9539675665443108E-3</v>
      </c>
    </row>
    <row r="2102" spans="2:4" x14ac:dyDescent="0.2">
      <c r="B2102" t="s">
        <v>2138</v>
      </c>
      <c r="C2102" s="51">
        <v>3.6021384240680611E-2</v>
      </c>
      <c r="D2102" s="51">
        <f t="shared" si="35"/>
        <v>1.3978615759319392E-2</v>
      </c>
    </row>
    <row r="2103" spans="2:4" x14ac:dyDescent="0.2">
      <c r="B2103" t="s">
        <v>2139</v>
      </c>
      <c r="C2103" s="51">
        <v>2.1997807744579358E-2</v>
      </c>
      <c r="D2103" s="51">
        <f t="shared" si="35"/>
        <v>2.8002192255420645E-2</v>
      </c>
    </row>
    <row r="2104" spans="2:4" x14ac:dyDescent="0.2">
      <c r="B2104" t="s">
        <v>2140</v>
      </c>
      <c r="C2104" s="51">
        <v>3.5372510848123862E-3</v>
      </c>
      <c r="D2104" s="51">
        <f t="shared" si="35"/>
        <v>4.6462748915187618E-2</v>
      </c>
    </row>
    <row r="2105" spans="2:4" x14ac:dyDescent="0.2">
      <c r="B2105" t="s">
        <v>2141</v>
      </c>
      <c r="C2105" s="51">
        <v>1.4462301217691436E-2</v>
      </c>
      <c r="D2105" s="51">
        <f t="shared" si="35"/>
        <v>3.5537698782308565E-2</v>
      </c>
    </row>
    <row r="2106" spans="2:4" x14ac:dyDescent="0.2">
      <c r="B2106" t="s">
        <v>2142</v>
      </c>
      <c r="C2106" s="51">
        <v>-8.8752749186437486E-3</v>
      </c>
      <c r="D2106" s="51">
        <f t="shared" si="35"/>
        <v>5.887527491864375E-2</v>
      </c>
    </row>
    <row r="2107" spans="2:4" x14ac:dyDescent="0.2">
      <c r="B2107" t="s">
        <v>2143</v>
      </c>
      <c r="C2107" s="51">
        <v>7.0727124334700698E-3</v>
      </c>
      <c r="D2107" s="51">
        <f t="shared" si="35"/>
        <v>4.2927287566529936E-2</v>
      </c>
    </row>
    <row r="2108" spans="2:4" x14ac:dyDescent="0.2">
      <c r="B2108" t="s">
        <v>2144</v>
      </c>
      <c r="C2108" s="51">
        <v>-1.1341126640931181E-2</v>
      </c>
      <c r="D2108" s="51">
        <f t="shared" si="35"/>
        <v>6.1341126640931186E-2</v>
      </c>
    </row>
    <row r="2109" spans="2:4" x14ac:dyDescent="0.2">
      <c r="B2109" t="s">
        <v>2145</v>
      </c>
      <c r="C2109" s="51">
        <v>-1.0297267452838437E-2</v>
      </c>
      <c r="D2109" s="51">
        <f t="shared" si="35"/>
        <v>6.0297267452838442E-2</v>
      </c>
    </row>
    <row r="2110" spans="2:4" x14ac:dyDescent="0.2">
      <c r="B2110" t="s">
        <v>2146</v>
      </c>
      <c r="C2110" s="51">
        <v>3.2956582517108507E-2</v>
      </c>
      <c r="D2110" s="51">
        <f t="shared" si="35"/>
        <v>1.7043417482891496E-2</v>
      </c>
    </row>
    <row r="2111" spans="2:4" x14ac:dyDescent="0.2">
      <c r="B2111" t="s">
        <v>2147</v>
      </c>
      <c r="C2111" s="51">
        <v>2.2627325854365797E-2</v>
      </c>
      <c r="D2111" s="51">
        <f t="shared" si="35"/>
        <v>2.7372674145634206E-2</v>
      </c>
    </row>
    <row r="2112" spans="2:4" x14ac:dyDescent="0.2">
      <c r="B2112" t="s">
        <v>2148</v>
      </c>
      <c r="C2112" s="51">
        <v>-9.1380762308826708E-3</v>
      </c>
      <c r="D2112" s="51">
        <f t="shared" si="35"/>
        <v>5.9138076230882672E-2</v>
      </c>
    </row>
    <row r="2113" spans="2:4" x14ac:dyDescent="0.2">
      <c r="B2113" t="s">
        <v>2149</v>
      </c>
      <c r="C2113" s="51">
        <v>1.3210526526783832E-2</v>
      </c>
      <c r="D2113" s="51">
        <f t="shared" si="35"/>
        <v>3.6789473473216171E-2</v>
      </c>
    </row>
    <row r="2114" spans="2:4" x14ac:dyDescent="0.2">
      <c r="B2114" t="s">
        <v>2150</v>
      </c>
      <c r="C2114" s="51">
        <v>1.5351059715927075E-2</v>
      </c>
      <c r="D2114" s="51">
        <f t="shared" si="35"/>
        <v>3.4648940284072928E-2</v>
      </c>
    </row>
    <row r="2115" spans="2:4" x14ac:dyDescent="0.2">
      <c r="B2115" t="s">
        <v>2151</v>
      </c>
      <c r="C2115" s="51">
        <v>1.3221729110382635E-2</v>
      </c>
      <c r="D2115" s="51">
        <f t="shared" si="35"/>
        <v>3.6778270889617368E-2</v>
      </c>
    </row>
    <row r="2116" spans="2:4" x14ac:dyDescent="0.2">
      <c r="B2116" t="s">
        <v>2152</v>
      </c>
      <c r="C2116" s="51">
        <v>-2.218712853122165E-2</v>
      </c>
      <c r="D2116" s="51">
        <f t="shared" si="35"/>
        <v>7.2187128531221653E-2</v>
      </c>
    </row>
    <row r="2117" spans="2:4" x14ac:dyDescent="0.2">
      <c r="B2117" t="s">
        <v>2153</v>
      </c>
      <c r="C2117" s="51">
        <v>1.3314605526435416E-3</v>
      </c>
      <c r="D2117" s="51">
        <f t="shared" ref="D2117:D2180" si="36">-C2117+5%</f>
        <v>4.8668539447356461E-2</v>
      </c>
    </row>
    <row r="2118" spans="2:4" x14ac:dyDescent="0.2">
      <c r="B2118" t="s">
        <v>2154</v>
      </c>
      <c r="C2118" s="51">
        <v>4.6202941776582025E-2</v>
      </c>
      <c r="D2118" s="51">
        <f t="shared" si="36"/>
        <v>3.7970582234179776E-3</v>
      </c>
    </row>
    <row r="2119" spans="2:4" x14ac:dyDescent="0.2">
      <c r="B2119" t="s">
        <v>2155</v>
      </c>
      <c r="C2119" s="51">
        <v>3.2461107320899733E-2</v>
      </c>
      <c r="D2119" s="51">
        <f t="shared" si="36"/>
        <v>1.7538892679100269E-2</v>
      </c>
    </row>
    <row r="2120" spans="2:4" x14ac:dyDescent="0.2">
      <c r="B2120" t="s">
        <v>2156</v>
      </c>
      <c r="C2120" s="51">
        <v>-1.8893391031532494E-2</v>
      </c>
      <c r="D2120" s="51">
        <f t="shared" si="36"/>
        <v>6.8893391031532497E-2</v>
      </c>
    </row>
    <row r="2121" spans="2:4" x14ac:dyDescent="0.2">
      <c r="B2121" t="s">
        <v>2157</v>
      </c>
      <c r="C2121" s="51">
        <v>1.6952680522671775E-2</v>
      </c>
      <c r="D2121" s="51">
        <f t="shared" si="36"/>
        <v>3.3047319477328224E-2</v>
      </c>
    </row>
    <row r="2122" spans="2:4" x14ac:dyDescent="0.2">
      <c r="B2122" t="s">
        <v>2158</v>
      </c>
      <c r="C2122" s="51">
        <v>1.6537911214041995E-2</v>
      </c>
      <c r="D2122" s="51">
        <f t="shared" si="36"/>
        <v>3.3462088785958008E-2</v>
      </c>
    </row>
    <row r="2123" spans="2:4" x14ac:dyDescent="0.2">
      <c r="B2123" t="s">
        <v>2159</v>
      </c>
      <c r="C2123" s="51">
        <v>8.7874940343069669E-3</v>
      </c>
      <c r="D2123" s="51">
        <f t="shared" si="36"/>
        <v>4.1212505965693036E-2</v>
      </c>
    </row>
    <row r="2124" spans="2:4" x14ac:dyDescent="0.2">
      <c r="B2124" t="s">
        <v>2160</v>
      </c>
      <c r="C2124" s="51">
        <v>4.9249260196454949E-3</v>
      </c>
      <c r="D2124" s="51">
        <f t="shared" si="36"/>
        <v>4.5075073980354506E-2</v>
      </c>
    </row>
    <row r="2125" spans="2:4" x14ac:dyDescent="0.2">
      <c r="B2125" t="s">
        <v>2161</v>
      </c>
      <c r="C2125" s="51">
        <v>1.9449460372449184E-2</v>
      </c>
      <c r="D2125" s="51">
        <f t="shared" si="36"/>
        <v>3.0550539627550818E-2</v>
      </c>
    </row>
    <row r="2126" spans="2:4" x14ac:dyDescent="0.2">
      <c r="B2126" t="s">
        <v>2162</v>
      </c>
      <c r="C2126" s="51">
        <v>1.0156946101666746E-2</v>
      </c>
      <c r="D2126" s="51">
        <f t="shared" si="36"/>
        <v>3.9843053898333258E-2</v>
      </c>
    </row>
    <row r="2127" spans="2:4" x14ac:dyDescent="0.2">
      <c r="B2127" t="s">
        <v>2163</v>
      </c>
      <c r="C2127" s="51">
        <v>1.1433851193476285E-2</v>
      </c>
      <c r="D2127" s="51">
        <f t="shared" si="36"/>
        <v>3.8566148806523717E-2</v>
      </c>
    </row>
    <row r="2128" spans="2:4" x14ac:dyDescent="0.2">
      <c r="B2128" t="s">
        <v>2164</v>
      </c>
      <c r="C2128" s="51">
        <v>3.4734508237300753E-2</v>
      </c>
      <c r="D2128" s="51">
        <f t="shared" si="36"/>
        <v>1.526549176269925E-2</v>
      </c>
    </row>
    <row r="2129" spans="2:4" x14ac:dyDescent="0.2">
      <c r="B2129" t="s">
        <v>2165</v>
      </c>
      <c r="C2129" s="51">
        <v>2.8847489432427847E-2</v>
      </c>
      <c r="D2129" s="51">
        <f t="shared" si="36"/>
        <v>2.1152510567572155E-2</v>
      </c>
    </row>
    <row r="2130" spans="2:4" x14ac:dyDescent="0.2">
      <c r="B2130" t="s">
        <v>2166</v>
      </c>
      <c r="C2130" s="51">
        <v>-1.9734992085445074E-2</v>
      </c>
      <c r="D2130" s="51">
        <f t="shared" si="36"/>
        <v>6.9734992085445077E-2</v>
      </c>
    </row>
    <row r="2131" spans="2:4" x14ac:dyDescent="0.2">
      <c r="B2131" t="s">
        <v>2167</v>
      </c>
      <c r="C2131" s="51">
        <v>1.5582870017782753E-2</v>
      </c>
      <c r="D2131" s="51">
        <f t="shared" si="36"/>
        <v>3.441712998221725E-2</v>
      </c>
    </row>
    <row r="2132" spans="2:4" x14ac:dyDescent="0.2">
      <c r="B2132" t="s">
        <v>2168</v>
      </c>
      <c r="C2132" s="51">
        <v>3.3147610408733472E-2</v>
      </c>
      <c r="D2132" s="51">
        <f t="shared" si="36"/>
        <v>1.6852389591266531E-2</v>
      </c>
    </row>
    <row r="2133" spans="2:4" x14ac:dyDescent="0.2">
      <c r="B2133" t="s">
        <v>2169</v>
      </c>
      <c r="C2133" s="51">
        <v>-3.5477085930954513E-3</v>
      </c>
      <c r="D2133" s="51">
        <f t="shared" si="36"/>
        <v>5.3547708593095454E-2</v>
      </c>
    </row>
    <row r="2134" spans="2:4" x14ac:dyDescent="0.2">
      <c r="B2134" t="s">
        <v>2170</v>
      </c>
      <c r="C2134" s="51">
        <v>4.132900101874639E-4</v>
      </c>
      <c r="D2134" s="51">
        <f t="shared" si="36"/>
        <v>4.9586709989812537E-2</v>
      </c>
    </row>
    <row r="2135" spans="2:4" x14ac:dyDescent="0.2">
      <c r="B2135" t="s">
        <v>2171</v>
      </c>
      <c r="C2135" s="51">
        <v>-3.0481263804028443E-2</v>
      </c>
      <c r="D2135" s="51">
        <f t="shared" si="36"/>
        <v>8.0481263804028452E-2</v>
      </c>
    </row>
    <row r="2136" spans="2:4" x14ac:dyDescent="0.2">
      <c r="B2136" t="s">
        <v>2172</v>
      </c>
      <c r="C2136" s="51">
        <v>3.5659022485224397E-3</v>
      </c>
      <c r="D2136" s="51">
        <f t="shared" si="36"/>
        <v>4.6434097751477561E-2</v>
      </c>
    </row>
    <row r="2137" spans="2:4" x14ac:dyDescent="0.2">
      <c r="B2137" t="s">
        <v>2173</v>
      </c>
      <c r="C2137" s="51">
        <v>3.8645500527837814E-2</v>
      </c>
      <c r="D2137" s="51">
        <f t="shared" si="36"/>
        <v>1.1354499472162188E-2</v>
      </c>
    </row>
    <row r="2138" spans="2:4" x14ac:dyDescent="0.2">
      <c r="B2138" t="s">
        <v>2174</v>
      </c>
      <c r="C2138" s="51">
        <v>1.6544332272327628E-2</v>
      </c>
      <c r="D2138" s="51">
        <f t="shared" si="36"/>
        <v>3.3455667727672375E-2</v>
      </c>
    </row>
    <row r="2139" spans="2:4" x14ac:dyDescent="0.2">
      <c r="B2139" t="s">
        <v>2175</v>
      </c>
      <c r="C2139" s="51">
        <v>1.0122083255749042E-2</v>
      </c>
      <c r="D2139" s="51">
        <f t="shared" si="36"/>
        <v>3.9877916744250959E-2</v>
      </c>
    </row>
    <row r="2140" spans="2:4" x14ac:dyDescent="0.2">
      <c r="B2140" t="s">
        <v>2176</v>
      </c>
      <c r="C2140" s="51">
        <v>1.1096976393596199E-2</v>
      </c>
      <c r="D2140" s="51">
        <f t="shared" si="36"/>
        <v>3.8903023606403804E-2</v>
      </c>
    </row>
    <row r="2141" spans="2:4" x14ac:dyDescent="0.2">
      <c r="B2141" t="s">
        <v>2177</v>
      </c>
      <c r="C2141" s="51">
        <v>3.6809532445362336E-2</v>
      </c>
      <c r="D2141" s="51">
        <f t="shared" si="36"/>
        <v>1.3190467554637667E-2</v>
      </c>
    </row>
    <row r="2142" spans="2:4" x14ac:dyDescent="0.2">
      <c r="B2142" t="s">
        <v>2178</v>
      </c>
      <c r="C2142" s="51">
        <v>-1.7910394937154465E-3</v>
      </c>
      <c r="D2142" s="51">
        <f t="shared" si="36"/>
        <v>5.1791039493715448E-2</v>
      </c>
    </row>
    <row r="2143" spans="2:4" x14ac:dyDescent="0.2">
      <c r="B2143" t="s">
        <v>2179</v>
      </c>
      <c r="C2143" s="51">
        <v>1.3945038166955597E-2</v>
      </c>
      <c r="D2143" s="51">
        <f t="shared" si="36"/>
        <v>3.6054961833044408E-2</v>
      </c>
    </row>
    <row r="2144" spans="2:4" x14ac:dyDescent="0.2">
      <c r="B2144" t="s">
        <v>2180</v>
      </c>
      <c r="C2144" s="51">
        <v>7.5103254250705274E-3</v>
      </c>
      <c r="D2144" s="51">
        <f t="shared" si="36"/>
        <v>4.2489674574929477E-2</v>
      </c>
    </row>
    <row r="2145" spans="2:4" x14ac:dyDescent="0.2">
      <c r="B2145" t="s">
        <v>2181</v>
      </c>
      <c r="C2145" s="51">
        <v>3.3180309502616578E-2</v>
      </c>
      <c r="D2145" s="51">
        <f t="shared" si="36"/>
        <v>1.6819690497383424E-2</v>
      </c>
    </row>
    <row r="2146" spans="2:4" x14ac:dyDescent="0.2">
      <c r="B2146" t="s">
        <v>2182</v>
      </c>
      <c r="C2146" s="51">
        <v>-5.3574594984133993E-4</v>
      </c>
      <c r="D2146" s="51">
        <f t="shared" si="36"/>
        <v>5.0535745949841344E-2</v>
      </c>
    </row>
    <row r="2147" spans="2:4" x14ac:dyDescent="0.2">
      <c r="B2147" t="s">
        <v>2183</v>
      </c>
      <c r="C2147" s="51">
        <v>2.9071517443575778E-2</v>
      </c>
      <c r="D2147" s="51">
        <f t="shared" si="36"/>
        <v>2.0928482556424224E-2</v>
      </c>
    </row>
    <row r="2148" spans="2:4" x14ac:dyDescent="0.2">
      <c r="B2148" t="s">
        <v>2184</v>
      </c>
      <c r="C2148" s="51">
        <v>2.5681467357333142E-2</v>
      </c>
      <c r="D2148" s="51">
        <f t="shared" si="36"/>
        <v>2.4318532642666861E-2</v>
      </c>
    </row>
    <row r="2149" spans="2:4" x14ac:dyDescent="0.2">
      <c r="B2149" t="s">
        <v>2185</v>
      </c>
      <c r="C2149" s="51">
        <v>3.0732734246070072E-2</v>
      </c>
      <c r="D2149" s="51">
        <f t="shared" si="36"/>
        <v>1.9267265753929931E-2</v>
      </c>
    </row>
    <row r="2150" spans="2:4" x14ac:dyDescent="0.2">
      <c r="B2150" t="s">
        <v>2186</v>
      </c>
      <c r="C2150" s="51">
        <v>1.2540698844626715E-2</v>
      </c>
      <c r="D2150" s="51">
        <f t="shared" si="36"/>
        <v>3.7459301155373284E-2</v>
      </c>
    </row>
    <row r="2151" spans="2:4" x14ac:dyDescent="0.2">
      <c r="B2151" t="s">
        <v>2187</v>
      </c>
      <c r="C2151" s="51">
        <v>1.5665499534608412E-2</v>
      </c>
      <c r="D2151" s="51">
        <f t="shared" si="36"/>
        <v>3.433450046539159E-2</v>
      </c>
    </row>
    <row r="2152" spans="2:4" x14ac:dyDescent="0.2">
      <c r="B2152" t="s">
        <v>2188</v>
      </c>
      <c r="C2152" s="51">
        <v>2.25333688149131E-2</v>
      </c>
      <c r="D2152" s="51">
        <f t="shared" si="36"/>
        <v>2.7466631185086902E-2</v>
      </c>
    </row>
    <row r="2153" spans="2:4" x14ac:dyDescent="0.2">
      <c r="B2153" t="s">
        <v>2189</v>
      </c>
      <c r="C2153" s="51">
        <v>-5.3033293844016362E-3</v>
      </c>
      <c r="D2153" s="51">
        <f t="shared" si="36"/>
        <v>5.5303329384401641E-2</v>
      </c>
    </row>
    <row r="2154" spans="2:4" x14ac:dyDescent="0.2">
      <c r="B2154" t="s">
        <v>2190</v>
      </c>
      <c r="C2154" s="51">
        <v>1.2500403688228528E-2</v>
      </c>
      <c r="D2154" s="51">
        <f t="shared" si="36"/>
        <v>3.7499596311771473E-2</v>
      </c>
    </row>
    <row r="2155" spans="2:4" x14ac:dyDescent="0.2">
      <c r="B2155" t="s">
        <v>2191</v>
      </c>
      <c r="C2155" s="51">
        <v>2.5547210571770996E-2</v>
      </c>
      <c r="D2155" s="51">
        <f t="shared" si="36"/>
        <v>2.4452789428229007E-2</v>
      </c>
    </row>
    <row r="2156" spans="2:4" x14ac:dyDescent="0.2">
      <c r="B2156" t="s">
        <v>2192</v>
      </c>
      <c r="C2156" s="51">
        <v>1.7665908353734588E-2</v>
      </c>
      <c r="D2156" s="51">
        <f t="shared" si="36"/>
        <v>3.2334091646265412E-2</v>
      </c>
    </row>
    <row r="2157" spans="2:4" x14ac:dyDescent="0.2">
      <c r="B2157" t="s">
        <v>2193</v>
      </c>
      <c r="C2157" s="51">
        <v>1.0503030125951437E-2</v>
      </c>
      <c r="D2157" s="51">
        <f t="shared" si="36"/>
        <v>3.9496969874048563E-2</v>
      </c>
    </row>
    <row r="2158" spans="2:4" x14ac:dyDescent="0.2">
      <c r="B2158" t="s">
        <v>2194</v>
      </c>
      <c r="C2158" s="51">
        <v>3.8961472490735213E-3</v>
      </c>
      <c r="D2158" s="51">
        <f t="shared" si="36"/>
        <v>4.6103852750926481E-2</v>
      </c>
    </row>
    <row r="2159" spans="2:4" x14ac:dyDescent="0.2">
      <c r="B2159" t="s">
        <v>2195</v>
      </c>
      <c r="C2159" s="51">
        <v>7.5959315636542415E-3</v>
      </c>
      <c r="D2159" s="51">
        <f t="shared" si="36"/>
        <v>4.2404068436345761E-2</v>
      </c>
    </row>
    <row r="2160" spans="2:4" x14ac:dyDescent="0.2">
      <c r="B2160" t="s">
        <v>2196</v>
      </c>
      <c r="C2160" s="51">
        <v>1.6944332481806976E-2</v>
      </c>
      <c r="D2160" s="51">
        <f t="shared" si="36"/>
        <v>3.3055667518193027E-2</v>
      </c>
    </row>
    <row r="2161" spans="2:4" x14ac:dyDescent="0.2">
      <c r="B2161" t="s">
        <v>2197</v>
      </c>
      <c r="C2161" s="51">
        <v>1.9446708647378019E-2</v>
      </c>
      <c r="D2161" s="51">
        <f t="shared" si="36"/>
        <v>3.0553291352621983E-2</v>
      </c>
    </row>
    <row r="2162" spans="2:4" x14ac:dyDescent="0.2">
      <c r="B2162" t="s">
        <v>2198</v>
      </c>
      <c r="C2162" s="51">
        <v>9.6863760530060093E-4</v>
      </c>
      <c r="D2162" s="51">
        <f t="shared" si="36"/>
        <v>4.90313623946994E-2</v>
      </c>
    </row>
    <row r="2163" spans="2:4" x14ac:dyDescent="0.2">
      <c r="B2163" t="s">
        <v>2199</v>
      </c>
      <c r="C2163" s="51">
        <v>1.9418460816664769E-2</v>
      </c>
      <c r="D2163" s="51">
        <f t="shared" si="36"/>
        <v>3.0581539183335234E-2</v>
      </c>
    </row>
    <row r="2164" spans="2:4" x14ac:dyDescent="0.2">
      <c r="B2164" t="s">
        <v>2200</v>
      </c>
      <c r="C2164" s="51">
        <v>4.0786001584721624E-3</v>
      </c>
      <c r="D2164" s="51">
        <f t="shared" si="36"/>
        <v>4.5921399841527842E-2</v>
      </c>
    </row>
    <row r="2165" spans="2:4" x14ac:dyDescent="0.2">
      <c r="B2165" t="s">
        <v>2201</v>
      </c>
      <c r="C2165" s="51">
        <v>7.2670664407174113E-3</v>
      </c>
      <c r="D2165" s="51">
        <f t="shared" si="36"/>
        <v>4.2732933559282593E-2</v>
      </c>
    </row>
    <row r="2166" spans="2:4" x14ac:dyDescent="0.2">
      <c r="B2166" t="s">
        <v>2202</v>
      </c>
      <c r="C2166" s="51">
        <v>1.6431517414396375E-2</v>
      </c>
      <c r="D2166" s="51">
        <f t="shared" si="36"/>
        <v>3.3568482585603632E-2</v>
      </c>
    </row>
    <row r="2167" spans="2:4" x14ac:dyDescent="0.2">
      <c r="B2167" t="s">
        <v>2203</v>
      </c>
      <c r="C2167" s="51">
        <v>5.2276817713573284E-3</v>
      </c>
      <c r="D2167" s="51">
        <f t="shared" si="36"/>
        <v>4.4772318228642673E-2</v>
      </c>
    </row>
    <row r="2168" spans="2:4" x14ac:dyDescent="0.2">
      <c r="B2168" t="s">
        <v>2204</v>
      </c>
      <c r="C2168" s="51">
        <v>1.7214065414283365E-2</v>
      </c>
      <c r="D2168" s="51">
        <f t="shared" si="36"/>
        <v>3.2785934585716638E-2</v>
      </c>
    </row>
    <row r="2169" spans="2:4" x14ac:dyDescent="0.2">
      <c r="B2169" t="s">
        <v>2205</v>
      </c>
      <c r="C2169" s="51">
        <v>2.0103420683927405E-2</v>
      </c>
      <c r="D2169" s="51">
        <f t="shared" si="36"/>
        <v>2.9896579316072598E-2</v>
      </c>
    </row>
    <row r="2170" spans="2:4" x14ac:dyDescent="0.2">
      <c r="B2170" t="s">
        <v>2206</v>
      </c>
      <c r="C2170" s="51">
        <v>-3.2482596408795247E-3</v>
      </c>
      <c r="D2170" s="51">
        <f t="shared" si="36"/>
        <v>5.3248259640879529E-2</v>
      </c>
    </row>
    <row r="2171" spans="2:4" x14ac:dyDescent="0.2">
      <c r="B2171" t="s">
        <v>2207</v>
      </c>
      <c r="C2171" s="51">
        <v>1.6685576251299059E-2</v>
      </c>
      <c r="D2171" s="51">
        <f t="shared" si="36"/>
        <v>3.3314423748700944E-2</v>
      </c>
    </row>
    <row r="2172" spans="2:4" x14ac:dyDescent="0.2">
      <c r="B2172" t="s">
        <v>2208</v>
      </c>
      <c r="C2172" s="51">
        <v>8.7979621384746444E-3</v>
      </c>
      <c r="D2172" s="51">
        <f t="shared" si="36"/>
        <v>4.1202037861525362E-2</v>
      </c>
    </row>
    <row r="2173" spans="2:4" x14ac:dyDescent="0.2">
      <c r="B2173" t="s">
        <v>2209</v>
      </c>
      <c r="C2173" s="51">
        <v>1.6909698628787845E-3</v>
      </c>
      <c r="D2173" s="51">
        <f t="shared" si="36"/>
        <v>4.830903013712122E-2</v>
      </c>
    </row>
    <row r="2174" spans="2:4" x14ac:dyDescent="0.2">
      <c r="B2174" t="s">
        <v>2210</v>
      </c>
      <c r="C2174" s="51">
        <v>-1.4354699985495928E-2</v>
      </c>
      <c r="D2174" s="51">
        <f t="shared" si="36"/>
        <v>6.4354699985495936E-2</v>
      </c>
    </row>
    <row r="2175" spans="2:4" x14ac:dyDescent="0.2">
      <c r="B2175" t="s">
        <v>2211</v>
      </c>
      <c r="C2175" s="51">
        <v>3.4001547519122134E-2</v>
      </c>
      <c r="D2175" s="51">
        <f t="shared" si="36"/>
        <v>1.5998452480877869E-2</v>
      </c>
    </row>
    <row r="2176" spans="2:4" x14ac:dyDescent="0.2">
      <c r="B2176" t="s">
        <v>2212</v>
      </c>
      <c r="C2176" s="51">
        <v>-1.3902630028237403E-2</v>
      </c>
      <c r="D2176" s="51">
        <f t="shared" si="36"/>
        <v>6.39026300282374E-2</v>
      </c>
    </row>
    <row r="2177" spans="2:4" x14ac:dyDescent="0.2">
      <c r="B2177" t="s">
        <v>2213</v>
      </c>
      <c r="C2177" s="51">
        <v>1.3801403970987954E-2</v>
      </c>
      <c r="D2177" s="51">
        <f t="shared" si="36"/>
        <v>3.6198596029012049E-2</v>
      </c>
    </row>
    <row r="2178" spans="2:4" x14ac:dyDescent="0.2">
      <c r="B2178" t="s">
        <v>2214</v>
      </c>
      <c r="C2178" s="51">
        <v>5.0532228319469734E-2</v>
      </c>
      <c r="D2178" s="51">
        <f t="shared" si="36"/>
        <v>-5.3222831946973109E-4</v>
      </c>
    </row>
    <row r="2179" spans="2:4" x14ac:dyDescent="0.2">
      <c r="B2179" t="s">
        <v>2215</v>
      </c>
      <c r="C2179" s="51">
        <v>1.4505472615992675E-2</v>
      </c>
      <c r="D2179" s="51">
        <f t="shared" si="36"/>
        <v>3.5494527384007324E-2</v>
      </c>
    </row>
    <row r="2180" spans="2:4" x14ac:dyDescent="0.2">
      <c r="B2180" t="s">
        <v>2216</v>
      </c>
      <c r="C2180" s="51">
        <v>9.9068007796513785E-3</v>
      </c>
      <c r="D2180" s="51">
        <f t="shared" si="36"/>
        <v>4.0093199220348624E-2</v>
      </c>
    </row>
    <row r="2181" spans="2:4" x14ac:dyDescent="0.2">
      <c r="B2181" t="s">
        <v>2217</v>
      </c>
      <c r="C2181" s="51">
        <v>-5.1409377502364337E-3</v>
      </c>
      <c r="D2181" s="51">
        <f t="shared" ref="D2181:D2244" si="37">-C2181+5%</f>
        <v>5.5140937750236436E-2</v>
      </c>
    </row>
    <row r="2182" spans="2:4" x14ac:dyDescent="0.2">
      <c r="B2182" t="s">
        <v>2218</v>
      </c>
      <c r="C2182" s="51">
        <v>2.4836598142830735E-2</v>
      </c>
      <c r="D2182" s="51">
        <f t="shared" si="37"/>
        <v>2.5163401857169268E-2</v>
      </c>
    </row>
    <row r="2183" spans="2:4" x14ac:dyDescent="0.2">
      <c r="B2183" t="s">
        <v>2219</v>
      </c>
      <c r="C2183" s="51">
        <v>1.5508456550950893E-2</v>
      </c>
      <c r="D2183" s="51">
        <f t="shared" si="37"/>
        <v>3.449154344904911E-2</v>
      </c>
    </row>
    <row r="2184" spans="2:4" x14ac:dyDescent="0.2">
      <c r="B2184" t="s">
        <v>2220</v>
      </c>
      <c r="C2184" s="51">
        <v>2.5221586152101516E-2</v>
      </c>
      <c r="D2184" s="51">
        <f t="shared" si="37"/>
        <v>2.4778413847898487E-2</v>
      </c>
    </row>
    <row r="2185" spans="2:4" x14ac:dyDescent="0.2">
      <c r="B2185" t="s">
        <v>2221</v>
      </c>
      <c r="C2185" s="51">
        <v>2.1992856136183219E-2</v>
      </c>
      <c r="D2185" s="51">
        <f t="shared" si="37"/>
        <v>2.8007143863816784E-2</v>
      </c>
    </row>
    <row r="2186" spans="2:4" x14ac:dyDescent="0.2">
      <c r="B2186" t="s">
        <v>2222</v>
      </c>
      <c r="C2186" s="51">
        <v>-2.3518645089057374E-3</v>
      </c>
      <c r="D2186" s="51">
        <f t="shared" si="37"/>
        <v>5.2351864508905742E-2</v>
      </c>
    </row>
    <row r="2187" spans="2:4" x14ac:dyDescent="0.2">
      <c r="B2187" t="s">
        <v>2223</v>
      </c>
      <c r="C2187" s="51">
        <v>-2.4912701138907669E-3</v>
      </c>
      <c r="D2187" s="51">
        <f t="shared" si="37"/>
        <v>5.2491270113890771E-2</v>
      </c>
    </row>
    <row r="2188" spans="2:4" x14ac:dyDescent="0.2">
      <c r="B2188" t="s">
        <v>2224</v>
      </c>
      <c r="C2188" s="51">
        <v>-1.5503293099974861E-2</v>
      </c>
      <c r="D2188" s="51">
        <f t="shared" si="37"/>
        <v>6.5503293099974866E-2</v>
      </c>
    </row>
    <row r="2189" spans="2:4" x14ac:dyDescent="0.2">
      <c r="B2189" t="s">
        <v>2225</v>
      </c>
      <c r="C2189" s="51">
        <v>3.2010763048567668E-2</v>
      </c>
      <c r="D2189" s="51">
        <f t="shared" si="37"/>
        <v>1.7989236951432334E-2</v>
      </c>
    </row>
    <row r="2190" spans="2:4" x14ac:dyDescent="0.2">
      <c r="B2190" t="s">
        <v>2226</v>
      </c>
      <c r="C2190" s="51">
        <v>2.1247015562631817E-2</v>
      </c>
      <c r="D2190" s="51">
        <f t="shared" si="37"/>
        <v>2.8752984437368186E-2</v>
      </c>
    </row>
    <row r="2191" spans="2:4" x14ac:dyDescent="0.2">
      <c r="B2191" t="s">
        <v>2227</v>
      </c>
      <c r="C2191" s="51">
        <v>3.4236398520942186E-2</v>
      </c>
      <c r="D2191" s="51">
        <f t="shared" si="37"/>
        <v>1.5763601479057816E-2</v>
      </c>
    </row>
    <row r="2192" spans="2:4" x14ac:dyDescent="0.2">
      <c r="B2192" t="s">
        <v>2228</v>
      </c>
      <c r="C2192" s="51">
        <v>2.3476513726402113E-3</v>
      </c>
      <c r="D2192" s="51">
        <f t="shared" si="37"/>
        <v>4.7652348627359793E-2</v>
      </c>
    </row>
    <row r="2193" spans="2:4" x14ac:dyDescent="0.2">
      <c r="B2193" t="s">
        <v>2229</v>
      </c>
      <c r="C2193" s="51">
        <v>4.7900456340325658E-2</v>
      </c>
      <c r="D2193" s="51">
        <f t="shared" si="37"/>
        <v>2.0995436596743453E-3</v>
      </c>
    </row>
    <row r="2194" spans="2:4" x14ac:dyDescent="0.2">
      <c r="B2194" t="s">
        <v>2230</v>
      </c>
      <c r="C2194" s="51">
        <v>2.7902381149777647E-3</v>
      </c>
      <c r="D2194" s="51">
        <f t="shared" si="37"/>
        <v>4.7209761885022239E-2</v>
      </c>
    </row>
    <row r="2195" spans="2:4" x14ac:dyDescent="0.2">
      <c r="B2195" t="s">
        <v>2231</v>
      </c>
      <c r="C2195" s="51">
        <v>2.9832956061517577E-2</v>
      </c>
      <c r="D2195" s="51">
        <f t="shared" si="37"/>
        <v>2.0167043938482426E-2</v>
      </c>
    </row>
    <row r="2196" spans="2:4" x14ac:dyDescent="0.2">
      <c r="B2196" t="s">
        <v>2232</v>
      </c>
      <c r="C2196" s="51">
        <v>9.3429222157044977E-3</v>
      </c>
      <c r="D2196" s="51">
        <f t="shared" si="37"/>
        <v>4.0657077784295503E-2</v>
      </c>
    </row>
    <row r="2197" spans="2:4" x14ac:dyDescent="0.2">
      <c r="B2197" t="s">
        <v>2233</v>
      </c>
      <c r="C2197" s="51">
        <v>3.0305521184967148E-2</v>
      </c>
      <c r="D2197" s="51">
        <f t="shared" si="37"/>
        <v>1.9694478815032855E-2</v>
      </c>
    </row>
    <row r="2198" spans="2:4" x14ac:dyDescent="0.2">
      <c r="B2198" t="s">
        <v>2234</v>
      </c>
      <c r="C2198" s="51">
        <v>5.5429854979347139E-2</v>
      </c>
      <c r="D2198" s="51">
        <f t="shared" si="37"/>
        <v>-5.429854979347136E-3</v>
      </c>
    </row>
    <row r="2199" spans="2:4" x14ac:dyDescent="0.2">
      <c r="B2199" t="s">
        <v>2235</v>
      </c>
      <c r="C2199" s="51">
        <v>5.2129304470959821E-2</v>
      </c>
      <c r="D2199" s="51">
        <f t="shared" si="37"/>
        <v>-2.1293044709598183E-3</v>
      </c>
    </row>
    <row r="2200" spans="2:4" x14ac:dyDescent="0.2">
      <c r="B2200" t="s">
        <v>2236</v>
      </c>
      <c r="C2200" s="51">
        <v>-9.2730622366083044E-4</v>
      </c>
      <c r="D2200" s="51">
        <f t="shared" si="37"/>
        <v>5.0927306223660831E-2</v>
      </c>
    </row>
    <row r="2201" spans="2:4" x14ac:dyDescent="0.2">
      <c r="B2201" t="s">
        <v>2237</v>
      </c>
      <c r="C2201" s="51">
        <v>1.8928175341307339E-2</v>
      </c>
      <c r="D2201" s="51">
        <f t="shared" si="37"/>
        <v>3.1071824658692664E-2</v>
      </c>
    </row>
    <row r="2202" spans="2:4" x14ac:dyDescent="0.2">
      <c r="B2202" t="s">
        <v>2238</v>
      </c>
      <c r="C2202" s="51">
        <v>3.0729247154758117E-2</v>
      </c>
      <c r="D2202" s="51">
        <f t="shared" si="37"/>
        <v>1.9270752845241886E-2</v>
      </c>
    </row>
    <row r="2203" spans="2:4" x14ac:dyDescent="0.2">
      <c r="B2203" t="s">
        <v>2239</v>
      </c>
      <c r="C2203" s="51">
        <v>9.9969134035816382E-3</v>
      </c>
      <c r="D2203" s="51">
        <f t="shared" si="37"/>
        <v>4.0003086596418366E-2</v>
      </c>
    </row>
    <row r="2204" spans="2:4" x14ac:dyDescent="0.2">
      <c r="B2204" t="s">
        <v>2240</v>
      </c>
      <c r="C2204" s="51">
        <v>1.5276662294332962E-2</v>
      </c>
      <c r="D2204" s="51">
        <f t="shared" si="37"/>
        <v>3.4723337705667039E-2</v>
      </c>
    </row>
    <row r="2205" spans="2:4" x14ac:dyDescent="0.2">
      <c r="B2205" t="s">
        <v>2241</v>
      </c>
      <c r="C2205" s="51">
        <v>1.9739104275092546E-2</v>
      </c>
      <c r="D2205" s="51">
        <f t="shared" si="37"/>
        <v>3.0260895724907456E-2</v>
      </c>
    </row>
    <row r="2206" spans="2:4" x14ac:dyDescent="0.2">
      <c r="B2206" t="s">
        <v>2242</v>
      </c>
      <c r="C2206" s="51">
        <v>2.4108614216240744E-2</v>
      </c>
      <c r="D2206" s="51">
        <f t="shared" si="37"/>
        <v>2.5891385783759258E-2</v>
      </c>
    </row>
    <row r="2207" spans="2:4" x14ac:dyDescent="0.2">
      <c r="B2207" t="s">
        <v>2243</v>
      </c>
      <c r="C2207" s="51">
        <v>3.4669833964963851E-3</v>
      </c>
      <c r="D2207" s="51">
        <f t="shared" si="37"/>
        <v>4.6533016603503619E-2</v>
      </c>
    </row>
    <row r="2208" spans="2:4" x14ac:dyDescent="0.2">
      <c r="B2208" t="s">
        <v>2244</v>
      </c>
      <c r="C2208" s="51">
        <v>-6.8661418036194775E-3</v>
      </c>
      <c r="D2208" s="51">
        <f t="shared" si="37"/>
        <v>5.6866141803619479E-2</v>
      </c>
    </row>
    <row r="2209" spans="2:4" x14ac:dyDescent="0.2">
      <c r="B2209" t="s">
        <v>2245</v>
      </c>
      <c r="C2209" s="51">
        <v>-1.1181983752082502E-2</v>
      </c>
      <c r="D2209" s="51">
        <f t="shared" si="37"/>
        <v>6.1181983752082503E-2</v>
      </c>
    </row>
    <row r="2210" spans="2:4" x14ac:dyDescent="0.2">
      <c r="B2210" t="s">
        <v>2246</v>
      </c>
      <c r="C2210" s="51">
        <v>3.1437654544233659E-3</v>
      </c>
      <c r="D2210" s="51">
        <f t="shared" si="37"/>
        <v>4.6856234545576636E-2</v>
      </c>
    </row>
    <row r="2211" spans="2:4" x14ac:dyDescent="0.2">
      <c r="B2211" t="s">
        <v>2247</v>
      </c>
      <c r="C2211" s="51">
        <v>2.7585356118332634E-2</v>
      </c>
      <c r="D2211" s="51">
        <f t="shared" si="37"/>
        <v>2.2414643881667369E-2</v>
      </c>
    </row>
    <row r="2212" spans="2:4" x14ac:dyDescent="0.2">
      <c r="B2212" t="s">
        <v>2248</v>
      </c>
      <c r="C2212" s="51">
        <v>2.7445612055092931E-2</v>
      </c>
      <c r="D2212" s="51">
        <f t="shared" si="37"/>
        <v>2.2554387944907071E-2</v>
      </c>
    </row>
    <row r="2213" spans="2:4" x14ac:dyDescent="0.2">
      <c r="B2213" t="s">
        <v>2249</v>
      </c>
      <c r="C2213" s="51">
        <v>1.3255956004649728E-2</v>
      </c>
      <c r="D2213" s="51">
        <f t="shared" si="37"/>
        <v>3.6744043995350278E-2</v>
      </c>
    </row>
    <row r="2214" spans="2:4" x14ac:dyDescent="0.2">
      <c r="B2214" t="s">
        <v>2250</v>
      </c>
      <c r="C2214" s="51">
        <v>2.5894702771488129E-2</v>
      </c>
      <c r="D2214" s="51">
        <f t="shared" si="37"/>
        <v>2.4105297228511874E-2</v>
      </c>
    </row>
    <row r="2215" spans="2:4" x14ac:dyDescent="0.2">
      <c r="B2215" t="s">
        <v>2251</v>
      </c>
      <c r="C2215" s="51">
        <v>1.7876304392027025E-2</v>
      </c>
      <c r="D2215" s="51">
        <f t="shared" si="37"/>
        <v>3.2123695607972978E-2</v>
      </c>
    </row>
    <row r="2216" spans="2:4" x14ac:dyDescent="0.2">
      <c r="B2216" t="s">
        <v>2252</v>
      </c>
      <c r="C2216" s="51">
        <v>-7.1907849672770852E-3</v>
      </c>
      <c r="D2216" s="51">
        <f t="shared" si="37"/>
        <v>5.7190784967277086E-2</v>
      </c>
    </row>
    <row r="2217" spans="2:4" x14ac:dyDescent="0.2">
      <c r="B2217" t="s">
        <v>2253</v>
      </c>
      <c r="C2217" s="51">
        <v>4.3572690405122343E-2</v>
      </c>
      <c r="D2217" s="51">
        <f t="shared" si="37"/>
        <v>6.4273095948776601E-3</v>
      </c>
    </row>
    <row r="2218" spans="2:4" x14ac:dyDescent="0.2">
      <c r="B2218" t="s">
        <v>2254</v>
      </c>
      <c r="C2218" s="51">
        <v>-8.3408203134430221E-3</v>
      </c>
      <c r="D2218" s="51">
        <f t="shared" si="37"/>
        <v>5.8340820313443023E-2</v>
      </c>
    </row>
    <row r="2219" spans="2:4" x14ac:dyDescent="0.2">
      <c r="B2219" t="s">
        <v>2255</v>
      </c>
      <c r="C2219" s="51">
        <v>4.2075201406700222E-2</v>
      </c>
      <c r="D2219" s="51">
        <f t="shared" si="37"/>
        <v>7.9247985932997811E-3</v>
      </c>
    </row>
    <row r="2220" spans="2:4" x14ac:dyDescent="0.2">
      <c r="B2220" t="s">
        <v>2256</v>
      </c>
      <c r="C2220" s="51">
        <v>3.736731385316458E-2</v>
      </c>
      <c r="D2220" s="51">
        <f t="shared" si="37"/>
        <v>1.2632686146835423E-2</v>
      </c>
    </row>
    <row r="2221" spans="2:4" x14ac:dyDescent="0.2">
      <c r="B2221" t="s">
        <v>2257</v>
      </c>
      <c r="C2221" s="51">
        <v>-9.74062163134134E-3</v>
      </c>
      <c r="D2221" s="51">
        <f t="shared" si="37"/>
        <v>5.9740621631341341E-2</v>
      </c>
    </row>
    <row r="2222" spans="2:4" x14ac:dyDescent="0.2">
      <c r="B2222" t="s">
        <v>2258</v>
      </c>
      <c r="C2222" s="51">
        <v>2.4469470826338269E-2</v>
      </c>
      <c r="D2222" s="51">
        <f t="shared" si="37"/>
        <v>2.5530529173661734E-2</v>
      </c>
    </row>
    <row r="2223" spans="2:4" x14ac:dyDescent="0.2">
      <c r="B2223" t="s">
        <v>2259</v>
      </c>
      <c r="C2223" s="51">
        <v>-2.2598870613390984E-2</v>
      </c>
      <c r="D2223" s="51">
        <f t="shared" si="37"/>
        <v>7.2598870613390987E-2</v>
      </c>
    </row>
    <row r="2224" spans="2:4" x14ac:dyDescent="0.2">
      <c r="B2224" t="s">
        <v>2260</v>
      </c>
      <c r="C2224" s="51">
        <v>2.5267845994544236E-2</v>
      </c>
      <c r="D2224" s="51">
        <f t="shared" si="37"/>
        <v>2.4732154005455767E-2</v>
      </c>
    </row>
    <row r="2225" spans="2:4" x14ac:dyDescent="0.2">
      <c r="B2225" t="s">
        <v>2261</v>
      </c>
      <c r="C2225" s="51">
        <v>1.8347819747230109E-2</v>
      </c>
      <c r="D2225" s="51">
        <f t="shared" si="37"/>
        <v>3.165218025276989E-2</v>
      </c>
    </row>
    <row r="2226" spans="2:4" x14ac:dyDescent="0.2">
      <c r="B2226" t="s">
        <v>2262</v>
      </c>
      <c r="C2226" s="51">
        <v>-3.89755600325359E-3</v>
      </c>
      <c r="D2226" s="51">
        <f t="shared" si="37"/>
        <v>5.3897556003253591E-2</v>
      </c>
    </row>
    <row r="2227" spans="2:4" x14ac:dyDescent="0.2">
      <c r="B2227" t="s">
        <v>2263</v>
      </c>
      <c r="C2227" s="51">
        <v>-2.6174423655248837E-2</v>
      </c>
      <c r="D2227" s="51">
        <f t="shared" si="37"/>
        <v>7.6174423655248846E-2</v>
      </c>
    </row>
    <row r="2228" spans="2:4" x14ac:dyDescent="0.2">
      <c r="B2228" t="s">
        <v>2264</v>
      </c>
      <c r="C2228" s="51">
        <v>6.0125236609494363E-3</v>
      </c>
      <c r="D2228" s="51">
        <f t="shared" si="37"/>
        <v>4.3987476339050563E-2</v>
      </c>
    </row>
    <row r="2229" spans="2:4" x14ac:dyDescent="0.2">
      <c r="B2229" t="s">
        <v>2265</v>
      </c>
      <c r="C2229" s="51">
        <v>3.5960007582615736E-2</v>
      </c>
      <c r="D2229" s="51">
        <f t="shared" si="37"/>
        <v>1.4039992417384267E-2</v>
      </c>
    </row>
    <row r="2230" spans="2:4" x14ac:dyDescent="0.2">
      <c r="B2230" t="s">
        <v>2266</v>
      </c>
      <c r="C2230" s="51">
        <v>-4.6667378917442486E-3</v>
      </c>
      <c r="D2230" s="51">
        <f t="shared" si="37"/>
        <v>5.4666737891744255E-2</v>
      </c>
    </row>
    <row r="2231" spans="2:4" x14ac:dyDescent="0.2">
      <c r="B2231" t="s">
        <v>2267</v>
      </c>
      <c r="C2231" s="51">
        <v>-9.6993408082494282E-3</v>
      </c>
      <c r="D2231" s="51">
        <f t="shared" si="37"/>
        <v>5.9699340808249429E-2</v>
      </c>
    </row>
    <row r="2232" spans="2:4" x14ac:dyDescent="0.2">
      <c r="B2232" t="s">
        <v>2268</v>
      </c>
      <c r="C2232" s="51">
        <v>8.2329080707125094E-4</v>
      </c>
      <c r="D2232" s="51">
        <f t="shared" si="37"/>
        <v>4.9176709192928755E-2</v>
      </c>
    </row>
    <row r="2233" spans="2:4" x14ac:dyDescent="0.2">
      <c r="B2233" t="s">
        <v>2269</v>
      </c>
      <c r="C2233" s="51">
        <v>3.712336697989959E-2</v>
      </c>
      <c r="D2233" s="51">
        <f t="shared" si="37"/>
        <v>1.2876633020100413E-2</v>
      </c>
    </row>
    <row r="2234" spans="2:4" x14ac:dyDescent="0.2">
      <c r="B2234" t="s">
        <v>2270</v>
      </c>
      <c r="C2234" s="51">
        <v>1.2145636323690369E-2</v>
      </c>
      <c r="D2234" s="51">
        <f t="shared" si="37"/>
        <v>3.7854363676309635E-2</v>
      </c>
    </row>
    <row r="2235" spans="2:4" x14ac:dyDescent="0.2">
      <c r="B2235" t="s">
        <v>2271</v>
      </c>
      <c r="C2235" s="51">
        <v>3.0539954604933812E-2</v>
      </c>
      <c r="D2235" s="51">
        <f t="shared" si="37"/>
        <v>1.946004539506619E-2</v>
      </c>
    </row>
    <row r="2236" spans="2:4" x14ac:dyDescent="0.2">
      <c r="B2236" t="s">
        <v>2272</v>
      </c>
      <c r="C2236" s="51">
        <v>1.2411191250505436E-2</v>
      </c>
      <c r="D2236" s="51">
        <f t="shared" si="37"/>
        <v>3.7588808749494565E-2</v>
      </c>
    </row>
    <row r="2237" spans="2:4" x14ac:dyDescent="0.2">
      <c r="B2237" t="s">
        <v>2273</v>
      </c>
      <c r="C2237" s="51">
        <v>1.1725850655373384E-2</v>
      </c>
      <c r="D2237" s="51">
        <f t="shared" si="37"/>
        <v>3.8274149344626619E-2</v>
      </c>
    </row>
    <row r="2238" spans="2:4" x14ac:dyDescent="0.2">
      <c r="B2238" t="s">
        <v>2274</v>
      </c>
      <c r="C2238" s="51">
        <v>2.9988450546790821E-2</v>
      </c>
      <c r="D2238" s="51">
        <f t="shared" si="37"/>
        <v>2.0011549453209182E-2</v>
      </c>
    </row>
    <row r="2239" spans="2:4" x14ac:dyDescent="0.2">
      <c r="B2239" t="s">
        <v>2275</v>
      </c>
      <c r="C2239" s="51">
        <v>1.0861927377105989E-2</v>
      </c>
      <c r="D2239" s="51">
        <f t="shared" si="37"/>
        <v>3.913807262289401E-2</v>
      </c>
    </row>
    <row r="2240" spans="2:4" x14ac:dyDescent="0.2">
      <c r="B2240" t="s">
        <v>2276</v>
      </c>
      <c r="C2240" s="51">
        <v>-1.5410303253959069E-3</v>
      </c>
      <c r="D2240" s="51">
        <f t="shared" si="37"/>
        <v>5.1541030325395906E-2</v>
      </c>
    </row>
    <row r="2241" spans="2:4" x14ac:dyDescent="0.2">
      <c r="B2241" t="s">
        <v>2277</v>
      </c>
      <c r="C2241" s="51">
        <v>-6.9491782055604353E-3</v>
      </c>
      <c r="D2241" s="51">
        <f t="shared" si="37"/>
        <v>5.694917820556044E-2</v>
      </c>
    </row>
    <row r="2242" spans="2:4" x14ac:dyDescent="0.2">
      <c r="B2242" t="s">
        <v>2278</v>
      </c>
      <c r="C2242" s="51">
        <v>-2.5216148287911938E-2</v>
      </c>
      <c r="D2242" s="51">
        <f t="shared" si="37"/>
        <v>7.5216148287911941E-2</v>
      </c>
    </row>
    <row r="2243" spans="2:4" x14ac:dyDescent="0.2">
      <c r="B2243" t="s">
        <v>2279</v>
      </c>
      <c r="C2243" s="51">
        <v>5.1051343533872064E-2</v>
      </c>
      <c r="D2243" s="51">
        <f t="shared" si="37"/>
        <v>-1.0513435338720609E-3</v>
      </c>
    </row>
    <row r="2244" spans="2:4" x14ac:dyDescent="0.2">
      <c r="B2244" t="s">
        <v>2280</v>
      </c>
      <c r="C2244" s="51">
        <v>-1.5806627397081593E-2</v>
      </c>
      <c r="D2244" s="51">
        <f t="shared" si="37"/>
        <v>6.5806627397081596E-2</v>
      </c>
    </row>
    <row r="2245" spans="2:4" x14ac:dyDescent="0.2">
      <c r="B2245" t="s">
        <v>2281</v>
      </c>
      <c r="C2245" s="51">
        <v>1.156695495719791E-2</v>
      </c>
      <c r="D2245" s="51">
        <f t="shared" ref="D2245:D2308" si="38">-C2245+5%</f>
        <v>3.8433045042802094E-2</v>
      </c>
    </row>
    <row r="2246" spans="2:4" x14ac:dyDescent="0.2">
      <c r="B2246" t="s">
        <v>2282</v>
      </c>
      <c r="C2246" s="51">
        <v>-1.2084673491332984E-2</v>
      </c>
      <c r="D2246" s="51">
        <f t="shared" si="38"/>
        <v>6.2084673491332988E-2</v>
      </c>
    </row>
    <row r="2247" spans="2:4" x14ac:dyDescent="0.2">
      <c r="B2247" t="s">
        <v>2283</v>
      </c>
      <c r="C2247" s="51">
        <v>-1.0848331943664772E-2</v>
      </c>
      <c r="D2247" s="51">
        <f t="shared" si="38"/>
        <v>6.0848331943664777E-2</v>
      </c>
    </row>
    <row r="2248" spans="2:4" x14ac:dyDescent="0.2">
      <c r="B2248" t="s">
        <v>2284</v>
      </c>
      <c r="C2248" s="51">
        <v>8.607871108303071E-3</v>
      </c>
      <c r="D2248" s="51">
        <f t="shared" si="38"/>
        <v>4.1392128891696932E-2</v>
      </c>
    </row>
    <row r="2249" spans="2:4" x14ac:dyDescent="0.2">
      <c r="B2249" t="s">
        <v>2285</v>
      </c>
      <c r="C2249" s="51">
        <v>6.5003836778640411E-4</v>
      </c>
      <c r="D2249" s="51">
        <f t="shared" si="38"/>
        <v>4.9349961632213599E-2</v>
      </c>
    </row>
    <row r="2250" spans="2:4" x14ac:dyDescent="0.2">
      <c r="B2250" t="s">
        <v>2286</v>
      </c>
      <c r="C2250" s="51">
        <v>-1.4978101163258999E-2</v>
      </c>
      <c r="D2250" s="51">
        <f t="shared" si="38"/>
        <v>6.4978101163259E-2</v>
      </c>
    </row>
    <row r="2251" spans="2:4" x14ac:dyDescent="0.2">
      <c r="B2251" t="s">
        <v>2287</v>
      </c>
      <c r="C2251" s="51">
        <v>1.5885137753536765E-2</v>
      </c>
      <c r="D2251" s="51">
        <f t="shared" si="38"/>
        <v>3.4114862246463235E-2</v>
      </c>
    </row>
    <row r="2252" spans="2:4" x14ac:dyDescent="0.2">
      <c r="B2252" t="s">
        <v>2288</v>
      </c>
      <c r="C2252" s="51">
        <v>-3.2502991131616824E-2</v>
      </c>
      <c r="D2252" s="51">
        <f t="shared" si="38"/>
        <v>8.2502991131616826E-2</v>
      </c>
    </row>
    <row r="2253" spans="2:4" x14ac:dyDescent="0.2">
      <c r="B2253" t="s">
        <v>2289</v>
      </c>
      <c r="C2253" s="51">
        <v>1.654288090496104E-2</v>
      </c>
      <c r="D2253" s="51">
        <f t="shared" si="38"/>
        <v>3.3457119095038963E-2</v>
      </c>
    </row>
    <row r="2254" spans="2:4" x14ac:dyDescent="0.2">
      <c r="B2254" t="s">
        <v>2290</v>
      </c>
      <c r="C2254" s="51">
        <v>8.4932754222072117E-3</v>
      </c>
      <c r="D2254" s="51">
        <f t="shared" si="38"/>
        <v>4.1506724577792795E-2</v>
      </c>
    </row>
    <row r="2255" spans="2:4" x14ac:dyDescent="0.2">
      <c r="B2255" t="s">
        <v>2291</v>
      </c>
      <c r="C2255" s="51">
        <v>-3.7523819237264867E-3</v>
      </c>
      <c r="D2255" s="51">
        <f t="shared" si="38"/>
        <v>5.3752381923726486E-2</v>
      </c>
    </row>
    <row r="2256" spans="2:4" x14ac:dyDescent="0.2">
      <c r="B2256" t="s">
        <v>2292</v>
      </c>
      <c r="C2256" s="51">
        <v>6.2687598483821844E-3</v>
      </c>
      <c r="D2256" s="51">
        <f t="shared" si="38"/>
        <v>4.373124015161782E-2</v>
      </c>
    </row>
    <row r="2257" spans="2:4" x14ac:dyDescent="0.2">
      <c r="B2257" t="s">
        <v>2293</v>
      </c>
      <c r="C2257" s="51">
        <v>-1.7747759878598487E-2</v>
      </c>
      <c r="D2257" s="51">
        <f t="shared" si="38"/>
        <v>6.774775987859849E-2</v>
      </c>
    </row>
    <row r="2258" spans="2:4" x14ac:dyDescent="0.2">
      <c r="B2258" t="s">
        <v>2294</v>
      </c>
      <c r="C2258" s="51">
        <v>3.5012012898881974E-3</v>
      </c>
      <c r="D2258" s="51">
        <f t="shared" si="38"/>
        <v>4.6498798710111804E-2</v>
      </c>
    </row>
    <row r="2259" spans="2:4" x14ac:dyDescent="0.2">
      <c r="B2259" t="s">
        <v>2295</v>
      </c>
      <c r="C2259" s="51">
        <v>-4.2326472008085547E-3</v>
      </c>
      <c r="D2259" s="51">
        <f t="shared" si="38"/>
        <v>5.4232647200808559E-2</v>
      </c>
    </row>
    <row r="2260" spans="2:4" x14ac:dyDescent="0.2">
      <c r="B2260" t="s">
        <v>2296</v>
      </c>
      <c r="C2260" s="51">
        <v>4.167753846779057E-2</v>
      </c>
      <c r="D2260" s="51">
        <f t="shared" si="38"/>
        <v>8.3224615322094325E-3</v>
      </c>
    </row>
    <row r="2261" spans="2:4" x14ac:dyDescent="0.2">
      <c r="B2261" t="s">
        <v>2297</v>
      </c>
      <c r="C2261" s="51">
        <v>-1.3527284500559275E-3</v>
      </c>
      <c r="D2261" s="51">
        <f t="shared" si="38"/>
        <v>5.135272845005593E-2</v>
      </c>
    </row>
    <row r="2262" spans="2:4" x14ac:dyDescent="0.2">
      <c r="B2262" t="s">
        <v>2298</v>
      </c>
      <c r="C2262" s="51">
        <v>2.7131730566327547E-2</v>
      </c>
      <c r="D2262" s="51">
        <f t="shared" si="38"/>
        <v>2.2868269433672456E-2</v>
      </c>
    </row>
    <row r="2263" spans="2:4" x14ac:dyDescent="0.2">
      <c r="B2263" t="s">
        <v>2299</v>
      </c>
      <c r="C2263" s="51">
        <v>-3.2969349115079226E-3</v>
      </c>
      <c r="D2263" s="51">
        <f t="shared" si="38"/>
        <v>5.3296934911507929E-2</v>
      </c>
    </row>
    <row r="2264" spans="2:4" x14ac:dyDescent="0.2">
      <c r="B2264" t="s">
        <v>2300</v>
      </c>
      <c r="C2264" s="51">
        <v>2.2062946280565904E-2</v>
      </c>
      <c r="D2264" s="51">
        <f t="shared" si="38"/>
        <v>2.7937053719434099E-2</v>
      </c>
    </row>
    <row r="2265" spans="2:4" x14ac:dyDescent="0.2">
      <c r="B2265" t="s">
        <v>2301</v>
      </c>
      <c r="C2265" s="51">
        <v>7.0092239785260902E-3</v>
      </c>
      <c r="D2265" s="51">
        <f t="shared" si="38"/>
        <v>4.2990776021473914E-2</v>
      </c>
    </row>
    <row r="2266" spans="2:4" x14ac:dyDescent="0.2">
      <c r="B2266" t="s">
        <v>2302</v>
      </c>
      <c r="C2266" s="51">
        <v>4.3408280205411674E-2</v>
      </c>
      <c r="D2266" s="51">
        <f t="shared" si="38"/>
        <v>6.5917197945883285E-3</v>
      </c>
    </row>
    <row r="2267" spans="2:4" x14ac:dyDescent="0.2">
      <c r="B2267" t="s">
        <v>2303</v>
      </c>
      <c r="C2267" s="51">
        <v>5.8563967345465137E-2</v>
      </c>
      <c r="D2267" s="51">
        <f t="shared" si="38"/>
        <v>-8.5639673454651344E-3</v>
      </c>
    </row>
    <row r="2268" spans="2:4" x14ac:dyDescent="0.2">
      <c r="B2268" t="s">
        <v>2304</v>
      </c>
      <c r="C2268" s="51">
        <v>-1.4138463595505142E-3</v>
      </c>
      <c r="D2268" s="51">
        <f t="shared" si="38"/>
        <v>5.1413846359550514E-2</v>
      </c>
    </row>
    <row r="2269" spans="2:4" x14ac:dyDescent="0.2">
      <c r="B2269" t="s">
        <v>2305</v>
      </c>
      <c r="C2269" s="51">
        <v>1.20513714308562E-3</v>
      </c>
      <c r="D2269" s="51">
        <f t="shared" si="38"/>
        <v>4.8794862856914381E-2</v>
      </c>
    </row>
    <row r="2270" spans="2:4" x14ac:dyDescent="0.2">
      <c r="B2270" t="s">
        <v>2306</v>
      </c>
      <c r="C2270" s="51">
        <v>2.619215049276951E-2</v>
      </c>
      <c r="D2270" s="51">
        <f t="shared" si="38"/>
        <v>2.3807849507230493E-2</v>
      </c>
    </row>
    <row r="2271" spans="2:4" x14ac:dyDescent="0.2">
      <c r="B2271" t="s">
        <v>2307</v>
      </c>
      <c r="C2271" s="51">
        <v>3.1755296946397518E-2</v>
      </c>
      <c r="D2271" s="51">
        <f t="shared" si="38"/>
        <v>1.8244703053602485E-2</v>
      </c>
    </row>
    <row r="2272" spans="2:4" x14ac:dyDescent="0.2">
      <c r="B2272" t="s">
        <v>2308</v>
      </c>
      <c r="C2272" s="51">
        <v>-2.7579230666541492E-2</v>
      </c>
      <c r="D2272" s="51">
        <f t="shared" si="38"/>
        <v>7.7579230666541488E-2</v>
      </c>
    </row>
    <row r="2273" spans="2:4" x14ac:dyDescent="0.2">
      <c r="B2273" t="s">
        <v>2309</v>
      </c>
      <c r="C2273" s="51">
        <v>2.4457693560710168E-2</v>
      </c>
      <c r="D2273" s="51">
        <f t="shared" si="38"/>
        <v>2.5542306439289834E-2</v>
      </c>
    </row>
    <row r="2274" spans="2:4" x14ac:dyDescent="0.2">
      <c r="B2274" t="s">
        <v>2310</v>
      </c>
      <c r="C2274" s="51">
        <v>1.0387596838027282E-2</v>
      </c>
      <c r="D2274" s="51">
        <f t="shared" si="38"/>
        <v>3.9612403161972717E-2</v>
      </c>
    </row>
    <row r="2275" spans="2:4" x14ac:dyDescent="0.2">
      <c r="B2275" t="s">
        <v>2311</v>
      </c>
      <c r="C2275" s="51">
        <v>4.3759038880712697E-4</v>
      </c>
      <c r="D2275" s="51">
        <f t="shared" si="38"/>
        <v>4.9562409611192876E-2</v>
      </c>
    </row>
    <row r="2276" spans="2:4" x14ac:dyDescent="0.2">
      <c r="B2276" t="s">
        <v>2312</v>
      </c>
      <c r="C2276" s="51">
        <v>1.3766688382600673E-2</v>
      </c>
      <c r="D2276" s="51">
        <f t="shared" si="38"/>
        <v>3.623331161739933E-2</v>
      </c>
    </row>
    <row r="2277" spans="2:4" x14ac:dyDescent="0.2">
      <c r="B2277" t="s">
        <v>2313</v>
      </c>
      <c r="C2277" s="51">
        <v>2.3979273752916367E-2</v>
      </c>
      <c r="D2277" s="51">
        <f t="shared" si="38"/>
        <v>2.6020726247083636E-2</v>
      </c>
    </row>
    <row r="2278" spans="2:4" x14ac:dyDescent="0.2">
      <c r="B2278" t="s">
        <v>2314</v>
      </c>
      <c r="C2278" s="51">
        <v>1.497995509143683E-2</v>
      </c>
      <c r="D2278" s="51">
        <f t="shared" si="38"/>
        <v>3.5020044908563169E-2</v>
      </c>
    </row>
    <row r="2279" spans="2:4" x14ac:dyDescent="0.2">
      <c r="B2279" t="s">
        <v>2315</v>
      </c>
      <c r="C2279" s="51">
        <v>2.0291455134661442E-4</v>
      </c>
      <c r="D2279" s="51">
        <f t="shared" si="38"/>
        <v>4.979708544865339E-2</v>
      </c>
    </row>
    <row r="2280" spans="2:4" x14ac:dyDescent="0.2">
      <c r="B2280" t="s">
        <v>2316</v>
      </c>
      <c r="C2280" s="51">
        <v>-4.2674691750513635E-3</v>
      </c>
      <c r="D2280" s="51">
        <f t="shared" si="38"/>
        <v>5.4267469175051368E-2</v>
      </c>
    </row>
    <row r="2281" spans="2:4" x14ac:dyDescent="0.2">
      <c r="B2281" t="s">
        <v>2317</v>
      </c>
      <c r="C2281" s="51">
        <v>8.6739964509544541E-4</v>
      </c>
      <c r="D2281" s="51">
        <f t="shared" si="38"/>
        <v>4.9132600354904556E-2</v>
      </c>
    </row>
    <row r="2282" spans="2:4" x14ac:dyDescent="0.2">
      <c r="B2282" t="s">
        <v>2318</v>
      </c>
      <c r="C2282" s="51">
        <v>1.3581426076216051E-2</v>
      </c>
      <c r="D2282" s="51">
        <f t="shared" si="38"/>
        <v>3.6418573923783948E-2</v>
      </c>
    </row>
    <row r="2283" spans="2:4" x14ac:dyDescent="0.2">
      <c r="B2283" t="s">
        <v>2319</v>
      </c>
      <c r="C2283" s="51">
        <v>4.0361512440975217E-2</v>
      </c>
      <c r="D2283" s="51">
        <f t="shared" si="38"/>
        <v>9.6384875590247859E-3</v>
      </c>
    </row>
    <row r="2284" spans="2:4" x14ac:dyDescent="0.2">
      <c r="B2284" t="s">
        <v>2320</v>
      </c>
      <c r="C2284" s="51">
        <v>5.6558630349822728E-3</v>
      </c>
      <c r="D2284" s="51">
        <f t="shared" si="38"/>
        <v>4.4344136965017732E-2</v>
      </c>
    </row>
    <row r="2285" spans="2:4" x14ac:dyDescent="0.2">
      <c r="B2285" t="s">
        <v>2321</v>
      </c>
      <c r="C2285" s="51">
        <v>-3.037253978416473E-2</v>
      </c>
      <c r="D2285" s="51">
        <f t="shared" si="38"/>
        <v>8.0372539784164726E-2</v>
      </c>
    </row>
    <row r="2286" spans="2:4" x14ac:dyDescent="0.2">
      <c r="B2286" t="s">
        <v>2322</v>
      </c>
      <c r="C2286" s="51">
        <v>2.4126675362246039E-2</v>
      </c>
      <c r="D2286" s="51">
        <f t="shared" si="38"/>
        <v>2.5873324637753964E-2</v>
      </c>
    </row>
    <row r="2287" spans="2:4" x14ac:dyDescent="0.2">
      <c r="B2287" t="s">
        <v>2323</v>
      </c>
      <c r="C2287" s="51">
        <v>3.8084904040180223E-2</v>
      </c>
      <c r="D2287" s="51">
        <f t="shared" si="38"/>
        <v>1.191509595981978E-2</v>
      </c>
    </row>
    <row r="2288" spans="2:4" x14ac:dyDescent="0.2">
      <c r="B2288" t="s">
        <v>2324</v>
      </c>
      <c r="C2288" s="51">
        <v>-2.9386430245179288E-3</v>
      </c>
      <c r="D2288" s="51">
        <f t="shared" si="38"/>
        <v>5.293864302451793E-2</v>
      </c>
    </row>
    <row r="2289" spans="2:4" x14ac:dyDescent="0.2">
      <c r="B2289" t="s">
        <v>2325</v>
      </c>
      <c r="C2289" s="51">
        <v>3.6555318008646365E-2</v>
      </c>
      <c r="D2289" s="51">
        <f t="shared" si="38"/>
        <v>1.3444681991353638E-2</v>
      </c>
    </row>
    <row r="2290" spans="2:4" x14ac:dyDescent="0.2">
      <c r="B2290" t="s">
        <v>2326</v>
      </c>
      <c r="C2290" s="51">
        <v>-2.4571924723213658E-2</v>
      </c>
      <c r="D2290" s="51">
        <f t="shared" si="38"/>
        <v>7.4571924723213667E-2</v>
      </c>
    </row>
    <row r="2291" spans="2:4" x14ac:dyDescent="0.2">
      <c r="B2291" t="s">
        <v>2327</v>
      </c>
      <c r="C2291" s="51">
        <v>-9.920117392116996E-3</v>
      </c>
      <c r="D2291" s="51">
        <f t="shared" si="38"/>
        <v>5.9920117392117E-2</v>
      </c>
    </row>
    <row r="2292" spans="2:4" x14ac:dyDescent="0.2">
      <c r="B2292" t="s">
        <v>2328</v>
      </c>
      <c r="C2292" s="51">
        <v>3.3928866741214907E-3</v>
      </c>
      <c r="D2292" s="51">
        <f t="shared" si="38"/>
        <v>4.660711332587851E-2</v>
      </c>
    </row>
    <row r="2293" spans="2:4" x14ac:dyDescent="0.2">
      <c r="B2293" t="s">
        <v>2329</v>
      </c>
      <c r="C2293" s="51">
        <v>1.3557587277010855E-4</v>
      </c>
      <c r="D2293" s="51">
        <f t="shared" si="38"/>
        <v>4.9864424127229898E-2</v>
      </c>
    </row>
    <row r="2294" spans="2:4" x14ac:dyDescent="0.2">
      <c r="B2294" t="s">
        <v>2330</v>
      </c>
      <c r="C2294" s="51">
        <v>1.2469076823275339E-2</v>
      </c>
      <c r="D2294" s="51">
        <f t="shared" si="38"/>
        <v>3.7530923176724663E-2</v>
      </c>
    </row>
    <row r="2295" spans="2:4" x14ac:dyDescent="0.2">
      <c r="B2295" t="s">
        <v>2331</v>
      </c>
      <c r="C2295" s="51">
        <v>-9.3931179159299719E-3</v>
      </c>
      <c r="D2295" s="51">
        <f t="shared" si="38"/>
        <v>5.9393117915929973E-2</v>
      </c>
    </row>
    <row r="2296" spans="2:4" x14ac:dyDescent="0.2">
      <c r="B2296" t="s">
        <v>2332</v>
      </c>
      <c r="C2296" s="51">
        <v>2.1258724689804061E-2</v>
      </c>
      <c r="D2296" s="51">
        <f t="shared" si="38"/>
        <v>2.8741275310195942E-2</v>
      </c>
    </row>
    <row r="2297" spans="2:4" x14ac:dyDescent="0.2">
      <c r="B2297" t="s">
        <v>2333</v>
      </c>
      <c r="C2297" s="51">
        <v>3.1338865028196647E-2</v>
      </c>
      <c r="D2297" s="51">
        <f t="shared" si="38"/>
        <v>1.8661134971803356E-2</v>
      </c>
    </row>
    <row r="2298" spans="2:4" x14ac:dyDescent="0.2">
      <c r="B2298" t="s">
        <v>2334</v>
      </c>
      <c r="C2298" s="51">
        <v>-8.277825580931578E-3</v>
      </c>
      <c r="D2298" s="51">
        <f t="shared" si="38"/>
        <v>5.8277825580931579E-2</v>
      </c>
    </row>
    <row r="2299" spans="2:4" x14ac:dyDescent="0.2">
      <c r="B2299" t="s">
        <v>2335</v>
      </c>
      <c r="C2299" s="51">
        <v>2.8765919358482134E-2</v>
      </c>
      <c r="D2299" s="51">
        <f t="shared" si="38"/>
        <v>2.1234080641517869E-2</v>
      </c>
    </row>
    <row r="2300" spans="2:4" x14ac:dyDescent="0.2">
      <c r="B2300" t="s">
        <v>2336</v>
      </c>
      <c r="C2300" s="51">
        <v>-1.3888770695027931E-2</v>
      </c>
      <c r="D2300" s="51">
        <f t="shared" si="38"/>
        <v>6.3888770695027935E-2</v>
      </c>
    </row>
    <row r="2301" spans="2:4" x14ac:dyDescent="0.2">
      <c r="B2301" t="s">
        <v>2337</v>
      </c>
      <c r="C2301" s="51">
        <v>-2.4779789632679329E-4</v>
      </c>
      <c r="D2301" s="51">
        <f t="shared" si="38"/>
        <v>5.0247797896326794E-2</v>
      </c>
    </row>
    <row r="2302" spans="2:4" x14ac:dyDescent="0.2">
      <c r="B2302" t="s">
        <v>2338</v>
      </c>
      <c r="C2302" s="51">
        <v>-5.3025153865543205E-3</v>
      </c>
      <c r="D2302" s="51">
        <f t="shared" si="38"/>
        <v>5.5302515386554327E-2</v>
      </c>
    </row>
    <row r="2303" spans="2:4" x14ac:dyDescent="0.2">
      <c r="B2303" t="s">
        <v>2339</v>
      </c>
      <c r="C2303" s="51">
        <v>-3.6082875111985782E-4</v>
      </c>
      <c r="D2303" s="51">
        <f t="shared" si="38"/>
        <v>5.0360828751119857E-2</v>
      </c>
    </row>
    <row r="2304" spans="2:4" x14ac:dyDescent="0.2">
      <c r="B2304" t="s">
        <v>2340</v>
      </c>
      <c r="C2304" s="51">
        <v>2.0224670775908948E-2</v>
      </c>
      <c r="D2304" s="51">
        <f t="shared" si="38"/>
        <v>2.9775329224091054E-2</v>
      </c>
    </row>
    <row r="2305" spans="2:4" x14ac:dyDescent="0.2">
      <c r="B2305" t="s">
        <v>2341</v>
      </c>
      <c r="C2305" s="51">
        <v>7.1712641613858596E-3</v>
      </c>
      <c r="D2305" s="51">
        <f t="shared" si="38"/>
        <v>4.2828735838614143E-2</v>
      </c>
    </row>
    <row r="2306" spans="2:4" x14ac:dyDescent="0.2">
      <c r="B2306" t="s">
        <v>2342</v>
      </c>
      <c r="C2306" s="51">
        <v>-4.7816355188360846E-3</v>
      </c>
      <c r="D2306" s="51">
        <f t="shared" si="38"/>
        <v>5.4781635518836087E-2</v>
      </c>
    </row>
    <row r="2307" spans="2:4" x14ac:dyDescent="0.2">
      <c r="B2307" t="s">
        <v>2343</v>
      </c>
      <c r="C2307" s="51">
        <v>3.4978619896368197E-2</v>
      </c>
      <c r="D2307" s="51">
        <f t="shared" si="38"/>
        <v>1.5021380103631805E-2</v>
      </c>
    </row>
    <row r="2308" spans="2:4" x14ac:dyDescent="0.2">
      <c r="B2308" t="s">
        <v>2344</v>
      </c>
      <c r="C2308" s="51">
        <v>3.404290222712681E-2</v>
      </c>
      <c r="D2308" s="51">
        <f t="shared" si="38"/>
        <v>1.5957097772873192E-2</v>
      </c>
    </row>
    <row r="2309" spans="2:4" x14ac:dyDescent="0.2">
      <c r="B2309" t="s">
        <v>2345</v>
      </c>
      <c r="C2309" s="51">
        <v>2.8378119910741663E-2</v>
      </c>
      <c r="D2309" s="51">
        <f t="shared" ref="D2309:D2372" si="39">-C2309+5%</f>
        <v>2.162188008925834E-2</v>
      </c>
    </row>
    <row r="2310" spans="2:4" x14ac:dyDescent="0.2">
      <c r="B2310" t="s">
        <v>2346</v>
      </c>
      <c r="C2310" s="51">
        <v>6.7343816647930793E-4</v>
      </c>
      <c r="D2310" s="51">
        <f t="shared" si="39"/>
        <v>4.9326561833520695E-2</v>
      </c>
    </row>
    <row r="2311" spans="2:4" x14ac:dyDescent="0.2">
      <c r="B2311" t="s">
        <v>2347</v>
      </c>
      <c r="C2311" s="51">
        <v>-9.2293484875507013E-3</v>
      </c>
      <c r="D2311" s="51">
        <f t="shared" si="39"/>
        <v>5.9229348487550702E-2</v>
      </c>
    </row>
    <row r="2312" spans="2:4" x14ac:dyDescent="0.2">
      <c r="B2312" t="s">
        <v>2348</v>
      </c>
      <c r="C2312" s="51">
        <v>7.7631653186912069E-3</v>
      </c>
      <c r="D2312" s="51">
        <f t="shared" si="39"/>
        <v>4.2236834681308795E-2</v>
      </c>
    </row>
    <row r="2313" spans="2:4" x14ac:dyDescent="0.2">
      <c r="B2313" t="s">
        <v>2349</v>
      </c>
      <c r="C2313" s="51">
        <v>1.4075226761492161E-3</v>
      </c>
      <c r="D2313" s="51">
        <f t="shared" si="39"/>
        <v>4.8592477323850788E-2</v>
      </c>
    </row>
    <row r="2314" spans="2:4" x14ac:dyDescent="0.2">
      <c r="B2314" t="s">
        <v>2350</v>
      </c>
      <c r="C2314" s="51">
        <v>1.4404736695571418E-2</v>
      </c>
      <c r="D2314" s="51">
        <f t="shared" si="39"/>
        <v>3.5595263304428582E-2</v>
      </c>
    </row>
    <row r="2315" spans="2:4" x14ac:dyDescent="0.2">
      <c r="B2315" t="s">
        <v>2351</v>
      </c>
      <c r="C2315" s="51">
        <v>1.1474631403606748E-2</v>
      </c>
      <c r="D2315" s="51">
        <f t="shared" si="39"/>
        <v>3.8525368596393259E-2</v>
      </c>
    </row>
    <row r="2316" spans="2:4" x14ac:dyDescent="0.2">
      <c r="B2316" t="s">
        <v>2352</v>
      </c>
      <c r="C2316" s="51">
        <v>1.7033479049721863E-2</v>
      </c>
      <c r="D2316" s="51">
        <f t="shared" si="39"/>
        <v>3.296652095027814E-2</v>
      </c>
    </row>
    <row r="2317" spans="2:4" x14ac:dyDescent="0.2">
      <c r="B2317" t="s">
        <v>2353</v>
      </c>
      <c r="C2317" s="51">
        <v>-3.7179122917401122E-2</v>
      </c>
      <c r="D2317" s="51">
        <f t="shared" si="39"/>
        <v>8.7179122917401125E-2</v>
      </c>
    </row>
    <row r="2318" spans="2:4" x14ac:dyDescent="0.2">
      <c r="B2318" t="s">
        <v>2354</v>
      </c>
      <c r="C2318" s="51">
        <v>1.5645739651003875E-2</v>
      </c>
      <c r="D2318" s="51">
        <f t="shared" si="39"/>
        <v>3.4354260348996128E-2</v>
      </c>
    </row>
    <row r="2319" spans="2:4" x14ac:dyDescent="0.2">
      <c r="B2319" t="s">
        <v>2355</v>
      </c>
      <c r="C2319" s="51">
        <v>3.3299155471795093E-2</v>
      </c>
      <c r="D2319" s="51">
        <f t="shared" si="39"/>
        <v>1.670084452820491E-2</v>
      </c>
    </row>
    <row r="2320" spans="2:4" x14ac:dyDescent="0.2">
      <c r="B2320" t="s">
        <v>2356</v>
      </c>
      <c r="C2320" s="51">
        <v>3.2675172978029993E-2</v>
      </c>
      <c r="D2320" s="51">
        <f t="shared" si="39"/>
        <v>1.732482702197001E-2</v>
      </c>
    </row>
    <row r="2321" spans="2:4" x14ac:dyDescent="0.2">
      <c r="B2321" t="s">
        <v>2357</v>
      </c>
      <c r="C2321" s="51">
        <v>1.6890752696963801E-2</v>
      </c>
      <c r="D2321" s="51">
        <f t="shared" si="39"/>
        <v>3.3109247303036202E-2</v>
      </c>
    </row>
    <row r="2322" spans="2:4" x14ac:dyDescent="0.2">
      <c r="B2322" t="s">
        <v>2358</v>
      </c>
      <c r="C2322" s="51">
        <v>2.9015540227066434E-2</v>
      </c>
      <c r="D2322" s="51">
        <f t="shared" si="39"/>
        <v>2.0984459772933568E-2</v>
      </c>
    </row>
    <row r="2323" spans="2:4" x14ac:dyDescent="0.2">
      <c r="B2323" t="s">
        <v>2359</v>
      </c>
      <c r="C2323" s="51">
        <v>2.7527825163172176E-2</v>
      </c>
      <c r="D2323" s="51">
        <f t="shared" si="39"/>
        <v>2.2472174836827827E-2</v>
      </c>
    </row>
    <row r="2324" spans="2:4" x14ac:dyDescent="0.2">
      <c r="B2324" t="s">
        <v>2360</v>
      </c>
      <c r="C2324" s="51">
        <v>3.1711996886320891E-2</v>
      </c>
      <c r="D2324" s="51">
        <f t="shared" si="39"/>
        <v>1.8288003113679112E-2</v>
      </c>
    </row>
    <row r="2325" spans="2:4" x14ac:dyDescent="0.2">
      <c r="B2325" t="s">
        <v>2361</v>
      </c>
      <c r="C2325" s="51">
        <v>-1.2244153510050848E-2</v>
      </c>
      <c r="D2325" s="51">
        <f t="shared" si="39"/>
        <v>6.2244153510050852E-2</v>
      </c>
    </row>
    <row r="2326" spans="2:4" x14ac:dyDescent="0.2">
      <c r="B2326" t="s">
        <v>2362</v>
      </c>
      <c r="C2326" s="51">
        <v>2.6552895867086403E-2</v>
      </c>
      <c r="D2326" s="51">
        <f t="shared" si="39"/>
        <v>2.34471041329136E-2</v>
      </c>
    </row>
    <row r="2327" spans="2:4" x14ac:dyDescent="0.2">
      <c r="B2327" t="s">
        <v>2363</v>
      </c>
      <c r="C2327" s="51">
        <v>2.0604238078710709E-2</v>
      </c>
      <c r="D2327" s="51">
        <f t="shared" si="39"/>
        <v>2.9395761921289294E-2</v>
      </c>
    </row>
    <row r="2328" spans="2:4" x14ac:dyDescent="0.2">
      <c r="B2328" t="s">
        <v>2364</v>
      </c>
      <c r="C2328" s="51">
        <v>3.5177476397919946E-2</v>
      </c>
      <c r="D2328" s="51">
        <f t="shared" si="39"/>
        <v>1.4822523602080057E-2</v>
      </c>
    </row>
    <row r="2329" spans="2:4" x14ac:dyDescent="0.2">
      <c r="B2329" t="s">
        <v>2365</v>
      </c>
      <c r="C2329" s="51">
        <v>-2.0794515756762118E-2</v>
      </c>
      <c r="D2329" s="51">
        <f t="shared" si="39"/>
        <v>7.0794515756762127E-2</v>
      </c>
    </row>
    <row r="2330" spans="2:4" x14ac:dyDescent="0.2">
      <c r="B2330" t="s">
        <v>2366</v>
      </c>
      <c r="C2330" s="51">
        <v>1.5403853501664466E-2</v>
      </c>
      <c r="D2330" s="51">
        <f t="shared" si="39"/>
        <v>3.4596146498335534E-2</v>
      </c>
    </row>
    <row r="2331" spans="2:4" x14ac:dyDescent="0.2">
      <c r="B2331" t="s">
        <v>2367</v>
      </c>
      <c r="C2331" s="51">
        <v>-4.8168876497715354E-2</v>
      </c>
      <c r="D2331" s="51">
        <f t="shared" si="39"/>
        <v>9.8168876497715357E-2</v>
      </c>
    </row>
    <row r="2332" spans="2:4" x14ac:dyDescent="0.2">
      <c r="B2332" t="s">
        <v>2368</v>
      </c>
      <c r="C2332" s="51">
        <v>3.7847693314849933E-2</v>
      </c>
      <c r="D2332" s="51">
        <f t="shared" si="39"/>
        <v>1.215230668515007E-2</v>
      </c>
    </row>
    <row r="2333" spans="2:4" x14ac:dyDescent="0.2">
      <c r="B2333" t="s">
        <v>2369</v>
      </c>
      <c r="C2333" s="51">
        <v>3.5852736900814038E-2</v>
      </c>
      <c r="D2333" s="51">
        <f t="shared" si="39"/>
        <v>1.4147263099185965E-2</v>
      </c>
    </row>
    <row r="2334" spans="2:4" x14ac:dyDescent="0.2">
      <c r="B2334" t="s">
        <v>2370</v>
      </c>
      <c r="C2334" s="51">
        <v>-5.1305330461622854E-3</v>
      </c>
      <c r="D2334" s="51">
        <f t="shared" si="39"/>
        <v>5.5130533046162292E-2</v>
      </c>
    </row>
    <row r="2335" spans="2:4" x14ac:dyDescent="0.2">
      <c r="B2335" t="s">
        <v>2371</v>
      </c>
      <c r="C2335" s="51">
        <v>3.0750452670865631E-2</v>
      </c>
      <c r="D2335" s="51">
        <f t="shared" si="39"/>
        <v>1.9249547329134371E-2</v>
      </c>
    </row>
    <row r="2336" spans="2:4" x14ac:dyDescent="0.2">
      <c r="B2336" t="s">
        <v>2372</v>
      </c>
      <c r="C2336" s="51">
        <v>1.7884888481141531E-2</v>
      </c>
      <c r="D2336" s="51">
        <f t="shared" si="39"/>
        <v>3.2115111518858472E-2</v>
      </c>
    </row>
    <row r="2337" spans="2:4" x14ac:dyDescent="0.2">
      <c r="B2337" t="s">
        <v>2373</v>
      </c>
      <c r="C2337" s="51">
        <v>2.0496539433473765E-2</v>
      </c>
      <c r="D2337" s="51">
        <f t="shared" si="39"/>
        <v>2.9503460566526238E-2</v>
      </c>
    </row>
    <row r="2338" spans="2:4" x14ac:dyDescent="0.2">
      <c r="B2338" t="s">
        <v>2374</v>
      </c>
      <c r="C2338" s="51">
        <v>3.8369757034297201E-2</v>
      </c>
      <c r="D2338" s="51">
        <f t="shared" si="39"/>
        <v>1.1630242965702801E-2</v>
      </c>
    </row>
    <row r="2339" spans="2:4" x14ac:dyDescent="0.2">
      <c r="B2339" t="s">
        <v>2375</v>
      </c>
      <c r="C2339" s="51">
        <v>-2.5136671348000135E-2</v>
      </c>
      <c r="D2339" s="51">
        <f t="shared" si="39"/>
        <v>7.5136671348000145E-2</v>
      </c>
    </row>
    <row r="2340" spans="2:4" x14ac:dyDescent="0.2">
      <c r="B2340" t="s">
        <v>2376</v>
      </c>
      <c r="C2340" s="51">
        <v>1.9937269062547704E-2</v>
      </c>
      <c r="D2340" s="51">
        <f t="shared" si="39"/>
        <v>3.0062730937452299E-2</v>
      </c>
    </row>
    <row r="2341" spans="2:4" x14ac:dyDescent="0.2">
      <c r="B2341" t="s">
        <v>2377</v>
      </c>
      <c r="C2341" s="51">
        <v>1.3062931035610299E-2</v>
      </c>
      <c r="D2341" s="51">
        <f t="shared" si="39"/>
        <v>3.6937068964389703E-2</v>
      </c>
    </row>
    <row r="2342" spans="2:4" x14ac:dyDescent="0.2">
      <c r="B2342" t="s">
        <v>2378</v>
      </c>
      <c r="C2342" s="51">
        <v>2.4373681314338549E-2</v>
      </c>
      <c r="D2342" s="51">
        <f t="shared" si="39"/>
        <v>2.5626318685661453E-2</v>
      </c>
    </row>
    <row r="2343" spans="2:4" x14ac:dyDescent="0.2">
      <c r="B2343" t="s">
        <v>2379</v>
      </c>
      <c r="C2343" s="51">
        <v>-2.7252706936322334E-3</v>
      </c>
      <c r="D2343" s="51">
        <f t="shared" si="39"/>
        <v>5.272527069363224E-2</v>
      </c>
    </row>
    <row r="2344" spans="2:4" x14ac:dyDescent="0.2">
      <c r="B2344" t="s">
        <v>2380</v>
      </c>
      <c r="C2344" s="51">
        <v>3.1981890837335623E-2</v>
      </c>
      <c r="D2344" s="51">
        <f t="shared" si="39"/>
        <v>1.8018109162664379E-2</v>
      </c>
    </row>
    <row r="2345" spans="2:4" x14ac:dyDescent="0.2">
      <c r="B2345" t="s">
        <v>2381</v>
      </c>
      <c r="C2345" s="51">
        <v>4.0340132836037289E-2</v>
      </c>
      <c r="D2345" s="51">
        <f t="shared" si="39"/>
        <v>9.659867163962714E-3</v>
      </c>
    </row>
    <row r="2346" spans="2:4" x14ac:dyDescent="0.2">
      <c r="B2346" t="s">
        <v>2382</v>
      </c>
      <c r="C2346" s="51">
        <v>2.342495778454361E-2</v>
      </c>
      <c r="D2346" s="51">
        <f t="shared" si="39"/>
        <v>2.6575042215456392E-2</v>
      </c>
    </row>
    <row r="2347" spans="2:4" x14ac:dyDescent="0.2">
      <c r="B2347" t="s">
        <v>2383</v>
      </c>
      <c r="C2347" s="51">
        <v>8.1633347528754802E-3</v>
      </c>
      <c r="D2347" s="51">
        <f t="shared" si="39"/>
        <v>4.1836665247124524E-2</v>
      </c>
    </row>
    <row r="2348" spans="2:4" x14ac:dyDescent="0.2">
      <c r="B2348" t="s">
        <v>2384</v>
      </c>
      <c r="C2348" s="51">
        <v>-2.5722589735056166E-2</v>
      </c>
      <c r="D2348" s="51">
        <f t="shared" si="39"/>
        <v>7.5722589735056162E-2</v>
      </c>
    </row>
    <row r="2349" spans="2:4" x14ac:dyDescent="0.2">
      <c r="B2349" t="s">
        <v>2385</v>
      </c>
      <c r="C2349" s="51">
        <v>9.0836446350649087E-3</v>
      </c>
      <c r="D2349" s="51">
        <f t="shared" si="39"/>
        <v>4.0916355364935098E-2</v>
      </c>
    </row>
    <row r="2350" spans="2:4" x14ac:dyDescent="0.2">
      <c r="B2350" t="s">
        <v>2386</v>
      </c>
      <c r="C2350" s="51">
        <v>1.4063414048820919E-2</v>
      </c>
      <c r="D2350" s="51">
        <f t="shared" si="39"/>
        <v>3.5936585951179087E-2</v>
      </c>
    </row>
    <row r="2351" spans="2:4" x14ac:dyDescent="0.2">
      <c r="B2351" t="s">
        <v>2387</v>
      </c>
      <c r="C2351" s="51">
        <v>-1.603771031241286E-3</v>
      </c>
      <c r="D2351" s="51">
        <f t="shared" si="39"/>
        <v>5.1603771031241287E-2</v>
      </c>
    </row>
    <row r="2352" spans="2:4" x14ac:dyDescent="0.2">
      <c r="B2352" t="s">
        <v>2388</v>
      </c>
      <c r="C2352" s="51">
        <v>3.7832941645884336E-3</v>
      </c>
      <c r="D2352" s="51">
        <f t="shared" si="39"/>
        <v>4.621670583541157E-2</v>
      </c>
    </row>
    <row r="2353" spans="2:4" x14ac:dyDescent="0.2">
      <c r="B2353" t="s">
        <v>2389</v>
      </c>
      <c r="C2353" s="51">
        <v>8.6441742079372205E-4</v>
      </c>
      <c r="D2353" s="51">
        <f t="shared" si="39"/>
        <v>4.9135582579206277E-2</v>
      </c>
    </row>
    <row r="2354" spans="2:4" x14ac:dyDescent="0.2">
      <c r="B2354" t="s">
        <v>2390</v>
      </c>
      <c r="C2354" s="51">
        <v>-2.5739190537221492E-3</v>
      </c>
      <c r="D2354" s="51">
        <f t="shared" si="39"/>
        <v>5.2573919053722148E-2</v>
      </c>
    </row>
    <row r="2355" spans="2:4" x14ac:dyDescent="0.2">
      <c r="B2355" t="s">
        <v>2391</v>
      </c>
      <c r="C2355" s="51">
        <v>-7.3830305907927416E-3</v>
      </c>
      <c r="D2355" s="51">
        <f t="shared" si="39"/>
        <v>5.7383030590792743E-2</v>
      </c>
    </row>
    <row r="2356" spans="2:4" x14ac:dyDescent="0.2">
      <c r="B2356" t="s">
        <v>2392</v>
      </c>
      <c r="C2356" s="51">
        <v>-4.1533367361196165E-2</v>
      </c>
      <c r="D2356" s="51">
        <f t="shared" si="39"/>
        <v>9.1533367361196161E-2</v>
      </c>
    </row>
    <row r="2357" spans="2:4" x14ac:dyDescent="0.2">
      <c r="B2357" t="s">
        <v>2393</v>
      </c>
      <c r="C2357" s="51">
        <v>2.7794108030246886E-2</v>
      </c>
      <c r="D2357" s="51">
        <f t="shared" si="39"/>
        <v>2.2205891969753117E-2</v>
      </c>
    </row>
    <row r="2358" spans="2:4" x14ac:dyDescent="0.2">
      <c r="B2358" t="s">
        <v>2394</v>
      </c>
      <c r="C2358" s="51">
        <v>2.6438556795092279E-2</v>
      </c>
      <c r="D2358" s="51">
        <f t="shared" si="39"/>
        <v>2.3561443204907724E-2</v>
      </c>
    </row>
    <row r="2359" spans="2:4" x14ac:dyDescent="0.2">
      <c r="B2359" t="s">
        <v>2395</v>
      </c>
      <c r="C2359" s="51">
        <v>6.9749121905000062E-3</v>
      </c>
      <c r="D2359" s="51">
        <f t="shared" si="39"/>
        <v>4.3025087809499998E-2</v>
      </c>
    </row>
    <row r="2360" spans="2:4" x14ac:dyDescent="0.2">
      <c r="B2360" t="s">
        <v>2396</v>
      </c>
      <c r="C2360" s="51">
        <v>-2.5559732191067497E-2</v>
      </c>
      <c r="D2360" s="51">
        <f t="shared" si="39"/>
        <v>7.55597321910675E-2</v>
      </c>
    </row>
    <row r="2361" spans="2:4" x14ac:dyDescent="0.2">
      <c r="B2361" t="s">
        <v>2397</v>
      </c>
      <c r="C2361" s="51">
        <v>-4.0003417794381782E-2</v>
      </c>
      <c r="D2361" s="51">
        <f t="shared" si="39"/>
        <v>9.0003417794381785E-2</v>
      </c>
    </row>
    <row r="2362" spans="2:4" x14ac:dyDescent="0.2">
      <c r="B2362" t="s">
        <v>2398</v>
      </c>
      <c r="C2362" s="51">
        <v>1.2618464636289316E-2</v>
      </c>
      <c r="D2362" s="51">
        <f t="shared" si="39"/>
        <v>3.7381535363710687E-2</v>
      </c>
    </row>
    <row r="2363" spans="2:4" x14ac:dyDescent="0.2">
      <c r="B2363" t="s">
        <v>2399</v>
      </c>
      <c r="C2363" s="51">
        <v>1.2393610834950573E-2</v>
      </c>
      <c r="D2363" s="51">
        <f t="shared" si="39"/>
        <v>3.7606389165049429E-2</v>
      </c>
    </row>
    <row r="2364" spans="2:4" x14ac:dyDescent="0.2">
      <c r="B2364" t="s">
        <v>2400</v>
      </c>
      <c r="C2364" s="51">
        <v>1.3129989164330369E-2</v>
      </c>
      <c r="D2364" s="51">
        <f t="shared" si="39"/>
        <v>3.6870010835669632E-2</v>
      </c>
    </row>
    <row r="2365" spans="2:4" x14ac:dyDescent="0.2">
      <c r="B2365" t="s">
        <v>2401</v>
      </c>
      <c r="C2365" s="51">
        <v>4.5682346873474437E-2</v>
      </c>
      <c r="D2365" s="51">
        <f t="shared" si="39"/>
        <v>4.3176531265255655E-3</v>
      </c>
    </row>
    <row r="2366" spans="2:4" x14ac:dyDescent="0.2">
      <c r="B2366" t="s">
        <v>2402</v>
      </c>
      <c r="C2366" s="51">
        <v>-7.6565675341934373E-3</v>
      </c>
      <c r="D2366" s="51">
        <f t="shared" si="39"/>
        <v>5.7656567534193438E-2</v>
      </c>
    </row>
    <row r="2367" spans="2:4" x14ac:dyDescent="0.2">
      <c r="B2367" t="s">
        <v>2403</v>
      </c>
      <c r="C2367" s="51">
        <v>-4.7513645278724932E-3</v>
      </c>
      <c r="D2367" s="51">
        <f t="shared" si="39"/>
        <v>5.4751364527872493E-2</v>
      </c>
    </row>
    <row r="2368" spans="2:4" x14ac:dyDescent="0.2">
      <c r="B2368" t="s">
        <v>2404</v>
      </c>
      <c r="C2368" s="51">
        <v>-8.0398131262847047E-4</v>
      </c>
      <c r="D2368" s="51">
        <f t="shared" si="39"/>
        <v>5.0803981312628477E-2</v>
      </c>
    </row>
    <row r="2369" spans="2:4" x14ac:dyDescent="0.2">
      <c r="B2369" t="s">
        <v>2405</v>
      </c>
      <c r="C2369" s="51">
        <v>9.815472131362692E-3</v>
      </c>
      <c r="D2369" s="51">
        <f t="shared" si="39"/>
        <v>4.0184527868637313E-2</v>
      </c>
    </row>
    <row r="2370" spans="2:4" x14ac:dyDescent="0.2">
      <c r="B2370" t="s">
        <v>2406</v>
      </c>
      <c r="C2370" s="51">
        <v>1.3642050190009032E-2</v>
      </c>
      <c r="D2370" s="51">
        <f t="shared" si="39"/>
        <v>3.6357949809990971E-2</v>
      </c>
    </row>
    <row r="2371" spans="2:4" x14ac:dyDescent="0.2">
      <c r="B2371" t="s">
        <v>2407</v>
      </c>
      <c r="C2371" s="51">
        <v>4.5047804315980301E-2</v>
      </c>
      <c r="D2371" s="51">
        <f t="shared" si="39"/>
        <v>4.9521956840197015E-3</v>
      </c>
    </row>
    <row r="2372" spans="2:4" x14ac:dyDescent="0.2">
      <c r="B2372" t="s">
        <v>2408</v>
      </c>
      <c r="C2372" s="51">
        <v>1.5788603029438783E-2</v>
      </c>
      <c r="D2372" s="51">
        <f t="shared" si="39"/>
        <v>3.421139697056122E-2</v>
      </c>
    </row>
    <row r="2373" spans="2:4" x14ac:dyDescent="0.2">
      <c r="B2373" t="s">
        <v>2409</v>
      </c>
      <c r="C2373" s="51">
        <v>3.6443583218691449E-2</v>
      </c>
      <c r="D2373" s="51">
        <f t="shared" ref="D2373:D2436" si="40">-C2373+5%</f>
        <v>1.3556416781308554E-2</v>
      </c>
    </row>
    <row r="2374" spans="2:4" x14ac:dyDescent="0.2">
      <c r="B2374" t="s">
        <v>2410</v>
      </c>
      <c r="C2374" s="51">
        <v>7.6186560738040112E-3</v>
      </c>
      <c r="D2374" s="51">
        <f t="shared" si="40"/>
        <v>4.238134392619599E-2</v>
      </c>
    </row>
    <row r="2375" spans="2:4" x14ac:dyDescent="0.2">
      <c r="B2375" t="s">
        <v>2411</v>
      </c>
      <c r="C2375" s="51">
        <v>-3.0407950216065474E-2</v>
      </c>
      <c r="D2375" s="51">
        <f t="shared" si="40"/>
        <v>8.0407950216065477E-2</v>
      </c>
    </row>
    <row r="2376" spans="2:4" x14ac:dyDescent="0.2">
      <c r="B2376" t="s">
        <v>2412</v>
      </c>
      <c r="C2376" s="51">
        <v>3.0204704861749032E-2</v>
      </c>
      <c r="D2376" s="51">
        <f t="shared" si="40"/>
        <v>1.9795295138250971E-2</v>
      </c>
    </row>
    <row r="2377" spans="2:4" x14ac:dyDescent="0.2">
      <c r="B2377" t="s">
        <v>2413</v>
      </c>
      <c r="C2377" s="51">
        <v>1.1966853658991958E-3</v>
      </c>
      <c r="D2377" s="51">
        <f t="shared" si="40"/>
        <v>4.8803314634100807E-2</v>
      </c>
    </row>
    <row r="2378" spans="2:4" x14ac:dyDescent="0.2">
      <c r="B2378" t="s">
        <v>2414</v>
      </c>
      <c r="C2378" s="51">
        <v>-3.3677013909960123E-3</v>
      </c>
      <c r="D2378" s="51">
        <f t="shared" si="40"/>
        <v>5.3367701390996017E-2</v>
      </c>
    </row>
    <row r="2379" spans="2:4" x14ac:dyDescent="0.2">
      <c r="B2379" t="s">
        <v>2415</v>
      </c>
      <c r="C2379" s="51">
        <v>1.2621242265770317E-2</v>
      </c>
      <c r="D2379" s="51">
        <f t="shared" si="40"/>
        <v>3.737875773422969E-2</v>
      </c>
    </row>
    <row r="2380" spans="2:4" x14ac:dyDescent="0.2">
      <c r="B2380" t="s">
        <v>2416</v>
      </c>
      <c r="C2380" s="51">
        <v>1.4860179918392873E-2</v>
      </c>
      <c r="D2380" s="51">
        <f t="shared" si="40"/>
        <v>3.5139820081607126E-2</v>
      </c>
    </row>
    <row r="2381" spans="2:4" x14ac:dyDescent="0.2">
      <c r="B2381" t="s">
        <v>2417</v>
      </c>
      <c r="C2381" s="51">
        <v>-1.3647685080342906E-3</v>
      </c>
      <c r="D2381" s="51">
        <f t="shared" si="40"/>
        <v>5.1364768508034293E-2</v>
      </c>
    </row>
    <row r="2382" spans="2:4" x14ac:dyDescent="0.2">
      <c r="B2382" t="s">
        <v>2418</v>
      </c>
      <c r="C2382" s="51">
        <v>2.4496109705115544E-2</v>
      </c>
      <c r="D2382" s="51">
        <f t="shared" si="40"/>
        <v>2.5503890294884458E-2</v>
      </c>
    </row>
    <row r="2383" spans="2:4" x14ac:dyDescent="0.2">
      <c r="B2383" t="s">
        <v>2419</v>
      </c>
      <c r="C2383" s="51">
        <v>1.5698744578671969E-2</v>
      </c>
      <c r="D2383" s="51">
        <f t="shared" si="40"/>
        <v>3.4301255421328031E-2</v>
      </c>
    </row>
    <row r="2384" spans="2:4" x14ac:dyDescent="0.2">
      <c r="B2384" t="s">
        <v>2420</v>
      </c>
      <c r="C2384" s="51">
        <v>1.4997441755414478E-2</v>
      </c>
      <c r="D2384" s="51">
        <f t="shared" si="40"/>
        <v>3.5002558244585522E-2</v>
      </c>
    </row>
    <row r="2385" spans="2:4" x14ac:dyDescent="0.2">
      <c r="B2385" t="s">
        <v>2421</v>
      </c>
      <c r="C2385" s="51">
        <v>-1.9467422040887299E-2</v>
      </c>
      <c r="D2385" s="51">
        <f t="shared" si="40"/>
        <v>6.9467422040887294E-2</v>
      </c>
    </row>
    <row r="2386" spans="2:4" x14ac:dyDescent="0.2">
      <c r="B2386" t="s">
        <v>2422</v>
      </c>
      <c r="C2386" s="51">
        <v>-2.478515437949147E-2</v>
      </c>
      <c r="D2386" s="51">
        <f t="shared" si="40"/>
        <v>7.4785154379491472E-2</v>
      </c>
    </row>
    <row r="2387" spans="2:4" x14ac:dyDescent="0.2">
      <c r="B2387" t="s">
        <v>2423</v>
      </c>
      <c r="C2387" s="51">
        <v>1.5489696396975323E-2</v>
      </c>
      <c r="D2387" s="51">
        <f t="shared" si="40"/>
        <v>3.4510303603024678E-2</v>
      </c>
    </row>
    <row r="2388" spans="2:4" x14ac:dyDescent="0.2">
      <c r="B2388" t="s">
        <v>2424</v>
      </c>
      <c r="C2388" s="51">
        <v>1.1184054922068391E-2</v>
      </c>
      <c r="D2388" s="51">
        <f t="shared" si="40"/>
        <v>3.881594507793161E-2</v>
      </c>
    </row>
    <row r="2389" spans="2:4" x14ac:dyDescent="0.2">
      <c r="B2389" t="s">
        <v>2425</v>
      </c>
      <c r="C2389" s="51">
        <v>-2.6785758122936668E-2</v>
      </c>
      <c r="D2389" s="51">
        <f t="shared" si="40"/>
        <v>7.678575812293667E-2</v>
      </c>
    </row>
    <row r="2390" spans="2:4" x14ac:dyDescent="0.2">
      <c r="B2390" t="s">
        <v>2426</v>
      </c>
      <c r="C2390" s="51">
        <v>1.1478005851153829E-2</v>
      </c>
      <c r="D2390" s="51">
        <f t="shared" si="40"/>
        <v>3.8521994148846175E-2</v>
      </c>
    </row>
    <row r="2391" spans="2:4" x14ac:dyDescent="0.2">
      <c r="B2391" t="s">
        <v>2427</v>
      </c>
      <c r="C2391" s="51">
        <v>3.6185461586193506E-2</v>
      </c>
      <c r="D2391" s="51">
        <f t="shared" si="40"/>
        <v>1.3814538413806497E-2</v>
      </c>
    </row>
    <row r="2392" spans="2:4" x14ac:dyDescent="0.2">
      <c r="B2392" t="s">
        <v>2428</v>
      </c>
      <c r="C2392" s="51">
        <v>-5.476677575833892E-3</v>
      </c>
      <c r="D2392" s="51">
        <f t="shared" si="40"/>
        <v>5.5476677575833896E-2</v>
      </c>
    </row>
    <row r="2393" spans="2:4" x14ac:dyDescent="0.2">
      <c r="B2393" t="s">
        <v>2429</v>
      </c>
      <c r="C2393" s="51">
        <v>-4.4953598503131523E-3</v>
      </c>
      <c r="D2393" s="51">
        <f t="shared" si="40"/>
        <v>5.4495359850313153E-2</v>
      </c>
    </row>
    <row r="2394" spans="2:4" x14ac:dyDescent="0.2">
      <c r="B2394" t="s">
        <v>2430</v>
      </c>
      <c r="C2394" s="51">
        <v>3.0045579377477129E-2</v>
      </c>
      <c r="D2394" s="51">
        <f t="shared" si="40"/>
        <v>1.9954420622522874E-2</v>
      </c>
    </row>
    <row r="2395" spans="2:4" x14ac:dyDescent="0.2">
      <c r="B2395" t="s">
        <v>2431</v>
      </c>
      <c r="C2395" s="51">
        <v>-2.6829193004560804E-2</v>
      </c>
      <c r="D2395" s="51">
        <f t="shared" si="40"/>
        <v>7.6829193004560814E-2</v>
      </c>
    </row>
    <row r="2396" spans="2:4" x14ac:dyDescent="0.2">
      <c r="B2396" t="s">
        <v>2432</v>
      </c>
      <c r="C2396" s="51">
        <v>-1.2103144374928715E-2</v>
      </c>
      <c r="D2396" s="51">
        <f t="shared" si="40"/>
        <v>6.2103144374928719E-2</v>
      </c>
    </row>
    <row r="2397" spans="2:4" x14ac:dyDescent="0.2">
      <c r="B2397" t="s">
        <v>2433</v>
      </c>
      <c r="C2397" s="51">
        <v>1.8196304657497171E-2</v>
      </c>
      <c r="D2397" s="51">
        <f t="shared" si="40"/>
        <v>3.1803695342502832E-2</v>
      </c>
    </row>
    <row r="2398" spans="2:4" x14ac:dyDescent="0.2">
      <c r="B2398" t="s">
        <v>2434</v>
      </c>
      <c r="C2398" s="51">
        <v>-9.6372320306288371E-3</v>
      </c>
      <c r="D2398" s="51">
        <f t="shared" si="40"/>
        <v>5.9637232030628838E-2</v>
      </c>
    </row>
    <row r="2399" spans="2:4" x14ac:dyDescent="0.2">
      <c r="B2399" t="s">
        <v>2435</v>
      </c>
      <c r="C2399" s="51">
        <v>1.7048495837540794E-3</v>
      </c>
      <c r="D2399" s="51">
        <f t="shared" si="40"/>
        <v>4.8295150416245922E-2</v>
      </c>
    </row>
    <row r="2400" spans="2:4" x14ac:dyDescent="0.2">
      <c r="B2400" t="s">
        <v>2436</v>
      </c>
      <c r="C2400" s="51">
        <v>2.1270371096334371E-2</v>
      </c>
      <c r="D2400" s="51">
        <f t="shared" si="40"/>
        <v>2.8729628903665632E-2</v>
      </c>
    </row>
    <row r="2401" spans="2:4" x14ac:dyDescent="0.2">
      <c r="B2401" t="s">
        <v>2437</v>
      </c>
      <c r="C2401" s="51">
        <v>-2.0351199123693122E-3</v>
      </c>
      <c r="D2401" s="51">
        <f t="shared" si="40"/>
        <v>5.2035119912369317E-2</v>
      </c>
    </row>
    <row r="2402" spans="2:4" x14ac:dyDescent="0.2">
      <c r="B2402" t="s">
        <v>2438</v>
      </c>
      <c r="C2402" s="51">
        <v>1.4912232396796316E-2</v>
      </c>
      <c r="D2402" s="51">
        <f t="shared" si="40"/>
        <v>3.5087767603203687E-2</v>
      </c>
    </row>
    <row r="2403" spans="2:4" x14ac:dyDescent="0.2">
      <c r="B2403" t="s">
        <v>2439</v>
      </c>
      <c r="C2403" s="51">
        <v>-1.2980151160806057E-2</v>
      </c>
      <c r="D2403" s="51">
        <f t="shared" si="40"/>
        <v>6.2980151160806061E-2</v>
      </c>
    </row>
    <row r="2404" spans="2:4" x14ac:dyDescent="0.2">
      <c r="B2404" t="s">
        <v>2440</v>
      </c>
      <c r="C2404" s="51">
        <v>4.7161052665161886E-2</v>
      </c>
      <c r="D2404" s="51">
        <f t="shared" si="40"/>
        <v>2.838947334838117E-3</v>
      </c>
    </row>
    <row r="2405" spans="2:4" x14ac:dyDescent="0.2">
      <c r="B2405" t="s">
        <v>2441</v>
      </c>
      <c r="C2405" s="51">
        <v>2.2431280266410093E-3</v>
      </c>
      <c r="D2405" s="51">
        <f t="shared" si="40"/>
        <v>4.7756871973358997E-2</v>
      </c>
    </row>
    <row r="2406" spans="2:4" x14ac:dyDescent="0.2">
      <c r="B2406" t="s">
        <v>2442</v>
      </c>
      <c r="C2406" s="51">
        <v>-3.8779464309791224E-3</v>
      </c>
      <c r="D2406" s="51">
        <f t="shared" si="40"/>
        <v>5.3877946430979123E-2</v>
      </c>
    </row>
    <row r="2407" spans="2:4" x14ac:dyDescent="0.2">
      <c r="B2407" t="s">
        <v>2443</v>
      </c>
      <c r="C2407" s="51">
        <v>1.4117499571528972E-2</v>
      </c>
      <c r="D2407" s="51">
        <f t="shared" si="40"/>
        <v>3.5882500428471034E-2</v>
      </c>
    </row>
    <row r="2408" spans="2:4" x14ac:dyDescent="0.2">
      <c r="B2408" t="s">
        <v>2444</v>
      </c>
      <c r="C2408" s="51">
        <v>1.8487189609068533E-2</v>
      </c>
      <c r="D2408" s="51">
        <f t="shared" si="40"/>
        <v>3.151281039093147E-2</v>
      </c>
    </row>
    <row r="2409" spans="2:4" x14ac:dyDescent="0.2">
      <c r="B2409" t="s">
        <v>2445</v>
      </c>
      <c r="C2409" s="51">
        <v>1.1464987100560597E-2</v>
      </c>
      <c r="D2409" s="51">
        <f t="shared" si="40"/>
        <v>3.8535012899439405E-2</v>
      </c>
    </row>
    <row r="2410" spans="2:4" x14ac:dyDescent="0.2">
      <c r="B2410" t="s">
        <v>2446</v>
      </c>
      <c r="C2410" s="51">
        <v>1.0037447619726124E-2</v>
      </c>
      <c r="D2410" s="51">
        <f t="shared" si="40"/>
        <v>3.996255238027388E-2</v>
      </c>
    </row>
    <row r="2411" spans="2:4" x14ac:dyDescent="0.2">
      <c r="B2411" t="s">
        <v>2447</v>
      </c>
      <c r="C2411" s="51">
        <v>5.0938083508818349E-3</v>
      </c>
      <c r="D2411" s="51">
        <f t="shared" si="40"/>
        <v>4.4906191649118167E-2</v>
      </c>
    </row>
    <row r="2412" spans="2:4" x14ac:dyDescent="0.2">
      <c r="B2412" t="s">
        <v>2448</v>
      </c>
      <c r="C2412" s="51">
        <v>1.6072751314326221E-2</v>
      </c>
      <c r="D2412" s="51">
        <f t="shared" si="40"/>
        <v>3.3927248685673782E-2</v>
      </c>
    </row>
    <row r="2413" spans="2:4" x14ac:dyDescent="0.2">
      <c r="B2413" t="s">
        <v>2449</v>
      </c>
      <c r="C2413" s="51">
        <v>2.5477449189197206E-2</v>
      </c>
      <c r="D2413" s="51">
        <f t="shared" si="40"/>
        <v>2.4522550810802797E-2</v>
      </c>
    </row>
    <row r="2414" spans="2:4" x14ac:dyDescent="0.2">
      <c r="B2414" t="s">
        <v>2450</v>
      </c>
      <c r="C2414" s="51">
        <v>2.1717441588811493E-2</v>
      </c>
      <c r="D2414" s="51">
        <f t="shared" si="40"/>
        <v>2.828255841118851E-2</v>
      </c>
    </row>
    <row r="2415" spans="2:4" x14ac:dyDescent="0.2">
      <c r="B2415" t="s">
        <v>2451</v>
      </c>
      <c r="C2415" s="51">
        <v>-2.2967352903229717E-3</v>
      </c>
      <c r="D2415" s="51">
        <f t="shared" si="40"/>
        <v>5.2296735290322971E-2</v>
      </c>
    </row>
    <row r="2416" spans="2:4" x14ac:dyDescent="0.2">
      <c r="B2416" t="s">
        <v>2452</v>
      </c>
      <c r="C2416" s="51">
        <v>-3.4008352867511325E-2</v>
      </c>
      <c r="D2416" s="51">
        <f t="shared" si="40"/>
        <v>8.4008352867511321E-2</v>
      </c>
    </row>
    <row r="2417" spans="2:4" x14ac:dyDescent="0.2">
      <c r="B2417" t="s">
        <v>2453</v>
      </c>
      <c r="C2417" s="51">
        <v>-8.3588107785369081E-3</v>
      </c>
      <c r="D2417" s="51">
        <f t="shared" si="40"/>
        <v>5.8358810778536913E-2</v>
      </c>
    </row>
    <row r="2418" spans="2:4" x14ac:dyDescent="0.2">
      <c r="B2418" t="s">
        <v>2454</v>
      </c>
      <c r="C2418" s="51">
        <v>3.9419260269502647E-2</v>
      </c>
      <c r="D2418" s="51">
        <f t="shared" si="40"/>
        <v>1.0580739730497356E-2</v>
      </c>
    </row>
    <row r="2419" spans="2:4" x14ac:dyDescent="0.2">
      <c r="B2419" t="s">
        <v>2455</v>
      </c>
      <c r="C2419" s="51">
        <v>6.4396426080996442E-3</v>
      </c>
      <c r="D2419" s="51">
        <f t="shared" si="40"/>
        <v>4.356035739190036E-2</v>
      </c>
    </row>
    <row r="2420" spans="2:4" x14ac:dyDescent="0.2">
      <c r="B2420" t="s">
        <v>2456</v>
      </c>
      <c r="C2420" s="51">
        <v>-2.1830149442343433E-2</v>
      </c>
      <c r="D2420" s="51">
        <f t="shared" si="40"/>
        <v>7.1830149442343436E-2</v>
      </c>
    </row>
    <row r="2421" spans="2:4" x14ac:dyDescent="0.2">
      <c r="B2421" t="s">
        <v>2457</v>
      </c>
      <c r="C2421" s="51">
        <v>-2.9263823887368319E-2</v>
      </c>
      <c r="D2421" s="51">
        <f t="shared" si="40"/>
        <v>7.9263823887368329E-2</v>
      </c>
    </row>
    <row r="2422" spans="2:4" x14ac:dyDescent="0.2">
      <c r="B2422" t="s">
        <v>2458</v>
      </c>
      <c r="C2422" s="51">
        <v>4.5463408825907665E-2</v>
      </c>
      <c r="D2422" s="51">
        <f t="shared" si="40"/>
        <v>4.5365911740923373E-3</v>
      </c>
    </row>
    <row r="2423" spans="2:4" x14ac:dyDescent="0.2">
      <c r="B2423" t="s">
        <v>2459</v>
      </c>
      <c r="C2423" s="51">
        <v>3.5746212409288915E-2</v>
      </c>
      <c r="D2423" s="51">
        <f t="shared" si="40"/>
        <v>1.4253787590711088E-2</v>
      </c>
    </row>
    <row r="2424" spans="2:4" x14ac:dyDescent="0.2">
      <c r="B2424" t="s">
        <v>2460</v>
      </c>
      <c r="C2424" s="51">
        <v>2.6483696470183421E-2</v>
      </c>
      <c r="D2424" s="51">
        <f t="shared" si="40"/>
        <v>2.3516303529816582E-2</v>
      </c>
    </row>
    <row r="2425" spans="2:4" x14ac:dyDescent="0.2">
      <c r="B2425" t="s">
        <v>2461</v>
      </c>
      <c r="C2425" s="51">
        <v>8.9336049076549542E-3</v>
      </c>
      <c r="D2425" s="51">
        <f t="shared" si="40"/>
        <v>4.1066395092345047E-2</v>
      </c>
    </row>
    <row r="2426" spans="2:4" x14ac:dyDescent="0.2">
      <c r="B2426" t="s">
        <v>2462</v>
      </c>
      <c r="C2426" s="51">
        <v>1.4155268635744379E-2</v>
      </c>
      <c r="D2426" s="51">
        <f t="shared" si="40"/>
        <v>3.5844731364255623E-2</v>
      </c>
    </row>
    <row r="2427" spans="2:4" x14ac:dyDescent="0.2">
      <c r="B2427" t="s">
        <v>2463</v>
      </c>
      <c r="C2427" s="51">
        <v>4.917396157695849E-2</v>
      </c>
      <c r="D2427" s="51">
        <f t="shared" si="40"/>
        <v>8.260384230415127E-4</v>
      </c>
    </row>
    <row r="2428" spans="2:4" x14ac:dyDescent="0.2">
      <c r="B2428" t="s">
        <v>2464</v>
      </c>
      <c r="C2428" s="51">
        <v>6.3673937553945193E-3</v>
      </c>
      <c r="D2428" s="51">
        <f t="shared" si="40"/>
        <v>4.3632606244605486E-2</v>
      </c>
    </row>
    <row r="2429" spans="2:4" x14ac:dyDescent="0.2">
      <c r="B2429" t="s">
        <v>2465</v>
      </c>
      <c r="C2429" s="51">
        <v>1.2469206667883852E-3</v>
      </c>
      <c r="D2429" s="51">
        <f t="shared" si="40"/>
        <v>4.8753079333211616E-2</v>
      </c>
    </row>
    <row r="2430" spans="2:4" x14ac:dyDescent="0.2">
      <c r="B2430" t="s">
        <v>2466</v>
      </c>
      <c r="C2430" s="51">
        <v>2.1319979169329307E-3</v>
      </c>
      <c r="D2430" s="51">
        <f t="shared" si="40"/>
        <v>4.7868002083067074E-2</v>
      </c>
    </row>
    <row r="2431" spans="2:4" x14ac:dyDescent="0.2">
      <c r="B2431" t="s">
        <v>2467</v>
      </c>
      <c r="C2431" s="51">
        <v>-1.5028345290412205E-2</v>
      </c>
      <c r="D2431" s="51">
        <f t="shared" si="40"/>
        <v>6.5028345290412209E-2</v>
      </c>
    </row>
    <row r="2432" spans="2:4" x14ac:dyDescent="0.2">
      <c r="B2432" t="s">
        <v>2468</v>
      </c>
      <c r="C2432" s="51">
        <v>4.8317326050162424E-2</v>
      </c>
      <c r="D2432" s="51">
        <f t="shared" si="40"/>
        <v>1.6826739498375792E-3</v>
      </c>
    </row>
    <row r="2433" spans="2:4" x14ac:dyDescent="0.2">
      <c r="B2433" t="s">
        <v>2469</v>
      </c>
      <c r="C2433" s="51">
        <v>1.2191150930187748E-3</v>
      </c>
      <c r="D2433" s="51">
        <f t="shared" si="40"/>
        <v>4.878088490698123E-2</v>
      </c>
    </row>
    <row r="2434" spans="2:4" x14ac:dyDescent="0.2">
      <c r="B2434" t="s">
        <v>2470</v>
      </c>
      <c r="C2434" s="51">
        <v>-1.0923262478978792E-2</v>
      </c>
      <c r="D2434" s="51">
        <f t="shared" si="40"/>
        <v>6.0923262478978793E-2</v>
      </c>
    </row>
    <row r="2435" spans="2:4" x14ac:dyDescent="0.2">
      <c r="B2435" t="s">
        <v>2471</v>
      </c>
      <c r="C2435" s="51">
        <v>1.3602029705264321E-2</v>
      </c>
      <c r="D2435" s="51">
        <f t="shared" si="40"/>
        <v>3.6397970294735682E-2</v>
      </c>
    </row>
    <row r="2436" spans="2:4" x14ac:dyDescent="0.2">
      <c r="B2436" t="s">
        <v>2472</v>
      </c>
      <c r="C2436" s="51">
        <v>-1.6920100974015327E-2</v>
      </c>
      <c r="D2436" s="51">
        <f t="shared" si="40"/>
        <v>6.6920100974015323E-2</v>
      </c>
    </row>
    <row r="2437" spans="2:4" x14ac:dyDescent="0.2">
      <c r="B2437" t="s">
        <v>2473</v>
      </c>
      <c r="C2437" s="51">
        <v>3.7690767420330796E-3</v>
      </c>
      <c r="D2437" s="51">
        <f t="shared" ref="D2437:D2500" si="41">-C2437+5%</f>
        <v>4.6230923257966926E-2</v>
      </c>
    </row>
    <row r="2438" spans="2:4" x14ac:dyDescent="0.2">
      <c r="B2438" t="s">
        <v>2474</v>
      </c>
      <c r="C2438" s="51">
        <v>-3.1778984528318094E-2</v>
      </c>
      <c r="D2438" s="51">
        <f t="shared" si="41"/>
        <v>8.1778984528318097E-2</v>
      </c>
    </row>
    <row r="2439" spans="2:4" x14ac:dyDescent="0.2">
      <c r="B2439" t="s">
        <v>2475</v>
      </c>
      <c r="C2439" s="51">
        <v>-2.4830958418334201E-2</v>
      </c>
      <c r="D2439" s="51">
        <f t="shared" si="41"/>
        <v>7.4830958418334204E-2</v>
      </c>
    </row>
    <row r="2440" spans="2:4" x14ac:dyDescent="0.2">
      <c r="B2440" t="s">
        <v>2476</v>
      </c>
      <c r="C2440" s="51">
        <v>3.3913667858610032E-2</v>
      </c>
      <c r="D2440" s="51">
        <f t="shared" si="41"/>
        <v>1.6086332141389971E-2</v>
      </c>
    </row>
    <row r="2441" spans="2:4" x14ac:dyDescent="0.2">
      <c r="B2441" t="s">
        <v>2477</v>
      </c>
      <c r="C2441" s="51">
        <v>1.086803720017226E-2</v>
      </c>
      <c r="D2441" s="51">
        <f t="shared" si="41"/>
        <v>3.9131962799827745E-2</v>
      </c>
    </row>
    <row r="2442" spans="2:4" x14ac:dyDescent="0.2">
      <c r="B2442" t="s">
        <v>2478</v>
      </c>
      <c r="C2442" s="51">
        <v>-4.4210954585677149E-3</v>
      </c>
      <c r="D2442" s="51">
        <f t="shared" si="41"/>
        <v>5.4421095458567714E-2</v>
      </c>
    </row>
    <row r="2443" spans="2:4" x14ac:dyDescent="0.2">
      <c r="B2443" t="s">
        <v>2479</v>
      </c>
      <c r="C2443" s="51">
        <v>2.2167951442269958E-2</v>
      </c>
      <c r="D2443" s="51">
        <f t="shared" si="41"/>
        <v>2.7832048557730044E-2</v>
      </c>
    </row>
    <row r="2444" spans="2:4" x14ac:dyDescent="0.2">
      <c r="B2444" t="s">
        <v>2480</v>
      </c>
      <c r="C2444" s="51">
        <v>1.1902214979909788E-2</v>
      </c>
      <c r="D2444" s="51">
        <f t="shared" si="41"/>
        <v>3.8097785020090216E-2</v>
      </c>
    </row>
    <row r="2445" spans="2:4" x14ac:dyDescent="0.2">
      <c r="B2445" t="s">
        <v>2481</v>
      </c>
      <c r="C2445" s="51">
        <v>2.8688676571022934E-2</v>
      </c>
      <c r="D2445" s="51">
        <f t="shared" si="41"/>
        <v>2.1311323428977069E-2</v>
      </c>
    </row>
    <row r="2446" spans="2:4" x14ac:dyDescent="0.2">
      <c r="B2446" t="s">
        <v>2482</v>
      </c>
      <c r="C2446" s="51">
        <v>7.4858161351978409E-3</v>
      </c>
      <c r="D2446" s="51">
        <f t="shared" si="41"/>
        <v>4.2514183864802164E-2</v>
      </c>
    </row>
    <row r="2447" spans="2:4" x14ac:dyDescent="0.2">
      <c r="B2447" t="s">
        <v>2483</v>
      </c>
      <c r="C2447" s="51">
        <v>3.0180865556674541E-2</v>
      </c>
      <c r="D2447" s="51">
        <f t="shared" si="41"/>
        <v>1.9819134443325462E-2</v>
      </c>
    </row>
    <row r="2448" spans="2:4" x14ac:dyDescent="0.2">
      <c r="B2448" t="s">
        <v>2484</v>
      </c>
      <c r="C2448" s="51">
        <v>4.1521108711106876E-2</v>
      </c>
      <c r="D2448" s="51">
        <f t="shared" si="41"/>
        <v>8.478891288893127E-3</v>
      </c>
    </row>
    <row r="2449" spans="2:4" x14ac:dyDescent="0.2">
      <c r="B2449" t="s">
        <v>2485</v>
      </c>
      <c r="C2449" s="51">
        <v>2.6149951441015416E-2</v>
      </c>
      <c r="D2449" s="51">
        <f t="shared" si="41"/>
        <v>2.3850048558984586E-2</v>
      </c>
    </row>
    <row r="2450" spans="2:4" x14ac:dyDescent="0.2">
      <c r="B2450" t="s">
        <v>2486</v>
      </c>
      <c r="C2450" s="51">
        <v>4.1721110572478765E-2</v>
      </c>
      <c r="D2450" s="51">
        <f t="shared" si="41"/>
        <v>8.2788894275212382E-3</v>
      </c>
    </row>
    <row r="2451" spans="2:4" x14ac:dyDescent="0.2">
      <c r="B2451" t="s">
        <v>2487</v>
      </c>
      <c r="C2451" s="51">
        <v>3.0595893739798749E-2</v>
      </c>
      <c r="D2451" s="51">
        <f t="shared" si="41"/>
        <v>1.9404106260201254E-2</v>
      </c>
    </row>
    <row r="2452" spans="2:4" x14ac:dyDescent="0.2">
      <c r="B2452" t="s">
        <v>2488</v>
      </c>
      <c r="C2452" s="51">
        <v>2.1071400577783596E-2</v>
      </c>
      <c r="D2452" s="51">
        <f t="shared" si="41"/>
        <v>2.8928599422216407E-2</v>
      </c>
    </row>
    <row r="2453" spans="2:4" x14ac:dyDescent="0.2">
      <c r="B2453" t="s">
        <v>2489</v>
      </c>
      <c r="C2453" s="51">
        <v>3.6433368952109246E-2</v>
      </c>
      <c r="D2453" s="51">
        <f t="shared" si="41"/>
        <v>1.3566631047890756E-2</v>
      </c>
    </row>
    <row r="2454" spans="2:4" x14ac:dyDescent="0.2">
      <c r="B2454" t="s">
        <v>2490</v>
      </c>
      <c r="C2454" s="51">
        <v>-4.132356028731592E-3</v>
      </c>
      <c r="D2454" s="51">
        <f t="shared" si="41"/>
        <v>5.4132356028731593E-2</v>
      </c>
    </row>
    <row r="2455" spans="2:4" x14ac:dyDescent="0.2">
      <c r="B2455" t="s">
        <v>2491</v>
      </c>
      <c r="C2455" s="51">
        <v>7.8349789354573846E-4</v>
      </c>
      <c r="D2455" s="51">
        <f t="shared" si="41"/>
        <v>4.9216502106454264E-2</v>
      </c>
    </row>
    <row r="2456" spans="2:4" x14ac:dyDescent="0.2">
      <c r="B2456" t="s">
        <v>2492</v>
      </c>
      <c r="C2456" s="51">
        <v>4.0265012630714761E-2</v>
      </c>
      <c r="D2456" s="51">
        <f t="shared" si="41"/>
        <v>9.7349873692852418E-3</v>
      </c>
    </row>
    <row r="2457" spans="2:4" x14ac:dyDescent="0.2">
      <c r="B2457" t="s">
        <v>2493</v>
      </c>
      <c r="C2457" s="51">
        <v>1.216107654693474E-2</v>
      </c>
      <c r="D2457" s="51">
        <f t="shared" si="41"/>
        <v>3.7838923453065262E-2</v>
      </c>
    </row>
    <row r="2458" spans="2:4" x14ac:dyDescent="0.2">
      <c r="B2458" t="s">
        <v>2494</v>
      </c>
      <c r="C2458" s="51">
        <v>1.4566329668113647E-2</v>
      </c>
      <c r="D2458" s="51">
        <f t="shared" si="41"/>
        <v>3.5433670331886352E-2</v>
      </c>
    </row>
    <row r="2459" spans="2:4" x14ac:dyDescent="0.2">
      <c r="B2459" t="s">
        <v>2495</v>
      </c>
      <c r="C2459" s="51">
        <v>1.8628234210206287E-2</v>
      </c>
      <c r="D2459" s="51">
        <f t="shared" si="41"/>
        <v>3.1371765789793712E-2</v>
      </c>
    </row>
    <row r="2460" spans="2:4" x14ac:dyDescent="0.2">
      <c r="B2460" t="s">
        <v>2496</v>
      </c>
      <c r="C2460" s="51">
        <v>-1.2243371786923746E-2</v>
      </c>
      <c r="D2460" s="51">
        <f t="shared" si="41"/>
        <v>6.2243371786923747E-2</v>
      </c>
    </row>
    <row r="2461" spans="2:4" x14ac:dyDescent="0.2">
      <c r="B2461" t="s">
        <v>2497</v>
      </c>
      <c r="C2461" s="51">
        <v>8.5952922251816312E-4</v>
      </c>
      <c r="D2461" s="51">
        <f t="shared" si="41"/>
        <v>4.9140470777481841E-2</v>
      </c>
    </row>
    <row r="2462" spans="2:4" x14ac:dyDescent="0.2">
      <c r="B2462" t="s">
        <v>2498</v>
      </c>
      <c r="C2462" s="51">
        <v>1.0905154125586852E-2</v>
      </c>
      <c r="D2462" s="51">
        <f t="shared" si="41"/>
        <v>3.9094845874413149E-2</v>
      </c>
    </row>
    <row r="2463" spans="2:4" x14ac:dyDescent="0.2">
      <c r="B2463" t="s">
        <v>2499</v>
      </c>
      <c r="C2463" s="51">
        <v>-3.4387769619361089E-2</v>
      </c>
      <c r="D2463" s="51">
        <f t="shared" si="41"/>
        <v>8.4387769619361092E-2</v>
      </c>
    </row>
    <row r="2464" spans="2:4" x14ac:dyDescent="0.2">
      <c r="B2464" t="s">
        <v>2500</v>
      </c>
      <c r="C2464" s="51">
        <v>9.2987117897395544E-3</v>
      </c>
      <c r="D2464" s="51">
        <f t="shared" si="41"/>
        <v>4.070128821026045E-2</v>
      </c>
    </row>
    <row r="2465" spans="2:4" x14ac:dyDescent="0.2">
      <c r="B2465" t="s">
        <v>2501</v>
      </c>
      <c r="C2465" s="51">
        <v>5.7757060138857409E-3</v>
      </c>
      <c r="D2465" s="51">
        <f t="shared" si="41"/>
        <v>4.4224293986114264E-2</v>
      </c>
    </row>
    <row r="2466" spans="2:4" x14ac:dyDescent="0.2">
      <c r="B2466" t="s">
        <v>2502</v>
      </c>
      <c r="C2466" s="51">
        <v>-3.4850867510589391E-4</v>
      </c>
      <c r="D2466" s="51">
        <f t="shared" si="41"/>
        <v>5.0348508675105895E-2</v>
      </c>
    </row>
    <row r="2467" spans="2:4" x14ac:dyDescent="0.2">
      <c r="B2467" t="s">
        <v>2503</v>
      </c>
      <c r="C2467" s="51">
        <v>1.7836705493088648E-2</v>
      </c>
      <c r="D2467" s="51">
        <f t="shared" si="41"/>
        <v>3.2163294506911355E-2</v>
      </c>
    </row>
    <row r="2468" spans="2:4" x14ac:dyDescent="0.2">
      <c r="B2468" t="s">
        <v>2504</v>
      </c>
      <c r="C2468" s="51">
        <v>9.5685236847290502E-3</v>
      </c>
      <c r="D2468" s="51">
        <f t="shared" si="41"/>
        <v>4.0431476315270956E-2</v>
      </c>
    </row>
    <row r="2469" spans="2:4" x14ac:dyDescent="0.2">
      <c r="B2469" t="s">
        <v>2505</v>
      </c>
      <c r="C2469" s="51">
        <v>2.2345173622179006E-2</v>
      </c>
      <c r="D2469" s="51">
        <f t="shared" si="41"/>
        <v>2.7654826377820997E-2</v>
      </c>
    </row>
    <row r="2470" spans="2:4" x14ac:dyDescent="0.2">
      <c r="B2470" t="s">
        <v>2506</v>
      </c>
      <c r="C2470" s="51">
        <v>-6.8681612336477082E-3</v>
      </c>
      <c r="D2470" s="51">
        <f t="shared" si="41"/>
        <v>5.6868161233647713E-2</v>
      </c>
    </row>
    <row r="2471" spans="2:4" x14ac:dyDescent="0.2">
      <c r="B2471" t="s">
        <v>2507</v>
      </c>
      <c r="C2471" s="51">
        <v>-1.6250244796174873E-2</v>
      </c>
      <c r="D2471" s="51">
        <f t="shared" si="41"/>
        <v>6.6250244796174876E-2</v>
      </c>
    </row>
    <row r="2472" spans="2:4" x14ac:dyDescent="0.2">
      <c r="B2472" t="s">
        <v>2508</v>
      </c>
      <c r="C2472" s="51">
        <v>4.1906068495828848E-2</v>
      </c>
      <c r="D2472" s="51">
        <f t="shared" si="41"/>
        <v>8.0939315041711549E-3</v>
      </c>
    </row>
    <row r="2473" spans="2:4" x14ac:dyDescent="0.2">
      <c r="B2473" t="s">
        <v>2509</v>
      </c>
      <c r="C2473" s="51">
        <v>2.7437446066646956E-2</v>
      </c>
      <c r="D2473" s="51">
        <f t="shared" si="41"/>
        <v>2.2562553933353047E-2</v>
      </c>
    </row>
    <row r="2474" spans="2:4" x14ac:dyDescent="0.2">
      <c r="B2474" t="s">
        <v>2510</v>
      </c>
      <c r="C2474" s="51">
        <v>1.3437407899006349E-2</v>
      </c>
      <c r="D2474" s="51">
        <f t="shared" si="41"/>
        <v>3.6562592100993656E-2</v>
      </c>
    </row>
    <row r="2475" spans="2:4" x14ac:dyDescent="0.2">
      <c r="B2475" t="s">
        <v>2511</v>
      </c>
      <c r="C2475" s="51">
        <v>1.7537936265403342E-2</v>
      </c>
      <c r="D2475" s="51">
        <f t="shared" si="41"/>
        <v>3.2462063734596661E-2</v>
      </c>
    </row>
    <row r="2476" spans="2:4" x14ac:dyDescent="0.2">
      <c r="B2476" t="s">
        <v>2512</v>
      </c>
      <c r="C2476" s="51">
        <v>-1.5225807501257661E-4</v>
      </c>
      <c r="D2476" s="51">
        <f t="shared" si="41"/>
        <v>5.0152258075012578E-2</v>
      </c>
    </row>
    <row r="2477" spans="2:4" x14ac:dyDescent="0.2">
      <c r="B2477" t="s">
        <v>2513</v>
      </c>
      <c r="C2477" s="51">
        <v>2.5628405622529313E-2</v>
      </c>
      <c r="D2477" s="51">
        <f t="shared" si="41"/>
        <v>2.437159437747069E-2</v>
      </c>
    </row>
    <row r="2478" spans="2:4" x14ac:dyDescent="0.2">
      <c r="B2478" t="s">
        <v>2514</v>
      </c>
      <c r="C2478" s="51">
        <v>-1.0167403610271698E-2</v>
      </c>
      <c r="D2478" s="51">
        <f t="shared" si="41"/>
        <v>6.0167403610271702E-2</v>
      </c>
    </row>
    <row r="2479" spans="2:4" x14ac:dyDescent="0.2">
      <c r="B2479" t="s">
        <v>2515</v>
      </c>
      <c r="C2479" s="51">
        <v>-1.1973922545782249E-2</v>
      </c>
      <c r="D2479" s="51">
        <f t="shared" si="41"/>
        <v>6.1973922545782253E-2</v>
      </c>
    </row>
    <row r="2480" spans="2:4" x14ac:dyDescent="0.2">
      <c r="B2480" t="s">
        <v>2516</v>
      </c>
      <c r="C2480" s="51">
        <v>7.3445341757746637E-3</v>
      </c>
      <c r="D2480" s="51">
        <f t="shared" si="41"/>
        <v>4.2655465824225337E-2</v>
      </c>
    </row>
    <row r="2481" spans="2:4" x14ac:dyDescent="0.2">
      <c r="B2481" t="s">
        <v>2517</v>
      </c>
      <c r="C2481" s="51">
        <v>7.0408478423138361E-4</v>
      </c>
      <c r="D2481" s="51">
        <f t="shared" si="41"/>
        <v>4.9295915215768621E-2</v>
      </c>
    </row>
    <row r="2482" spans="2:4" x14ac:dyDescent="0.2">
      <c r="B2482" t="s">
        <v>2518</v>
      </c>
      <c r="C2482" s="51">
        <v>-2.7052123145250313E-3</v>
      </c>
      <c r="D2482" s="51">
        <f t="shared" si="41"/>
        <v>5.2705212314525032E-2</v>
      </c>
    </row>
    <row r="2483" spans="2:4" x14ac:dyDescent="0.2">
      <c r="B2483" t="s">
        <v>2519</v>
      </c>
      <c r="C2483" s="51">
        <v>1.4519007571894216E-2</v>
      </c>
      <c r="D2483" s="51">
        <f t="shared" si="41"/>
        <v>3.548099242810579E-2</v>
      </c>
    </row>
    <row r="2484" spans="2:4" x14ac:dyDescent="0.2">
      <c r="B2484" t="s">
        <v>2520</v>
      </c>
      <c r="C2484" s="51">
        <v>-5.4944316165830981E-3</v>
      </c>
      <c r="D2484" s="51">
        <f t="shared" si="41"/>
        <v>5.5494431616583101E-2</v>
      </c>
    </row>
    <row r="2485" spans="2:4" x14ac:dyDescent="0.2">
      <c r="B2485" t="s">
        <v>2521</v>
      </c>
      <c r="C2485" s="51">
        <v>1.4860973116454571E-2</v>
      </c>
      <c r="D2485" s="51">
        <f t="shared" si="41"/>
        <v>3.5139026883545435E-2</v>
      </c>
    </row>
    <row r="2486" spans="2:4" x14ac:dyDescent="0.2">
      <c r="B2486" t="s">
        <v>2522</v>
      </c>
      <c r="C2486" s="51">
        <v>-3.9054513729647397E-3</v>
      </c>
      <c r="D2486" s="51">
        <f t="shared" si="41"/>
        <v>5.3905451372964742E-2</v>
      </c>
    </row>
    <row r="2487" spans="2:4" x14ac:dyDescent="0.2">
      <c r="B2487" t="s">
        <v>2523</v>
      </c>
      <c r="C2487" s="51">
        <v>2.8259464408298796E-2</v>
      </c>
      <c r="D2487" s="51">
        <f t="shared" si="41"/>
        <v>2.1740535591701207E-2</v>
      </c>
    </row>
    <row r="2488" spans="2:4" x14ac:dyDescent="0.2">
      <c r="B2488" t="s">
        <v>2524</v>
      </c>
      <c r="C2488" s="51">
        <v>-2.6133110103846151E-3</v>
      </c>
      <c r="D2488" s="51">
        <f t="shared" si="41"/>
        <v>5.261331101038462E-2</v>
      </c>
    </row>
    <row r="2489" spans="2:4" x14ac:dyDescent="0.2">
      <c r="B2489" t="s">
        <v>2525</v>
      </c>
      <c r="C2489" s="51">
        <v>-1.2596046267697879E-2</v>
      </c>
      <c r="D2489" s="51">
        <f t="shared" si="41"/>
        <v>6.259604626769788E-2</v>
      </c>
    </row>
    <row r="2490" spans="2:4" x14ac:dyDescent="0.2">
      <c r="B2490" t="s">
        <v>2526</v>
      </c>
      <c r="C2490" s="51">
        <v>4.4264933327917914E-2</v>
      </c>
      <c r="D2490" s="51">
        <f t="shared" si="41"/>
        <v>5.7350666720820884E-3</v>
      </c>
    </row>
    <row r="2491" spans="2:4" x14ac:dyDescent="0.2">
      <c r="B2491" t="s">
        <v>2527</v>
      </c>
      <c r="C2491" s="51">
        <v>4.7070156902433219E-3</v>
      </c>
      <c r="D2491" s="51">
        <f t="shared" si="41"/>
        <v>4.529298430975668E-2</v>
      </c>
    </row>
    <row r="2492" spans="2:4" x14ac:dyDescent="0.2">
      <c r="B2492" t="s">
        <v>2528</v>
      </c>
      <c r="C2492" s="51">
        <v>3.920582741951701E-2</v>
      </c>
      <c r="D2492" s="51">
        <f t="shared" si="41"/>
        <v>1.0794172580482993E-2</v>
      </c>
    </row>
    <row r="2493" spans="2:4" x14ac:dyDescent="0.2">
      <c r="B2493" t="s">
        <v>2529</v>
      </c>
      <c r="C2493" s="51">
        <v>2.0041809054117836E-2</v>
      </c>
      <c r="D2493" s="51">
        <f t="shared" si="41"/>
        <v>2.9958190945882167E-2</v>
      </c>
    </row>
    <row r="2494" spans="2:4" x14ac:dyDescent="0.2">
      <c r="B2494" t="s">
        <v>2530</v>
      </c>
      <c r="C2494" s="51">
        <v>-1.4663423759385478E-2</v>
      </c>
      <c r="D2494" s="51">
        <f t="shared" si="41"/>
        <v>6.4663423759385483E-2</v>
      </c>
    </row>
    <row r="2495" spans="2:4" x14ac:dyDescent="0.2">
      <c r="B2495" t="s">
        <v>2531</v>
      </c>
      <c r="C2495" s="51">
        <v>2.4562596722553325E-2</v>
      </c>
      <c r="D2495" s="51">
        <f t="shared" si="41"/>
        <v>2.5437403277446678E-2</v>
      </c>
    </row>
    <row r="2496" spans="2:4" x14ac:dyDescent="0.2">
      <c r="B2496" t="s">
        <v>2532</v>
      </c>
      <c r="C2496" s="51">
        <v>1.5808643590001215E-2</v>
      </c>
      <c r="D2496" s="51">
        <f t="shared" si="41"/>
        <v>3.4191356409998791E-2</v>
      </c>
    </row>
    <row r="2497" spans="2:4" x14ac:dyDescent="0.2">
      <c r="B2497" t="s">
        <v>2533</v>
      </c>
      <c r="C2497" s="51">
        <v>1.9557870349275117E-2</v>
      </c>
      <c r="D2497" s="51">
        <f t="shared" si="41"/>
        <v>3.0442129650724885E-2</v>
      </c>
    </row>
    <row r="2498" spans="2:4" x14ac:dyDescent="0.2">
      <c r="B2498" t="s">
        <v>2534</v>
      </c>
      <c r="C2498" s="51">
        <v>-1.6340782268861945E-2</v>
      </c>
      <c r="D2498" s="51">
        <f t="shared" si="41"/>
        <v>6.6340782268861948E-2</v>
      </c>
    </row>
    <row r="2499" spans="2:4" x14ac:dyDescent="0.2">
      <c r="B2499" t="s">
        <v>2535</v>
      </c>
      <c r="C2499" s="51">
        <v>-2.4163030582415215E-2</v>
      </c>
      <c r="D2499" s="51">
        <f t="shared" si="41"/>
        <v>7.4163030582415218E-2</v>
      </c>
    </row>
    <row r="2500" spans="2:4" x14ac:dyDescent="0.2">
      <c r="B2500" t="s">
        <v>2536</v>
      </c>
      <c r="C2500" s="51">
        <v>3.0010056578953892E-2</v>
      </c>
      <c r="D2500" s="51">
        <f t="shared" si="41"/>
        <v>1.9989943421046111E-2</v>
      </c>
    </row>
    <row r="2501" spans="2:4" x14ac:dyDescent="0.2">
      <c r="B2501" t="s">
        <v>2537</v>
      </c>
      <c r="C2501" s="51">
        <v>4.0223660358481104E-3</v>
      </c>
      <c r="D2501" s="51">
        <f t="shared" ref="D2501:D2564" si="42">-C2501+5%</f>
        <v>4.5977633964151894E-2</v>
      </c>
    </row>
    <row r="2502" spans="2:4" x14ac:dyDescent="0.2">
      <c r="B2502" t="s">
        <v>2538</v>
      </c>
      <c r="C2502" s="51">
        <v>1.8207605574253501E-3</v>
      </c>
      <c r="D2502" s="51">
        <f t="shared" si="42"/>
        <v>4.8179239442574656E-2</v>
      </c>
    </row>
    <row r="2503" spans="2:4" x14ac:dyDescent="0.2">
      <c r="B2503" t="s">
        <v>2539</v>
      </c>
      <c r="C2503" s="51">
        <v>-2.7739587411449322E-2</v>
      </c>
      <c r="D2503" s="51">
        <f t="shared" si="42"/>
        <v>7.7739587411449318E-2</v>
      </c>
    </row>
    <row r="2504" spans="2:4" x14ac:dyDescent="0.2">
      <c r="B2504" t="s">
        <v>2540</v>
      </c>
      <c r="C2504" s="51">
        <v>-2.939431316436019E-4</v>
      </c>
      <c r="D2504" s="51">
        <f t="shared" si="42"/>
        <v>5.0293943131643606E-2</v>
      </c>
    </row>
    <row r="2505" spans="2:4" x14ac:dyDescent="0.2">
      <c r="B2505" t="s">
        <v>2541</v>
      </c>
      <c r="C2505" s="51">
        <v>7.1981087497558606E-3</v>
      </c>
      <c r="D2505" s="51">
        <f t="shared" si="42"/>
        <v>4.280189125024414E-2</v>
      </c>
    </row>
    <row r="2506" spans="2:4" x14ac:dyDescent="0.2">
      <c r="B2506" t="s">
        <v>2542</v>
      </c>
      <c r="C2506" s="51">
        <v>4.4199690675867279E-2</v>
      </c>
      <c r="D2506" s="51">
        <f t="shared" si="42"/>
        <v>5.8003093241327242E-3</v>
      </c>
    </row>
    <row r="2507" spans="2:4" x14ac:dyDescent="0.2">
      <c r="B2507" t="s">
        <v>2543</v>
      </c>
      <c r="C2507" s="51">
        <v>4.0552482167385578E-2</v>
      </c>
      <c r="D2507" s="51">
        <f t="shared" si="42"/>
        <v>9.4475178326144243E-3</v>
      </c>
    </row>
    <row r="2508" spans="2:4" x14ac:dyDescent="0.2">
      <c r="B2508" t="s">
        <v>2544</v>
      </c>
      <c r="C2508" s="51">
        <v>-2.7233060129915609E-2</v>
      </c>
      <c r="D2508" s="51">
        <f t="shared" si="42"/>
        <v>7.7233060129915612E-2</v>
      </c>
    </row>
    <row r="2509" spans="2:4" x14ac:dyDescent="0.2">
      <c r="B2509" t="s">
        <v>2545</v>
      </c>
      <c r="C2509" s="51">
        <v>-8.0052540285460525E-3</v>
      </c>
      <c r="D2509" s="51">
        <f t="shared" si="42"/>
        <v>5.8005254028546054E-2</v>
      </c>
    </row>
    <row r="2510" spans="2:4" x14ac:dyDescent="0.2">
      <c r="B2510" t="s">
        <v>2546</v>
      </c>
      <c r="C2510" s="51">
        <v>-2.1614508023266345E-3</v>
      </c>
      <c r="D2510" s="51">
        <f t="shared" si="42"/>
        <v>5.2161450802326634E-2</v>
      </c>
    </row>
    <row r="2511" spans="2:4" x14ac:dyDescent="0.2">
      <c r="B2511" t="s">
        <v>2547</v>
      </c>
      <c r="C2511" s="51">
        <v>-4.4964224533798492E-3</v>
      </c>
      <c r="D2511" s="51">
        <f t="shared" si="42"/>
        <v>5.449642245337985E-2</v>
      </c>
    </row>
    <row r="2512" spans="2:4" x14ac:dyDescent="0.2">
      <c r="B2512" t="s">
        <v>2548</v>
      </c>
      <c r="C2512" s="51">
        <v>-1.629824478399261E-2</v>
      </c>
      <c r="D2512" s="51">
        <f t="shared" si="42"/>
        <v>6.6298244783992613E-2</v>
      </c>
    </row>
    <row r="2513" spans="2:4" x14ac:dyDescent="0.2">
      <c r="B2513" t="s">
        <v>2549</v>
      </c>
      <c r="C2513" s="51">
        <v>1.3919847069689061E-2</v>
      </c>
      <c r="D2513" s="51">
        <f t="shared" si="42"/>
        <v>3.6080152930310944E-2</v>
      </c>
    </row>
    <row r="2514" spans="2:4" x14ac:dyDescent="0.2">
      <c r="B2514" t="s">
        <v>2550</v>
      </c>
      <c r="C2514" s="51">
        <v>7.7801454489698288E-3</v>
      </c>
      <c r="D2514" s="51">
        <f t="shared" si="42"/>
        <v>4.2219854551030174E-2</v>
      </c>
    </row>
    <row r="2515" spans="2:4" x14ac:dyDescent="0.2">
      <c r="B2515" t="s">
        <v>2551</v>
      </c>
      <c r="C2515" s="51">
        <v>-1.2867540149256019E-2</v>
      </c>
      <c r="D2515" s="51">
        <f t="shared" si="42"/>
        <v>6.2867540149256024E-2</v>
      </c>
    </row>
    <row r="2516" spans="2:4" x14ac:dyDescent="0.2">
      <c r="B2516" t="s">
        <v>2552</v>
      </c>
      <c r="C2516" s="51">
        <v>3.076089123541543E-3</v>
      </c>
      <c r="D2516" s="51">
        <f t="shared" si="42"/>
        <v>4.6923910876458461E-2</v>
      </c>
    </row>
    <row r="2517" spans="2:4" x14ac:dyDescent="0.2">
      <c r="B2517" t="s">
        <v>2553</v>
      </c>
      <c r="C2517" s="51">
        <v>3.9204527167929208E-2</v>
      </c>
      <c r="D2517" s="51">
        <f t="shared" si="42"/>
        <v>1.0795472832070795E-2</v>
      </c>
    </row>
    <row r="2518" spans="2:4" x14ac:dyDescent="0.2">
      <c r="B2518" t="s">
        <v>2554</v>
      </c>
      <c r="C2518" s="51">
        <v>2.0863864674483337E-2</v>
      </c>
      <c r="D2518" s="51">
        <f t="shared" si="42"/>
        <v>2.9136135325516666E-2</v>
      </c>
    </row>
    <row r="2519" spans="2:4" x14ac:dyDescent="0.2">
      <c r="B2519" t="s">
        <v>2555</v>
      </c>
      <c r="C2519" s="51">
        <v>-9.3230995715327305E-3</v>
      </c>
      <c r="D2519" s="51">
        <f t="shared" si="42"/>
        <v>5.9323099571532735E-2</v>
      </c>
    </row>
    <row r="2520" spans="2:4" x14ac:dyDescent="0.2">
      <c r="B2520" t="s">
        <v>2556</v>
      </c>
      <c r="C2520" s="51">
        <v>-3.3909983608750999E-3</v>
      </c>
      <c r="D2520" s="51">
        <f t="shared" si="42"/>
        <v>5.3390998360875103E-2</v>
      </c>
    </row>
    <row r="2521" spans="2:4" x14ac:dyDescent="0.2">
      <c r="B2521" t="s">
        <v>2557</v>
      </c>
      <c r="C2521" s="51">
        <v>-1.9850074906031141E-2</v>
      </c>
      <c r="D2521" s="51">
        <f t="shared" si="42"/>
        <v>6.9850074906031151E-2</v>
      </c>
    </row>
    <row r="2522" spans="2:4" x14ac:dyDescent="0.2">
      <c r="B2522" t="s">
        <v>2558</v>
      </c>
      <c r="C2522" s="51">
        <v>4.4791621352139654E-2</v>
      </c>
      <c r="D2522" s="51">
        <f t="shared" si="42"/>
        <v>5.2083786478603483E-3</v>
      </c>
    </row>
    <row r="2523" spans="2:4" x14ac:dyDescent="0.2">
      <c r="B2523" t="s">
        <v>2559</v>
      </c>
      <c r="C2523" s="51">
        <v>5.9218283010792827E-3</v>
      </c>
      <c r="D2523" s="51">
        <f t="shared" si="42"/>
        <v>4.4078171698920719E-2</v>
      </c>
    </row>
    <row r="2524" spans="2:4" x14ac:dyDescent="0.2">
      <c r="B2524" t="s">
        <v>2560</v>
      </c>
      <c r="C2524" s="51">
        <v>8.5393291860082644E-3</v>
      </c>
      <c r="D2524" s="51">
        <f t="shared" si="42"/>
        <v>4.146067081399174E-2</v>
      </c>
    </row>
    <row r="2525" spans="2:4" x14ac:dyDescent="0.2">
      <c r="B2525" t="s">
        <v>2561</v>
      </c>
      <c r="C2525" s="51">
        <v>4.0611795134157046E-2</v>
      </c>
      <c r="D2525" s="51">
        <f t="shared" si="42"/>
        <v>9.388204865842957E-3</v>
      </c>
    </row>
    <row r="2526" spans="2:4" x14ac:dyDescent="0.2">
      <c r="B2526" t="s">
        <v>2562</v>
      </c>
      <c r="C2526" s="51">
        <v>1.706935060515944E-2</v>
      </c>
      <c r="D2526" s="51">
        <f t="shared" si="42"/>
        <v>3.2930649394840562E-2</v>
      </c>
    </row>
    <row r="2527" spans="2:4" x14ac:dyDescent="0.2">
      <c r="B2527" t="s">
        <v>2563</v>
      </c>
      <c r="C2527" s="51">
        <v>-1.8166878913537625E-3</v>
      </c>
      <c r="D2527" s="51">
        <f t="shared" si="42"/>
        <v>5.1816687891353769E-2</v>
      </c>
    </row>
    <row r="2528" spans="2:4" x14ac:dyDescent="0.2">
      <c r="B2528" t="s">
        <v>2564</v>
      </c>
      <c r="C2528" s="51">
        <v>-2.0160020859084457E-2</v>
      </c>
      <c r="D2528" s="51">
        <f t="shared" si="42"/>
        <v>7.016002085908446E-2</v>
      </c>
    </row>
    <row r="2529" spans="2:4" x14ac:dyDescent="0.2">
      <c r="B2529" t="s">
        <v>2565</v>
      </c>
      <c r="C2529" s="51">
        <v>-1.5118955482561791E-2</v>
      </c>
      <c r="D2529" s="51">
        <f t="shared" si="42"/>
        <v>6.5118955482561788E-2</v>
      </c>
    </row>
    <row r="2530" spans="2:4" x14ac:dyDescent="0.2">
      <c r="B2530" t="s">
        <v>2566</v>
      </c>
      <c r="C2530" s="51">
        <v>6.3475049570121955E-2</v>
      </c>
      <c r="D2530" s="51">
        <f t="shared" si="42"/>
        <v>-1.3475049570121952E-2</v>
      </c>
    </row>
    <row r="2531" spans="2:4" x14ac:dyDescent="0.2">
      <c r="B2531" t="s">
        <v>2567</v>
      </c>
      <c r="C2531" s="51">
        <v>7.2804390312521117E-4</v>
      </c>
      <c r="D2531" s="51">
        <f t="shared" si="42"/>
        <v>4.9271956096874792E-2</v>
      </c>
    </row>
    <row r="2532" spans="2:4" x14ac:dyDescent="0.2">
      <c r="B2532" t="s">
        <v>2568</v>
      </c>
      <c r="C2532" s="51">
        <v>1.894481136955083E-2</v>
      </c>
      <c r="D2532" s="51">
        <f t="shared" si="42"/>
        <v>3.1055188630449173E-2</v>
      </c>
    </row>
    <row r="2533" spans="2:4" x14ac:dyDescent="0.2">
      <c r="B2533" t="s">
        <v>2569</v>
      </c>
      <c r="C2533" s="51">
        <v>-3.0559996224969847E-2</v>
      </c>
      <c r="D2533" s="51">
        <f t="shared" si="42"/>
        <v>8.0559996224969843E-2</v>
      </c>
    </row>
    <row r="2534" spans="2:4" x14ac:dyDescent="0.2">
      <c r="B2534" t="s">
        <v>2570</v>
      </c>
      <c r="C2534" s="51">
        <v>1.0691332482043988E-2</v>
      </c>
      <c r="D2534" s="51">
        <f t="shared" si="42"/>
        <v>3.9308667517956017E-2</v>
      </c>
    </row>
    <row r="2535" spans="2:4" x14ac:dyDescent="0.2">
      <c r="B2535" t="s">
        <v>2571</v>
      </c>
      <c r="C2535" s="51">
        <v>1.8386852242728249E-2</v>
      </c>
      <c r="D2535" s="51">
        <f t="shared" si="42"/>
        <v>3.1613147757271753E-2</v>
      </c>
    </row>
    <row r="2536" spans="2:4" x14ac:dyDescent="0.2">
      <c r="B2536" t="s">
        <v>2572</v>
      </c>
      <c r="C2536" s="51">
        <v>5.7827248116285373E-3</v>
      </c>
      <c r="D2536" s="51">
        <f t="shared" si="42"/>
        <v>4.4217275188371465E-2</v>
      </c>
    </row>
    <row r="2537" spans="2:4" x14ac:dyDescent="0.2">
      <c r="B2537" t="s">
        <v>2573</v>
      </c>
      <c r="C2537" s="51">
        <v>-1.3327863198364829E-2</v>
      </c>
      <c r="D2537" s="51">
        <f t="shared" si="42"/>
        <v>6.3327863198364837E-2</v>
      </c>
    </row>
    <row r="2538" spans="2:4" x14ac:dyDescent="0.2">
      <c r="B2538" t="s">
        <v>2574</v>
      </c>
      <c r="C2538" s="51">
        <v>-5.9450623432324833E-3</v>
      </c>
      <c r="D2538" s="51">
        <f t="shared" si="42"/>
        <v>5.5945062343232488E-2</v>
      </c>
    </row>
    <row r="2539" spans="2:4" x14ac:dyDescent="0.2">
      <c r="B2539" t="s">
        <v>2575</v>
      </c>
      <c r="C2539" s="51">
        <v>-2.6194251829944233E-2</v>
      </c>
      <c r="D2539" s="51">
        <f t="shared" si="42"/>
        <v>7.6194251829944243E-2</v>
      </c>
    </row>
    <row r="2540" spans="2:4" x14ac:dyDescent="0.2">
      <c r="B2540" t="s">
        <v>2576</v>
      </c>
      <c r="C2540" s="51">
        <v>2.9094055347313609E-2</v>
      </c>
      <c r="D2540" s="51">
        <f t="shared" si="42"/>
        <v>2.0905944652686394E-2</v>
      </c>
    </row>
    <row r="2541" spans="2:4" x14ac:dyDescent="0.2">
      <c r="B2541" t="s">
        <v>2577</v>
      </c>
      <c r="C2541" s="51">
        <v>4.5206327951452302E-3</v>
      </c>
      <c r="D2541" s="51">
        <f t="shared" si="42"/>
        <v>4.5479367204854772E-2</v>
      </c>
    </row>
    <row r="2542" spans="2:4" x14ac:dyDescent="0.2">
      <c r="B2542" t="s">
        <v>2578</v>
      </c>
      <c r="C2542" s="51">
        <v>7.3504763560758371E-3</v>
      </c>
      <c r="D2542" s="51">
        <f t="shared" si="42"/>
        <v>4.2649523643924166E-2</v>
      </c>
    </row>
    <row r="2543" spans="2:4" x14ac:dyDescent="0.2">
      <c r="B2543" t="s">
        <v>2579</v>
      </c>
      <c r="C2543" s="51">
        <v>4.0498437106474862E-2</v>
      </c>
      <c r="D2543" s="51">
        <f t="shared" si="42"/>
        <v>9.5015628935251409E-3</v>
      </c>
    </row>
    <row r="2544" spans="2:4" x14ac:dyDescent="0.2">
      <c r="B2544" t="s">
        <v>2580</v>
      </c>
      <c r="C2544" s="51">
        <v>-2.2456884016955746E-2</v>
      </c>
      <c r="D2544" s="51">
        <f t="shared" si="42"/>
        <v>7.2456884016955742E-2</v>
      </c>
    </row>
    <row r="2545" spans="2:4" x14ac:dyDescent="0.2">
      <c r="B2545" t="s">
        <v>2581</v>
      </c>
      <c r="C2545" s="51">
        <v>-1.4829359285521808E-3</v>
      </c>
      <c r="D2545" s="51">
        <f t="shared" si="42"/>
        <v>5.1482935928552187E-2</v>
      </c>
    </row>
    <row r="2546" spans="2:4" x14ac:dyDescent="0.2">
      <c r="B2546" t="s">
        <v>2582</v>
      </c>
      <c r="C2546" s="51">
        <v>1.0612619403075039E-2</v>
      </c>
      <c r="D2546" s="51">
        <f t="shared" si="42"/>
        <v>3.9387380596924967E-2</v>
      </c>
    </row>
    <row r="2547" spans="2:4" x14ac:dyDescent="0.2">
      <c r="B2547" t="s">
        <v>2583</v>
      </c>
      <c r="C2547" s="51">
        <v>2.2472697295797144E-2</v>
      </c>
      <c r="D2547" s="51">
        <f t="shared" si="42"/>
        <v>2.7527302704202859E-2</v>
      </c>
    </row>
    <row r="2548" spans="2:4" x14ac:dyDescent="0.2">
      <c r="B2548" t="s">
        <v>2584</v>
      </c>
      <c r="C2548" s="51">
        <v>2.8921085372924878E-2</v>
      </c>
      <c r="D2548" s="51">
        <f t="shared" si="42"/>
        <v>2.1078914627075125E-2</v>
      </c>
    </row>
    <row r="2549" spans="2:4" x14ac:dyDescent="0.2">
      <c r="B2549" t="s">
        <v>2585</v>
      </c>
      <c r="C2549" s="51">
        <v>4.3862939602048852E-2</v>
      </c>
      <c r="D2549" s="51">
        <f t="shared" si="42"/>
        <v>6.1370603979511509E-3</v>
      </c>
    </row>
    <row r="2550" spans="2:4" x14ac:dyDescent="0.2">
      <c r="B2550" t="s">
        <v>2586</v>
      </c>
      <c r="C2550" s="51">
        <v>-9.8796366582850886E-3</v>
      </c>
      <c r="D2550" s="51">
        <f t="shared" si="42"/>
        <v>5.9879636658285093E-2</v>
      </c>
    </row>
    <row r="2551" spans="2:4" x14ac:dyDescent="0.2">
      <c r="B2551" t="s">
        <v>2587</v>
      </c>
      <c r="C2551" s="51">
        <v>-1.3269941895519053E-2</v>
      </c>
      <c r="D2551" s="51">
        <f t="shared" si="42"/>
        <v>6.3269941895519058E-2</v>
      </c>
    </row>
    <row r="2552" spans="2:4" x14ac:dyDescent="0.2">
      <c r="B2552" t="s">
        <v>2588</v>
      </c>
      <c r="C2552" s="51">
        <v>6.0429058721298201E-3</v>
      </c>
      <c r="D2552" s="51">
        <f t="shared" si="42"/>
        <v>4.3957094127870182E-2</v>
      </c>
    </row>
    <row r="2553" spans="2:4" x14ac:dyDescent="0.2">
      <c r="B2553" t="s">
        <v>2589</v>
      </c>
      <c r="C2553" s="51">
        <v>2.2221990627202464E-2</v>
      </c>
      <c r="D2553" s="51">
        <f t="shared" si="42"/>
        <v>2.7778009372797539E-2</v>
      </c>
    </row>
    <row r="2554" spans="2:4" x14ac:dyDescent="0.2">
      <c r="B2554" t="s">
        <v>2590</v>
      </c>
      <c r="C2554" s="51">
        <v>1.8965357429446127E-2</v>
      </c>
      <c r="D2554" s="51">
        <f t="shared" si="42"/>
        <v>3.1034642570553876E-2</v>
      </c>
    </row>
    <row r="2555" spans="2:4" x14ac:dyDescent="0.2">
      <c r="B2555" t="s">
        <v>2591</v>
      </c>
      <c r="C2555" s="51">
        <v>1.3679102893367753E-2</v>
      </c>
      <c r="D2555" s="51">
        <f t="shared" si="42"/>
        <v>3.6320897106632249E-2</v>
      </c>
    </row>
    <row r="2556" spans="2:4" x14ac:dyDescent="0.2">
      <c r="B2556" t="s">
        <v>2592</v>
      </c>
      <c r="C2556" s="51">
        <v>1.575344297708758E-3</v>
      </c>
      <c r="D2556" s="51">
        <f t="shared" si="42"/>
        <v>4.8424655702291243E-2</v>
      </c>
    </row>
    <row r="2557" spans="2:4" x14ac:dyDescent="0.2">
      <c r="B2557" t="s">
        <v>2593</v>
      </c>
      <c r="C2557" s="51">
        <v>-1.9887231037735147E-2</v>
      </c>
      <c r="D2557" s="51">
        <f t="shared" si="42"/>
        <v>6.9887231037735142E-2</v>
      </c>
    </row>
    <row r="2558" spans="2:4" x14ac:dyDescent="0.2">
      <c r="B2558" t="s">
        <v>2594</v>
      </c>
      <c r="C2558" s="51">
        <v>1.8116283212310486E-2</v>
      </c>
      <c r="D2558" s="51">
        <f t="shared" si="42"/>
        <v>3.1883716787689517E-2</v>
      </c>
    </row>
    <row r="2559" spans="2:4" x14ac:dyDescent="0.2">
      <c r="B2559" t="s">
        <v>2595</v>
      </c>
      <c r="C2559" s="51">
        <v>5.1540948434968476E-3</v>
      </c>
      <c r="D2559" s="51">
        <f t="shared" si="42"/>
        <v>4.4845905156503156E-2</v>
      </c>
    </row>
    <row r="2560" spans="2:4" x14ac:dyDescent="0.2">
      <c r="B2560" t="s">
        <v>2596</v>
      </c>
      <c r="C2560" s="51">
        <v>4.2438251289266468E-2</v>
      </c>
      <c r="D2560" s="51">
        <f t="shared" si="42"/>
        <v>7.5617487107335346E-3</v>
      </c>
    </row>
    <row r="2561" spans="2:4" x14ac:dyDescent="0.2">
      <c r="B2561" t="s">
        <v>2597</v>
      </c>
      <c r="C2561" s="51">
        <v>1.6975064966851777E-2</v>
      </c>
      <c r="D2561" s="51">
        <f t="shared" si="42"/>
        <v>3.3024935033148226E-2</v>
      </c>
    </row>
    <row r="2562" spans="2:4" x14ac:dyDescent="0.2">
      <c r="B2562" t="s">
        <v>2598</v>
      </c>
      <c r="C2562" s="51">
        <v>2.9497556566168245E-2</v>
      </c>
      <c r="D2562" s="51">
        <f t="shared" si="42"/>
        <v>2.0502443433831757E-2</v>
      </c>
    </row>
    <row r="2563" spans="2:4" x14ac:dyDescent="0.2">
      <c r="B2563" t="s">
        <v>2599</v>
      </c>
      <c r="C2563" s="51">
        <v>2.0244304692874047E-2</v>
      </c>
      <c r="D2563" s="51">
        <f t="shared" si="42"/>
        <v>2.9755695307125955E-2</v>
      </c>
    </row>
    <row r="2564" spans="2:4" x14ac:dyDescent="0.2">
      <c r="B2564" t="s">
        <v>2600</v>
      </c>
      <c r="C2564" s="51">
        <v>4.4368546825954022E-2</v>
      </c>
      <c r="D2564" s="51">
        <f t="shared" si="42"/>
        <v>5.6314531740459806E-3</v>
      </c>
    </row>
    <row r="2565" spans="2:4" x14ac:dyDescent="0.2">
      <c r="B2565" t="s">
        <v>2601</v>
      </c>
      <c r="C2565" s="51">
        <v>4.819861651867665E-2</v>
      </c>
      <c r="D2565" s="51">
        <f t="shared" ref="D2565:D2628" si="43">-C2565+5%</f>
        <v>1.8013834813233529E-3</v>
      </c>
    </row>
    <row r="2566" spans="2:4" x14ac:dyDescent="0.2">
      <c r="B2566" t="s">
        <v>2602</v>
      </c>
      <c r="C2566" s="51">
        <v>1.0859734566498939E-2</v>
      </c>
      <c r="D2566" s="51">
        <f t="shared" si="43"/>
        <v>3.9140265433501062E-2</v>
      </c>
    </row>
    <row r="2567" spans="2:4" x14ac:dyDescent="0.2">
      <c r="B2567" t="s">
        <v>2603</v>
      </c>
      <c r="C2567" s="51">
        <v>-2.2468964948222821E-2</v>
      </c>
      <c r="D2567" s="51">
        <f t="shared" si="43"/>
        <v>7.246896494822283E-2</v>
      </c>
    </row>
    <row r="2568" spans="2:4" x14ac:dyDescent="0.2">
      <c r="B2568" t="s">
        <v>2604</v>
      </c>
      <c r="C2568" s="51">
        <v>1.321730756162957E-3</v>
      </c>
      <c r="D2568" s="51">
        <f t="shared" si="43"/>
        <v>4.8678269243837044E-2</v>
      </c>
    </row>
    <row r="2569" spans="2:4" x14ac:dyDescent="0.2">
      <c r="B2569" t="s">
        <v>2605</v>
      </c>
      <c r="C2569" s="51">
        <v>2.2404133766838027E-2</v>
      </c>
      <c r="D2569" s="51">
        <f t="shared" si="43"/>
        <v>2.7595866233161976E-2</v>
      </c>
    </row>
    <row r="2570" spans="2:4" x14ac:dyDescent="0.2">
      <c r="B2570" t="s">
        <v>2606</v>
      </c>
      <c r="C2570" s="51">
        <v>-3.6974512041639037E-3</v>
      </c>
      <c r="D2570" s="51">
        <f t="shared" si="43"/>
        <v>5.3697451204163908E-2</v>
      </c>
    </row>
    <row r="2571" spans="2:4" x14ac:dyDescent="0.2">
      <c r="B2571" t="s">
        <v>2607</v>
      </c>
      <c r="C2571" s="51">
        <v>2.1247472132093007E-2</v>
      </c>
      <c r="D2571" s="51">
        <f t="shared" si="43"/>
        <v>2.8752527867906996E-2</v>
      </c>
    </row>
    <row r="2572" spans="2:4" x14ac:dyDescent="0.2">
      <c r="B2572" t="s">
        <v>2608</v>
      </c>
      <c r="C2572" s="51">
        <v>3.8231093618251527E-2</v>
      </c>
      <c r="D2572" s="51">
        <f t="shared" si="43"/>
        <v>1.1768906381748476E-2</v>
      </c>
    </row>
    <row r="2573" spans="2:4" x14ac:dyDescent="0.2">
      <c r="B2573" t="s">
        <v>2609</v>
      </c>
      <c r="C2573" s="51">
        <v>1.3429327066090601E-2</v>
      </c>
      <c r="D2573" s="51">
        <f t="shared" si="43"/>
        <v>3.65706729339094E-2</v>
      </c>
    </row>
    <row r="2574" spans="2:4" x14ac:dyDescent="0.2">
      <c r="B2574" t="s">
        <v>2610</v>
      </c>
      <c r="C2574" s="51">
        <v>4.0688435889666669E-2</v>
      </c>
      <c r="D2574" s="51">
        <f t="shared" si="43"/>
        <v>9.3115641103333341E-3</v>
      </c>
    </row>
    <row r="2575" spans="2:4" x14ac:dyDescent="0.2">
      <c r="B2575" t="s">
        <v>2611</v>
      </c>
      <c r="C2575" s="51">
        <v>-7.8765879593111262E-3</v>
      </c>
      <c r="D2575" s="51">
        <f t="shared" si="43"/>
        <v>5.7876587959311131E-2</v>
      </c>
    </row>
    <row r="2576" spans="2:4" x14ac:dyDescent="0.2">
      <c r="B2576" t="s">
        <v>2612</v>
      </c>
      <c r="C2576" s="51">
        <v>-1.42240255874854E-2</v>
      </c>
      <c r="D2576" s="51">
        <f t="shared" si="43"/>
        <v>6.4224025587485398E-2</v>
      </c>
    </row>
    <row r="2577" spans="2:4" x14ac:dyDescent="0.2">
      <c r="B2577" t="s">
        <v>2613</v>
      </c>
      <c r="C2577" s="51">
        <v>1.9331414137982731E-2</v>
      </c>
      <c r="D2577" s="51">
        <f t="shared" si="43"/>
        <v>3.0668585862017272E-2</v>
      </c>
    </row>
    <row r="2578" spans="2:4" x14ac:dyDescent="0.2">
      <c r="B2578" t="s">
        <v>2614</v>
      </c>
      <c r="C2578" s="51">
        <v>-1.3731307280681634E-2</v>
      </c>
      <c r="D2578" s="51">
        <f t="shared" si="43"/>
        <v>6.3731307280681632E-2</v>
      </c>
    </row>
    <row r="2579" spans="2:4" x14ac:dyDescent="0.2">
      <c r="B2579" t="s">
        <v>2615</v>
      </c>
      <c r="C2579" s="51">
        <v>1.1171689918535854E-3</v>
      </c>
      <c r="D2579" s="51">
        <f t="shared" si="43"/>
        <v>4.8882831008146416E-2</v>
      </c>
    </row>
    <row r="2580" spans="2:4" x14ac:dyDescent="0.2">
      <c r="B2580" t="s">
        <v>2616</v>
      </c>
      <c r="C2580" s="51">
        <v>1.705000141104538E-2</v>
      </c>
      <c r="D2580" s="51">
        <f t="shared" si="43"/>
        <v>3.2949998588954622E-2</v>
      </c>
    </row>
    <row r="2581" spans="2:4" x14ac:dyDescent="0.2">
      <c r="B2581" t="s">
        <v>2617</v>
      </c>
      <c r="C2581" s="51">
        <v>9.9979611593789316E-3</v>
      </c>
      <c r="D2581" s="51">
        <f t="shared" si="43"/>
        <v>4.0002038840621069E-2</v>
      </c>
    </row>
    <row r="2582" spans="2:4" x14ac:dyDescent="0.2">
      <c r="B2582" t="s">
        <v>2618</v>
      </c>
      <c r="C2582" s="51">
        <v>-3.6102469728076E-2</v>
      </c>
      <c r="D2582" s="51">
        <f t="shared" si="43"/>
        <v>8.6102469728076003E-2</v>
      </c>
    </row>
    <row r="2583" spans="2:4" x14ac:dyDescent="0.2">
      <c r="B2583" t="s">
        <v>2619</v>
      </c>
      <c r="C2583" s="51">
        <v>1.6942135053897491E-3</v>
      </c>
      <c r="D2583" s="51">
        <f t="shared" si="43"/>
        <v>4.8305786494610252E-2</v>
      </c>
    </row>
    <row r="2584" spans="2:4" x14ac:dyDescent="0.2">
      <c r="B2584" t="s">
        <v>2620</v>
      </c>
      <c r="C2584" s="51">
        <v>2.8817651074168936E-3</v>
      </c>
      <c r="D2584" s="51">
        <f t="shared" si="43"/>
        <v>4.7118234892583107E-2</v>
      </c>
    </row>
    <row r="2585" spans="2:4" x14ac:dyDescent="0.2">
      <c r="B2585" t="s">
        <v>2621</v>
      </c>
      <c r="C2585" s="51">
        <v>4.459390248838309E-3</v>
      </c>
      <c r="D2585" s="51">
        <f t="shared" si="43"/>
        <v>4.5540609751161691E-2</v>
      </c>
    </row>
    <row r="2586" spans="2:4" x14ac:dyDescent="0.2">
      <c r="B2586" t="s">
        <v>2622</v>
      </c>
      <c r="C2586" s="51">
        <v>-1.9801799113139583E-2</v>
      </c>
      <c r="D2586" s="51">
        <f t="shared" si="43"/>
        <v>6.9801799113139579E-2</v>
      </c>
    </row>
    <row r="2587" spans="2:4" x14ac:dyDescent="0.2">
      <c r="B2587" t="s">
        <v>2623</v>
      </c>
      <c r="C2587" s="51">
        <v>-1.3370592186281538E-2</v>
      </c>
      <c r="D2587" s="51">
        <f t="shared" si="43"/>
        <v>6.3370592186281535E-2</v>
      </c>
    </row>
    <row r="2588" spans="2:4" x14ac:dyDescent="0.2">
      <c r="B2588" t="s">
        <v>2624</v>
      </c>
      <c r="C2588" s="51">
        <v>-1.5838010138066967E-2</v>
      </c>
      <c r="D2588" s="51">
        <f t="shared" si="43"/>
        <v>6.5838010138066977E-2</v>
      </c>
    </row>
    <row r="2589" spans="2:4" x14ac:dyDescent="0.2">
      <c r="B2589" t="s">
        <v>2625</v>
      </c>
      <c r="C2589" s="51">
        <v>7.0290511190756882E-3</v>
      </c>
      <c r="D2589" s="51">
        <f t="shared" si="43"/>
        <v>4.2970948880924315E-2</v>
      </c>
    </row>
    <row r="2590" spans="2:4" x14ac:dyDescent="0.2">
      <c r="B2590" t="s">
        <v>2626</v>
      </c>
      <c r="C2590" s="51">
        <v>-1.937957461435446E-2</v>
      </c>
      <c r="D2590" s="51">
        <f t="shared" si="43"/>
        <v>6.9379574614354456E-2</v>
      </c>
    </row>
    <row r="2591" spans="2:4" x14ac:dyDescent="0.2">
      <c r="B2591" t="s">
        <v>2627</v>
      </c>
      <c r="C2591" s="51">
        <v>-9.542137053406138E-3</v>
      </c>
      <c r="D2591" s="51">
        <f t="shared" si="43"/>
        <v>5.9542137053406143E-2</v>
      </c>
    </row>
    <row r="2592" spans="2:4" x14ac:dyDescent="0.2">
      <c r="B2592" t="s">
        <v>2628</v>
      </c>
      <c r="C2592" s="51">
        <v>1.7309845264959524E-2</v>
      </c>
      <c r="D2592" s="51">
        <f t="shared" si="43"/>
        <v>3.2690154735040479E-2</v>
      </c>
    </row>
    <row r="2593" spans="2:4" x14ac:dyDescent="0.2">
      <c r="B2593" t="s">
        <v>2629</v>
      </c>
      <c r="C2593" s="51">
        <v>-6.9989837143142834E-3</v>
      </c>
      <c r="D2593" s="51">
        <f t="shared" si="43"/>
        <v>5.6998983714314284E-2</v>
      </c>
    </row>
    <row r="2594" spans="2:4" x14ac:dyDescent="0.2">
      <c r="B2594" t="s">
        <v>2630</v>
      </c>
      <c r="C2594" s="51">
        <v>2.8442921203620207E-4</v>
      </c>
      <c r="D2594" s="51">
        <f t="shared" si="43"/>
        <v>4.9715570787963799E-2</v>
      </c>
    </row>
    <row r="2595" spans="2:4" x14ac:dyDescent="0.2">
      <c r="B2595" t="s">
        <v>2631</v>
      </c>
      <c r="C2595" s="51">
        <v>1.3447267111304778E-2</v>
      </c>
      <c r="D2595" s="51">
        <f t="shared" si="43"/>
        <v>3.6552732888695226E-2</v>
      </c>
    </row>
    <row r="2596" spans="2:4" x14ac:dyDescent="0.2">
      <c r="B2596" t="s">
        <v>2632</v>
      </c>
      <c r="C2596" s="51">
        <v>2.6252075373990845E-3</v>
      </c>
      <c r="D2596" s="51">
        <f t="shared" si="43"/>
        <v>4.7374792462600915E-2</v>
      </c>
    </row>
    <row r="2597" spans="2:4" x14ac:dyDescent="0.2">
      <c r="B2597" t="s">
        <v>2633</v>
      </c>
      <c r="C2597" s="51">
        <v>2.4551081623335122E-2</v>
      </c>
      <c r="D2597" s="51">
        <f t="shared" si="43"/>
        <v>2.5448918376664881E-2</v>
      </c>
    </row>
    <row r="2598" spans="2:4" x14ac:dyDescent="0.2">
      <c r="B2598" t="s">
        <v>2634</v>
      </c>
      <c r="C2598" s="51">
        <v>-1.2930151113872001E-2</v>
      </c>
      <c r="D2598" s="51">
        <f t="shared" si="43"/>
        <v>6.2930151113871999E-2</v>
      </c>
    </row>
    <row r="2599" spans="2:4" x14ac:dyDescent="0.2">
      <c r="B2599" t="s">
        <v>2635</v>
      </c>
      <c r="C2599" s="51">
        <v>3.3856137628141485E-2</v>
      </c>
      <c r="D2599" s="51">
        <f t="shared" si="43"/>
        <v>1.6143862371858518E-2</v>
      </c>
    </row>
    <row r="2600" spans="2:4" x14ac:dyDescent="0.2">
      <c r="B2600" t="s">
        <v>2636</v>
      </c>
      <c r="C2600" s="51">
        <v>9.6542797068510135E-4</v>
      </c>
      <c r="D2600" s="51">
        <f t="shared" si="43"/>
        <v>4.9034572029314903E-2</v>
      </c>
    </row>
    <row r="2601" spans="2:4" x14ac:dyDescent="0.2">
      <c r="B2601" t="s">
        <v>2637</v>
      </c>
      <c r="C2601" s="51">
        <v>4.9240143270626827E-2</v>
      </c>
      <c r="D2601" s="51">
        <f t="shared" si="43"/>
        <v>7.5985672937317617E-4</v>
      </c>
    </row>
    <row r="2602" spans="2:4" x14ac:dyDescent="0.2">
      <c r="B2602" t="s">
        <v>2638</v>
      </c>
      <c r="C2602" s="51">
        <v>3.0629480076186516E-4</v>
      </c>
      <c r="D2602" s="51">
        <f t="shared" si="43"/>
        <v>4.9693705199238138E-2</v>
      </c>
    </row>
    <row r="2603" spans="2:4" x14ac:dyDescent="0.2">
      <c r="B2603" t="s">
        <v>2639</v>
      </c>
      <c r="C2603" s="51">
        <v>4.0067366497855791E-2</v>
      </c>
      <c r="D2603" s="51">
        <f t="shared" si="43"/>
        <v>9.9326335021442114E-3</v>
      </c>
    </row>
    <row r="2604" spans="2:4" x14ac:dyDescent="0.2">
      <c r="B2604" t="s">
        <v>2640</v>
      </c>
      <c r="C2604" s="51">
        <v>-1.9371594118905149E-2</v>
      </c>
      <c r="D2604" s="51">
        <f t="shared" si="43"/>
        <v>6.9371594118905144E-2</v>
      </c>
    </row>
    <row r="2605" spans="2:4" x14ac:dyDescent="0.2">
      <c r="B2605" t="s">
        <v>2641</v>
      </c>
      <c r="C2605" s="51">
        <v>-1.1155248468989515E-2</v>
      </c>
      <c r="D2605" s="51">
        <f t="shared" si="43"/>
        <v>6.1155248468989516E-2</v>
      </c>
    </row>
    <row r="2606" spans="2:4" x14ac:dyDescent="0.2">
      <c r="B2606" t="s">
        <v>2642</v>
      </c>
      <c r="C2606" s="51">
        <v>5.7568051937462318E-2</v>
      </c>
      <c r="D2606" s="51">
        <f t="shared" si="43"/>
        <v>-7.5680519374623154E-3</v>
      </c>
    </row>
    <row r="2607" spans="2:4" x14ac:dyDescent="0.2">
      <c r="B2607" t="s">
        <v>2643</v>
      </c>
      <c r="C2607" s="51">
        <v>-2.5133556406349476E-2</v>
      </c>
      <c r="D2607" s="51">
        <f t="shared" si="43"/>
        <v>7.5133556406349472E-2</v>
      </c>
    </row>
    <row r="2608" spans="2:4" x14ac:dyDescent="0.2">
      <c r="B2608" t="s">
        <v>2644</v>
      </c>
      <c r="C2608" s="51">
        <v>1.8315304477085598E-2</v>
      </c>
      <c r="D2608" s="51">
        <f t="shared" si="43"/>
        <v>3.1684695522914405E-2</v>
      </c>
    </row>
    <row r="2609" spans="2:4" x14ac:dyDescent="0.2">
      <c r="B2609" t="s">
        <v>2645</v>
      </c>
      <c r="C2609" s="51">
        <v>2.1651187114418546E-2</v>
      </c>
      <c r="D2609" s="51">
        <f t="shared" si="43"/>
        <v>2.8348812885581456E-2</v>
      </c>
    </row>
    <row r="2610" spans="2:4" x14ac:dyDescent="0.2">
      <c r="B2610" t="s">
        <v>2646</v>
      </c>
      <c r="C2610" s="51">
        <v>6.9122872151997378E-3</v>
      </c>
      <c r="D2610" s="51">
        <f t="shared" si="43"/>
        <v>4.3087712784800267E-2</v>
      </c>
    </row>
    <row r="2611" spans="2:4" x14ac:dyDescent="0.2">
      <c r="B2611" t="s">
        <v>2647</v>
      </c>
      <c r="C2611" s="51">
        <v>3.4372610089610824E-2</v>
      </c>
      <c r="D2611" s="51">
        <f t="shared" si="43"/>
        <v>1.5627389910389179E-2</v>
      </c>
    </row>
    <row r="2612" spans="2:4" x14ac:dyDescent="0.2">
      <c r="B2612" t="s">
        <v>2648</v>
      </c>
      <c r="C2612" s="51">
        <v>8.4652892567385028E-3</v>
      </c>
      <c r="D2612" s="51">
        <f t="shared" si="43"/>
        <v>4.1534710743261496E-2</v>
      </c>
    </row>
    <row r="2613" spans="2:4" x14ac:dyDescent="0.2">
      <c r="B2613" t="s">
        <v>2649</v>
      </c>
      <c r="C2613" s="51">
        <v>3.2504519798081881E-2</v>
      </c>
      <c r="D2613" s="51">
        <f t="shared" si="43"/>
        <v>1.7495480201918122E-2</v>
      </c>
    </row>
    <row r="2614" spans="2:4" x14ac:dyDescent="0.2">
      <c r="B2614" t="s">
        <v>2650</v>
      </c>
      <c r="C2614" s="51">
        <v>-1.5762361027716533E-2</v>
      </c>
      <c r="D2614" s="51">
        <f t="shared" si="43"/>
        <v>6.5762361027716543E-2</v>
      </c>
    </row>
    <row r="2615" spans="2:4" x14ac:dyDescent="0.2">
      <c r="B2615" t="s">
        <v>2651</v>
      </c>
      <c r="C2615" s="51">
        <v>3.7746061284861625E-3</v>
      </c>
      <c r="D2615" s="51">
        <f t="shared" si="43"/>
        <v>4.6225393871513837E-2</v>
      </c>
    </row>
    <row r="2616" spans="2:4" x14ac:dyDescent="0.2">
      <c r="B2616" t="s">
        <v>2652</v>
      </c>
      <c r="C2616" s="51">
        <v>2.3891539399168556E-2</v>
      </c>
      <c r="D2616" s="51">
        <f t="shared" si="43"/>
        <v>2.6108460600831447E-2</v>
      </c>
    </row>
    <row r="2617" spans="2:4" x14ac:dyDescent="0.2">
      <c r="B2617" t="s">
        <v>2653</v>
      </c>
      <c r="C2617" s="51">
        <v>1.2460118975578667E-2</v>
      </c>
      <c r="D2617" s="51">
        <f t="shared" si="43"/>
        <v>3.7539881024421337E-2</v>
      </c>
    </row>
    <row r="2618" spans="2:4" x14ac:dyDescent="0.2">
      <c r="B2618" t="s">
        <v>2654</v>
      </c>
      <c r="C2618" s="51">
        <v>-2.1150181132029398E-2</v>
      </c>
      <c r="D2618" s="51">
        <f t="shared" si="43"/>
        <v>7.1150181132029394E-2</v>
      </c>
    </row>
    <row r="2619" spans="2:4" x14ac:dyDescent="0.2">
      <c r="B2619" t="s">
        <v>2655</v>
      </c>
      <c r="C2619" s="51">
        <v>1.7963058931210203E-2</v>
      </c>
      <c r="D2619" s="51">
        <f t="shared" si="43"/>
        <v>3.20369410687898E-2</v>
      </c>
    </row>
    <row r="2620" spans="2:4" x14ac:dyDescent="0.2">
      <c r="B2620" t="s">
        <v>2656</v>
      </c>
      <c r="C2620" s="51">
        <v>-7.272168899078198E-3</v>
      </c>
      <c r="D2620" s="51">
        <f t="shared" si="43"/>
        <v>5.7272168899078199E-2</v>
      </c>
    </row>
    <row r="2621" spans="2:4" x14ac:dyDescent="0.2">
      <c r="B2621" t="s">
        <v>2657</v>
      </c>
      <c r="C2621" s="51">
        <v>-6.4091409813227754E-3</v>
      </c>
      <c r="D2621" s="51">
        <f t="shared" si="43"/>
        <v>5.6409140981322776E-2</v>
      </c>
    </row>
    <row r="2622" spans="2:4" x14ac:dyDescent="0.2">
      <c r="B2622" t="s">
        <v>2658</v>
      </c>
      <c r="C2622" s="51">
        <v>5.795502015481023E-2</v>
      </c>
      <c r="D2622" s="51">
        <f t="shared" si="43"/>
        <v>-7.9550201548102273E-3</v>
      </c>
    </row>
    <row r="2623" spans="2:4" x14ac:dyDescent="0.2">
      <c r="B2623" t="s">
        <v>2659</v>
      </c>
      <c r="C2623" s="51">
        <v>1.0355487535563869E-2</v>
      </c>
      <c r="D2623" s="51">
        <f t="shared" si="43"/>
        <v>3.9644512464436135E-2</v>
      </c>
    </row>
    <row r="2624" spans="2:4" x14ac:dyDescent="0.2">
      <c r="B2624" t="s">
        <v>2660</v>
      </c>
      <c r="C2624" s="51">
        <v>3.6049001192062849E-2</v>
      </c>
      <c r="D2624" s="51">
        <f t="shared" si="43"/>
        <v>1.3950998807937154E-2</v>
      </c>
    </row>
    <row r="2625" spans="2:4" x14ac:dyDescent="0.2">
      <c r="B2625" t="s">
        <v>2661</v>
      </c>
      <c r="C2625" s="51">
        <v>2.4056490177934962E-2</v>
      </c>
      <c r="D2625" s="51">
        <f t="shared" si="43"/>
        <v>2.5943509822065041E-2</v>
      </c>
    </row>
    <row r="2626" spans="2:4" x14ac:dyDescent="0.2">
      <c r="B2626" t="s">
        <v>2662</v>
      </c>
      <c r="C2626" s="51">
        <v>6.3723696310804528E-3</v>
      </c>
      <c r="D2626" s="51">
        <f t="shared" si="43"/>
        <v>4.3627630368919548E-2</v>
      </c>
    </row>
    <row r="2627" spans="2:4" x14ac:dyDescent="0.2">
      <c r="B2627" t="s">
        <v>2663</v>
      </c>
      <c r="C2627" s="51">
        <v>1.817744604525677E-2</v>
      </c>
      <c r="D2627" s="51">
        <f t="shared" si="43"/>
        <v>3.1822553954743232E-2</v>
      </c>
    </row>
    <row r="2628" spans="2:4" x14ac:dyDescent="0.2">
      <c r="B2628" t="s">
        <v>2664</v>
      </c>
      <c r="C2628" s="51">
        <v>3.898459694637868E-4</v>
      </c>
      <c r="D2628" s="51">
        <f t="shared" si="43"/>
        <v>4.9610154030536216E-2</v>
      </c>
    </row>
    <row r="2629" spans="2:4" x14ac:dyDescent="0.2">
      <c r="B2629" t="s">
        <v>2665</v>
      </c>
      <c r="C2629" s="51">
        <v>-8.2293371694265576E-3</v>
      </c>
      <c r="D2629" s="51">
        <f t="shared" ref="D2629:D2692" si="44">-C2629+5%</f>
        <v>5.8229337169426562E-2</v>
      </c>
    </row>
    <row r="2630" spans="2:4" x14ac:dyDescent="0.2">
      <c r="B2630" t="s">
        <v>2666</v>
      </c>
      <c r="C2630" s="51">
        <v>-1.1206137489873714E-2</v>
      </c>
      <c r="D2630" s="51">
        <f t="shared" si="44"/>
        <v>6.1206137489873719E-2</v>
      </c>
    </row>
    <row r="2631" spans="2:4" x14ac:dyDescent="0.2">
      <c r="B2631" t="s">
        <v>2667</v>
      </c>
      <c r="C2631" s="51">
        <v>2.2721066928964813E-2</v>
      </c>
      <c r="D2631" s="51">
        <f t="shared" si="44"/>
        <v>2.727893307103519E-2</v>
      </c>
    </row>
    <row r="2632" spans="2:4" x14ac:dyDescent="0.2">
      <c r="B2632" t="s">
        <v>2668</v>
      </c>
      <c r="C2632" s="51">
        <v>1.8944911236416714E-3</v>
      </c>
      <c r="D2632" s="51">
        <f t="shared" si="44"/>
        <v>4.8105508876358331E-2</v>
      </c>
    </row>
    <row r="2633" spans="2:4" x14ac:dyDescent="0.2">
      <c r="B2633" t="s">
        <v>2669</v>
      </c>
      <c r="C2633" s="51">
        <v>3.1569104623628844E-2</v>
      </c>
      <c r="D2633" s="51">
        <f t="shared" si="44"/>
        <v>1.8430895376371159E-2</v>
      </c>
    </row>
    <row r="2634" spans="2:4" x14ac:dyDescent="0.2">
      <c r="B2634" t="s">
        <v>2670</v>
      </c>
      <c r="C2634" s="51">
        <v>5.7635649473365075E-3</v>
      </c>
      <c r="D2634" s="51">
        <f t="shared" si="44"/>
        <v>4.4236435052663496E-2</v>
      </c>
    </row>
    <row r="2635" spans="2:4" x14ac:dyDescent="0.2">
      <c r="B2635" t="s">
        <v>2671</v>
      </c>
      <c r="C2635" s="51">
        <v>-4.1098608894151172E-2</v>
      </c>
      <c r="D2635" s="51">
        <f t="shared" si="44"/>
        <v>9.1098608894151167E-2</v>
      </c>
    </row>
    <row r="2636" spans="2:4" x14ac:dyDescent="0.2">
      <c r="B2636" t="s">
        <v>2672</v>
      </c>
      <c r="C2636" s="51">
        <v>1.9031780229266486E-2</v>
      </c>
      <c r="D2636" s="51">
        <f t="shared" si="44"/>
        <v>3.0968219770733517E-2</v>
      </c>
    </row>
    <row r="2637" spans="2:4" x14ac:dyDescent="0.2">
      <c r="B2637" t="s">
        <v>2673</v>
      </c>
      <c r="C2637" s="51">
        <v>9.0819178344076022E-3</v>
      </c>
      <c r="D2637" s="51">
        <f t="shared" si="44"/>
        <v>4.0918082165592402E-2</v>
      </c>
    </row>
    <row r="2638" spans="2:4" x14ac:dyDescent="0.2">
      <c r="B2638" t="s">
        <v>2674</v>
      </c>
      <c r="C2638" s="51">
        <v>1.354638643935107E-2</v>
      </c>
      <c r="D2638" s="51">
        <f t="shared" si="44"/>
        <v>3.6453613560648933E-2</v>
      </c>
    </row>
    <row r="2639" spans="2:4" x14ac:dyDescent="0.2">
      <c r="B2639" t="s">
        <v>2675</v>
      </c>
      <c r="C2639" s="51">
        <v>1.9808910323926787E-2</v>
      </c>
      <c r="D2639" s="51">
        <f t="shared" si="44"/>
        <v>3.0191089676073216E-2</v>
      </c>
    </row>
    <row r="2640" spans="2:4" x14ac:dyDescent="0.2">
      <c r="B2640" t="s">
        <v>2676</v>
      </c>
      <c r="C2640" s="51">
        <v>4.2947306396635809E-3</v>
      </c>
      <c r="D2640" s="51">
        <f t="shared" si="44"/>
        <v>4.570526936033642E-2</v>
      </c>
    </row>
    <row r="2641" spans="2:4" x14ac:dyDescent="0.2">
      <c r="B2641" t="s">
        <v>2677</v>
      </c>
      <c r="C2641" s="51">
        <v>2.6155704869431605E-2</v>
      </c>
      <c r="D2641" s="51">
        <f t="shared" si="44"/>
        <v>2.3844295130568398E-2</v>
      </c>
    </row>
    <row r="2642" spans="2:4" x14ac:dyDescent="0.2">
      <c r="B2642" t="s">
        <v>2678</v>
      </c>
      <c r="C2642" s="51">
        <v>5.4835745070644148E-2</v>
      </c>
      <c r="D2642" s="51">
        <f t="shared" si="44"/>
        <v>-4.8357450706441457E-3</v>
      </c>
    </row>
    <row r="2643" spans="2:4" x14ac:dyDescent="0.2">
      <c r="B2643" t="s">
        <v>2679</v>
      </c>
      <c r="C2643" s="51">
        <v>-2.5116400099724538E-2</v>
      </c>
      <c r="D2643" s="51">
        <f t="shared" si="44"/>
        <v>7.5116400099724534E-2</v>
      </c>
    </row>
    <row r="2644" spans="2:4" x14ac:dyDescent="0.2">
      <c r="B2644" t="s">
        <v>2680</v>
      </c>
      <c r="C2644" s="51">
        <v>3.565197629600899E-2</v>
      </c>
      <c r="D2644" s="51">
        <f t="shared" si="44"/>
        <v>1.4348023703991013E-2</v>
      </c>
    </row>
    <row r="2645" spans="2:4" x14ac:dyDescent="0.2">
      <c r="B2645" t="s">
        <v>2681</v>
      </c>
      <c r="C2645" s="51">
        <v>1.692367874365442E-2</v>
      </c>
      <c r="D2645" s="51">
        <f t="shared" si="44"/>
        <v>3.3076321256345582E-2</v>
      </c>
    </row>
    <row r="2646" spans="2:4" x14ac:dyDescent="0.2">
      <c r="B2646" t="s">
        <v>2682</v>
      </c>
      <c r="C2646" s="51">
        <v>1.2949646615869025E-2</v>
      </c>
      <c r="D2646" s="51">
        <f t="shared" si="44"/>
        <v>3.7050353384130978E-2</v>
      </c>
    </row>
    <row r="2647" spans="2:4" x14ac:dyDescent="0.2">
      <c r="B2647" t="s">
        <v>2683</v>
      </c>
      <c r="C2647" s="51">
        <v>2.2324670538447507E-2</v>
      </c>
      <c r="D2647" s="51">
        <f t="shared" si="44"/>
        <v>2.7675329461552496E-2</v>
      </c>
    </row>
    <row r="2648" spans="2:4" x14ac:dyDescent="0.2">
      <c r="B2648" t="s">
        <v>2684</v>
      </c>
      <c r="C2648" s="51">
        <v>1.7734241190574065E-2</v>
      </c>
      <c r="D2648" s="51">
        <f t="shared" si="44"/>
        <v>3.2265758809425935E-2</v>
      </c>
    </row>
    <row r="2649" spans="2:4" x14ac:dyDescent="0.2">
      <c r="B2649" t="s">
        <v>2685</v>
      </c>
      <c r="C2649" s="51">
        <v>3.0624616860695883E-2</v>
      </c>
      <c r="D2649" s="51">
        <f t="shared" si="44"/>
        <v>1.937538313930412E-2</v>
      </c>
    </row>
    <row r="2650" spans="2:4" x14ac:dyDescent="0.2">
      <c r="B2650" t="s">
        <v>2686</v>
      </c>
      <c r="C2650" s="51">
        <v>2.3132905177226113E-3</v>
      </c>
      <c r="D2650" s="51">
        <f t="shared" si="44"/>
        <v>4.7686709482277392E-2</v>
      </c>
    </row>
    <row r="2651" spans="2:4" x14ac:dyDescent="0.2">
      <c r="B2651" t="s">
        <v>2687</v>
      </c>
      <c r="C2651" s="51">
        <v>7.634842384510036E-3</v>
      </c>
      <c r="D2651" s="51">
        <f t="shared" si="44"/>
        <v>4.2365157615489965E-2</v>
      </c>
    </row>
    <row r="2652" spans="2:4" x14ac:dyDescent="0.2">
      <c r="B2652" t="s">
        <v>2688</v>
      </c>
      <c r="C2652" s="51">
        <v>-3.4494273795526963E-3</v>
      </c>
      <c r="D2652" s="51">
        <f t="shared" si="44"/>
        <v>5.3449427379552703E-2</v>
      </c>
    </row>
    <row r="2653" spans="2:4" x14ac:dyDescent="0.2">
      <c r="B2653" t="s">
        <v>2689</v>
      </c>
      <c r="C2653" s="51">
        <v>4.5345006876089292E-2</v>
      </c>
      <c r="D2653" s="51">
        <f t="shared" si="44"/>
        <v>4.6549931239107112E-3</v>
      </c>
    </row>
    <row r="2654" spans="2:4" x14ac:dyDescent="0.2">
      <c r="B2654" t="s">
        <v>2690</v>
      </c>
      <c r="C2654" s="51">
        <v>1.0059047712576735E-2</v>
      </c>
      <c r="D2654" s="51">
        <f t="shared" si="44"/>
        <v>3.9940952287423268E-2</v>
      </c>
    </row>
    <row r="2655" spans="2:4" x14ac:dyDescent="0.2">
      <c r="B2655" t="s">
        <v>2691</v>
      </c>
      <c r="C2655" s="51">
        <v>5.2966624790747544E-3</v>
      </c>
      <c r="D2655" s="51">
        <f t="shared" si="44"/>
        <v>4.470333752092525E-2</v>
      </c>
    </row>
    <row r="2656" spans="2:4" x14ac:dyDescent="0.2">
      <c r="B2656" t="s">
        <v>2692</v>
      </c>
      <c r="C2656" s="51">
        <v>1.1457300470535633E-2</v>
      </c>
      <c r="D2656" s="51">
        <f t="shared" si="44"/>
        <v>3.8542699529464368E-2</v>
      </c>
    </row>
    <row r="2657" spans="2:4" x14ac:dyDescent="0.2">
      <c r="B2657" t="s">
        <v>2693</v>
      </c>
      <c r="C2657" s="51">
        <v>2.1504444335601728E-2</v>
      </c>
      <c r="D2657" s="51">
        <f t="shared" si="44"/>
        <v>2.8495555664398275E-2</v>
      </c>
    </row>
    <row r="2658" spans="2:4" x14ac:dyDescent="0.2">
      <c r="B2658" t="s">
        <v>2694</v>
      </c>
      <c r="C2658" s="51">
        <v>1.152439448907268E-2</v>
      </c>
      <c r="D2658" s="51">
        <f t="shared" si="44"/>
        <v>3.8475605510927324E-2</v>
      </c>
    </row>
    <row r="2659" spans="2:4" x14ac:dyDescent="0.2">
      <c r="B2659" t="s">
        <v>2695</v>
      </c>
      <c r="C2659" s="51">
        <v>-3.3497351940256111E-3</v>
      </c>
      <c r="D2659" s="51">
        <f t="shared" si="44"/>
        <v>5.334973519402561E-2</v>
      </c>
    </row>
    <row r="2660" spans="2:4" x14ac:dyDescent="0.2">
      <c r="B2660" t="s">
        <v>2696</v>
      </c>
      <c r="C2660" s="51">
        <v>2.5193874440443877E-2</v>
      </c>
      <c r="D2660" s="51">
        <f t="shared" si="44"/>
        <v>2.4806125559556125E-2</v>
      </c>
    </row>
    <row r="2661" spans="2:4" x14ac:dyDescent="0.2">
      <c r="B2661" t="s">
        <v>2697</v>
      </c>
      <c r="C2661" s="51">
        <v>-1.8901905384052536E-2</v>
      </c>
      <c r="D2661" s="51">
        <f t="shared" si="44"/>
        <v>6.8901905384052539E-2</v>
      </c>
    </row>
    <row r="2662" spans="2:4" x14ac:dyDescent="0.2">
      <c r="B2662" t="s">
        <v>2698</v>
      </c>
      <c r="C2662" s="51">
        <v>-1.0928859994972286E-2</v>
      </c>
      <c r="D2662" s="51">
        <f t="shared" si="44"/>
        <v>6.0928859994972287E-2</v>
      </c>
    </row>
    <row r="2663" spans="2:4" x14ac:dyDescent="0.2">
      <c r="B2663" t="s">
        <v>2699</v>
      </c>
      <c r="C2663" s="51">
        <v>-9.005131962158219E-3</v>
      </c>
      <c r="D2663" s="51">
        <f t="shared" si="44"/>
        <v>5.9005131962158223E-2</v>
      </c>
    </row>
    <row r="2664" spans="2:4" x14ac:dyDescent="0.2">
      <c r="B2664" t="s">
        <v>2700</v>
      </c>
      <c r="C2664" s="51">
        <v>-9.1555669370754333E-3</v>
      </c>
      <c r="D2664" s="51">
        <f t="shared" si="44"/>
        <v>5.9155566937075438E-2</v>
      </c>
    </row>
    <row r="2665" spans="2:4" x14ac:dyDescent="0.2">
      <c r="B2665" t="s">
        <v>2701</v>
      </c>
      <c r="C2665" s="51">
        <v>3.8437984876451184E-2</v>
      </c>
      <c r="D2665" s="51">
        <f t="shared" si="44"/>
        <v>1.1562015123548819E-2</v>
      </c>
    </row>
    <row r="2666" spans="2:4" x14ac:dyDescent="0.2">
      <c r="B2666" t="s">
        <v>2702</v>
      </c>
      <c r="C2666" s="51">
        <v>2.4875528193922809E-2</v>
      </c>
      <c r="D2666" s="51">
        <f t="shared" si="44"/>
        <v>2.5124471806077193E-2</v>
      </c>
    </row>
    <row r="2667" spans="2:4" x14ac:dyDescent="0.2">
      <c r="B2667" t="s">
        <v>2703</v>
      </c>
      <c r="C2667" s="51">
        <v>1.7843453520869697E-2</v>
      </c>
      <c r="D2667" s="51">
        <f t="shared" si="44"/>
        <v>3.2156546479130306E-2</v>
      </c>
    </row>
    <row r="2668" spans="2:4" x14ac:dyDescent="0.2">
      <c r="B2668" t="s">
        <v>2704</v>
      </c>
      <c r="C2668" s="51">
        <v>1.9227927075170063E-2</v>
      </c>
      <c r="D2668" s="51">
        <f t="shared" si="44"/>
        <v>3.0772072924829939E-2</v>
      </c>
    </row>
    <row r="2669" spans="2:4" x14ac:dyDescent="0.2">
      <c r="B2669" t="s">
        <v>2705</v>
      </c>
      <c r="C2669" s="51">
        <v>7.0995831239610944E-3</v>
      </c>
      <c r="D2669" s="51">
        <f t="shared" si="44"/>
        <v>4.2900416876038905E-2</v>
      </c>
    </row>
    <row r="2670" spans="2:4" x14ac:dyDescent="0.2">
      <c r="B2670" t="s">
        <v>2706</v>
      </c>
      <c r="C2670" s="51">
        <v>8.9090185445499064E-3</v>
      </c>
      <c r="D2670" s="51">
        <f t="shared" si="44"/>
        <v>4.1090981455450093E-2</v>
      </c>
    </row>
    <row r="2671" spans="2:4" x14ac:dyDescent="0.2">
      <c r="B2671" t="s">
        <v>2707</v>
      </c>
      <c r="C2671" s="51">
        <v>-1.6158207387081076E-2</v>
      </c>
      <c r="D2671" s="51">
        <f t="shared" si="44"/>
        <v>6.6158207387081086E-2</v>
      </c>
    </row>
    <row r="2672" spans="2:4" x14ac:dyDescent="0.2">
      <c r="B2672" t="s">
        <v>2708</v>
      </c>
      <c r="C2672" s="51">
        <v>4.8784023795803242E-3</v>
      </c>
      <c r="D2672" s="51">
        <f t="shared" si="44"/>
        <v>4.512159762041968E-2</v>
      </c>
    </row>
    <row r="2673" spans="2:4" x14ac:dyDescent="0.2">
      <c r="B2673" t="s">
        <v>2709</v>
      </c>
      <c r="C2673" s="51">
        <v>1.6027077498682187E-2</v>
      </c>
      <c r="D2673" s="51">
        <f t="shared" si="44"/>
        <v>3.3972922501317816E-2</v>
      </c>
    </row>
    <row r="2674" spans="2:4" x14ac:dyDescent="0.2">
      <c r="B2674" t="s">
        <v>2710</v>
      </c>
      <c r="C2674" s="51">
        <v>6.4901373175367035E-3</v>
      </c>
      <c r="D2674" s="51">
        <f t="shared" si="44"/>
        <v>4.3509862682463298E-2</v>
      </c>
    </row>
    <row r="2675" spans="2:4" x14ac:dyDescent="0.2">
      <c r="B2675" t="s">
        <v>2711</v>
      </c>
      <c r="C2675" s="51">
        <v>-1.478668788496491E-3</v>
      </c>
      <c r="D2675" s="51">
        <f t="shared" si="44"/>
        <v>5.1478668788496496E-2</v>
      </c>
    </row>
    <row r="2676" spans="2:4" x14ac:dyDescent="0.2">
      <c r="B2676" t="s">
        <v>2712</v>
      </c>
      <c r="C2676" s="51">
        <v>2.5836632766486831E-2</v>
      </c>
      <c r="D2676" s="51">
        <f t="shared" si="44"/>
        <v>2.4163367233513172E-2</v>
      </c>
    </row>
    <row r="2677" spans="2:4" x14ac:dyDescent="0.2">
      <c r="B2677" t="s">
        <v>2713</v>
      </c>
      <c r="C2677" s="51">
        <v>-5.567973767969709E-3</v>
      </c>
      <c r="D2677" s="51">
        <f t="shared" si="44"/>
        <v>5.5567973767969708E-2</v>
      </c>
    </row>
    <row r="2678" spans="2:4" x14ac:dyDescent="0.2">
      <c r="B2678" t="s">
        <v>2714</v>
      </c>
      <c r="C2678" s="51">
        <v>2.0271139481180686E-2</v>
      </c>
      <c r="D2678" s="51">
        <f t="shared" si="44"/>
        <v>2.9728860518819317E-2</v>
      </c>
    </row>
    <row r="2679" spans="2:4" x14ac:dyDescent="0.2">
      <c r="B2679" t="s">
        <v>2715</v>
      </c>
      <c r="C2679" s="51">
        <v>-5.4311638170206917E-3</v>
      </c>
      <c r="D2679" s="51">
        <f t="shared" si="44"/>
        <v>5.5431163817020693E-2</v>
      </c>
    </row>
    <row r="2680" spans="2:4" x14ac:dyDescent="0.2">
      <c r="B2680" t="s">
        <v>2716</v>
      </c>
      <c r="C2680" s="51">
        <v>2.6178648316502774E-2</v>
      </c>
      <c r="D2680" s="51">
        <f t="shared" si="44"/>
        <v>2.3821351683497229E-2</v>
      </c>
    </row>
    <row r="2681" spans="2:4" x14ac:dyDescent="0.2">
      <c r="B2681" t="s">
        <v>2717</v>
      </c>
      <c r="C2681" s="51">
        <v>2.5277604556520197E-2</v>
      </c>
      <c r="D2681" s="51">
        <f t="shared" si="44"/>
        <v>2.4722395443479806E-2</v>
      </c>
    </row>
    <row r="2682" spans="2:4" x14ac:dyDescent="0.2">
      <c r="B2682" t="s">
        <v>2718</v>
      </c>
      <c r="C2682" s="51">
        <v>1.3953074177294023E-2</v>
      </c>
      <c r="D2682" s="51">
        <f t="shared" si="44"/>
        <v>3.604692582270598E-2</v>
      </c>
    </row>
    <row r="2683" spans="2:4" x14ac:dyDescent="0.2">
      <c r="B2683" t="s">
        <v>2719</v>
      </c>
      <c r="C2683" s="51">
        <v>-2.5418229125507268E-3</v>
      </c>
      <c r="D2683" s="51">
        <f t="shared" si="44"/>
        <v>5.2541822912550731E-2</v>
      </c>
    </row>
    <row r="2684" spans="2:4" x14ac:dyDescent="0.2">
      <c r="B2684" t="s">
        <v>2720</v>
      </c>
      <c r="C2684" s="51">
        <v>1.1303002028314095E-2</v>
      </c>
      <c r="D2684" s="51">
        <f t="shared" si="44"/>
        <v>3.8696997971685909E-2</v>
      </c>
    </row>
    <row r="2685" spans="2:4" x14ac:dyDescent="0.2">
      <c r="B2685" t="s">
        <v>2721</v>
      </c>
      <c r="C2685" s="51">
        <v>3.002653648557856E-3</v>
      </c>
      <c r="D2685" s="51">
        <f t="shared" si="44"/>
        <v>4.6997346351442149E-2</v>
      </c>
    </row>
    <row r="2686" spans="2:4" x14ac:dyDescent="0.2">
      <c r="B2686" t="s">
        <v>2722</v>
      </c>
      <c r="C2686" s="51">
        <v>-2.8586336122703809E-2</v>
      </c>
      <c r="D2686" s="51">
        <f t="shared" si="44"/>
        <v>7.8586336122703812E-2</v>
      </c>
    </row>
    <row r="2687" spans="2:4" x14ac:dyDescent="0.2">
      <c r="B2687" t="s">
        <v>2723</v>
      </c>
      <c r="C2687" s="51">
        <v>-1.5090383873927497E-2</v>
      </c>
      <c r="D2687" s="51">
        <f t="shared" si="44"/>
        <v>6.5090383873927501E-2</v>
      </c>
    </row>
    <row r="2688" spans="2:4" x14ac:dyDescent="0.2">
      <c r="B2688" t="s">
        <v>2724</v>
      </c>
      <c r="C2688" s="51">
        <v>8.8322194768029223E-3</v>
      </c>
      <c r="D2688" s="51">
        <f t="shared" si="44"/>
        <v>4.1167780523197084E-2</v>
      </c>
    </row>
    <row r="2689" spans="2:4" x14ac:dyDescent="0.2">
      <c r="B2689" t="s">
        <v>2725</v>
      </c>
      <c r="C2689" s="51">
        <v>1.9830038419225579E-2</v>
      </c>
      <c r="D2689" s="51">
        <f t="shared" si="44"/>
        <v>3.0169961580774424E-2</v>
      </c>
    </row>
    <row r="2690" spans="2:4" x14ac:dyDescent="0.2">
      <c r="B2690" t="s">
        <v>2726</v>
      </c>
      <c r="C2690" s="51">
        <v>3.9671290811730743E-2</v>
      </c>
      <c r="D2690" s="51">
        <f t="shared" si="44"/>
        <v>1.032870918826926E-2</v>
      </c>
    </row>
    <row r="2691" spans="2:4" x14ac:dyDescent="0.2">
      <c r="B2691" t="s">
        <v>2727</v>
      </c>
      <c r="C2691" s="51">
        <v>-1.0291018485866084E-2</v>
      </c>
      <c r="D2691" s="51">
        <f t="shared" si="44"/>
        <v>6.0291018485866085E-2</v>
      </c>
    </row>
    <row r="2692" spans="2:4" x14ac:dyDescent="0.2">
      <c r="B2692" t="s">
        <v>2728</v>
      </c>
      <c r="C2692" s="51">
        <v>-7.6110541462797391E-3</v>
      </c>
      <c r="D2692" s="51">
        <f t="shared" si="44"/>
        <v>5.761105414627974E-2</v>
      </c>
    </row>
    <row r="2693" spans="2:4" x14ac:dyDescent="0.2">
      <c r="B2693" t="s">
        <v>2729</v>
      </c>
      <c r="C2693" s="51">
        <v>3.4151902622830736E-2</v>
      </c>
      <c r="D2693" s="51">
        <f t="shared" ref="D2693:D2756" si="45">-C2693+5%</f>
        <v>1.5848097377169267E-2</v>
      </c>
    </row>
    <row r="2694" spans="2:4" x14ac:dyDescent="0.2">
      <c r="B2694" t="s">
        <v>2730</v>
      </c>
      <c r="C2694" s="51">
        <v>-1.8217679633028821E-3</v>
      </c>
      <c r="D2694" s="51">
        <f t="shared" si="45"/>
        <v>5.1821767963302887E-2</v>
      </c>
    </row>
    <row r="2695" spans="2:4" x14ac:dyDescent="0.2">
      <c r="B2695" t="s">
        <v>2731</v>
      </c>
      <c r="C2695" s="51">
        <v>-6.4521415077966205E-3</v>
      </c>
      <c r="D2695" s="51">
        <f t="shared" si="45"/>
        <v>5.6452141507796622E-2</v>
      </c>
    </row>
    <row r="2696" spans="2:4" x14ac:dyDescent="0.2">
      <c r="B2696" t="s">
        <v>2732</v>
      </c>
      <c r="C2696" s="51">
        <v>2.200110927722608E-2</v>
      </c>
      <c r="D2696" s="51">
        <f t="shared" si="45"/>
        <v>2.7998890722773923E-2</v>
      </c>
    </row>
    <row r="2697" spans="2:4" x14ac:dyDescent="0.2">
      <c r="B2697" t="s">
        <v>2733</v>
      </c>
      <c r="C2697" s="51">
        <v>2.7456587452862134E-2</v>
      </c>
      <c r="D2697" s="51">
        <f t="shared" si="45"/>
        <v>2.2543412547137869E-2</v>
      </c>
    </row>
    <row r="2698" spans="2:4" x14ac:dyDescent="0.2">
      <c r="B2698" t="s">
        <v>2734</v>
      </c>
      <c r="C2698" s="51">
        <v>2.7899938710206948E-2</v>
      </c>
      <c r="D2698" s="51">
        <f t="shared" si="45"/>
        <v>2.2100061289793055E-2</v>
      </c>
    </row>
    <row r="2699" spans="2:4" x14ac:dyDescent="0.2">
      <c r="B2699" t="s">
        <v>2735</v>
      </c>
      <c r="C2699" s="51">
        <v>-4.7533095990292061E-2</v>
      </c>
      <c r="D2699" s="51">
        <f t="shared" si="45"/>
        <v>9.7533095990292057E-2</v>
      </c>
    </row>
    <row r="2700" spans="2:4" x14ac:dyDescent="0.2">
      <c r="B2700" t="s">
        <v>2736</v>
      </c>
      <c r="C2700" s="51">
        <v>6.134047588883168E-3</v>
      </c>
      <c r="D2700" s="51">
        <f t="shared" si="45"/>
        <v>4.3865952411116835E-2</v>
      </c>
    </row>
    <row r="2701" spans="2:4" x14ac:dyDescent="0.2">
      <c r="B2701" t="s">
        <v>2737</v>
      </c>
      <c r="C2701" s="51">
        <v>-1.8604079016479307E-2</v>
      </c>
      <c r="D2701" s="51">
        <f t="shared" si="45"/>
        <v>6.8604079016479302E-2</v>
      </c>
    </row>
    <row r="2702" spans="2:4" x14ac:dyDescent="0.2">
      <c r="B2702" t="s">
        <v>2738</v>
      </c>
      <c r="C2702" s="51">
        <v>4.4040986592867445E-3</v>
      </c>
      <c r="D2702" s="51">
        <f t="shared" si="45"/>
        <v>4.5595901340713257E-2</v>
      </c>
    </row>
    <row r="2703" spans="2:4" x14ac:dyDescent="0.2">
      <c r="B2703" t="s">
        <v>2739</v>
      </c>
      <c r="C2703" s="51">
        <v>8.9299568254156535E-3</v>
      </c>
      <c r="D2703" s="51">
        <f t="shared" si="45"/>
        <v>4.1070043174584348E-2</v>
      </c>
    </row>
    <row r="2704" spans="2:4" x14ac:dyDescent="0.2">
      <c r="B2704" t="s">
        <v>2740</v>
      </c>
      <c r="C2704" s="51">
        <v>-6.2618286453210627E-3</v>
      </c>
      <c r="D2704" s="51">
        <f t="shared" si="45"/>
        <v>5.6261828645321067E-2</v>
      </c>
    </row>
    <row r="2705" spans="2:4" x14ac:dyDescent="0.2">
      <c r="B2705" t="s">
        <v>2741</v>
      </c>
      <c r="C2705" s="51">
        <v>2.5316779282779346E-2</v>
      </c>
      <c r="D2705" s="51">
        <f t="shared" si="45"/>
        <v>2.4683220717220657E-2</v>
      </c>
    </row>
    <row r="2706" spans="2:4" x14ac:dyDescent="0.2">
      <c r="B2706" t="s">
        <v>2742</v>
      </c>
      <c r="C2706" s="51">
        <v>3.4964251775917984E-2</v>
      </c>
      <c r="D2706" s="51">
        <f t="shared" si="45"/>
        <v>1.5035748224082018E-2</v>
      </c>
    </row>
    <row r="2707" spans="2:4" x14ac:dyDescent="0.2">
      <c r="B2707" t="s">
        <v>2743</v>
      </c>
      <c r="C2707" s="51">
        <v>8.7208422703665203E-3</v>
      </c>
      <c r="D2707" s="51">
        <f t="shared" si="45"/>
        <v>4.1279157729633482E-2</v>
      </c>
    </row>
    <row r="2708" spans="2:4" x14ac:dyDescent="0.2">
      <c r="B2708" t="s">
        <v>2744</v>
      </c>
      <c r="C2708" s="51">
        <v>2.29258084071175E-3</v>
      </c>
      <c r="D2708" s="51">
        <f t="shared" si="45"/>
        <v>4.770741915928825E-2</v>
      </c>
    </row>
    <row r="2709" spans="2:4" x14ac:dyDescent="0.2">
      <c r="B2709" t="s">
        <v>2745</v>
      </c>
      <c r="C2709" s="51">
        <v>3.1216586801110176E-2</v>
      </c>
      <c r="D2709" s="51">
        <f t="shared" si="45"/>
        <v>1.8783413198889827E-2</v>
      </c>
    </row>
    <row r="2710" spans="2:4" x14ac:dyDescent="0.2">
      <c r="B2710" t="s">
        <v>2746</v>
      </c>
      <c r="C2710" s="51">
        <v>3.0441785673498305E-2</v>
      </c>
      <c r="D2710" s="51">
        <f t="shared" si="45"/>
        <v>1.9558214326501698E-2</v>
      </c>
    </row>
    <row r="2711" spans="2:4" x14ac:dyDescent="0.2">
      <c r="B2711" t="s">
        <v>2747</v>
      </c>
      <c r="C2711" s="51">
        <v>-5.6006035751572647E-5</v>
      </c>
      <c r="D2711" s="51">
        <f t="shared" si="45"/>
        <v>5.0056006035751575E-2</v>
      </c>
    </row>
    <row r="2712" spans="2:4" x14ac:dyDescent="0.2">
      <c r="B2712" t="s">
        <v>2748</v>
      </c>
      <c r="C2712" s="51">
        <v>1.208816509117106E-2</v>
      </c>
      <c r="D2712" s="51">
        <f t="shared" si="45"/>
        <v>3.7911834908828941E-2</v>
      </c>
    </row>
    <row r="2713" spans="2:4" x14ac:dyDescent="0.2">
      <c r="B2713" t="s">
        <v>2749</v>
      </c>
      <c r="C2713" s="51">
        <v>3.3447340672139045E-2</v>
      </c>
      <c r="D2713" s="51">
        <f t="shared" si="45"/>
        <v>1.6552659327860958E-2</v>
      </c>
    </row>
    <row r="2714" spans="2:4" x14ac:dyDescent="0.2">
      <c r="B2714" t="s">
        <v>2750</v>
      </c>
      <c r="C2714" s="51">
        <v>4.3112976315639985E-3</v>
      </c>
      <c r="D2714" s="51">
        <f t="shared" si="45"/>
        <v>4.5688702368436002E-2</v>
      </c>
    </row>
    <row r="2715" spans="2:4" x14ac:dyDescent="0.2">
      <c r="B2715" t="s">
        <v>2751</v>
      </c>
      <c r="C2715" s="51">
        <v>1.556320710955432E-2</v>
      </c>
      <c r="D2715" s="51">
        <f t="shared" si="45"/>
        <v>3.4436792890445683E-2</v>
      </c>
    </row>
    <row r="2716" spans="2:4" x14ac:dyDescent="0.2">
      <c r="B2716" t="s">
        <v>2752</v>
      </c>
      <c r="C2716" s="51">
        <v>1.5356141255468501E-2</v>
      </c>
      <c r="D2716" s="51">
        <f t="shared" si="45"/>
        <v>3.4643858744531505E-2</v>
      </c>
    </row>
    <row r="2717" spans="2:4" x14ac:dyDescent="0.2">
      <c r="B2717" t="s">
        <v>2753</v>
      </c>
      <c r="C2717" s="51">
        <v>9.6083368526472014E-3</v>
      </c>
      <c r="D2717" s="51">
        <f t="shared" si="45"/>
        <v>4.0391663147352805E-2</v>
      </c>
    </row>
    <row r="2718" spans="2:4" x14ac:dyDescent="0.2">
      <c r="B2718" t="s">
        <v>2754</v>
      </c>
      <c r="C2718" s="51">
        <v>-5.1534648952207742E-3</v>
      </c>
      <c r="D2718" s="51">
        <f t="shared" si="45"/>
        <v>5.5153464895220779E-2</v>
      </c>
    </row>
    <row r="2719" spans="2:4" x14ac:dyDescent="0.2">
      <c r="B2719" t="s">
        <v>2755</v>
      </c>
      <c r="C2719" s="51">
        <v>3.065766241946136E-3</v>
      </c>
      <c r="D2719" s="51">
        <f t="shared" si="45"/>
        <v>4.6934233758053868E-2</v>
      </c>
    </row>
    <row r="2720" spans="2:4" x14ac:dyDescent="0.2">
      <c r="B2720" t="s">
        <v>2756</v>
      </c>
      <c r="C2720" s="51">
        <v>2.2444688847040022E-2</v>
      </c>
      <c r="D2720" s="51">
        <f t="shared" si="45"/>
        <v>2.755531115295998E-2</v>
      </c>
    </row>
    <row r="2721" spans="2:4" x14ac:dyDescent="0.2">
      <c r="B2721" t="s">
        <v>2757</v>
      </c>
      <c r="C2721" s="51">
        <v>-3.6092576022970883E-3</v>
      </c>
      <c r="D2721" s="51">
        <f t="shared" si="45"/>
        <v>5.3609257602297095E-2</v>
      </c>
    </row>
    <row r="2722" spans="2:4" x14ac:dyDescent="0.2">
      <c r="B2722" t="s">
        <v>2758</v>
      </c>
      <c r="C2722" s="51">
        <v>3.0455369029671324E-2</v>
      </c>
      <c r="D2722" s="51">
        <f t="shared" si="45"/>
        <v>1.9544630970328679E-2</v>
      </c>
    </row>
    <row r="2723" spans="2:4" x14ac:dyDescent="0.2">
      <c r="B2723" t="s">
        <v>2759</v>
      </c>
      <c r="C2723" s="51">
        <v>1.0005987141906217E-3</v>
      </c>
      <c r="D2723" s="51">
        <f t="shared" si="45"/>
        <v>4.8999401285809381E-2</v>
      </c>
    </row>
    <row r="2724" spans="2:4" x14ac:dyDescent="0.2">
      <c r="B2724" t="s">
        <v>2760</v>
      </c>
      <c r="C2724" s="51">
        <v>-1.2356873644611202E-3</v>
      </c>
      <c r="D2724" s="51">
        <f t="shared" si="45"/>
        <v>5.1235687364461123E-2</v>
      </c>
    </row>
    <row r="2725" spans="2:4" x14ac:dyDescent="0.2">
      <c r="B2725" t="s">
        <v>2761</v>
      </c>
      <c r="C2725" s="51">
        <v>-5.434572017920334E-3</v>
      </c>
      <c r="D2725" s="51">
        <f t="shared" si="45"/>
        <v>5.5434572017920333E-2</v>
      </c>
    </row>
    <row r="2726" spans="2:4" x14ac:dyDescent="0.2">
      <c r="B2726" t="s">
        <v>2762</v>
      </c>
      <c r="C2726" s="51">
        <v>2.9443646383384481E-2</v>
      </c>
      <c r="D2726" s="51">
        <f t="shared" si="45"/>
        <v>2.0556353616615522E-2</v>
      </c>
    </row>
    <row r="2727" spans="2:4" x14ac:dyDescent="0.2">
      <c r="B2727" t="s">
        <v>2763</v>
      </c>
      <c r="C2727" s="51">
        <v>-3.0341530658071509E-3</v>
      </c>
      <c r="D2727" s="51">
        <f t="shared" si="45"/>
        <v>5.3034153065807152E-2</v>
      </c>
    </row>
    <row r="2728" spans="2:4" x14ac:dyDescent="0.2">
      <c r="B2728" t="s">
        <v>2764</v>
      </c>
      <c r="C2728" s="51">
        <v>1.1084174748765137E-2</v>
      </c>
      <c r="D2728" s="51">
        <f t="shared" si="45"/>
        <v>3.8915825251234867E-2</v>
      </c>
    </row>
    <row r="2729" spans="2:4" x14ac:dyDescent="0.2">
      <c r="B2729" t="s">
        <v>2765</v>
      </c>
      <c r="C2729" s="51">
        <v>1.2467845626042208E-2</v>
      </c>
      <c r="D2729" s="51">
        <f t="shared" si="45"/>
        <v>3.7532154373957793E-2</v>
      </c>
    </row>
    <row r="2730" spans="2:4" x14ac:dyDescent="0.2">
      <c r="B2730" t="s">
        <v>2766</v>
      </c>
      <c r="C2730" s="51">
        <v>1.0866224466685573E-2</v>
      </c>
      <c r="D2730" s="51">
        <f t="shared" si="45"/>
        <v>3.913377553331443E-2</v>
      </c>
    </row>
    <row r="2731" spans="2:4" x14ac:dyDescent="0.2">
      <c r="B2731" t="s">
        <v>2767</v>
      </c>
      <c r="C2731" s="51">
        <v>-7.0605936242798366E-4</v>
      </c>
      <c r="D2731" s="51">
        <f t="shared" si="45"/>
        <v>5.0706059362427988E-2</v>
      </c>
    </row>
    <row r="2732" spans="2:4" x14ac:dyDescent="0.2">
      <c r="B2732" t="s">
        <v>2768</v>
      </c>
      <c r="C2732" s="51">
        <v>3.3248815460534667E-2</v>
      </c>
      <c r="D2732" s="51">
        <f t="shared" si="45"/>
        <v>1.6751184539465336E-2</v>
      </c>
    </row>
    <row r="2733" spans="2:4" x14ac:dyDescent="0.2">
      <c r="B2733" t="s">
        <v>2769</v>
      </c>
      <c r="C2733" s="51">
        <v>2.8900926189544221E-2</v>
      </c>
      <c r="D2733" s="51">
        <f t="shared" si="45"/>
        <v>2.1099073810455782E-2</v>
      </c>
    </row>
    <row r="2734" spans="2:4" x14ac:dyDescent="0.2">
      <c r="B2734" t="s">
        <v>2770</v>
      </c>
      <c r="C2734" s="51">
        <v>2.7422868981276237E-2</v>
      </c>
      <c r="D2734" s="51">
        <f t="shared" si="45"/>
        <v>2.2577131018723766E-2</v>
      </c>
    </row>
    <row r="2735" spans="2:4" x14ac:dyDescent="0.2">
      <c r="B2735" t="s">
        <v>2771</v>
      </c>
      <c r="C2735" s="51">
        <v>2.6041797635920128E-2</v>
      </c>
      <c r="D2735" s="51">
        <f t="shared" si="45"/>
        <v>2.3958202364079875E-2</v>
      </c>
    </row>
    <row r="2736" spans="2:4" x14ac:dyDescent="0.2">
      <c r="B2736" t="s">
        <v>2772</v>
      </c>
      <c r="C2736" s="51">
        <v>5.2363083695739845E-3</v>
      </c>
      <c r="D2736" s="51">
        <f t="shared" si="45"/>
        <v>4.4763691630426018E-2</v>
      </c>
    </row>
    <row r="2737" spans="2:4" x14ac:dyDescent="0.2">
      <c r="B2737" t="s">
        <v>2773</v>
      </c>
      <c r="C2737" s="51">
        <v>3.3743859981565892E-2</v>
      </c>
      <c r="D2737" s="51">
        <f t="shared" si="45"/>
        <v>1.6256140018434111E-2</v>
      </c>
    </row>
    <row r="2738" spans="2:4" x14ac:dyDescent="0.2">
      <c r="B2738" t="s">
        <v>2774</v>
      </c>
      <c r="C2738" s="51">
        <v>2.8584170925664606E-2</v>
      </c>
      <c r="D2738" s="51">
        <f t="shared" si="45"/>
        <v>2.1415829074335396E-2</v>
      </c>
    </row>
    <row r="2739" spans="2:4" x14ac:dyDescent="0.2">
      <c r="B2739" t="s">
        <v>2775</v>
      </c>
      <c r="C2739" s="51">
        <v>-2.1154051855385797E-2</v>
      </c>
      <c r="D2739" s="51">
        <f t="shared" si="45"/>
        <v>7.11540518553858E-2</v>
      </c>
    </row>
    <row r="2740" spans="2:4" x14ac:dyDescent="0.2">
      <c r="B2740" t="s">
        <v>2776</v>
      </c>
      <c r="C2740" s="51">
        <v>-5.2648622097720161E-3</v>
      </c>
      <c r="D2740" s="51">
        <f t="shared" si="45"/>
        <v>5.5264862209772017E-2</v>
      </c>
    </row>
    <row r="2741" spans="2:4" x14ac:dyDescent="0.2">
      <c r="B2741" t="s">
        <v>2777</v>
      </c>
      <c r="C2741" s="51">
        <v>1.406281748660778E-2</v>
      </c>
      <c r="D2741" s="51">
        <f t="shared" si="45"/>
        <v>3.5937182513392223E-2</v>
      </c>
    </row>
    <row r="2742" spans="2:4" x14ac:dyDescent="0.2">
      <c r="B2742" t="s">
        <v>2778</v>
      </c>
      <c r="C2742" s="51">
        <v>3.9561860345398152E-2</v>
      </c>
      <c r="D2742" s="51">
        <f t="shared" si="45"/>
        <v>1.0438139654601851E-2</v>
      </c>
    </row>
    <row r="2743" spans="2:4" x14ac:dyDescent="0.2">
      <c r="B2743" t="s">
        <v>2779</v>
      </c>
      <c r="C2743" s="51">
        <v>1.2235955794184029E-2</v>
      </c>
      <c r="D2743" s="51">
        <f t="shared" si="45"/>
        <v>3.7764044205815972E-2</v>
      </c>
    </row>
    <row r="2744" spans="2:4" x14ac:dyDescent="0.2">
      <c r="B2744" t="s">
        <v>2780</v>
      </c>
      <c r="C2744" s="51">
        <v>1.3027422525151329E-2</v>
      </c>
      <c r="D2744" s="51">
        <f t="shared" si="45"/>
        <v>3.6972577474848674E-2</v>
      </c>
    </row>
    <row r="2745" spans="2:4" x14ac:dyDescent="0.2">
      <c r="B2745" t="s">
        <v>2781</v>
      </c>
      <c r="C2745" s="51">
        <v>-1.0379678044593265E-2</v>
      </c>
      <c r="D2745" s="51">
        <f t="shared" si="45"/>
        <v>6.0379678044593266E-2</v>
      </c>
    </row>
    <row r="2746" spans="2:4" x14ac:dyDescent="0.2">
      <c r="B2746" t="s">
        <v>2782</v>
      </c>
      <c r="C2746" s="51">
        <v>-1.4082844956485601E-2</v>
      </c>
      <c r="D2746" s="51">
        <f t="shared" si="45"/>
        <v>6.4082844956485599E-2</v>
      </c>
    </row>
    <row r="2747" spans="2:4" x14ac:dyDescent="0.2">
      <c r="B2747" t="s">
        <v>2783</v>
      </c>
      <c r="C2747" s="51">
        <v>-6.9023452893992119E-3</v>
      </c>
      <c r="D2747" s="51">
        <f t="shared" si="45"/>
        <v>5.6902345289399213E-2</v>
      </c>
    </row>
    <row r="2748" spans="2:4" x14ac:dyDescent="0.2">
      <c r="B2748" t="s">
        <v>2784</v>
      </c>
      <c r="C2748" s="51">
        <v>2.8548955457819068E-2</v>
      </c>
      <c r="D2748" s="51">
        <f t="shared" si="45"/>
        <v>2.1451044542180935E-2</v>
      </c>
    </row>
    <row r="2749" spans="2:4" x14ac:dyDescent="0.2">
      <c r="B2749" t="s">
        <v>2785</v>
      </c>
      <c r="C2749" s="51">
        <v>2.6616868487261962E-2</v>
      </c>
      <c r="D2749" s="51">
        <f t="shared" si="45"/>
        <v>2.3383131512738041E-2</v>
      </c>
    </row>
    <row r="2750" spans="2:4" x14ac:dyDescent="0.2">
      <c r="B2750" t="s">
        <v>2786</v>
      </c>
      <c r="C2750" s="51">
        <v>-6.7688933587584359E-3</v>
      </c>
      <c r="D2750" s="51">
        <f t="shared" si="45"/>
        <v>5.676889335875844E-2</v>
      </c>
    </row>
    <row r="2751" spans="2:4" x14ac:dyDescent="0.2">
      <c r="B2751" t="s">
        <v>2787</v>
      </c>
      <c r="C2751" s="51">
        <v>4.8577544153745579E-2</v>
      </c>
      <c r="D2751" s="51">
        <f t="shared" si="45"/>
        <v>1.4224558462544237E-3</v>
      </c>
    </row>
    <row r="2752" spans="2:4" x14ac:dyDescent="0.2">
      <c r="B2752" t="s">
        <v>2788</v>
      </c>
      <c r="C2752" s="51">
        <v>-2.5499261075779177E-2</v>
      </c>
      <c r="D2752" s="51">
        <f t="shared" si="45"/>
        <v>7.5499261075779173E-2</v>
      </c>
    </row>
    <row r="2753" spans="2:4" x14ac:dyDescent="0.2">
      <c r="B2753" t="s">
        <v>2789</v>
      </c>
      <c r="C2753" s="51">
        <v>1.7381201128977768E-2</v>
      </c>
      <c r="D2753" s="51">
        <f t="shared" si="45"/>
        <v>3.2618798871022231E-2</v>
      </c>
    </row>
    <row r="2754" spans="2:4" x14ac:dyDescent="0.2">
      <c r="B2754" t="s">
        <v>2790</v>
      </c>
      <c r="C2754" s="51">
        <v>-3.301291344548412E-3</v>
      </c>
      <c r="D2754" s="51">
        <f t="shared" si="45"/>
        <v>5.3301291344548418E-2</v>
      </c>
    </row>
    <row r="2755" spans="2:4" x14ac:dyDescent="0.2">
      <c r="B2755" t="s">
        <v>2791</v>
      </c>
      <c r="C2755" s="51">
        <v>2.158212645552212E-2</v>
      </c>
      <c r="D2755" s="51">
        <f t="shared" si="45"/>
        <v>2.8417873544477883E-2</v>
      </c>
    </row>
    <row r="2756" spans="2:4" x14ac:dyDescent="0.2">
      <c r="B2756" t="s">
        <v>2792</v>
      </c>
      <c r="C2756" s="51">
        <v>-2.9155387921224955E-2</v>
      </c>
      <c r="D2756" s="51">
        <f t="shared" si="45"/>
        <v>7.9155387921224951E-2</v>
      </c>
    </row>
    <row r="2757" spans="2:4" x14ac:dyDescent="0.2">
      <c r="B2757" t="s">
        <v>2793</v>
      </c>
      <c r="C2757" s="51">
        <v>-1.103408659545615E-2</v>
      </c>
      <c r="D2757" s="51">
        <f t="shared" ref="D2757:D2820" si="46">-C2757+5%</f>
        <v>6.1034086595456151E-2</v>
      </c>
    </row>
    <row r="2758" spans="2:4" x14ac:dyDescent="0.2">
      <c r="B2758" t="s">
        <v>2794</v>
      </c>
      <c r="C2758" s="51">
        <v>1.3641029933775962E-2</v>
      </c>
      <c r="D2758" s="51">
        <f t="shared" si="46"/>
        <v>3.6358970066224044E-2</v>
      </c>
    </row>
    <row r="2759" spans="2:4" x14ac:dyDescent="0.2">
      <c r="B2759" t="s">
        <v>2795</v>
      </c>
      <c r="C2759" s="51">
        <v>4.1304553459688507E-3</v>
      </c>
      <c r="D2759" s="51">
        <f t="shared" si="46"/>
        <v>4.5869544654031154E-2</v>
      </c>
    </row>
    <row r="2760" spans="2:4" x14ac:dyDescent="0.2">
      <c r="B2760" t="s">
        <v>2796</v>
      </c>
      <c r="C2760" s="51">
        <v>-1.6460504452047685E-2</v>
      </c>
      <c r="D2760" s="51">
        <f t="shared" si="46"/>
        <v>6.6460504452047681E-2</v>
      </c>
    </row>
    <row r="2761" spans="2:4" x14ac:dyDescent="0.2">
      <c r="B2761" t="s">
        <v>2797</v>
      </c>
      <c r="C2761" s="51">
        <v>4.1777858948527299E-3</v>
      </c>
      <c r="D2761" s="51">
        <f t="shared" si="46"/>
        <v>4.5822214105147273E-2</v>
      </c>
    </row>
    <row r="2762" spans="2:4" x14ac:dyDescent="0.2">
      <c r="B2762" t="s">
        <v>2798</v>
      </c>
      <c r="C2762" s="51">
        <v>2.0340396083550913E-2</v>
      </c>
      <c r="D2762" s="51">
        <f t="shared" si="46"/>
        <v>2.965960391644909E-2</v>
      </c>
    </row>
    <row r="2763" spans="2:4" x14ac:dyDescent="0.2">
      <c r="B2763" t="s">
        <v>2799</v>
      </c>
      <c r="C2763" s="51">
        <v>2.628614741624298E-2</v>
      </c>
      <c r="D2763" s="51">
        <f t="shared" si="46"/>
        <v>2.3713852583757022E-2</v>
      </c>
    </row>
    <row r="2764" spans="2:4" x14ac:dyDescent="0.2">
      <c r="B2764" t="s">
        <v>2800</v>
      </c>
      <c r="C2764" s="51">
        <v>1.4840567450756846E-2</v>
      </c>
      <c r="D2764" s="51">
        <f t="shared" si="46"/>
        <v>3.5159432549243155E-2</v>
      </c>
    </row>
    <row r="2765" spans="2:4" x14ac:dyDescent="0.2">
      <c r="B2765" t="s">
        <v>2801</v>
      </c>
      <c r="C2765" s="51">
        <v>2.416608910954799E-2</v>
      </c>
      <c r="D2765" s="51">
        <f t="shared" si="46"/>
        <v>2.5833910890452012E-2</v>
      </c>
    </row>
    <row r="2766" spans="2:4" x14ac:dyDescent="0.2">
      <c r="B2766" t="s">
        <v>2802</v>
      </c>
      <c r="C2766" s="51">
        <v>2.2142351713945688E-2</v>
      </c>
      <c r="D2766" s="51">
        <f t="shared" si="46"/>
        <v>2.7857648286054314E-2</v>
      </c>
    </row>
    <row r="2767" spans="2:4" x14ac:dyDescent="0.2">
      <c r="B2767" t="s">
        <v>2803</v>
      </c>
      <c r="C2767" s="51">
        <v>-6.2238159217136227E-4</v>
      </c>
      <c r="D2767" s="51">
        <f t="shared" si="46"/>
        <v>5.0622381592171362E-2</v>
      </c>
    </row>
    <row r="2768" spans="2:4" x14ac:dyDescent="0.2">
      <c r="B2768" t="s">
        <v>2804</v>
      </c>
      <c r="C2768" s="51">
        <v>9.4160267574874678E-3</v>
      </c>
      <c r="D2768" s="51">
        <f t="shared" si="46"/>
        <v>4.0583973242512533E-2</v>
      </c>
    </row>
    <row r="2769" spans="2:4" x14ac:dyDescent="0.2">
      <c r="B2769" t="s">
        <v>2805</v>
      </c>
      <c r="C2769" s="51">
        <v>1.3470651056780521E-2</v>
      </c>
      <c r="D2769" s="51">
        <f t="shared" si="46"/>
        <v>3.6529348943219478E-2</v>
      </c>
    </row>
    <row r="2770" spans="2:4" x14ac:dyDescent="0.2">
      <c r="B2770" t="s">
        <v>2806</v>
      </c>
      <c r="C2770" s="51">
        <v>1.2862744565919562E-2</v>
      </c>
      <c r="D2770" s="51">
        <f t="shared" si="46"/>
        <v>3.7137255434080439E-2</v>
      </c>
    </row>
    <row r="2771" spans="2:4" x14ac:dyDescent="0.2">
      <c r="B2771" t="s">
        <v>2807</v>
      </c>
      <c r="C2771" s="51">
        <v>-1.2131237322668928E-2</v>
      </c>
      <c r="D2771" s="51">
        <f t="shared" si="46"/>
        <v>6.2131237322668932E-2</v>
      </c>
    </row>
    <row r="2772" spans="2:4" x14ac:dyDescent="0.2">
      <c r="B2772" t="s">
        <v>2808</v>
      </c>
      <c r="C2772" s="51">
        <v>2.6439315400495579E-2</v>
      </c>
      <c r="D2772" s="51">
        <f t="shared" si="46"/>
        <v>2.3560684599504424E-2</v>
      </c>
    </row>
    <row r="2773" spans="2:4" x14ac:dyDescent="0.2">
      <c r="B2773" t="s">
        <v>2809</v>
      </c>
      <c r="C2773" s="51">
        <v>2.1811667714712289E-2</v>
      </c>
      <c r="D2773" s="51">
        <f t="shared" si="46"/>
        <v>2.8188332285287714E-2</v>
      </c>
    </row>
    <row r="2774" spans="2:4" x14ac:dyDescent="0.2">
      <c r="B2774" t="s">
        <v>2810</v>
      </c>
      <c r="C2774" s="51">
        <v>8.5358461841685065E-3</v>
      </c>
      <c r="D2774" s="51">
        <f t="shared" si="46"/>
        <v>4.1464153815831496E-2</v>
      </c>
    </row>
    <row r="2775" spans="2:4" x14ac:dyDescent="0.2">
      <c r="B2775" t="s">
        <v>2811</v>
      </c>
      <c r="C2775" s="51">
        <v>2.7968354790479266E-2</v>
      </c>
      <c r="D2775" s="51">
        <f t="shared" si="46"/>
        <v>2.2031645209520737E-2</v>
      </c>
    </row>
    <row r="2776" spans="2:4" x14ac:dyDescent="0.2">
      <c r="B2776" t="s">
        <v>2812</v>
      </c>
      <c r="C2776" s="51">
        <v>4.5929404902029323E-3</v>
      </c>
      <c r="D2776" s="51">
        <f t="shared" si="46"/>
        <v>4.5407059509797072E-2</v>
      </c>
    </row>
    <row r="2777" spans="2:4" x14ac:dyDescent="0.2">
      <c r="B2777" t="s">
        <v>2813</v>
      </c>
      <c r="C2777" s="51">
        <v>-1.9908676136590017E-2</v>
      </c>
      <c r="D2777" s="51">
        <f t="shared" si="46"/>
        <v>6.990867613659002E-2</v>
      </c>
    </row>
    <row r="2778" spans="2:4" x14ac:dyDescent="0.2">
      <c r="B2778" t="s">
        <v>2814</v>
      </c>
      <c r="C2778" s="51">
        <v>1.0124198901970465E-2</v>
      </c>
      <c r="D2778" s="51">
        <f t="shared" si="46"/>
        <v>3.9875801098029538E-2</v>
      </c>
    </row>
    <row r="2779" spans="2:4" x14ac:dyDescent="0.2">
      <c r="B2779" t="s">
        <v>2815</v>
      </c>
      <c r="C2779" s="51">
        <v>2.511691527420936E-2</v>
      </c>
      <c r="D2779" s="51">
        <f t="shared" si="46"/>
        <v>2.4883084725790643E-2</v>
      </c>
    </row>
    <row r="2780" spans="2:4" x14ac:dyDescent="0.2">
      <c r="B2780" t="s">
        <v>2816</v>
      </c>
      <c r="C2780" s="51">
        <v>7.2965678193202526E-3</v>
      </c>
      <c r="D2780" s="51">
        <f t="shared" si="46"/>
        <v>4.2703432180679748E-2</v>
      </c>
    </row>
    <row r="2781" spans="2:4" x14ac:dyDescent="0.2">
      <c r="B2781" t="s">
        <v>2817</v>
      </c>
      <c r="C2781" s="51">
        <v>-8.3232094353248073E-3</v>
      </c>
      <c r="D2781" s="51">
        <f t="shared" si="46"/>
        <v>5.8323209435324812E-2</v>
      </c>
    </row>
    <row r="2782" spans="2:4" x14ac:dyDescent="0.2">
      <c r="B2782" t="s">
        <v>2818</v>
      </c>
      <c r="C2782" s="51">
        <v>1.5844688065864643E-2</v>
      </c>
      <c r="D2782" s="51">
        <f t="shared" si="46"/>
        <v>3.415531193413536E-2</v>
      </c>
    </row>
    <row r="2783" spans="2:4" x14ac:dyDescent="0.2">
      <c r="B2783" t="s">
        <v>2819</v>
      </c>
      <c r="C2783" s="51">
        <v>-1.0054580858410879E-2</v>
      </c>
      <c r="D2783" s="51">
        <f t="shared" si="46"/>
        <v>6.005458085841088E-2</v>
      </c>
    </row>
    <row r="2784" spans="2:4" x14ac:dyDescent="0.2">
      <c r="B2784" t="s">
        <v>2820</v>
      </c>
      <c r="C2784" s="51">
        <v>-1.0834794378429246E-2</v>
      </c>
      <c r="D2784" s="51">
        <f t="shared" si="46"/>
        <v>6.0834794378429251E-2</v>
      </c>
    </row>
    <row r="2785" spans="2:4" x14ac:dyDescent="0.2">
      <c r="B2785" t="s">
        <v>2821</v>
      </c>
      <c r="C2785" s="51">
        <v>1.207370403432864E-2</v>
      </c>
      <c r="D2785" s="51">
        <f t="shared" si="46"/>
        <v>3.7926295965671361E-2</v>
      </c>
    </row>
    <row r="2786" spans="2:4" x14ac:dyDescent="0.2">
      <c r="B2786" t="s">
        <v>2822</v>
      </c>
      <c r="C2786" s="51">
        <v>1.7621272485213932E-2</v>
      </c>
      <c r="D2786" s="51">
        <f t="shared" si="46"/>
        <v>3.2378727514786071E-2</v>
      </c>
    </row>
    <row r="2787" spans="2:4" x14ac:dyDescent="0.2">
      <c r="B2787" t="s">
        <v>2823</v>
      </c>
      <c r="C2787" s="51">
        <v>4.5224453327812907E-2</v>
      </c>
      <c r="D2787" s="51">
        <f t="shared" si="46"/>
        <v>4.7755466721870962E-3</v>
      </c>
    </row>
    <row r="2788" spans="2:4" x14ac:dyDescent="0.2">
      <c r="B2788" t="s">
        <v>2824</v>
      </c>
      <c r="C2788" s="51">
        <v>-2.421469128347703E-2</v>
      </c>
      <c r="D2788" s="51">
        <f t="shared" si="46"/>
        <v>7.4214691283477033E-2</v>
      </c>
    </row>
    <row r="2789" spans="2:4" x14ac:dyDescent="0.2">
      <c r="B2789" t="s">
        <v>2825</v>
      </c>
      <c r="C2789" s="51">
        <v>4.5607105635215696E-3</v>
      </c>
      <c r="D2789" s="51">
        <f t="shared" si="46"/>
        <v>4.5439289436478431E-2</v>
      </c>
    </row>
    <row r="2790" spans="2:4" x14ac:dyDescent="0.2">
      <c r="B2790" t="s">
        <v>2826</v>
      </c>
      <c r="C2790" s="51">
        <v>-1.9118535541377886E-2</v>
      </c>
      <c r="D2790" s="51">
        <f t="shared" si="46"/>
        <v>6.9118535541377896E-2</v>
      </c>
    </row>
    <row r="2791" spans="2:4" x14ac:dyDescent="0.2">
      <c r="B2791" t="s">
        <v>2827</v>
      </c>
      <c r="C2791" s="51">
        <v>1.4236964767893236E-2</v>
      </c>
      <c r="D2791" s="51">
        <f t="shared" si="46"/>
        <v>3.5763035232106763E-2</v>
      </c>
    </row>
    <row r="2792" spans="2:4" x14ac:dyDescent="0.2">
      <c r="B2792" t="s">
        <v>2828</v>
      </c>
      <c r="C2792" s="51">
        <v>-4.0743785277097613E-2</v>
      </c>
      <c r="D2792" s="51">
        <f t="shared" si="46"/>
        <v>9.0743785277097616E-2</v>
      </c>
    </row>
    <row r="2793" spans="2:4" x14ac:dyDescent="0.2">
      <c r="B2793" t="s">
        <v>2829</v>
      </c>
      <c r="C2793" s="51">
        <v>-1.3524481325486734E-2</v>
      </c>
      <c r="D2793" s="51">
        <f t="shared" si="46"/>
        <v>6.3524481325486742E-2</v>
      </c>
    </row>
    <row r="2794" spans="2:4" x14ac:dyDescent="0.2">
      <c r="B2794" t="s">
        <v>2830</v>
      </c>
      <c r="C2794" s="51">
        <v>-1.439101433805459E-2</v>
      </c>
      <c r="D2794" s="51">
        <f t="shared" si="46"/>
        <v>6.4391014338054595E-2</v>
      </c>
    </row>
    <row r="2795" spans="2:4" x14ac:dyDescent="0.2">
      <c r="B2795" t="s">
        <v>2831</v>
      </c>
      <c r="C2795" s="51">
        <v>1.056741302048546E-2</v>
      </c>
      <c r="D2795" s="51">
        <f t="shared" si="46"/>
        <v>3.9432586979514545E-2</v>
      </c>
    </row>
    <row r="2796" spans="2:4" x14ac:dyDescent="0.2">
      <c r="B2796" t="s">
        <v>2832</v>
      </c>
      <c r="C2796" s="51">
        <v>-8.3065394962759925E-3</v>
      </c>
      <c r="D2796" s="51">
        <f t="shared" si="46"/>
        <v>5.8306539496275997E-2</v>
      </c>
    </row>
    <row r="2797" spans="2:4" x14ac:dyDescent="0.2">
      <c r="B2797" t="s">
        <v>2833</v>
      </c>
      <c r="C2797" s="51">
        <v>-1.1961974963014514E-2</v>
      </c>
      <c r="D2797" s="51">
        <f t="shared" si="46"/>
        <v>6.1961974963014518E-2</v>
      </c>
    </row>
    <row r="2798" spans="2:4" x14ac:dyDescent="0.2">
      <c r="B2798" t="s">
        <v>2834</v>
      </c>
      <c r="C2798" s="51">
        <v>3.7800914296210776E-3</v>
      </c>
      <c r="D2798" s="51">
        <f t="shared" si="46"/>
        <v>4.6219908570378929E-2</v>
      </c>
    </row>
    <row r="2799" spans="2:4" x14ac:dyDescent="0.2">
      <c r="B2799" t="s">
        <v>2835</v>
      </c>
      <c r="C2799" s="51">
        <v>2.3580873634531561E-2</v>
      </c>
      <c r="D2799" s="51">
        <f t="shared" si="46"/>
        <v>2.6419126365468441E-2</v>
      </c>
    </row>
    <row r="2800" spans="2:4" x14ac:dyDescent="0.2">
      <c r="B2800" t="s">
        <v>2836</v>
      </c>
      <c r="C2800" s="51">
        <v>2.2200012823736702E-2</v>
      </c>
      <c r="D2800" s="51">
        <f t="shared" si="46"/>
        <v>2.7799987176263301E-2</v>
      </c>
    </row>
    <row r="2801" spans="2:4" x14ac:dyDescent="0.2">
      <c r="B2801" t="s">
        <v>2837</v>
      </c>
      <c r="C2801" s="51">
        <v>-6.9525984436805393E-3</v>
      </c>
      <c r="D2801" s="51">
        <f t="shared" si="46"/>
        <v>5.6952598443680544E-2</v>
      </c>
    </row>
    <row r="2802" spans="2:4" x14ac:dyDescent="0.2">
      <c r="B2802" t="s">
        <v>2838</v>
      </c>
      <c r="C2802" s="51">
        <v>1.6417865516278801E-2</v>
      </c>
      <c r="D2802" s="51">
        <f t="shared" si="46"/>
        <v>3.3582134483721202E-2</v>
      </c>
    </row>
    <row r="2803" spans="2:4" x14ac:dyDescent="0.2">
      <c r="B2803" t="s">
        <v>2839</v>
      </c>
      <c r="C2803" s="51">
        <v>2.0548324886390586E-2</v>
      </c>
      <c r="D2803" s="51">
        <f t="shared" si="46"/>
        <v>2.9451675113609417E-2</v>
      </c>
    </row>
    <row r="2804" spans="2:4" x14ac:dyDescent="0.2">
      <c r="B2804" t="s">
        <v>2840</v>
      </c>
      <c r="C2804" s="51">
        <v>5.3563921066357807E-3</v>
      </c>
      <c r="D2804" s="51">
        <f t="shared" si="46"/>
        <v>4.4643607893364225E-2</v>
      </c>
    </row>
    <row r="2805" spans="2:4" x14ac:dyDescent="0.2">
      <c r="B2805" t="s">
        <v>2841</v>
      </c>
      <c r="C2805" s="51">
        <v>-2.4762503009647194E-3</v>
      </c>
      <c r="D2805" s="51">
        <f t="shared" si="46"/>
        <v>5.247625030096472E-2</v>
      </c>
    </row>
    <row r="2806" spans="2:4" x14ac:dyDescent="0.2">
      <c r="B2806" t="s">
        <v>2842</v>
      </c>
      <c r="C2806" s="51">
        <v>-6.2276151477906761E-3</v>
      </c>
      <c r="D2806" s="51">
        <f t="shared" si="46"/>
        <v>5.6227615147790677E-2</v>
      </c>
    </row>
    <row r="2807" spans="2:4" x14ac:dyDescent="0.2">
      <c r="B2807" t="s">
        <v>2843</v>
      </c>
      <c r="C2807" s="51">
        <v>-2.4279771254788474E-4</v>
      </c>
      <c r="D2807" s="51">
        <f t="shared" si="46"/>
        <v>5.0242797712547888E-2</v>
      </c>
    </row>
    <row r="2808" spans="2:4" x14ac:dyDescent="0.2">
      <c r="B2808" t="s">
        <v>2844</v>
      </c>
      <c r="C2808" s="51">
        <v>-6.5495332447297779E-4</v>
      </c>
      <c r="D2808" s="51">
        <f t="shared" si="46"/>
        <v>5.0654953324472979E-2</v>
      </c>
    </row>
    <row r="2809" spans="2:4" x14ac:dyDescent="0.2">
      <c r="B2809" t="s">
        <v>2845</v>
      </c>
      <c r="C2809" s="51">
        <v>4.7488706844598765E-2</v>
      </c>
      <c r="D2809" s="51">
        <f t="shared" si="46"/>
        <v>2.5112931554012383E-3</v>
      </c>
    </row>
    <row r="2810" spans="2:4" x14ac:dyDescent="0.2">
      <c r="B2810" t="s">
        <v>2846</v>
      </c>
      <c r="C2810" s="51">
        <v>2.4552534819986566E-2</v>
      </c>
      <c r="D2810" s="51">
        <f t="shared" si="46"/>
        <v>2.5447465180013437E-2</v>
      </c>
    </row>
    <row r="2811" spans="2:4" x14ac:dyDescent="0.2">
      <c r="B2811" t="s">
        <v>2847</v>
      </c>
      <c r="C2811" s="51">
        <v>-1.1664836694633628E-2</v>
      </c>
      <c r="D2811" s="51">
        <f t="shared" si="46"/>
        <v>6.1664836694633629E-2</v>
      </c>
    </row>
    <row r="2812" spans="2:4" x14ac:dyDescent="0.2">
      <c r="B2812" t="s">
        <v>2848</v>
      </c>
      <c r="C2812" s="51">
        <v>-4.6922200805898061E-3</v>
      </c>
      <c r="D2812" s="51">
        <f t="shared" si="46"/>
        <v>5.4692220080589812E-2</v>
      </c>
    </row>
    <row r="2813" spans="2:4" x14ac:dyDescent="0.2">
      <c r="B2813" t="s">
        <v>2849</v>
      </c>
      <c r="C2813" s="51">
        <v>3.1739034370199357E-2</v>
      </c>
      <c r="D2813" s="51">
        <f t="shared" si="46"/>
        <v>1.8260965629800646E-2</v>
      </c>
    </row>
    <row r="2814" spans="2:4" x14ac:dyDescent="0.2">
      <c r="B2814" t="s">
        <v>2850</v>
      </c>
      <c r="C2814" s="51">
        <v>1.6661284431788034E-2</v>
      </c>
      <c r="D2814" s="51">
        <f t="shared" si="46"/>
        <v>3.3338715568211968E-2</v>
      </c>
    </row>
    <row r="2815" spans="2:4" x14ac:dyDescent="0.2">
      <c r="B2815" t="s">
        <v>2851</v>
      </c>
      <c r="C2815" s="51">
        <v>5.4335021702897881E-3</v>
      </c>
      <c r="D2815" s="51">
        <f t="shared" si="46"/>
        <v>4.4566497829710214E-2</v>
      </c>
    </row>
    <row r="2816" spans="2:4" x14ac:dyDescent="0.2">
      <c r="B2816" t="s">
        <v>2852</v>
      </c>
      <c r="C2816" s="51">
        <v>2.1370915978010604E-2</v>
      </c>
      <c r="D2816" s="51">
        <f t="shared" si="46"/>
        <v>2.8629084021989399E-2</v>
      </c>
    </row>
    <row r="2817" spans="2:4" x14ac:dyDescent="0.2">
      <c r="B2817" t="s">
        <v>2853</v>
      </c>
      <c r="C2817" s="51">
        <v>7.9299589194289852E-3</v>
      </c>
      <c r="D2817" s="51">
        <f t="shared" si="46"/>
        <v>4.2070041080571018E-2</v>
      </c>
    </row>
    <row r="2818" spans="2:4" x14ac:dyDescent="0.2">
      <c r="B2818" t="s">
        <v>2854</v>
      </c>
      <c r="C2818" s="51">
        <v>3.5888106803799204E-2</v>
      </c>
      <c r="D2818" s="51">
        <f t="shared" si="46"/>
        <v>1.4111893196200799E-2</v>
      </c>
    </row>
    <row r="2819" spans="2:4" x14ac:dyDescent="0.2">
      <c r="B2819" t="s">
        <v>2855</v>
      </c>
      <c r="C2819" s="51">
        <v>-4.0816277656368655E-3</v>
      </c>
      <c r="D2819" s="51">
        <f t="shared" si="46"/>
        <v>5.4081627765636867E-2</v>
      </c>
    </row>
    <row r="2820" spans="2:4" x14ac:dyDescent="0.2">
      <c r="B2820" t="s">
        <v>2856</v>
      </c>
      <c r="C2820" s="51">
        <v>5.2455248258419076E-3</v>
      </c>
      <c r="D2820" s="51">
        <f t="shared" si="46"/>
        <v>4.4754475174158093E-2</v>
      </c>
    </row>
    <row r="2821" spans="2:4" x14ac:dyDescent="0.2">
      <c r="B2821" t="s">
        <v>2857</v>
      </c>
      <c r="C2821" s="51">
        <v>3.1163321717792021E-2</v>
      </c>
      <c r="D2821" s="51">
        <f t="shared" ref="D2821:D2884" si="47">-C2821+5%</f>
        <v>1.8836678282207982E-2</v>
      </c>
    </row>
    <row r="2822" spans="2:4" x14ac:dyDescent="0.2">
      <c r="B2822" t="s">
        <v>2858</v>
      </c>
      <c r="C2822" s="51">
        <v>4.3037843001908063E-2</v>
      </c>
      <c r="D2822" s="51">
        <f t="shared" si="47"/>
        <v>6.9621569980919396E-3</v>
      </c>
    </row>
    <row r="2823" spans="2:4" x14ac:dyDescent="0.2">
      <c r="B2823" t="s">
        <v>2859</v>
      </c>
      <c r="C2823" s="51">
        <v>3.23669373328744E-3</v>
      </c>
      <c r="D2823" s="51">
        <f t="shared" si="47"/>
        <v>4.6763306266712559E-2</v>
      </c>
    </row>
    <row r="2824" spans="2:4" x14ac:dyDescent="0.2">
      <c r="B2824" t="s">
        <v>2860</v>
      </c>
      <c r="C2824" s="51">
        <v>2.5838874644208955E-2</v>
      </c>
      <c r="D2824" s="51">
        <f t="shared" si="47"/>
        <v>2.4161125355791048E-2</v>
      </c>
    </row>
    <row r="2825" spans="2:4" x14ac:dyDescent="0.2">
      <c r="B2825" t="s">
        <v>2861</v>
      </c>
      <c r="C2825" s="51">
        <v>5.578227346912961E-2</v>
      </c>
      <c r="D2825" s="51">
        <f t="shared" si="47"/>
        <v>-5.7822734691296077E-3</v>
      </c>
    </row>
    <row r="2826" spans="2:4" x14ac:dyDescent="0.2">
      <c r="B2826" t="s">
        <v>2862</v>
      </c>
      <c r="C2826" s="51">
        <v>1.2459230656159484E-2</v>
      </c>
      <c r="D2826" s="51">
        <f t="shared" si="47"/>
        <v>3.754076934384052E-2</v>
      </c>
    </row>
    <row r="2827" spans="2:4" x14ac:dyDescent="0.2">
      <c r="B2827" t="s">
        <v>2863</v>
      </c>
      <c r="C2827" s="51">
        <v>1.3782008924348652E-3</v>
      </c>
      <c r="D2827" s="51">
        <f t="shared" si="47"/>
        <v>4.8621799107565138E-2</v>
      </c>
    </row>
    <row r="2828" spans="2:4" x14ac:dyDescent="0.2">
      <c r="B2828" t="s">
        <v>2864</v>
      </c>
      <c r="C2828" s="51">
        <v>1.6736413074289847E-2</v>
      </c>
      <c r="D2828" s="51">
        <f t="shared" si="47"/>
        <v>3.3263586925710159E-2</v>
      </c>
    </row>
    <row r="2829" spans="2:4" x14ac:dyDescent="0.2">
      <c r="B2829" t="s">
        <v>2865</v>
      </c>
      <c r="C2829" s="51">
        <v>-1.4317299957008686E-3</v>
      </c>
      <c r="D2829" s="51">
        <f t="shared" si="47"/>
        <v>5.1431729995700871E-2</v>
      </c>
    </row>
    <row r="2830" spans="2:4" x14ac:dyDescent="0.2">
      <c r="B2830" t="s">
        <v>2866</v>
      </c>
      <c r="C2830" s="51">
        <v>-6.8660179447359113E-3</v>
      </c>
      <c r="D2830" s="51">
        <f t="shared" si="47"/>
        <v>5.6866017944735912E-2</v>
      </c>
    </row>
    <row r="2831" spans="2:4" x14ac:dyDescent="0.2">
      <c r="B2831" t="s">
        <v>2867</v>
      </c>
      <c r="C2831" s="51">
        <v>9.4486700815208519E-3</v>
      </c>
      <c r="D2831" s="51">
        <f t="shared" si="47"/>
        <v>4.0551329918479151E-2</v>
      </c>
    </row>
    <row r="2832" spans="2:4" x14ac:dyDescent="0.2">
      <c r="B2832" t="s">
        <v>2868</v>
      </c>
      <c r="C2832" s="51">
        <v>-5.0215957639931728E-3</v>
      </c>
      <c r="D2832" s="51">
        <f t="shared" si="47"/>
        <v>5.5021595763993174E-2</v>
      </c>
    </row>
    <row r="2833" spans="2:4" x14ac:dyDescent="0.2">
      <c r="B2833" t="s">
        <v>2869</v>
      </c>
      <c r="C2833" s="51">
        <v>4.1346241111528986E-2</v>
      </c>
      <c r="D2833" s="51">
        <f t="shared" si="47"/>
        <v>8.6537588884710165E-3</v>
      </c>
    </row>
    <row r="2834" spans="2:4" x14ac:dyDescent="0.2">
      <c r="B2834" t="s">
        <v>2870</v>
      </c>
      <c r="C2834" s="51">
        <v>-5.5441570274199076E-3</v>
      </c>
      <c r="D2834" s="51">
        <f t="shared" si="47"/>
        <v>5.554415702741991E-2</v>
      </c>
    </row>
    <row r="2835" spans="2:4" x14ac:dyDescent="0.2">
      <c r="B2835" t="s">
        <v>2871</v>
      </c>
      <c r="C2835" s="51">
        <v>9.7770644404348538E-3</v>
      </c>
      <c r="D2835" s="51">
        <f t="shared" si="47"/>
        <v>4.0222935559565146E-2</v>
      </c>
    </row>
    <row r="2836" spans="2:4" x14ac:dyDescent="0.2">
      <c r="B2836" t="s">
        <v>2872</v>
      </c>
      <c r="C2836" s="51">
        <v>-2.7744955433756588E-3</v>
      </c>
      <c r="D2836" s="51">
        <f t="shared" si="47"/>
        <v>5.2774495543375662E-2</v>
      </c>
    </row>
    <row r="2837" spans="2:4" x14ac:dyDescent="0.2">
      <c r="B2837" t="s">
        <v>2873</v>
      </c>
      <c r="C2837" s="51">
        <v>1.443784445553677E-2</v>
      </c>
      <c r="D2837" s="51">
        <f t="shared" si="47"/>
        <v>3.5562155544463236E-2</v>
      </c>
    </row>
    <row r="2838" spans="2:4" x14ac:dyDescent="0.2">
      <c r="B2838" t="s">
        <v>2874</v>
      </c>
      <c r="C2838" s="51">
        <v>1.2214354094578056E-2</v>
      </c>
      <c r="D2838" s="51">
        <f t="shared" si="47"/>
        <v>3.7785645905421945E-2</v>
      </c>
    </row>
    <row r="2839" spans="2:4" x14ac:dyDescent="0.2">
      <c r="B2839" t="s">
        <v>2875</v>
      </c>
      <c r="C2839" s="51">
        <v>3.3547768507986304E-2</v>
      </c>
      <c r="D2839" s="51">
        <f t="shared" si="47"/>
        <v>1.6452231492013698E-2</v>
      </c>
    </row>
    <row r="2840" spans="2:4" x14ac:dyDescent="0.2">
      <c r="B2840" t="s">
        <v>2876</v>
      </c>
      <c r="C2840" s="51">
        <v>6.4337505094189317E-3</v>
      </c>
      <c r="D2840" s="51">
        <f t="shared" si="47"/>
        <v>4.356624949058107E-2</v>
      </c>
    </row>
    <row r="2841" spans="2:4" x14ac:dyDescent="0.2">
      <c r="B2841" t="s">
        <v>2877</v>
      </c>
      <c r="C2841" s="51">
        <v>1.8693566604088652E-2</v>
      </c>
      <c r="D2841" s="51">
        <f t="shared" si="47"/>
        <v>3.1306433395911354E-2</v>
      </c>
    </row>
    <row r="2842" spans="2:4" x14ac:dyDescent="0.2">
      <c r="B2842" t="s">
        <v>2878</v>
      </c>
      <c r="C2842" s="51">
        <v>-3.8957123276958244E-3</v>
      </c>
      <c r="D2842" s="51">
        <f t="shared" si="47"/>
        <v>5.3895712327695827E-2</v>
      </c>
    </row>
    <row r="2843" spans="2:4" x14ac:dyDescent="0.2">
      <c r="B2843" t="s">
        <v>2879</v>
      </c>
      <c r="C2843" s="51">
        <v>1.7657584225852011E-2</v>
      </c>
      <c r="D2843" s="51">
        <f t="shared" si="47"/>
        <v>3.2342415774147995E-2</v>
      </c>
    </row>
    <row r="2844" spans="2:4" x14ac:dyDescent="0.2">
      <c r="B2844" t="s">
        <v>2880</v>
      </c>
      <c r="C2844" s="51">
        <v>7.0815448144412058E-3</v>
      </c>
      <c r="D2844" s="51">
        <f t="shared" si="47"/>
        <v>4.2918455185558799E-2</v>
      </c>
    </row>
    <row r="2845" spans="2:4" x14ac:dyDescent="0.2">
      <c r="B2845" t="s">
        <v>2881</v>
      </c>
      <c r="C2845" s="51">
        <v>1.1509321825908922E-2</v>
      </c>
      <c r="D2845" s="51">
        <f t="shared" si="47"/>
        <v>3.8490678174091082E-2</v>
      </c>
    </row>
    <row r="2846" spans="2:4" x14ac:dyDescent="0.2">
      <c r="B2846" t="s">
        <v>2882</v>
      </c>
      <c r="C2846" s="51">
        <v>-9.8233870583427068E-3</v>
      </c>
      <c r="D2846" s="51">
        <f t="shared" si="47"/>
        <v>5.9823387058342711E-2</v>
      </c>
    </row>
    <row r="2847" spans="2:4" x14ac:dyDescent="0.2">
      <c r="B2847" t="s">
        <v>2883</v>
      </c>
      <c r="C2847" s="51">
        <v>4.7863065517724868E-3</v>
      </c>
      <c r="D2847" s="51">
        <f t="shared" si="47"/>
        <v>4.5213693448227517E-2</v>
      </c>
    </row>
    <row r="2848" spans="2:4" x14ac:dyDescent="0.2">
      <c r="B2848" t="s">
        <v>2884</v>
      </c>
      <c r="C2848" s="51">
        <v>-1.817486273874127E-2</v>
      </c>
      <c r="D2848" s="51">
        <f t="shared" si="47"/>
        <v>6.8174862738741265E-2</v>
      </c>
    </row>
    <row r="2849" spans="2:4" x14ac:dyDescent="0.2">
      <c r="B2849" t="s">
        <v>2885</v>
      </c>
      <c r="C2849" s="51">
        <v>1.7294875212461352E-2</v>
      </c>
      <c r="D2849" s="51">
        <f t="shared" si="47"/>
        <v>3.2705124787538647E-2</v>
      </c>
    </row>
    <row r="2850" spans="2:4" x14ac:dyDescent="0.2">
      <c r="B2850" t="s">
        <v>2886</v>
      </c>
      <c r="C2850" s="51">
        <v>-2.2396402285149344E-2</v>
      </c>
      <c r="D2850" s="51">
        <f t="shared" si="47"/>
        <v>7.2396402285149347E-2</v>
      </c>
    </row>
    <row r="2851" spans="2:4" x14ac:dyDescent="0.2">
      <c r="B2851" t="s">
        <v>2887</v>
      </c>
      <c r="C2851" s="51">
        <v>3.5761446536404229E-3</v>
      </c>
      <c r="D2851" s="51">
        <f t="shared" si="47"/>
        <v>4.642385534635958E-2</v>
      </c>
    </row>
    <row r="2852" spans="2:4" x14ac:dyDescent="0.2">
      <c r="B2852" t="s">
        <v>2888</v>
      </c>
      <c r="C2852" s="51">
        <v>8.6065961649901251E-3</v>
      </c>
      <c r="D2852" s="51">
        <f t="shared" si="47"/>
        <v>4.1393403835009876E-2</v>
      </c>
    </row>
    <row r="2853" spans="2:4" x14ac:dyDescent="0.2">
      <c r="B2853" t="s">
        <v>2889</v>
      </c>
      <c r="C2853" s="51">
        <v>1.3838034106669466E-2</v>
      </c>
      <c r="D2853" s="51">
        <f t="shared" si="47"/>
        <v>3.6161965893330539E-2</v>
      </c>
    </row>
    <row r="2854" spans="2:4" x14ac:dyDescent="0.2">
      <c r="B2854" t="s">
        <v>2890</v>
      </c>
      <c r="C2854" s="51">
        <v>2.3644079248593707E-2</v>
      </c>
      <c r="D2854" s="51">
        <f t="shared" si="47"/>
        <v>2.6355920751406296E-2</v>
      </c>
    </row>
    <row r="2855" spans="2:4" x14ac:dyDescent="0.2">
      <c r="B2855" t="s">
        <v>2891</v>
      </c>
      <c r="C2855" s="51">
        <v>1.2074273361112593E-2</v>
      </c>
      <c r="D2855" s="51">
        <f t="shared" si="47"/>
        <v>3.7925726638887408E-2</v>
      </c>
    </row>
    <row r="2856" spans="2:4" x14ac:dyDescent="0.2">
      <c r="B2856" t="s">
        <v>2892</v>
      </c>
      <c r="C2856" s="51">
        <v>8.0780304687830453E-3</v>
      </c>
      <c r="D2856" s="51">
        <f t="shared" si="47"/>
        <v>4.1921969531216956E-2</v>
      </c>
    </row>
    <row r="2857" spans="2:4" x14ac:dyDescent="0.2">
      <c r="B2857" t="s">
        <v>2893</v>
      </c>
      <c r="C2857" s="51">
        <v>1.6675160138598436E-2</v>
      </c>
      <c r="D2857" s="51">
        <f t="shared" si="47"/>
        <v>3.332483986140157E-2</v>
      </c>
    </row>
    <row r="2858" spans="2:4" x14ac:dyDescent="0.2">
      <c r="B2858" t="s">
        <v>2894</v>
      </c>
      <c r="C2858" s="51">
        <v>-2.3098082970870251E-2</v>
      </c>
      <c r="D2858" s="51">
        <f t="shared" si="47"/>
        <v>7.3098082970870254E-2</v>
      </c>
    </row>
    <row r="2859" spans="2:4" x14ac:dyDescent="0.2">
      <c r="B2859" t="s">
        <v>2895</v>
      </c>
      <c r="C2859" s="51">
        <v>-2.2704136732361241E-2</v>
      </c>
      <c r="D2859" s="51">
        <f t="shared" si="47"/>
        <v>7.2704136732361244E-2</v>
      </c>
    </row>
    <row r="2860" spans="2:4" x14ac:dyDescent="0.2">
      <c r="B2860" t="s">
        <v>2896</v>
      </c>
      <c r="C2860" s="51">
        <v>7.6704023687969303E-3</v>
      </c>
      <c r="D2860" s="51">
        <f t="shared" si="47"/>
        <v>4.2329597631203073E-2</v>
      </c>
    </row>
    <row r="2861" spans="2:4" x14ac:dyDescent="0.2">
      <c r="B2861" t="s">
        <v>2897</v>
      </c>
      <c r="C2861" s="51">
        <v>1.3939971187232347E-2</v>
      </c>
      <c r="D2861" s="51">
        <f t="shared" si="47"/>
        <v>3.6060028812767653E-2</v>
      </c>
    </row>
    <row r="2862" spans="2:4" x14ac:dyDescent="0.2">
      <c r="B2862" t="s">
        <v>2898</v>
      </c>
      <c r="C2862" s="51">
        <v>-2.2185236132601632E-3</v>
      </c>
      <c r="D2862" s="51">
        <f t="shared" si="47"/>
        <v>5.2218523613260168E-2</v>
      </c>
    </row>
    <row r="2863" spans="2:4" x14ac:dyDescent="0.2">
      <c r="B2863" t="s">
        <v>2899</v>
      </c>
      <c r="C2863" s="51">
        <v>-1.2822499895624282E-2</v>
      </c>
      <c r="D2863" s="51">
        <f t="shared" si="47"/>
        <v>6.2822499895624287E-2</v>
      </c>
    </row>
    <row r="2864" spans="2:4" x14ac:dyDescent="0.2">
      <c r="B2864" t="s">
        <v>2900</v>
      </c>
      <c r="C2864" s="51">
        <v>-4.2947887890003051E-3</v>
      </c>
      <c r="D2864" s="51">
        <f t="shared" si="47"/>
        <v>5.4294788789000306E-2</v>
      </c>
    </row>
    <row r="2865" spans="2:4" x14ac:dyDescent="0.2">
      <c r="B2865" t="s">
        <v>2901</v>
      </c>
      <c r="C2865" s="51">
        <v>-3.3149634678574409E-3</v>
      </c>
      <c r="D2865" s="51">
        <f t="shared" si="47"/>
        <v>5.331496346785744E-2</v>
      </c>
    </row>
    <row r="2866" spans="2:4" x14ac:dyDescent="0.2">
      <c r="B2866" t="s">
        <v>2902</v>
      </c>
      <c r="C2866" s="51">
        <v>1.5808247817265315E-2</v>
      </c>
      <c r="D2866" s="51">
        <f t="shared" si="47"/>
        <v>3.4191752182734687E-2</v>
      </c>
    </row>
    <row r="2867" spans="2:4" x14ac:dyDescent="0.2">
      <c r="B2867" t="s">
        <v>2903</v>
      </c>
      <c r="C2867" s="51">
        <v>8.8280039183158202E-3</v>
      </c>
      <c r="D2867" s="51">
        <f t="shared" si="47"/>
        <v>4.1171996081684183E-2</v>
      </c>
    </row>
    <row r="2868" spans="2:4" x14ac:dyDescent="0.2">
      <c r="B2868" t="s">
        <v>2904</v>
      </c>
      <c r="C2868" s="51">
        <v>3.946028984221165E-2</v>
      </c>
      <c r="D2868" s="51">
        <f t="shared" si="47"/>
        <v>1.0539710157788353E-2</v>
      </c>
    </row>
    <row r="2869" spans="2:4" x14ac:dyDescent="0.2">
      <c r="B2869" t="s">
        <v>2905</v>
      </c>
      <c r="C2869" s="51">
        <v>-9.4068929371636436E-3</v>
      </c>
      <c r="D2869" s="51">
        <f t="shared" si="47"/>
        <v>5.9406892937163648E-2</v>
      </c>
    </row>
    <row r="2870" spans="2:4" x14ac:dyDescent="0.2">
      <c r="B2870" t="s">
        <v>2906</v>
      </c>
      <c r="C2870" s="51">
        <v>3.501185753439081E-2</v>
      </c>
      <c r="D2870" s="51">
        <f t="shared" si="47"/>
        <v>1.4988142465609193E-2</v>
      </c>
    </row>
    <row r="2871" spans="2:4" x14ac:dyDescent="0.2">
      <c r="B2871" t="s">
        <v>2907</v>
      </c>
      <c r="C2871" s="51">
        <v>-9.7199057997886026E-3</v>
      </c>
      <c r="D2871" s="51">
        <f t="shared" si="47"/>
        <v>5.9719905799788607E-2</v>
      </c>
    </row>
    <row r="2872" spans="2:4" x14ac:dyDescent="0.2">
      <c r="B2872" t="s">
        <v>2908</v>
      </c>
      <c r="C2872" s="51">
        <v>-1.4829275881100378E-2</v>
      </c>
      <c r="D2872" s="51">
        <f t="shared" si="47"/>
        <v>6.4829275881100379E-2</v>
      </c>
    </row>
    <row r="2873" spans="2:4" x14ac:dyDescent="0.2">
      <c r="B2873" t="s">
        <v>2909</v>
      </c>
      <c r="C2873" s="51">
        <v>1.5579601300366831E-2</v>
      </c>
      <c r="D2873" s="51">
        <f t="shared" si="47"/>
        <v>3.4420398699633176E-2</v>
      </c>
    </row>
    <row r="2874" spans="2:4" x14ac:dyDescent="0.2">
      <c r="B2874" t="s">
        <v>2910</v>
      </c>
      <c r="C2874" s="51">
        <v>2.7481571585585953E-3</v>
      </c>
      <c r="D2874" s="51">
        <f t="shared" si="47"/>
        <v>4.7251842841441405E-2</v>
      </c>
    </row>
    <row r="2875" spans="2:4" x14ac:dyDescent="0.2">
      <c r="B2875" t="s">
        <v>2911</v>
      </c>
      <c r="C2875" s="51">
        <v>-1.4988955253298219E-2</v>
      </c>
      <c r="D2875" s="51">
        <f t="shared" si="47"/>
        <v>6.4988955253298217E-2</v>
      </c>
    </row>
    <row r="2876" spans="2:4" x14ac:dyDescent="0.2">
      <c r="B2876" t="s">
        <v>2912</v>
      </c>
      <c r="C2876" s="51">
        <v>-3.3511776551671112E-2</v>
      </c>
      <c r="D2876" s="51">
        <f t="shared" si="47"/>
        <v>8.3511776551671107E-2</v>
      </c>
    </row>
    <row r="2877" spans="2:4" x14ac:dyDescent="0.2">
      <c r="B2877" t="s">
        <v>2913</v>
      </c>
      <c r="C2877" s="51">
        <v>-1.3970456295905957E-2</v>
      </c>
      <c r="D2877" s="51">
        <f t="shared" si="47"/>
        <v>6.3970456295905961E-2</v>
      </c>
    </row>
    <row r="2878" spans="2:4" x14ac:dyDescent="0.2">
      <c r="B2878" t="s">
        <v>2914</v>
      </c>
      <c r="C2878" s="51">
        <v>5.4985290381330175E-2</v>
      </c>
      <c r="D2878" s="51">
        <f t="shared" si="47"/>
        <v>-4.9852903813301722E-3</v>
      </c>
    </row>
    <row r="2879" spans="2:4" x14ac:dyDescent="0.2">
      <c r="B2879" t="s">
        <v>2915</v>
      </c>
      <c r="C2879" s="51">
        <v>2.4243297179478152E-2</v>
      </c>
      <c r="D2879" s="51">
        <f t="shared" si="47"/>
        <v>2.5756702820521851E-2</v>
      </c>
    </row>
    <row r="2880" spans="2:4" x14ac:dyDescent="0.2">
      <c r="B2880" t="s">
        <v>2916</v>
      </c>
      <c r="C2880" s="51">
        <v>-2.3553909038370908E-2</v>
      </c>
      <c r="D2880" s="51">
        <f t="shared" si="47"/>
        <v>7.3553909038370918E-2</v>
      </c>
    </row>
    <row r="2881" spans="2:4" x14ac:dyDescent="0.2">
      <c r="B2881" t="s">
        <v>2917</v>
      </c>
      <c r="C2881" s="51">
        <v>1.8426547857789806E-2</v>
      </c>
      <c r="D2881" s="51">
        <f t="shared" si="47"/>
        <v>3.1573452142210197E-2</v>
      </c>
    </row>
    <row r="2882" spans="2:4" x14ac:dyDescent="0.2">
      <c r="B2882" t="s">
        <v>2918</v>
      </c>
      <c r="C2882" s="51">
        <v>2.2993302450673443E-2</v>
      </c>
      <c r="D2882" s="51">
        <f t="shared" si="47"/>
        <v>2.700669754932656E-2</v>
      </c>
    </row>
    <row r="2883" spans="2:4" x14ac:dyDescent="0.2">
      <c r="B2883" t="s">
        <v>2919</v>
      </c>
      <c r="C2883" s="51">
        <v>1.1398033177925346E-2</v>
      </c>
      <c r="D2883" s="51">
        <f t="shared" si="47"/>
        <v>3.860196682207466E-2</v>
      </c>
    </row>
    <row r="2884" spans="2:4" x14ac:dyDescent="0.2">
      <c r="B2884" t="s">
        <v>2920</v>
      </c>
      <c r="C2884" s="51">
        <v>1.2145998123961338E-2</v>
      </c>
      <c r="D2884" s="51">
        <f t="shared" si="47"/>
        <v>3.7854001876038663E-2</v>
      </c>
    </row>
    <row r="2885" spans="2:4" x14ac:dyDescent="0.2">
      <c r="B2885" t="s">
        <v>2921</v>
      </c>
      <c r="C2885" s="51">
        <v>1.3918762213400358E-2</v>
      </c>
      <c r="D2885" s="51">
        <f t="shared" ref="D2885:D2948" si="48">-C2885+5%</f>
        <v>3.6081237786599649E-2</v>
      </c>
    </row>
    <row r="2886" spans="2:4" x14ac:dyDescent="0.2">
      <c r="B2886" t="s">
        <v>2922</v>
      </c>
      <c r="C2886" s="51">
        <v>1.1313736877247198E-2</v>
      </c>
      <c r="D2886" s="51">
        <f t="shared" si="48"/>
        <v>3.8686263122752806E-2</v>
      </c>
    </row>
    <row r="2887" spans="2:4" x14ac:dyDescent="0.2">
      <c r="B2887" t="s">
        <v>2923</v>
      </c>
      <c r="C2887" s="51">
        <v>2.6325578251524116E-2</v>
      </c>
      <c r="D2887" s="51">
        <f t="shared" si="48"/>
        <v>2.3674421748475886E-2</v>
      </c>
    </row>
    <row r="2888" spans="2:4" x14ac:dyDescent="0.2">
      <c r="B2888" t="s">
        <v>2924</v>
      </c>
      <c r="C2888" s="51">
        <v>-2.7719028617688712E-3</v>
      </c>
      <c r="D2888" s="51">
        <f t="shared" si="48"/>
        <v>5.2771902861768874E-2</v>
      </c>
    </row>
    <row r="2889" spans="2:4" x14ac:dyDescent="0.2">
      <c r="B2889" t="s">
        <v>2925</v>
      </c>
      <c r="C2889" s="51">
        <v>-2.2411275246827872E-2</v>
      </c>
      <c r="D2889" s="51">
        <f t="shared" si="48"/>
        <v>7.2411275246827875E-2</v>
      </c>
    </row>
    <row r="2890" spans="2:4" x14ac:dyDescent="0.2">
      <c r="B2890" t="s">
        <v>2926</v>
      </c>
      <c r="C2890" s="51">
        <v>-3.2071458033212728E-2</v>
      </c>
      <c r="D2890" s="51">
        <f t="shared" si="48"/>
        <v>8.2071458033212724E-2</v>
      </c>
    </row>
    <row r="2891" spans="2:4" x14ac:dyDescent="0.2">
      <c r="B2891" t="s">
        <v>2927</v>
      </c>
      <c r="C2891" s="51">
        <v>2.3750600652619133E-2</v>
      </c>
      <c r="D2891" s="51">
        <f t="shared" si="48"/>
        <v>2.624939934738087E-2</v>
      </c>
    </row>
    <row r="2892" spans="2:4" x14ac:dyDescent="0.2">
      <c r="B2892" t="s">
        <v>2928</v>
      </c>
      <c r="C2892" s="51">
        <v>1.4850975278619345E-2</v>
      </c>
      <c r="D2892" s="51">
        <f t="shared" si="48"/>
        <v>3.5149024721380658E-2</v>
      </c>
    </row>
    <row r="2893" spans="2:4" x14ac:dyDescent="0.2">
      <c r="B2893" t="s">
        <v>2929</v>
      </c>
      <c r="C2893" s="51">
        <v>-2.7061012272937016E-2</v>
      </c>
      <c r="D2893" s="51">
        <f t="shared" si="48"/>
        <v>7.7061012272937018E-2</v>
      </c>
    </row>
    <row r="2894" spans="2:4" x14ac:dyDescent="0.2">
      <c r="B2894" t="s">
        <v>2930</v>
      </c>
      <c r="C2894" s="51">
        <v>8.389350904103355E-3</v>
      </c>
      <c r="D2894" s="51">
        <f t="shared" si="48"/>
        <v>4.1610649095896651E-2</v>
      </c>
    </row>
    <row r="2895" spans="2:4" x14ac:dyDescent="0.2">
      <c r="B2895" t="s">
        <v>2931</v>
      </c>
      <c r="C2895" s="51">
        <v>-2.1976200309952759E-2</v>
      </c>
      <c r="D2895" s="51">
        <f t="shared" si="48"/>
        <v>7.1976200309952762E-2</v>
      </c>
    </row>
    <row r="2896" spans="2:4" x14ac:dyDescent="0.2">
      <c r="B2896" t="s">
        <v>2932</v>
      </c>
      <c r="C2896" s="51">
        <v>3.3360843567531986E-3</v>
      </c>
      <c r="D2896" s="51">
        <f t="shared" si="48"/>
        <v>4.6663915643246803E-2</v>
      </c>
    </row>
    <row r="2897" spans="2:4" x14ac:dyDescent="0.2">
      <c r="B2897" t="s">
        <v>2933</v>
      </c>
      <c r="C2897" s="51">
        <v>3.6088617120422189E-2</v>
      </c>
      <c r="D2897" s="51">
        <f t="shared" si="48"/>
        <v>1.3911382879577813E-2</v>
      </c>
    </row>
    <row r="2898" spans="2:4" x14ac:dyDescent="0.2">
      <c r="B2898" t="s">
        <v>2934</v>
      </c>
      <c r="C2898" s="51">
        <v>-4.4794676209749303E-3</v>
      </c>
      <c r="D2898" s="51">
        <f t="shared" si="48"/>
        <v>5.4479467620974935E-2</v>
      </c>
    </row>
    <row r="2899" spans="2:4" x14ac:dyDescent="0.2">
      <c r="B2899" t="s">
        <v>2935</v>
      </c>
      <c r="C2899" s="51">
        <v>1.8751987028713356E-3</v>
      </c>
      <c r="D2899" s="51">
        <f t="shared" si="48"/>
        <v>4.8124801297128664E-2</v>
      </c>
    </row>
    <row r="2900" spans="2:4" x14ac:dyDescent="0.2">
      <c r="B2900" t="s">
        <v>2936</v>
      </c>
      <c r="C2900" s="51">
        <v>1.1547581583263584E-2</v>
      </c>
      <c r="D2900" s="51">
        <f t="shared" si="48"/>
        <v>3.8452418416736418E-2</v>
      </c>
    </row>
    <row r="2901" spans="2:4" x14ac:dyDescent="0.2">
      <c r="B2901" t="s">
        <v>2937</v>
      </c>
      <c r="C2901" s="51">
        <v>3.3520866119578973E-3</v>
      </c>
      <c r="D2901" s="51">
        <f t="shared" si="48"/>
        <v>4.6647913388042105E-2</v>
      </c>
    </row>
    <row r="2902" spans="2:4" x14ac:dyDescent="0.2">
      <c r="B2902" t="s">
        <v>2938</v>
      </c>
      <c r="C2902" s="51">
        <v>1.0811416594228088E-3</v>
      </c>
      <c r="D2902" s="51">
        <f t="shared" si="48"/>
        <v>4.8918858340577194E-2</v>
      </c>
    </row>
    <row r="2903" spans="2:4" x14ac:dyDescent="0.2">
      <c r="B2903" t="s">
        <v>2939</v>
      </c>
      <c r="C2903" s="51">
        <v>-4.9565300907696199E-3</v>
      </c>
      <c r="D2903" s="51">
        <f t="shared" si="48"/>
        <v>5.4956530090769624E-2</v>
      </c>
    </row>
    <row r="2904" spans="2:4" x14ac:dyDescent="0.2">
      <c r="B2904" t="s">
        <v>2940</v>
      </c>
      <c r="C2904" s="51">
        <v>1.8533807317899744E-2</v>
      </c>
      <c r="D2904" s="51">
        <f t="shared" si="48"/>
        <v>3.1466192682100255E-2</v>
      </c>
    </row>
    <row r="2905" spans="2:4" x14ac:dyDescent="0.2">
      <c r="B2905" t="s">
        <v>2941</v>
      </c>
      <c r="C2905" s="51">
        <v>2.5876911323895531E-2</v>
      </c>
      <c r="D2905" s="51">
        <f t="shared" si="48"/>
        <v>2.4123088676104472E-2</v>
      </c>
    </row>
    <row r="2906" spans="2:4" x14ac:dyDescent="0.2">
      <c r="B2906" t="s">
        <v>2942</v>
      </c>
      <c r="C2906" s="51">
        <v>5.8061707042667013E-2</v>
      </c>
      <c r="D2906" s="51">
        <f t="shared" si="48"/>
        <v>-8.0617070426670101E-3</v>
      </c>
    </row>
    <row r="2907" spans="2:4" x14ac:dyDescent="0.2">
      <c r="B2907" t="s">
        <v>2943</v>
      </c>
      <c r="C2907" s="51">
        <v>-2.9040247126215449E-3</v>
      </c>
      <c r="D2907" s="51">
        <f t="shared" si="48"/>
        <v>5.2904024712621546E-2</v>
      </c>
    </row>
    <row r="2908" spans="2:4" x14ac:dyDescent="0.2">
      <c r="B2908" t="s">
        <v>2944</v>
      </c>
      <c r="C2908" s="51">
        <v>1.1154043296156184E-2</v>
      </c>
      <c r="D2908" s="51">
        <f t="shared" si="48"/>
        <v>3.8845956703843817E-2</v>
      </c>
    </row>
    <row r="2909" spans="2:4" x14ac:dyDescent="0.2">
      <c r="B2909" t="s">
        <v>2945</v>
      </c>
      <c r="C2909" s="51">
        <v>2.6088287639746003E-3</v>
      </c>
      <c r="D2909" s="51">
        <f t="shared" si="48"/>
        <v>4.7391171236025403E-2</v>
      </c>
    </row>
    <row r="2910" spans="2:4" x14ac:dyDescent="0.2">
      <c r="B2910" t="s">
        <v>2946</v>
      </c>
      <c r="C2910" s="51">
        <v>-1.2993564843998282E-2</v>
      </c>
      <c r="D2910" s="51">
        <f t="shared" si="48"/>
        <v>6.299356484399829E-2</v>
      </c>
    </row>
    <row r="2911" spans="2:4" x14ac:dyDescent="0.2">
      <c r="B2911" t="s">
        <v>2947</v>
      </c>
      <c r="C2911" s="51">
        <v>1.1318888728419747E-2</v>
      </c>
      <c r="D2911" s="51">
        <f t="shared" si="48"/>
        <v>3.8681111271580255E-2</v>
      </c>
    </row>
    <row r="2912" spans="2:4" x14ac:dyDescent="0.2">
      <c r="B2912" t="s">
        <v>2948</v>
      </c>
      <c r="C2912" s="51">
        <v>1.9374110567375091E-2</v>
      </c>
      <c r="D2912" s="51">
        <f t="shared" si="48"/>
        <v>3.0625889432624911E-2</v>
      </c>
    </row>
    <row r="2913" spans="2:4" x14ac:dyDescent="0.2">
      <c r="B2913" t="s">
        <v>2949</v>
      </c>
      <c r="C2913" s="51">
        <v>2.4075709495161399E-2</v>
      </c>
      <c r="D2913" s="51">
        <f t="shared" si="48"/>
        <v>2.5924290504838604E-2</v>
      </c>
    </row>
    <row r="2914" spans="2:4" x14ac:dyDescent="0.2">
      <c r="B2914" t="s">
        <v>2950</v>
      </c>
      <c r="C2914" s="51">
        <v>2.6517738993273948E-2</v>
      </c>
      <c r="D2914" s="51">
        <f t="shared" si="48"/>
        <v>2.3482261006726055E-2</v>
      </c>
    </row>
    <row r="2915" spans="2:4" x14ac:dyDescent="0.2">
      <c r="B2915" t="s">
        <v>2951</v>
      </c>
      <c r="C2915" s="51">
        <v>3.2466638647193694E-3</v>
      </c>
      <c r="D2915" s="51">
        <f t="shared" si="48"/>
        <v>4.6753336135280633E-2</v>
      </c>
    </row>
    <row r="2916" spans="2:4" x14ac:dyDescent="0.2">
      <c r="B2916" t="s">
        <v>2952</v>
      </c>
      <c r="C2916" s="51">
        <v>-1.3581148897335079E-3</v>
      </c>
      <c r="D2916" s="51">
        <f t="shared" si="48"/>
        <v>5.1358114889733512E-2</v>
      </c>
    </row>
    <row r="2917" spans="2:4" x14ac:dyDescent="0.2">
      <c r="B2917" t="s">
        <v>2953</v>
      </c>
      <c r="C2917" s="51">
        <v>8.9745130469534272E-3</v>
      </c>
      <c r="D2917" s="51">
        <f t="shared" si="48"/>
        <v>4.1025486953046572E-2</v>
      </c>
    </row>
    <row r="2918" spans="2:4" x14ac:dyDescent="0.2">
      <c r="B2918" t="s">
        <v>2954</v>
      </c>
      <c r="C2918" s="51">
        <v>4.2789036702061072E-2</v>
      </c>
      <c r="D2918" s="51">
        <f t="shared" si="48"/>
        <v>7.2109632979389313E-3</v>
      </c>
    </row>
    <row r="2919" spans="2:4" x14ac:dyDescent="0.2">
      <c r="B2919" t="s">
        <v>2955</v>
      </c>
      <c r="C2919" s="51">
        <v>-3.4597452407794611E-2</v>
      </c>
      <c r="D2919" s="51">
        <f t="shared" si="48"/>
        <v>8.4597452407794621E-2</v>
      </c>
    </row>
    <row r="2920" spans="2:4" x14ac:dyDescent="0.2">
      <c r="B2920" t="s">
        <v>2956</v>
      </c>
      <c r="C2920" s="51">
        <v>-9.1651834425698041E-4</v>
      </c>
      <c r="D2920" s="51">
        <f t="shared" si="48"/>
        <v>5.0916518344256985E-2</v>
      </c>
    </row>
    <row r="2921" spans="2:4" x14ac:dyDescent="0.2">
      <c r="B2921" t="s">
        <v>2957</v>
      </c>
      <c r="C2921" s="51">
        <v>1.2953414679033833E-2</v>
      </c>
      <c r="D2921" s="51">
        <f t="shared" si="48"/>
        <v>3.704658532096617E-2</v>
      </c>
    </row>
    <row r="2922" spans="2:4" x14ac:dyDescent="0.2">
      <c r="B2922" t="s">
        <v>2958</v>
      </c>
      <c r="C2922" s="51">
        <v>2.563226173596083E-2</v>
      </c>
      <c r="D2922" s="51">
        <f t="shared" si="48"/>
        <v>2.4367738264039172E-2</v>
      </c>
    </row>
    <row r="2923" spans="2:4" x14ac:dyDescent="0.2">
      <c r="B2923" t="s">
        <v>2959</v>
      </c>
      <c r="C2923" s="51">
        <v>2.3749035311453972E-2</v>
      </c>
      <c r="D2923" s="51">
        <f t="shared" si="48"/>
        <v>2.6250964688546031E-2</v>
      </c>
    </row>
    <row r="2924" spans="2:4" x14ac:dyDescent="0.2">
      <c r="B2924" t="s">
        <v>2960</v>
      </c>
      <c r="C2924" s="51">
        <v>-2.2947166324803168E-2</v>
      </c>
      <c r="D2924" s="51">
        <f t="shared" si="48"/>
        <v>7.2947166324803164E-2</v>
      </c>
    </row>
    <row r="2925" spans="2:4" x14ac:dyDescent="0.2">
      <c r="B2925" t="s">
        <v>2961</v>
      </c>
      <c r="C2925" s="51">
        <v>6.1820744843929E-3</v>
      </c>
      <c r="D2925" s="51">
        <f t="shared" si="48"/>
        <v>4.3817925515607106E-2</v>
      </c>
    </row>
    <row r="2926" spans="2:4" x14ac:dyDescent="0.2">
      <c r="B2926" t="s">
        <v>2962</v>
      </c>
      <c r="C2926" s="51">
        <v>1.2208368158255097E-2</v>
      </c>
      <c r="D2926" s="51">
        <f t="shared" si="48"/>
        <v>3.7791631841744902E-2</v>
      </c>
    </row>
    <row r="2927" spans="2:4" x14ac:dyDescent="0.2">
      <c r="B2927" t="s">
        <v>2963</v>
      </c>
      <c r="C2927" s="51">
        <v>-2.8711805095286189E-2</v>
      </c>
      <c r="D2927" s="51">
        <f t="shared" si="48"/>
        <v>7.8711805095286191E-2</v>
      </c>
    </row>
    <row r="2928" spans="2:4" x14ac:dyDescent="0.2">
      <c r="B2928" t="s">
        <v>2964</v>
      </c>
      <c r="C2928" s="51">
        <v>1.2180047110310597E-2</v>
      </c>
      <c r="D2928" s="51">
        <f t="shared" si="48"/>
        <v>3.7819952889689409E-2</v>
      </c>
    </row>
    <row r="2929" spans="2:4" x14ac:dyDescent="0.2">
      <c r="B2929" t="s">
        <v>2965</v>
      </c>
      <c r="C2929" s="51">
        <v>2.2024219958582711E-2</v>
      </c>
      <c r="D2929" s="51">
        <f t="shared" si="48"/>
        <v>2.7975780041417292E-2</v>
      </c>
    </row>
    <row r="2930" spans="2:4" x14ac:dyDescent="0.2">
      <c r="B2930" t="s">
        <v>2966</v>
      </c>
      <c r="C2930" s="51">
        <v>8.9711497748875199E-3</v>
      </c>
      <c r="D2930" s="51">
        <f t="shared" si="48"/>
        <v>4.1028850225112483E-2</v>
      </c>
    </row>
    <row r="2931" spans="2:4" x14ac:dyDescent="0.2">
      <c r="B2931" t="s">
        <v>2967</v>
      </c>
      <c r="C2931" s="51">
        <v>-4.8142088001507516E-3</v>
      </c>
      <c r="D2931" s="51">
        <f t="shared" si="48"/>
        <v>5.4814208800150754E-2</v>
      </c>
    </row>
    <row r="2932" spans="2:4" x14ac:dyDescent="0.2">
      <c r="B2932" t="s">
        <v>2968</v>
      </c>
      <c r="C2932" s="51">
        <v>2.1460882574645419E-3</v>
      </c>
      <c r="D2932" s="51">
        <f t="shared" si="48"/>
        <v>4.7853911742535463E-2</v>
      </c>
    </row>
    <row r="2933" spans="2:4" x14ac:dyDescent="0.2">
      <c r="B2933" t="s">
        <v>2969</v>
      </c>
      <c r="C2933" s="51">
        <v>1.7774266254105622E-3</v>
      </c>
      <c r="D2933" s="51">
        <f t="shared" si="48"/>
        <v>4.8222573374589441E-2</v>
      </c>
    </row>
    <row r="2934" spans="2:4" x14ac:dyDescent="0.2">
      <c r="B2934" t="s">
        <v>2970</v>
      </c>
      <c r="C2934" s="51">
        <v>2.771135786943614E-2</v>
      </c>
      <c r="D2934" s="51">
        <f t="shared" si="48"/>
        <v>2.2288642130563863E-2</v>
      </c>
    </row>
    <row r="2935" spans="2:4" x14ac:dyDescent="0.2">
      <c r="B2935" t="s">
        <v>2971</v>
      </c>
      <c r="C2935" s="51">
        <v>-9.723235404384396E-3</v>
      </c>
      <c r="D2935" s="51">
        <f t="shared" si="48"/>
        <v>5.97232354043844E-2</v>
      </c>
    </row>
    <row r="2936" spans="2:4" x14ac:dyDescent="0.2">
      <c r="B2936" t="s">
        <v>2972</v>
      </c>
      <c r="C2936" s="51">
        <v>2.6200348191900619E-2</v>
      </c>
      <c r="D2936" s="51">
        <f t="shared" si="48"/>
        <v>2.3799651808099384E-2</v>
      </c>
    </row>
    <row r="2937" spans="2:4" x14ac:dyDescent="0.2">
      <c r="B2937" t="s">
        <v>2973</v>
      </c>
      <c r="C2937" s="51">
        <v>1.3347721993943013E-2</v>
      </c>
      <c r="D2937" s="51">
        <f t="shared" si="48"/>
        <v>3.6652278006056992E-2</v>
      </c>
    </row>
    <row r="2938" spans="2:4" x14ac:dyDescent="0.2">
      <c r="B2938" t="s">
        <v>2974</v>
      </c>
      <c r="C2938" s="51">
        <v>1.7553089292963227E-3</v>
      </c>
      <c r="D2938" s="51">
        <f t="shared" si="48"/>
        <v>4.8244691070703678E-2</v>
      </c>
    </row>
    <row r="2939" spans="2:4" x14ac:dyDescent="0.2">
      <c r="B2939" t="s">
        <v>2975</v>
      </c>
      <c r="C2939" s="51">
        <v>2.0521119662814641E-2</v>
      </c>
      <c r="D2939" s="51">
        <f t="shared" si="48"/>
        <v>2.9478880337185362E-2</v>
      </c>
    </row>
    <row r="2940" spans="2:4" x14ac:dyDescent="0.2">
      <c r="B2940" t="s">
        <v>2976</v>
      </c>
      <c r="C2940" s="51">
        <v>8.6038650955804607E-3</v>
      </c>
      <c r="D2940" s="51">
        <f t="shared" si="48"/>
        <v>4.139613490441954E-2</v>
      </c>
    </row>
    <row r="2941" spans="2:4" x14ac:dyDescent="0.2">
      <c r="B2941" t="s">
        <v>2977</v>
      </c>
      <c r="C2941" s="51">
        <v>-1.2556953589948973E-2</v>
      </c>
      <c r="D2941" s="51">
        <f t="shared" si="48"/>
        <v>6.2556953589948977E-2</v>
      </c>
    </row>
    <row r="2942" spans="2:4" x14ac:dyDescent="0.2">
      <c r="B2942" t="s">
        <v>2978</v>
      </c>
      <c r="C2942" s="51">
        <v>2.44557573565343E-2</v>
      </c>
      <c r="D2942" s="51">
        <f t="shared" si="48"/>
        <v>2.5544242643465703E-2</v>
      </c>
    </row>
    <row r="2943" spans="2:4" x14ac:dyDescent="0.2">
      <c r="B2943" t="s">
        <v>2979</v>
      </c>
      <c r="C2943" s="51">
        <v>-1.1885749677783166E-2</v>
      </c>
      <c r="D2943" s="51">
        <f t="shared" si="48"/>
        <v>6.1885749677783167E-2</v>
      </c>
    </row>
    <row r="2944" spans="2:4" x14ac:dyDescent="0.2">
      <c r="B2944" t="s">
        <v>2980</v>
      </c>
      <c r="C2944" s="51">
        <v>3.7222084396013967E-2</v>
      </c>
      <c r="D2944" s="51">
        <f t="shared" si="48"/>
        <v>1.2777915603986036E-2</v>
      </c>
    </row>
    <row r="2945" spans="2:4" x14ac:dyDescent="0.2">
      <c r="B2945" t="s">
        <v>2981</v>
      </c>
      <c r="C2945" s="51">
        <v>-2.0364496888575466E-2</v>
      </c>
      <c r="D2945" s="51">
        <f t="shared" si="48"/>
        <v>7.0364496888575462E-2</v>
      </c>
    </row>
    <row r="2946" spans="2:4" x14ac:dyDescent="0.2">
      <c r="B2946" t="s">
        <v>2982</v>
      </c>
      <c r="C2946" s="51">
        <v>6.1824998934220726E-3</v>
      </c>
      <c r="D2946" s="51">
        <f t="shared" si="48"/>
        <v>4.3817500106577929E-2</v>
      </c>
    </row>
    <row r="2947" spans="2:4" x14ac:dyDescent="0.2">
      <c r="B2947" t="s">
        <v>2983</v>
      </c>
      <c r="C2947" s="51">
        <v>2.1107892673583553E-2</v>
      </c>
      <c r="D2947" s="51">
        <f t="shared" si="48"/>
        <v>2.889210732641645E-2</v>
      </c>
    </row>
    <row r="2948" spans="2:4" x14ac:dyDescent="0.2">
      <c r="B2948" t="s">
        <v>2984</v>
      </c>
      <c r="C2948" s="51">
        <v>1.2579408625375352E-2</v>
      </c>
      <c r="D2948" s="51">
        <f t="shared" si="48"/>
        <v>3.7420591374624654E-2</v>
      </c>
    </row>
    <row r="2949" spans="2:4" x14ac:dyDescent="0.2">
      <c r="B2949" t="s">
        <v>2985</v>
      </c>
      <c r="C2949" s="51">
        <v>-9.2639189837421723E-3</v>
      </c>
      <c r="D2949" s="51">
        <f t="shared" ref="D2949:D3012" si="49">-C2949+5%</f>
        <v>5.9263918983742177E-2</v>
      </c>
    </row>
    <row r="2950" spans="2:4" x14ac:dyDescent="0.2">
      <c r="B2950" t="s">
        <v>2986</v>
      </c>
      <c r="C2950" s="51">
        <v>2.5018534861291755E-2</v>
      </c>
      <c r="D2950" s="51">
        <f t="shared" si="49"/>
        <v>2.4981465138708248E-2</v>
      </c>
    </row>
    <row r="2951" spans="2:4" x14ac:dyDescent="0.2">
      <c r="B2951" t="s">
        <v>2987</v>
      </c>
      <c r="C2951" s="51">
        <v>-9.2367452018567338E-4</v>
      </c>
      <c r="D2951" s="51">
        <f t="shared" si="49"/>
        <v>5.0923674520185674E-2</v>
      </c>
    </row>
    <row r="2952" spans="2:4" x14ac:dyDescent="0.2">
      <c r="B2952" t="s">
        <v>2988</v>
      </c>
      <c r="C2952" s="51">
        <v>2.0264510219478428E-2</v>
      </c>
      <c r="D2952" s="51">
        <f t="shared" si="49"/>
        <v>2.9735489780521575E-2</v>
      </c>
    </row>
    <row r="2953" spans="2:4" x14ac:dyDescent="0.2">
      <c r="B2953" t="s">
        <v>2989</v>
      </c>
      <c r="C2953" s="51">
        <v>-2.2458315555039327E-2</v>
      </c>
      <c r="D2953" s="51">
        <f t="shared" si="49"/>
        <v>7.2458315555039329E-2</v>
      </c>
    </row>
    <row r="2954" spans="2:4" x14ac:dyDescent="0.2">
      <c r="B2954" t="s">
        <v>2990</v>
      </c>
      <c r="C2954" s="51">
        <v>-2.5758623934517277E-2</v>
      </c>
      <c r="D2954" s="51">
        <f t="shared" si="49"/>
        <v>7.575862393451728E-2</v>
      </c>
    </row>
    <row r="2955" spans="2:4" x14ac:dyDescent="0.2">
      <c r="B2955" t="s">
        <v>2991</v>
      </c>
      <c r="C2955" s="51">
        <v>1.7081411809911226E-2</v>
      </c>
      <c r="D2955" s="51">
        <f t="shared" si="49"/>
        <v>3.2918588190088777E-2</v>
      </c>
    </row>
    <row r="2956" spans="2:4" x14ac:dyDescent="0.2">
      <c r="B2956" t="s">
        <v>2992</v>
      </c>
      <c r="C2956" s="51">
        <v>5.0734380152405986E-2</v>
      </c>
      <c r="D2956" s="51">
        <f t="shared" si="49"/>
        <v>-7.3438015240598342E-4</v>
      </c>
    </row>
    <row r="2957" spans="2:4" x14ac:dyDescent="0.2">
      <c r="B2957" t="s">
        <v>2993</v>
      </c>
      <c r="C2957" s="51">
        <v>2.0192945462777077E-2</v>
      </c>
      <c r="D2957" s="51">
        <f t="shared" si="49"/>
        <v>2.9807054537222925E-2</v>
      </c>
    </row>
    <row r="2958" spans="2:4" x14ac:dyDescent="0.2">
      <c r="B2958" t="s">
        <v>2994</v>
      </c>
      <c r="C2958" s="51">
        <v>1.0465061851292739E-2</v>
      </c>
      <c r="D2958" s="51">
        <f t="shared" si="49"/>
        <v>3.953493814870726E-2</v>
      </c>
    </row>
    <row r="2959" spans="2:4" x14ac:dyDescent="0.2">
      <c r="B2959" t="s">
        <v>2995</v>
      </c>
      <c r="C2959" s="51">
        <v>2.2617898004136501E-2</v>
      </c>
      <c r="D2959" s="51">
        <f t="shared" si="49"/>
        <v>2.7382101995863502E-2</v>
      </c>
    </row>
    <row r="2960" spans="2:4" x14ac:dyDescent="0.2">
      <c r="B2960" t="s">
        <v>2996</v>
      </c>
      <c r="C2960" s="51">
        <v>1.3191658732398581E-2</v>
      </c>
      <c r="D2960" s="51">
        <f t="shared" si="49"/>
        <v>3.6808341267601422E-2</v>
      </c>
    </row>
    <row r="2961" spans="2:4" x14ac:dyDescent="0.2">
      <c r="B2961" t="s">
        <v>2997</v>
      </c>
      <c r="C2961" s="51">
        <v>1.498855444627049E-2</v>
      </c>
      <c r="D2961" s="51">
        <f t="shared" si="49"/>
        <v>3.5011445553729509E-2</v>
      </c>
    </row>
    <row r="2962" spans="2:4" x14ac:dyDescent="0.2">
      <c r="B2962" t="s">
        <v>2998</v>
      </c>
      <c r="C2962" s="51">
        <v>1.796281073739521E-2</v>
      </c>
      <c r="D2962" s="51">
        <f t="shared" si="49"/>
        <v>3.2037189262604793E-2</v>
      </c>
    </row>
    <row r="2963" spans="2:4" x14ac:dyDescent="0.2">
      <c r="B2963" t="s">
        <v>2999</v>
      </c>
      <c r="C2963" s="51">
        <v>8.1431667259660358E-3</v>
      </c>
      <c r="D2963" s="51">
        <f t="shared" si="49"/>
        <v>4.1856833274033965E-2</v>
      </c>
    </row>
    <row r="2964" spans="2:4" x14ac:dyDescent="0.2">
      <c r="B2964" t="s">
        <v>3000</v>
      </c>
      <c r="C2964" s="51">
        <v>1.5976340276295877E-2</v>
      </c>
      <c r="D2964" s="51">
        <f t="shared" si="49"/>
        <v>3.4023659723704122E-2</v>
      </c>
    </row>
    <row r="2965" spans="2:4" x14ac:dyDescent="0.2">
      <c r="B2965" t="s">
        <v>3001</v>
      </c>
      <c r="C2965" s="51">
        <v>2.1764966776353367E-2</v>
      </c>
      <c r="D2965" s="51">
        <f t="shared" si="49"/>
        <v>2.8235033223646636E-2</v>
      </c>
    </row>
    <row r="2966" spans="2:4" x14ac:dyDescent="0.2">
      <c r="B2966" t="s">
        <v>3002</v>
      </c>
      <c r="C2966" s="51">
        <v>3.5248233393282209E-2</v>
      </c>
      <c r="D2966" s="51">
        <f t="shared" si="49"/>
        <v>1.4751766606717794E-2</v>
      </c>
    </row>
    <row r="2967" spans="2:4" x14ac:dyDescent="0.2">
      <c r="B2967" t="s">
        <v>3003</v>
      </c>
      <c r="C2967" s="51">
        <v>2.055654887592203E-2</v>
      </c>
      <c r="D2967" s="51">
        <f t="shared" si="49"/>
        <v>2.9443451124077973E-2</v>
      </c>
    </row>
    <row r="2968" spans="2:4" x14ac:dyDescent="0.2">
      <c r="B2968" t="s">
        <v>3004</v>
      </c>
      <c r="C2968" s="51">
        <v>3.2278833715507257E-2</v>
      </c>
      <c r="D2968" s="51">
        <f t="shared" si="49"/>
        <v>1.7721166284492745E-2</v>
      </c>
    </row>
    <row r="2969" spans="2:4" x14ac:dyDescent="0.2">
      <c r="B2969" t="s">
        <v>3005</v>
      </c>
      <c r="C2969" s="51">
        <v>1.1877041512258607E-2</v>
      </c>
      <c r="D2969" s="51">
        <f t="shared" si="49"/>
        <v>3.8122958487741394E-2</v>
      </c>
    </row>
    <row r="2970" spans="2:4" x14ac:dyDescent="0.2">
      <c r="B2970" t="s">
        <v>3006</v>
      </c>
      <c r="C2970" s="51">
        <v>3.0478871157952475E-2</v>
      </c>
      <c r="D2970" s="51">
        <f t="shared" si="49"/>
        <v>1.9521128842047528E-2</v>
      </c>
    </row>
    <row r="2971" spans="2:4" x14ac:dyDescent="0.2">
      <c r="B2971" t="s">
        <v>3007</v>
      </c>
      <c r="C2971" s="51">
        <v>2.8363964995432096E-2</v>
      </c>
      <c r="D2971" s="51">
        <f t="shared" si="49"/>
        <v>2.1636035004567906E-2</v>
      </c>
    </row>
    <row r="2972" spans="2:4" x14ac:dyDescent="0.2">
      <c r="B2972" t="s">
        <v>3008</v>
      </c>
      <c r="C2972" s="51">
        <v>-1.6904905551477035E-2</v>
      </c>
      <c r="D2972" s="51">
        <f t="shared" si="49"/>
        <v>6.6904905551477045E-2</v>
      </c>
    </row>
    <row r="2973" spans="2:4" x14ac:dyDescent="0.2">
      <c r="B2973" t="s">
        <v>3009</v>
      </c>
      <c r="C2973" s="51">
        <v>-2.807364887190562E-3</v>
      </c>
      <c r="D2973" s="51">
        <f t="shared" si="49"/>
        <v>5.2807364887190567E-2</v>
      </c>
    </row>
    <row r="2974" spans="2:4" x14ac:dyDescent="0.2">
      <c r="B2974" t="s">
        <v>3010</v>
      </c>
      <c r="C2974" s="51">
        <v>1.5819650537097801E-2</v>
      </c>
      <c r="D2974" s="51">
        <f t="shared" si="49"/>
        <v>3.4180349462902201E-2</v>
      </c>
    </row>
    <row r="2975" spans="2:4" x14ac:dyDescent="0.2">
      <c r="B2975" t="s">
        <v>3011</v>
      </c>
      <c r="C2975" s="51">
        <v>-3.3966824147319663E-2</v>
      </c>
      <c r="D2975" s="51">
        <f t="shared" si="49"/>
        <v>8.3966824147319666E-2</v>
      </c>
    </row>
    <row r="2976" spans="2:4" x14ac:dyDescent="0.2">
      <c r="B2976" t="s">
        <v>3012</v>
      </c>
      <c r="C2976" s="51">
        <v>-8.5805151404287714E-3</v>
      </c>
      <c r="D2976" s="51">
        <f t="shared" si="49"/>
        <v>5.8580515140428772E-2</v>
      </c>
    </row>
    <row r="2977" spans="2:4" x14ac:dyDescent="0.2">
      <c r="B2977" t="s">
        <v>3013</v>
      </c>
      <c r="C2977" s="51">
        <v>1.9534580325917553E-2</v>
      </c>
      <c r="D2977" s="51">
        <f t="shared" si="49"/>
        <v>3.046541967408245E-2</v>
      </c>
    </row>
    <row r="2978" spans="2:4" x14ac:dyDescent="0.2">
      <c r="B2978" t="s">
        <v>3014</v>
      </c>
      <c r="C2978" s="51">
        <v>7.1045673872727122E-3</v>
      </c>
      <c r="D2978" s="51">
        <f t="shared" si="49"/>
        <v>4.289543261272729E-2</v>
      </c>
    </row>
    <row r="2979" spans="2:4" x14ac:dyDescent="0.2">
      <c r="B2979" t="s">
        <v>3015</v>
      </c>
      <c r="C2979" s="51">
        <v>-9.2291346924148355E-3</v>
      </c>
      <c r="D2979" s="51">
        <f t="shared" si="49"/>
        <v>5.9229134692414837E-2</v>
      </c>
    </row>
    <row r="2980" spans="2:4" x14ac:dyDescent="0.2">
      <c r="B2980" t="s">
        <v>3016</v>
      </c>
      <c r="C2980" s="51">
        <v>-2.4162805354681738E-2</v>
      </c>
      <c r="D2980" s="51">
        <f t="shared" si="49"/>
        <v>7.4162805354681741E-2</v>
      </c>
    </row>
    <row r="2981" spans="2:4" x14ac:dyDescent="0.2">
      <c r="B2981" t="s">
        <v>3017</v>
      </c>
      <c r="C2981" s="51">
        <v>5.3448673946963898E-3</v>
      </c>
      <c r="D2981" s="51">
        <f t="shared" si="49"/>
        <v>4.4655132605303613E-2</v>
      </c>
    </row>
    <row r="2982" spans="2:4" x14ac:dyDescent="0.2">
      <c r="B2982" t="s">
        <v>3018</v>
      </c>
      <c r="C2982" s="51">
        <v>6.5852027461100089E-3</v>
      </c>
      <c r="D2982" s="51">
        <f t="shared" si="49"/>
        <v>4.3414797253889997E-2</v>
      </c>
    </row>
    <row r="2983" spans="2:4" x14ac:dyDescent="0.2">
      <c r="B2983" t="s">
        <v>3019</v>
      </c>
      <c r="C2983" s="51">
        <v>3.0508835902016536E-2</v>
      </c>
      <c r="D2983" s="51">
        <f t="shared" si="49"/>
        <v>1.9491164097983467E-2</v>
      </c>
    </row>
    <row r="2984" spans="2:4" x14ac:dyDescent="0.2">
      <c r="B2984" t="s">
        <v>3020</v>
      </c>
      <c r="C2984" s="51">
        <v>-1.1322860427674932E-2</v>
      </c>
      <c r="D2984" s="51">
        <f t="shared" si="49"/>
        <v>6.1322860427674937E-2</v>
      </c>
    </row>
    <row r="2985" spans="2:4" x14ac:dyDescent="0.2">
      <c r="B2985" t="s">
        <v>3021</v>
      </c>
      <c r="C2985" s="51">
        <v>3.199670167389191E-2</v>
      </c>
      <c r="D2985" s="51">
        <f t="shared" si="49"/>
        <v>1.8003298326108093E-2</v>
      </c>
    </row>
    <row r="2986" spans="2:4" x14ac:dyDescent="0.2">
      <c r="B2986" t="s">
        <v>3022</v>
      </c>
      <c r="C2986" s="51">
        <v>4.8456772285970966E-3</v>
      </c>
      <c r="D2986" s="51">
        <f t="shared" si="49"/>
        <v>4.5154322771402904E-2</v>
      </c>
    </row>
    <row r="2987" spans="2:4" x14ac:dyDescent="0.2">
      <c r="B2987" t="s">
        <v>3023</v>
      </c>
      <c r="C2987" s="51">
        <v>-3.1067795512496922E-3</v>
      </c>
      <c r="D2987" s="51">
        <f t="shared" si="49"/>
        <v>5.3106779551249692E-2</v>
      </c>
    </row>
    <row r="2988" spans="2:4" x14ac:dyDescent="0.2">
      <c r="B2988" t="s">
        <v>3024</v>
      </c>
      <c r="C2988" s="51">
        <v>1.089066533279303E-2</v>
      </c>
      <c r="D2988" s="51">
        <f t="shared" si="49"/>
        <v>3.9109334667206973E-2</v>
      </c>
    </row>
    <row r="2989" spans="2:4" x14ac:dyDescent="0.2">
      <c r="B2989" t="s">
        <v>3025</v>
      </c>
      <c r="C2989" s="51">
        <v>5.091138149125686E-3</v>
      </c>
      <c r="D2989" s="51">
        <f t="shared" si="49"/>
        <v>4.4908861850874317E-2</v>
      </c>
    </row>
    <row r="2990" spans="2:4" x14ac:dyDescent="0.2">
      <c r="B2990" t="s">
        <v>3026</v>
      </c>
      <c r="C2990" s="51">
        <v>1.8833306879150982E-2</v>
      </c>
      <c r="D2990" s="51">
        <f t="shared" si="49"/>
        <v>3.1166693120849021E-2</v>
      </c>
    </row>
    <row r="2991" spans="2:4" x14ac:dyDescent="0.2">
      <c r="B2991" t="s">
        <v>3027</v>
      </c>
      <c r="C2991" s="51">
        <v>-1.7715106174114918E-2</v>
      </c>
      <c r="D2991" s="51">
        <f t="shared" si="49"/>
        <v>6.7715106174114914E-2</v>
      </c>
    </row>
    <row r="2992" spans="2:4" x14ac:dyDescent="0.2">
      <c r="B2992" t="s">
        <v>3028</v>
      </c>
      <c r="C2992" s="51">
        <v>8.8770982658079832E-3</v>
      </c>
      <c r="D2992" s="51">
        <f t="shared" si="49"/>
        <v>4.1122901734192016E-2</v>
      </c>
    </row>
    <row r="2993" spans="2:4" x14ac:dyDescent="0.2">
      <c r="B2993" t="s">
        <v>3029</v>
      </c>
      <c r="C2993" s="51">
        <v>-2.4970677119123909E-2</v>
      </c>
      <c r="D2993" s="51">
        <f t="shared" si="49"/>
        <v>7.4970677119123919E-2</v>
      </c>
    </row>
    <row r="2994" spans="2:4" x14ac:dyDescent="0.2">
      <c r="B2994" t="s">
        <v>3030</v>
      </c>
      <c r="C2994" s="51">
        <v>4.4830468405097745E-2</v>
      </c>
      <c r="D2994" s="51">
        <f t="shared" si="49"/>
        <v>5.1695315949022574E-3</v>
      </c>
    </row>
    <row r="2995" spans="2:4" x14ac:dyDescent="0.2">
      <c r="B2995" t="s">
        <v>3031</v>
      </c>
      <c r="C2995" s="51">
        <v>2.5645783460294967E-2</v>
      </c>
      <c r="D2995" s="51">
        <f t="shared" si="49"/>
        <v>2.4354216539705036E-2</v>
      </c>
    </row>
    <row r="2996" spans="2:4" x14ac:dyDescent="0.2">
      <c r="B2996" t="s">
        <v>3032</v>
      </c>
      <c r="C2996" s="51">
        <v>2.6280810971624657E-2</v>
      </c>
      <c r="D2996" s="51">
        <f t="shared" si="49"/>
        <v>2.3719189028375345E-2</v>
      </c>
    </row>
    <row r="2997" spans="2:4" x14ac:dyDescent="0.2">
      <c r="B2997" t="s">
        <v>3033</v>
      </c>
      <c r="C2997" s="51">
        <v>-1.0216862031540552E-3</v>
      </c>
      <c r="D2997" s="51">
        <f t="shared" si="49"/>
        <v>5.102168620315406E-2</v>
      </c>
    </row>
    <row r="2998" spans="2:4" x14ac:dyDescent="0.2">
      <c r="B2998" t="s">
        <v>3034</v>
      </c>
      <c r="C2998" s="51">
        <v>-1.3343922494572698E-2</v>
      </c>
      <c r="D2998" s="51">
        <f t="shared" si="49"/>
        <v>6.3343922494572699E-2</v>
      </c>
    </row>
    <row r="2999" spans="2:4" x14ac:dyDescent="0.2">
      <c r="B2999" t="s">
        <v>3035</v>
      </c>
      <c r="C2999" s="51">
        <v>-1.3133258593862817E-2</v>
      </c>
      <c r="D2999" s="51">
        <f t="shared" si="49"/>
        <v>6.3133258593862818E-2</v>
      </c>
    </row>
    <row r="3000" spans="2:4" x14ac:dyDescent="0.2">
      <c r="B3000" t="s">
        <v>3036</v>
      </c>
      <c r="C3000" s="51">
        <v>1.0714672644263779E-2</v>
      </c>
      <c r="D3000" s="51">
        <f t="shared" si="49"/>
        <v>3.9285327355736227E-2</v>
      </c>
    </row>
    <row r="3001" spans="2:4" x14ac:dyDescent="0.2">
      <c r="B3001" t="s">
        <v>3037</v>
      </c>
      <c r="C3001" s="51">
        <v>3.6839319202934533E-2</v>
      </c>
      <c r="D3001" s="51">
        <f t="shared" si="49"/>
        <v>1.316068079706547E-2</v>
      </c>
    </row>
    <row r="3002" spans="2:4" x14ac:dyDescent="0.2">
      <c r="B3002" t="s">
        <v>3038</v>
      </c>
      <c r="C3002" s="51">
        <v>-7.4353090113108214E-4</v>
      </c>
      <c r="D3002" s="51">
        <f t="shared" si="49"/>
        <v>5.0743530901131081E-2</v>
      </c>
    </row>
    <row r="3003" spans="2:4" x14ac:dyDescent="0.2">
      <c r="B3003" t="s">
        <v>3039</v>
      </c>
      <c r="C3003" s="51">
        <v>-8.4419313471597712E-3</v>
      </c>
      <c r="D3003" s="51">
        <f t="shared" si="49"/>
        <v>5.8441931347159776E-2</v>
      </c>
    </row>
    <row r="3004" spans="2:4" x14ac:dyDescent="0.2">
      <c r="B3004" t="s">
        <v>3040</v>
      </c>
      <c r="C3004" s="51">
        <v>6.7903125020850733E-2</v>
      </c>
      <c r="D3004" s="51">
        <f t="shared" si="49"/>
        <v>-1.790312502085073E-2</v>
      </c>
    </row>
    <row r="3005" spans="2:4" x14ac:dyDescent="0.2">
      <c r="B3005" t="s">
        <v>3041</v>
      </c>
      <c r="C3005" s="51">
        <v>3.1472580064373243E-2</v>
      </c>
      <c r="D3005" s="51">
        <f t="shared" si="49"/>
        <v>1.852741993562676E-2</v>
      </c>
    </row>
    <row r="3006" spans="2:4" x14ac:dyDescent="0.2">
      <c r="B3006" t="s">
        <v>3042</v>
      </c>
      <c r="C3006" s="51">
        <v>5.5564842964242874E-3</v>
      </c>
      <c r="D3006" s="51">
        <f t="shared" si="49"/>
        <v>4.4443515703575714E-2</v>
      </c>
    </row>
    <row r="3007" spans="2:4" x14ac:dyDescent="0.2">
      <c r="B3007" t="s">
        <v>3043</v>
      </c>
      <c r="C3007" s="51">
        <v>1.5815551887014084E-2</v>
      </c>
      <c r="D3007" s="51">
        <f t="shared" si="49"/>
        <v>3.4184448112985918E-2</v>
      </c>
    </row>
    <row r="3008" spans="2:4" x14ac:dyDescent="0.2">
      <c r="B3008" t="s">
        <v>3044</v>
      </c>
      <c r="C3008" s="51">
        <v>3.1330940760620235E-2</v>
      </c>
      <c r="D3008" s="51">
        <f t="shared" si="49"/>
        <v>1.8669059239379768E-2</v>
      </c>
    </row>
    <row r="3009" spans="2:4" x14ac:dyDescent="0.2">
      <c r="B3009" t="s">
        <v>3045</v>
      </c>
      <c r="C3009" s="51">
        <v>-4.0647460877851246E-2</v>
      </c>
      <c r="D3009" s="51">
        <f t="shared" si="49"/>
        <v>9.0647460877851249E-2</v>
      </c>
    </row>
    <row r="3010" spans="2:4" x14ac:dyDescent="0.2">
      <c r="B3010" t="s">
        <v>3046</v>
      </c>
      <c r="C3010" s="51">
        <v>-1.2592533122830598E-2</v>
      </c>
      <c r="D3010" s="51">
        <f t="shared" si="49"/>
        <v>6.2592533122830599E-2</v>
      </c>
    </row>
    <row r="3011" spans="2:4" x14ac:dyDescent="0.2">
      <c r="B3011" t="s">
        <v>3047</v>
      </c>
      <c r="C3011" s="51">
        <v>1.1092331986325516E-2</v>
      </c>
      <c r="D3011" s="51">
        <f t="shared" si="49"/>
        <v>3.8907668013674485E-2</v>
      </c>
    </row>
    <row r="3012" spans="2:4" x14ac:dyDescent="0.2">
      <c r="B3012" t="s">
        <v>3048</v>
      </c>
      <c r="C3012" s="51">
        <v>-2.3623510688935263E-2</v>
      </c>
      <c r="D3012" s="51">
        <f t="shared" si="49"/>
        <v>7.3623510688935273E-2</v>
      </c>
    </row>
    <row r="3013" spans="2:4" x14ac:dyDescent="0.2">
      <c r="B3013" t="s">
        <v>3049</v>
      </c>
      <c r="C3013" s="51">
        <v>6.2877346340741913E-3</v>
      </c>
      <c r="D3013" s="51">
        <f t="shared" ref="D3013:D3076" si="50">-C3013+5%</f>
        <v>4.3712265365925811E-2</v>
      </c>
    </row>
    <row r="3014" spans="2:4" x14ac:dyDescent="0.2">
      <c r="B3014" t="s">
        <v>3050</v>
      </c>
      <c r="C3014" s="51">
        <v>7.035698280764318E-3</v>
      </c>
      <c r="D3014" s="51">
        <f t="shared" si="50"/>
        <v>4.2964301719235681E-2</v>
      </c>
    </row>
    <row r="3015" spans="2:4" x14ac:dyDescent="0.2">
      <c r="B3015" t="s">
        <v>3051</v>
      </c>
      <c r="C3015" s="51">
        <v>-6.0135763605466946E-3</v>
      </c>
      <c r="D3015" s="51">
        <f t="shared" si="50"/>
        <v>5.6013576360546699E-2</v>
      </c>
    </row>
    <row r="3016" spans="2:4" x14ac:dyDescent="0.2">
      <c r="B3016" t="s">
        <v>3052</v>
      </c>
      <c r="C3016" s="51">
        <v>4.5688028417536268E-2</v>
      </c>
      <c r="D3016" s="51">
        <f t="shared" si="50"/>
        <v>4.3119715824637347E-3</v>
      </c>
    </row>
    <row r="3017" spans="2:4" x14ac:dyDescent="0.2">
      <c r="B3017" t="s">
        <v>3053</v>
      </c>
      <c r="C3017" s="51">
        <v>-1.0518138352131005E-3</v>
      </c>
      <c r="D3017" s="51">
        <f t="shared" si="50"/>
        <v>5.1051813835213102E-2</v>
      </c>
    </row>
    <row r="3018" spans="2:4" x14ac:dyDescent="0.2">
      <c r="B3018" t="s">
        <v>3054</v>
      </c>
      <c r="C3018" s="51">
        <v>3.5252401805130069E-2</v>
      </c>
      <c r="D3018" s="51">
        <f t="shared" si="50"/>
        <v>1.4747598194869933E-2</v>
      </c>
    </row>
    <row r="3019" spans="2:4" x14ac:dyDescent="0.2">
      <c r="B3019" t="s">
        <v>3055</v>
      </c>
      <c r="C3019" s="51">
        <v>4.5197739748658615E-2</v>
      </c>
      <c r="D3019" s="51">
        <f t="shared" si="50"/>
        <v>4.8022602513413878E-3</v>
      </c>
    </row>
    <row r="3020" spans="2:4" x14ac:dyDescent="0.2">
      <c r="B3020" t="s">
        <v>3056</v>
      </c>
      <c r="C3020" s="51">
        <v>3.5005132500965111E-2</v>
      </c>
      <c r="D3020" s="51">
        <f t="shared" si="50"/>
        <v>1.4994867499034892E-2</v>
      </c>
    </row>
    <row r="3021" spans="2:4" x14ac:dyDescent="0.2">
      <c r="B3021" t="s">
        <v>3057</v>
      </c>
      <c r="C3021" s="51">
        <v>4.1763996145304759E-2</v>
      </c>
      <c r="D3021" s="51">
        <f t="shared" si="50"/>
        <v>8.2360038546952438E-3</v>
      </c>
    </row>
    <row r="3022" spans="2:4" x14ac:dyDescent="0.2">
      <c r="B3022" t="s">
        <v>3058</v>
      </c>
      <c r="C3022" s="51">
        <v>1.473241111340229E-2</v>
      </c>
      <c r="D3022" s="51">
        <f t="shared" si="50"/>
        <v>3.5267588886597714E-2</v>
      </c>
    </row>
    <row r="3023" spans="2:4" x14ac:dyDescent="0.2">
      <c r="B3023" t="s">
        <v>3059</v>
      </c>
      <c r="C3023" s="51">
        <v>-6.5674179024678703E-5</v>
      </c>
      <c r="D3023" s="51">
        <f t="shared" si="50"/>
        <v>5.0065674179024681E-2</v>
      </c>
    </row>
    <row r="3024" spans="2:4" x14ac:dyDescent="0.2">
      <c r="B3024" t="s">
        <v>3060</v>
      </c>
      <c r="C3024" s="51">
        <v>4.032658337940867E-2</v>
      </c>
      <c r="D3024" s="51">
        <f t="shared" si="50"/>
        <v>9.6734166205913324E-3</v>
      </c>
    </row>
    <row r="3025" spans="2:4" x14ac:dyDescent="0.2">
      <c r="B3025" t="s">
        <v>3061</v>
      </c>
      <c r="C3025" s="51">
        <v>-1.8920329597784953E-2</v>
      </c>
      <c r="D3025" s="51">
        <f t="shared" si="50"/>
        <v>6.8920329597784963E-2</v>
      </c>
    </row>
    <row r="3026" spans="2:4" x14ac:dyDescent="0.2">
      <c r="B3026" t="s">
        <v>3062</v>
      </c>
      <c r="C3026" s="51">
        <v>2.4265784768885298E-2</v>
      </c>
      <c r="D3026" s="51">
        <f t="shared" si="50"/>
        <v>2.5734215231114705E-2</v>
      </c>
    </row>
    <row r="3027" spans="2:4" x14ac:dyDescent="0.2">
      <c r="B3027" t="s">
        <v>3063</v>
      </c>
      <c r="C3027" s="51">
        <v>8.4715226397809595E-3</v>
      </c>
      <c r="D3027" s="51">
        <f t="shared" si="50"/>
        <v>4.1528477360219043E-2</v>
      </c>
    </row>
    <row r="3028" spans="2:4" x14ac:dyDescent="0.2">
      <c r="B3028" t="s">
        <v>3064</v>
      </c>
      <c r="C3028" s="51">
        <v>-2.6672626214767493E-2</v>
      </c>
      <c r="D3028" s="51">
        <f t="shared" si="50"/>
        <v>7.6672626214767503E-2</v>
      </c>
    </row>
    <row r="3029" spans="2:4" x14ac:dyDescent="0.2">
      <c r="B3029" t="s">
        <v>3065</v>
      </c>
      <c r="C3029" s="51">
        <v>-1.0276647333131545E-2</v>
      </c>
      <c r="D3029" s="51">
        <f t="shared" si="50"/>
        <v>6.0276647333131546E-2</v>
      </c>
    </row>
    <row r="3030" spans="2:4" x14ac:dyDescent="0.2">
      <c r="B3030" t="s">
        <v>3066</v>
      </c>
      <c r="C3030" s="51">
        <v>4.276647753422938E-2</v>
      </c>
      <c r="D3030" s="51">
        <f t="shared" si="50"/>
        <v>7.2335224657706226E-3</v>
      </c>
    </row>
    <row r="3031" spans="2:4" x14ac:dyDescent="0.2">
      <c r="B3031" t="s">
        <v>3067</v>
      </c>
      <c r="C3031" s="51">
        <v>-3.1147244728573394E-3</v>
      </c>
      <c r="D3031" s="51">
        <f t="shared" si="50"/>
        <v>5.3114724472857339E-2</v>
      </c>
    </row>
    <row r="3032" spans="2:4" x14ac:dyDescent="0.2">
      <c r="B3032" t="s">
        <v>3068</v>
      </c>
      <c r="C3032" s="51">
        <v>-9.9293880610327664E-4</v>
      </c>
      <c r="D3032" s="51">
        <f t="shared" si="50"/>
        <v>5.0992938806103283E-2</v>
      </c>
    </row>
    <row r="3033" spans="2:4" x14ac:dyDescent="0.2">
      <c r="B3033" t="s">
        <v>3069</v>
      </c>
      <c r="C3033" s="51">
        <v>-2.07351843130004E-2</v>
      </c>
      <c r="D3033" s="51">
        <f t="shared" si="50"/>
        <v>7.073518431300041E-2</v>
      </c>
    </row>
    <row r="3034" spans="2:4" x14ac:dyDescent="0.2">
      <c r="B3034" t="s">
        <v>3070</v>
      </c>
      <c r="C3034" s="51">
        <v>2.5792519439180074E-2</v>
      </c>
      <c r="D3034" s="51">
        <f t="shared" si="50"/>
        <v>2.4207480560819929E-2</v>
      </c>
    </row>
    <row r="3035" spans="2:4" x14ac:dyDescent="0.2">
      <c r="B3035" t="s">
        <v>3071</v>
      </c>
      <c r="C3035" s="51">
        <v>-3.6258875304432722E-3</v>
      </c>
      <c r="D3035" s="51">
        <f t="shared" si="50"/>
        <v>5.3625887530443277E-2</v>
      </c>
    </row>
    <row r="3036" spans="2:4" x14ac:dyDescent="0.2">
      <c r="B3036" t="s">
        <v>3072</v>
      </c>
      <c r="C3036" s="51">
        <v>-4.1820362644956005E-2</v>
      </c>
      <c r="D3036" s="51">
        <f t="shared" si="50"/>
        <v>9.1820362644956008E-2</v>
      </c>
    </row>
    <row r="3037" spans="2:4" x14ac:dyDescent="0.2">
      <c r="B3037" t="s">
        <v>3073</v>
      </c>
      <c r="C3037" s="51">
        <v>-2.9145256570330957E-3</v>
      </c>
      <c r="D3037" s="51">
        <f t="shared" si="50"/>
        <v>5.2914525657033099E-2</v>
      </c>
    </row>
    <row r="3038" spans="2:4" x14ac:dyDescent="0.2">
      <c r="B3038" t="s">
        <v>3074</v>
      </c>
      <c r="C3038" s="51">
        <v>-1.7214530276861206E-2</v>
      </c>
      <c r="D3038" s="51">
        <f t="shared" si="50"/>
        <v>6.7214530276861209E-2</v>
      </c>
    </row>
    <row r="3039" spans="2:4" x14ac:dyDescent="0.2">
      <c r="B3039" t="s">
        <v>3075</v>
      </c>
      <c r="C3039" s="51">
        <v>3.720727929772602E-2</v>
      </c>
      <c r="D3039" s="51">
        <f t="shared" si="50"/>
        <v>1.2792720702273983E-2</v>
      </c>
    </row>
    <row r="3040" spans="2:4" x14ac:dyDescent="0.2">
      <c r="B3040" t="s">
        <v>3076</v>
      </c>
      <c r="C3040" s="51">
        <v>-1.8209134666672233E-2</v>
      </c>
      <c r="D3040" s="51">
        <f t="shared" si="50"/>
        <v>6.8209134666672236E-2</v>
      </c>
    </row>
    <row r="3041" spans="2:4" x14ac:dyDescent="0.2">
      <c r="B3041" t="s">
        <v>3077</v>
      </c>
      <c r="C3041" s="51">
        <v>-3.993084762211942E-3</v>
      </c>
      <c r="D3041" s="51">
        <f t="shared" si="50"/>
        <v>5.3993084762211943E-2</v>
      </c>
    </row>
    <row r="3042" spans="2:4" x14ac:dyDescent="0.2">
      <c r="B3042" t="s">
        <v>3078</v>
      </c>
      <c r="C3042" s="51">
        <v>4.6610609957865173E-4</v>
      </c>
      <c r="D3042" s="51">
        <f t="shared" si="50"/>
        <v>4.9533893900421351E-2</v>
      </c>
    </row>
    <row r="3043" spans="2:4" x14ac:dyDescent="0.2">
      <c r="B3043" t="s">
        <v>3079</v>
      </c>
      <c r="C3043" s="51">
        <v>-1.9373194031384905E-2</v>
      </c>
      <c r="D3043" s="51">
        <f t="shared" si="50"/>
        <v>6.9373194031384908E-2</v>
      </c>
    </row>
    <row r="3044" spans="2:4" x14ac:dyDescent="0.2">
      <c r="B3044" t="s">
        <v>3080</v>
      </c>
      <c r="C3044" s="51">
        <v>-1.107464786179131E-2</v>
      </c>
      <c r="D3044" s="51">
        <f t="shared" si="50"/>
        <v>6.1074647861791315E-2</v>
      </c>
    </row>
    <row r="3045" spans="2:4" x14ac:dyDescent="0.2">
      <c r="B3045" t="s">
        <v>3081</v>
      </c>
      <c r="C3045" s="51">
        <v>-2.6535554299485876E-2</v>
      </c>
      <c r="D3045" s="51">
        <f t="shared" si="50"/>
        <v>7.6535554299485886E-2</v>
      </c>
    </row>
    <row r="3046" spans="2:4" x14ac:dyDescent="0.2">
      <c r="B3046" t="s">
        <v>3082</v>
      </c>
      <c r="C3046" s="51">
        <v>-3.0262102096567163E-2</v>
      </c>
      <c r="D3046" s="51">
        <f t="shared" si="50"/>
        <v>8.0262102096567173E-2</v>
      </c>
    </row>
    <row r="3047" spans="2:4" x14ac:dyDescent="0.2">
      <c r="B3047" t="s">
        <v>3083</v>
      </c>
      <c r="C3047" s="51">
        <v>1.9438464334446195E-2</v>
      </c>
      <c r="D3047" s="51">
        <f t="shared" si="50"/>
        <v>3.0561535665553807E-2</v>
      </c>
    </row>
    <row r="3048" spans="2:4" x14ac:dyDescent="0.2">
      <c r="B3048" t="s">
        <v>3084</v>
      </c>
      <c r="C3048" s="51">
        <v>6.1889425204355343E-3</v>
      </c>
      <c r="D3048" s="51">
        <f t="shared" si="50"/>
        <v>4.3811057479564472E-2</v>
      </c>
    </row>
    <row r="3049" spans="2:4" x14ac:dyDescent="0.2">
      <c r="B3049" t="s">
        <v>3085</v>
      </c>
      <c r="C3049" s="51">
        <v>1.0344848379610895E-2</v>
      </c>
      <c r="D3049" s="51">
        <f t="shared" si="50"/>
        <v>3.9655151620389108E-2</v>
      </c>
    </row>
    <row r="3050" spans="2:4" x14ac:dyDescent="0.2">
      <c r="B3050" t="s">
        <v>3086</v>
      </c>
      <c r="C3050" s="51">
        <v>-1.056547901298135E-2</v>
      </c>
      <c r="D3050" s="51">
        <f t="shared" si="50"/>
        <v>6.0565479012981351E-2</v>
      </c>
    </row>
    <row r="3051" spans="2:4" x14ac:dyDescent="0.2">
      <c r="B3051" t="s">
        <v>3087</v>
      </c>
      <c r="C3051" s="51">
        <v>2.6274000488766061E-3</v>
      </c>
      <c r="D3051" s="51">
        <f t="shared" si="50"/>
        <v>4.7372599951123397E-2</v>
      </c>
    </row>
    <row r="3052" spans="2:4" x14ac:dyDescent="0.2">
      <c r="B3052" t="s">
        <v>3088</v>
      </c>
      <c r="C3052" s="51">
        <v>-3.2052390414831516E-2</v>
      </c>
      <c r="D3052" s="51">
        <f t="shared" si="50"/>
        <v>8.2052390414831519E-2</v>
      </c>
    </row>
    <row r="3053" spans="2:4" x14ac:dyDescent="0.2">
      <c r="B3053" t="s">
        <v>3089</v>
      </c>
      <c r="C3053" s="51">
        <v>8.451178009261491E-3</v>
      </c>
      <c r="D3053" s="51">
        <f t="shared" si="50"/>
        <v>4.1548821990738512E-2</v>
      </c>
    </row>
    <row r="3054" spans="2:4" x14ac:dyDescent="0.2">
      <c r="B3054" t="s">
        <v>3090</v>
      </c>
      <c r="C3054" s="51">
        <v>4.2958981225140191E-2</v>
      </c>
      <c r="D3054" s="51">
        <f t="shared" si="50"/>
        <v>7.0410187748598113E-3</v>
      </c>
    </row>
    <row r="3055" spans="2:4" x14ac:dyDescent="0.2">
      <c r="B3055" t="s">
        <v>3091</v>
      </c>
      <c r="C3055" s="51">
        <v>2.3442454140891782E-2</v>
      </c>
      <c r="D3055" s="51">
        <f t="shared" si="50"/>
        <v>2.655754585910822E-2</v>
      </c>
    </row>
    <row r="3056" spans="2:4" x14ac:dyDescent="0.2">
      <c r="B3056" t="s">
        <v>3092</v>
      </c>
      <c r="C3056" s="51">
        <v>-5.7044837009883383E-3</v>
      </c>
      <c r="D3056" s="51">
        <f t="shared" si="50"/>
        <v>5.5704483700988343E-2</v>
      </c>
    </row>
    <row r="3057" spans="2:4" x14ac:dyDescent="0.2">
      <c r="B3057" t="s">
        <v>3093</v>
      </c>
      <c r="C3057" s="51">
        <v>-9.5026896590758112E-3</v>
      </c>
      <c r="D3057" s="51">
        <f t="shared" si="50"/>
        <v>5.9502689659075812E-2</v>
      </c>
    </row>
    <row r="3058" spans="2:4" x14ac:dyDescent="0.2">
      <c r="B3058" t="s">
        <v>3094</v>
      </c>
      <c r="C3058" s="51">
        <v>3.2704744802377894E-2</v>
      </c>
      <c r="D3058" s="51">
        <f t="shared" si="50"/>
        <v>1.7295255197622109E-2</v>
      </c>
    </row>
    <row r="3059" spans="2:4" x14ac:dyDescent="0.2">
      <c r="B3059" t="s">
        <v>3095</v>
      </c>
      <c r="C3059" s="51">
        <v>-9.6705473139572246E-3</v>
      </c>
      <c r="D3059" s="51">
        <f t="shared" si="50"/>
        <v>5.9670547313957226E-2</v>
      </c>
    </row>
    <row r="3060" spans="2:4" x14ac:dyDescent="0.2">
      <c r="B3060" t="s">
        <v>3096</v>
      </c>
      <c r="C3060" s="51">
        <v>-3.3570603054775619E-2</v>
      </c>
      <c r="D3060" s="51">
        <f t="shared" si="50"/>
        <v>8.3570603054775622E-2</v>
      </c>
    </row>
    <row r="3061" spans="2:4" x14ac:dyDescent="0.2">
      <c r="B3061" t="s">
        <v>3097</v>
      </c>
      <c r="C3061" s="51">
        <v>-1.1657206752157858E-2</v>
      </c>
      <c r="D3061" s="51">
        <f t="shared" si="50"/>
        <v>6.1657206752157863E-2</v>
      </c>
    </row>
    <row r="3062" spans="2:4" x14ac:dyDescent="0.2">
      <c r="B3062" t="s">
        <v>3098</v>
      </c>
      <c r="C3062" s="51">
        <v>-8.1203410419995511E-3</v>
      </c>
      <c r="D3062" s="51">
        <f t="shared" si="50"/>
        <v>5.8120341041999556E-2</v>
      </c>
    </row>
    <row r="3063" spans="2:4" x14ac:dyDescent="0.2">
      <c r="B3063" t="s">
        <v>3099</v>
      </c>
      <c r="C3063" s="51">
        <v>2.5039988194960769E-2</v>
      </c>
      <c r="D3063" s="51">
        <f t="shared" si="50"/>
        <v>2.4960011805039234E-2</v>
      </c>
    </row>
    <row r="3064" spans="2:4" x14ac:dyDescent="0.2">
      <c r="B3064" t="s">
        <v>3100</v>
      </c>
      <c r="C3064" s="51">
        <v>2.3308573649645833E-2</v>
      </c>
      <c r="D3064" s="51">
        <f t="shared" si="50"/>
        <v>2.669142635035417E-2</v>
      </c>
    </row>
    <row r="3065" spans="2:4" x14ac:dyDescent="0.2">
      <c r="B3065" t="s">
        <v>3101</v>
      </c>
      <c r="C3065" s="51">
        <v>5.1091977193636971E-2</v>
      </c>
      <c r="D3065" s="51">
        <f t="shared" si="50"/>
        <v>-1.0919771936369685E-3</v>
      </c>
    </row>
    <row r="3066" spans="2:4" x14ac:dyDescent="0.2">
      <c r="B3066" t="s">
        <v>3102</v>
      </c>
      <c r="C3066" s="51">
        <v>2.7806602999341019E-2</v>
      </c>
      <c r="D3066" s="51">
        <f t="shared" si="50"/>
        <v>2.2193397000658983E-2</v>
      </c>
    </row>
    <row r="3067" spans="2:4" x14ac:dyDescent="0.2">
      <c r="B3067" t="s">
        <v>3103</v>
      </c>
      <c r="C3067" s="51">
        <v>-5.6989272703266234E-3</v>
      </c>
      <c r="D3067" s="51">
        <f t="shared" si="50"/>
        <v>5.5698927270326624E-2</v>
      </c>
    </row>
    <row r="3068" spans="2:4" x14ac:dyDescent="0.2">
      <c r="B3068" t="s">
        <v>3104</v>
      </c>
      <c r="C3068" s="51">
        <v>1.0005885702280065E-2</v>
      </c>
      <c r="D3068" s="51">
        <f t="shared" si="50"/>
        <v>3.9994114297719936E-2</v>
      </c>
    </row>
    <row r="3069" spans="2:4" x14ac:dyDescent="0.2">
      <c r="B3069" t="s">
        <v>3105</v>
      </c>
      <c r="C3069" s="51">
        <v>1.9624401510078965E-2</v>
      </c>
      <c r="D3069" s="51">
        <f t="shared" si="50"/>
        <v>3.0375598489921038E-2</v>
      </c>
    </row>
    <row r="3070" spans="2:4" x14ac:dyDescent="0.2">
      <c r="B3070" t="s">
        <v>3106</v>
      </c>
      <c r="C3070" s="51">
        <v>1.14082110724665E-2</v>
      </c>
      <c r="D3070" s="51">
        <f t="shared" si="50"/>
        <v>3.8591788927533503E-2</v>
      </c>
    </row>
    <row r="3071" spans="2:4" x14ac:dyDescent="0.2">
      <c r="B3071" t="s">
        <v>3107</v>
      </c>
      <c r="C3071" s="51">
        <v>-1.9399212833967894E-2</v>
      </c>
      <c r="D3071" s="51">
        <f t="shared" si="50"/>
        <v>6.9399212833967897E-2</v>
      </c>
    </row>
    <row r="3072" spans="2:4" x14ac:dyDescent="0.2">
      <c r="B3072" t="s">
        <v>3108</v>
      </c>
      <c r="C3072" s="51">
        <v>9.7380400379371689E-3</v>
      </c>
      <c r="D3072" s="51">
        <f t="shared" si="50"/>
        <v>4.0261959962062832E-2</v>
      </c>
    </row>
    <row r="3073" spans="2:4" x14ac:dyDescent="0.2">
      <c r="B3073" t="s">
        <v>3109</v>
      </c>
      <c r="C3073" s="51">
        <v>1.8337756659782434E-2</v>
      </c>
      <c r="D3073" s="51">
        <f t="shared" si="50"/>
        <v>3.1662243340217569E-2</v>
      </c>
    </row>
    <row r="3074" spans="2:4" x14ac:dyDescent="0.2">
      <c r="B3074" t="s">
        <v>3110</v>
      </c>
      <c r="C3074" s="51">
        <v>-2.4037662263706593E-2</v>
      </c>
      <c r="D3074" s="51">
        <f t="shared" si="50"/>
        <v>7.4037662263706588E-2</v>
      </c>
    </row>
    <row r="3075" spans="2:4" x14ac:dyDescent="0.2">
      <c r="B3075" t="s">
        <v>3111</v>
      </c>
      <c r="C3075" s="51">
        <v>4.3227297396996746E-2</v>
      </c>
      <c r="D3075" s="51">
        <f t="shared" si="50"/>
        <v>6.7727026030032569E-3</v>
      </c>
    </row>
    <row r="3076" spans="2:4" x14ac:dyDescent="0.2">
      <c r="B3076" t="s">
        <v>3112</v>
      </c>
      <c r="C3076" s="51">
        <v>2.8971562107556498E-2</v>
      </c>
      <c r="D3076" s="51">
        <f t="shared" si="50"/>
        <v>2.1028437892443505E-2</v>
      </c>
    </row>
    <row r="3077" spans="2:4" x14ac:dyDescent="0.2">
      <c r="B3077" t="s">
        <v>3113</v>
      </c>
      <c r="C3077" s="51">
        <v>4.4086032718986291E-3</v>
      </c>
      <c r="D3077" s="51">
        <f t="shared" ref="D3077:D3140" si="51">-C3077+5%</f>
        <v>4.5591396728101377E-2</v>
      </c>
    </row>
    <row r="3078" spans="2:4" x14ac:dyDescent="0.2">
      <c r="B3078" t="s">
        <v>3114</v>
      </c>
      <c r="C3078" s="51">
        <v>1.7092303733372394E-2</v>
      </c>
      <c r="D3078" s="51">
        <f t="shared" si="51"/>
        <v>3.2907696266627609E-2</v>
      </c>
    </row>
    <row r="3079" spans="2:4" x14ac:dyDescent="0.2">
      <c r="B3079" t="s">
        <v>3115</v>
      </c>
      <c r="C3079" s="51">
        <v>1.2881185281061403E-2</v>
      </c>
      <c r="D3079" s="51">
        <f t="shared" si="51"/>
        <v>3.7118814718938603E-2</v>
      </c>
    </row>
    <row r="3080" spans="2:4" x14ac:dyDescent="0.2">
      <c r="B3080" t="s">
        <v>3116</v>
      </c>
      <c r="C3080" s="51">
        <v>-2.9343187622320417E-2</v>
      </c>
      <c r="D3080" s="51">
        <f t="shared" si="51"/>
        <v>7.9343187622320427E-2</v>
      </c>
    </row>
    <row r="3081" spans="2:4" x14ac:dyDescent="0.2">
      <c r="B3081" t="s">
        <v>3117</v>
      </c>
      <c r="C3081" s="51">
        <v>1.0722339253584168E-2</v>
      </c>
      <c r="D3081" s="51">
        <f t="shared" si="51"/>
        <v>3.9277660746415838E-2</v>
      </c>
    </row>
    <row r="3082" spans="2:4" x14ac:dyDescent="0.2">
      <c r="B3082" t="s">
        <v>3118</v>
      </c>
      <c r="C3082" s="51">
        <v>2.5945246433686404E-2</v>
      </c>
      <c r="D3082" s="51">
        <f t="shared" si="51"/>
        <v>2.4054753566313598E-2</v>
      </c>
    </row>
    <row r="3083" spans="2:4" x14ac:dyDescent="0.2">
      <c r="B3083" t="s">
        <v>3119</v>
      </c>
      <c r="C3083" s="51">
        <v>-2.063335834679516E-3</v>
      </c>
      <c r="D3083" s="51">
        <f t="shared" si="51"/>
        <v>5.2063335834679522E-2</v>
      </c>
    </row>
    <row r="3084" spans="2:4" x14ac:dyDescent="0.2">
      <c r="B3084" t="s">
        <v>3120</v>
      </c>
      <c r="C3084" s="51">
        <v>4.4186777319362602E-2</v>
      </c>
      <c r="D3084" s="51">
        <f t="shared" si="51"/>
        <v>5.8132226806374004E-3</v>
      </c>
    </row>
    <row r="3085" spans="2:4" x14ac:dyDescent="0.2">
      <c r="B3085" t="s">
        <v>3121</v>
      </c>
      <c r="C3085" s="51">
        <v>2.4184248803718533E-3</v>
      </c>
      <c r="D3085" s="51">
        <f t="shared" si="51"/>
        <v>4.7581575119628149E-2</v>
      </c>
    </row>
    <row r="3086" spans="2:4" x14ac:dyDescent="0.2">
      <c r="B3086" t="s">
        <v>3122</v>
      </c>
      <c r="C3086" s="51">
        <v>3.1914192879418466E-3</v>
      </c>
      <c r="D3086" s="51">
        <f t="shared" si="51"/>
        <v>4.6808580712058158E-2</v>
      </c>
    </row>
    <row r="3087" spans="2:4" x14ac:dyDescent="0.2">
      <c r="B3087" t="s">
        <v>3123</v>
      </c>
      <c r="C3087" s="51">
        <v>-1.5996341713830041E-2</v>
      </c>
      <c r="D3087" s="51">
        <f t="shared" si="51"/>
        <v>6.5996341713830037E-2</v>
      </c>
    </row>
    <row r="3088" spans="2:4" x14ac:dyDescent="0.2">
      <c r="B3088" t="s">
        <v>3124</v>
      </c>
      <c r="C3088" s="51">
        <v>2.7089297231977977E-2</v>
      </c>
      <c r="D3088" s="51">
        <f t="shared" si="51"/>
        <v>2.2910702768022026E-2</v>
      </c>
    </row>
    <row r="3089" spans="2:4" x14ac:dyDescent="0.2">
      <c r="B3089" t="s">
        <v>3125</v>
      </c>
      <c r="C3089" s="51">
        <v>1.9528905205199419E-4</v>
      </c>
      <c r="D3089" s="51">
        <f t="shared" si="51"/>
        <v>4.9804710947948007E-2</v>
      </c>
    </row>
    <row r="3090" spans="2:4" x14ac:dyDescent="0.2">
      <c r="B3090" t="s">
        <v>3126</v>
      </c>
      <c r="C3090" s="51">
        <v>-1.8735642769336196E-3</v>
      </c>
      <c r="D3090" s="51">
        <f t="shared" si="51"/>
        <v>5.1873564276933626E-2</v>
      </c>
    </row>
    <row r="3091" spans="2:4" x14ac:dyDescent="0.2">
      <c r="B3091" t="s">
        <v>3127</v>
      </c>
      <c r="C3091" s="51">
        <v>-1.2487381681451684E-2</v>
      </c>
      <c r="D3091" s="51">
        <f t="shared" si="51"/>
        <v>6.2487381681451688E-2</v>
      </c>
    </row>
    <row r="3092" spans="2:4" x14ac:dyDescent="0.2">
      <c r="B3092" t="s">
        <v>3128</v>
      </c>
      <c r="C3092" s="51">
        <v>-1.6328920615689847E-3</v>
      </c>
      <c r="D3092" s="51">
        <f t="shared" si="51"/>
        <v>5.1632892061568986E-2</v>
      </c>
    </row>
    <row r="3093" spans="2:4" x14ac:dyDescent="0.2">
      <c r="B3093" t="s">
        <v>3129</v>
      </c>
      <c r="C3093" s="51">
        <v>-1.3541237675410009E-2</v>
      </c>
      <c r="D3093" s="51">
        <f t="shared" si="51"/>
        <v>6.3541237675410006E-2</v>
      </c>
    </row>
    <row r="3094" spans="2:4" x14ac:dyDescent="0.2">
      <c r="B3094" t="s">
        <v>3130</v>
      </c>
      <c r="C3094" s="51">
        <v>-6.914858332536444E-3</v>
      </c>
      <c r="D3094" s="51">
        <f t="shared" si="51"/>
        <v>5.6914858332536448E-2</v>
      </c>
    </row>
    <row r="3095" spans="2:4" x14ac:dyDescent="0.2">
      <c r="B3095" t="s">
        <v>3131</v>
      </c>
      <c r="C3095" s="51">
        <v>1.8517443831895707E-2</v>
      </c>
      <c r="D3095" s="51">
        <f t="shared" si="51"/>
        <v>3.1482556168104296E-2</v>
      </c>
    </row>
    <row r="3096" spans="2:4" x14ac:dyDescent="0.2">
      <c r="B3096" t="s">
        <v>3132</v>
      </c>
      <c r="C3096" s="51">
        <v>3.7555053209479057E-2</v>
      </c>
      <c r="D3096" s="51">
        <f t="shared" si="51"/>
        <v>1.2444946790520946E-2</v>
      </c>
    </row>
    <row r="3097" spans="2:4" x14ac:dyDescent="0.2">
      <c r="B3097" t="s">
        <v>3133</v>
      </c>
      <c r="C3097" s="51">
        <v>8.4039184306998107E-3</v>
      </c>
      <c r="D3097" s="51">
        <f t="shared" si="51"/>
        <v>4.159608156930019E-2</v>
      </c>
    </row>
    <row r="3098" spans="2:4" x14ac:dyDescent="0.2">
      <c r="B3098" t="s">
        <v>3134</v>
      </c>
      <c r="C3098" s="51">
        <v>-2.5464029517226268E-2</v>
      </c>
      <c r="D3098" s="51">
        <f t="shared" si="51"/>
        <v>7.5464029517226278E-2</v>
      </c>
    </row>
    <row r="3099" spans="2:4" x14ac:dyDescent="0.2">
      <c r="B3099" t="s">
        <v>3135</v>
      </c>
      <c r="C3099" s="51">
        <v>6.0279384029524518E-3</v>
      </c>
      <c r="D3099" s="51">
        <f t="shared" si="51"/>
        <v>4.397206159704755E-2</v>
      </c>
    </row>
    <row r="3100" spans="2:4" x14ac:dyDescent="0.2">
      <c r="B3100" t="s">
        <v>3136</v>
      </c>
      <c r="C3100" s="51">
        <v>2.0016220488824874E-2</v>
      </c>
      <c r="D3100" s="51">
        <f t="shared" si="51"/>
        <v>2.9983779511175129E-2</v>
      </c>
    </row>
    <row r="3101" spans="2:4" x14ac:dyDescent="0.2">
      <c r="B3101" t="s">
        <v>3137</v>
      </c>
      <c r="C3101" s="51">
        <v>-7.0057197064320818E-3</v>
      </c>
      <c r="D3101" s="51">
        <f t="shared" si="51"/>
        <v>5.7005719706432083E-2</v>
      </c>
    </row>
    <row r="3102" spans="2:4" x14ac:dyDescent="0.2">
      <c r="B3102" t="s">
        <v>3138</v>
      </c>
      <c r="C3102" s="51">
        <v>-7.196877259374625E-3</v>
      </c>
      <c r="D3102" s="51">
        <f t="shared" si="51"/>
        <v>5.7196877259374626E-2</v>
      </c>
    </row>
    <row r="3103" spans="2:4" x14ac:dyDescent="0.2">
      <c r="B3103" t="s">
        <v>3139</v>
      </c>
      <c r="C3103" s="51">
        <v>3.5495289629125085E-2</v>
      </c>
      <c r="D3103" s="51">
        <f t="shared" si="51"/>
        <v>1.4504710370874918E-2</v>
      </c>
    </row>
    <row r="3104" spans="2:4" x14ac:dyDescent="0.2">
      <c r="B3104" t="s">
        <v>3140</v>
      </c>
      <c r="C3104" s="51">
        <v>2.712235164175196E-2</v>
      </c>
      <c r="D3104" s="51">
        <f t="shared" si="51"/>
        <v>2.2877648358248043E-2</v>
      </c>
    </row>
    <row r="3105" spans="2:4" x14ac:dyDescent="0.2">
      <c r="B3105" t="s">
        <v>3141</v>
      </c>
      <c r="C3105" s="51">
        <v>-1.1111359033003461E-2</v>
      </c>
      <c r="D3105" s="51">
        <f t="shared" si="51"/>
        <v>6.1111359033003465E-2</v>
      </c>
    </row>
    <row r="3106" spans="2:4" x14ac:dyDescent="0.2">
      <c r="B3106" t="s">
        <v>3142</v>
      </c>
      <c r="C3106" s="51">
        <v>2.4381767673637571E-2</v>
      </c>
      <c r="D3106" s="51">
        <f t="shared" si="51"/>
        <v>2.5618232326362431E-2</v>
      </c>
    </row>
    <row r="3107" spans="2:4" x14ac:dyDescent="0.2">
      <c r="B3107" t="s">
        <v>3143</v>
      </c>
      <c r="C3107" s="51">
        <v>1.1787383882025413E-2</v>
      </c>
      <c r="D3107" s="51">
        <f t="shared" si="51"/>
        <v>3.8212616117974593E-2</v>
      </c>
    </row>
    <row r="3108" spans="2:4" x14ac:dyDescent="0.2">
      <c r="B3108" t="s">
        <v>3144</v>
      </c>
      <c r="C3108" s="51">
        <v>2.7504284613362975E-2</v>
      </c>
      <c r="D3108" s="51">
        <f t="shared" si="51"/>
        <v>2.2495715386637027E-2</v>
      </c>
    </row>
    <row r="3109" spans="2:4" x14ac:dyDescent="0.2">
      <c r="B3109" t="s">
        <v>3145</v>
      </c>
      <c r="C3109" s="51">
        <v>1.6171906808067953E-2</v>
      </c>
      <c r="D3109" s="51">
        <f t="shared" si="51"/>
        <v>3.382809319193205E-2</v>
      </c>
    </row>
    <row r="3110" spans="2:4" x14ac:dyDescent="0.2">
      <c r="B3110" t="s">
        <v>3146</v>
      </c>
      <c r="C3110" s="51">
        <v>-5.1891555202319556E-3</v>
      </c>
      <c r="D3110" s="51">
        <f t="shared" si="51"/>
        <v>5.5189155520231958E-2</v>
      </c>
    </row>
    <row r="3111" spans="2:4" x14ac:dyDescent="0.2">
      <c r="B3111" t="s">
        <v>3147</v>
      </c>
      <c r="C3111" s="51">
        <v>-2.5405752746987954E-2</v>
      </c>
      <c r="D3111" s="51">
        <f t="shared" si="51"/>
        <v>7.5405752746987964E-2</v>
      </c>
    </row>
    <row r="3112" spans="2:4" x14ac:dyDescent="0.2">
      <c r="B3112" t="s">
        <v>3148</v>
      </c>
      <c r="C3112" s="51">
        <v>1.5692336949273886E-2</v>
      </c>
      <c r="D3112" s="51">
        <f t="shared" si="51"/>
        <v>3.430766305072612E-2</v>
      </c>
    </row>
    <row r="3113" spans="2:4" x14ac:dyDescent="0.2">
      <c r="B3113" t="s">
        <v>3149</v>
      </c>
      <c r="C3113" s="51">
        <v>5.1466478408466118E-2</v>
      </c>
      <c r="D3113" s="51">
        <f t="shared" si="51"/>
        <v>-1.4664784084661153E-3</v>
      </c>
    </row>
    <row r="3114" spans="2:4" x14ac:dyDescent="0.2">
      <c r="B3114" t="s">
        <v>3150</v>
      </c>
      <c r="C3114" s="51">
        <v>3.2706021498617621E-2</v>
      </c>
      <c r="D3114" s="51">
        <f t="shared" si="51"/>
        <v>1.7293978501382382E-2</v>
      </c>
    </row>
    <row r="3115" spans="2:4" x14ac:dyDescent="0.2">
      <c r="B3115" t="s">
        <v>3151</v>
      </c>
      <c r="C3115" s="51">
        <v>2.6883473931865777E-2</v>
      </c>
      <c r="D3115" s="51">
        <f t="shared" si="51"/>
        <v>2.3116526068134226E-2</v>
      </c>
    </row>
    <row r="3116" spans="2:4" x14ac:dyDescent="0.2">
      <c r="B3116" t="s">
        <v>3152</v>
      </c>
      <c r="C3116" s="51">
        <v>4.1542604186187625E-2</v>
      </c>
      <c r="D3116" s="51">
        <f t="shared" si="51"/>
        <v>8.4573958138123781E-3</v>
      </c>
    </row>
    <row r="3117" spans="2:4" x14ac:dyDescent="0.2">
      <c r="B3117" t="s">
        <v>3153</v>
      </c>
      <c r="C3117" s="51">
        <v>2.7552862474828105E-2</v>
      </c>
      <c r="D3117" s="51">
        <f t="shared" si="51"/>
        <v>2.2447137525171898E-2</v>
      </c>
    </row>
    <row r="3118" spans="2:4" x14ac:dyDescent="0.2">
      <c r="B3118" t="s">
        <v>3154</v>
      </c>
      <c r="C3118" s="51">
        <v>2.4724331736598236E-2</v>
      </c>
      <c r="D3118" s="51">
        <f t="shared" si="51"/>
        <v>2.5275668263401767E-2</v>
      </c>
    </row>
    <row r="3119" spans="2:4" x14ac:dyDescent="0.2">
      <c r="B3119" t="s">
        <v>3155</v>
      </c>
      <c r="C3119" s="51">
        <v>-2.0660400661375637E-2</v>
      </c>
      <c r="D3119" s="51">
        <f t="shared" si="51"/>
        <v>7.0660400661375633E-2</v>
      </c>
    </row>
    <row r="3120" spans="2:4" x14ac:dyDescent="0.2">
      <c r="B3120" t="s">
        <v>3156</v>
      </c>
      <c r="C3120" s="51">
        <v>-7.0724504125451223E-3</v>
      </c>
      <c r="D3120" s="51">
        <f t="shared" si="51"/>
        <v>5.7072450412545127E-2</v>
      </c>
    </row>
    <row r="3121" spans="2:4" x14ac:dyDescent="0.2">
      <c r="B3121" t="s">
        <v>3157</v>
      </c>
      <c r="C3121" s="51">
        <v>4.6571999322600512E-3</v>
      </c>
      <c r="D3121" s="51">
        <f t="shared" si="51"/>
        <v>4.5342800067739955E-2</v>
      </c>
    </row>
    <row r="3122" spans="2:4" x14ac:dyDescent="0.2">
      <c r="B3122" t="s">
        <v>3158</v>
      </c>
      <c r="C3122" s="51">
        <v>-2.0873066396201199E-2</v>
      </c>
      <c r="D3122" s="51">
        <f t="shared" si="51"/>
        <v>7.0873066396201195E-2</v>
      </c>
    </row>
    <row r="3123" spans="2:4" x14ac:dyDescent="0.2">
      <c r="B3123" t="s">
        <v>3159</v>
      </c>
      <c r="C3123" s="51">
        <v>3.1076344565821951E-2</v>
      </c>
      <c r="D3123" s="51">
        <f t="shared" si="51"/>
        <v>1.8923655434178052E-2</v>
      </c>
    </row>
    <row r="3124" spans="2:4" x14ac:dyDescent="0.2">
      <c r="B3124" t="s">
        <v>3160</v>
      </c>
      <c r="C3124" s="51">
        <v>2.6402764225995176E-2</v>
      </c>
      <c r="D3124" s="51">
        <f t="shared" si="51"/>
        <v>2.3597235774004827E-2</v>
      </c>
    </row>
    <row r="3125" spans="2:4" x14ac:dyDescent="0.2">
      <c r="B3125" t="s">
        <v>3161</v>
      </c>
      <c r="C3125" s="51">
        <v>-3.3500855296823423E-2</v>
      </c>
      <c r="D3125" s="51">
        <f t="shared" si="51"/>
        <v>8.3500855296823426E-2</v>
      </c>
    </row>
    <row r="3126" spans="2:4" x14ac:dyDescent="0.2">
      <c r="B3126" t="s">
        <v>3162</v>
      </c>
      <c r="C3126" s="51">
        <v>-2.6124148016308073E-3</v>
      </c>
      <c r="D3126" s="51">
        <f t="shared" si="51"/>
        <v>5.2612414801630814E-2</v>
      </c>
    </row>
    <row r="3127" spans="2:4" x14ac:dyDescent="0.2">
      <c r="B3127" t="s">
        <v>3163</v>
      </c>
      <c r="C3127" s="51">
        <v>-5.2052989876145046E-3</v>
      </c>
      <c r="D3127" s="51">
        <f t="shared" si="51"/>
        <v>5.5205298987614504E-2</v>
      </c>
    </row>
    <row r="3128" spans="2:4" x14ac:dyDescent="0.2">
      <c r="B3128" t="s">
        <v>3164</v>
      </c>
      <c r="C3128" s="51">
        <v>7.7928083092282455E-3</v>
      </c>
      <c r="D3128" s="51">
        <f t="shared" si="51"/>
        <v>4.2207191690771757E-2</v>
      </c>
    </row>
    <row r="3129" spans="2:4" x14ac:dyDescent="0.2">
      <c r="B3129" t="s">
        <v>3165</v>
      </c>
      <c r="C3129" s="51">
        <v>-2.8537951247210661E-2</v>
      </c>
      <c r="D3129" s="51">
        <f t="shared" si="51"/>
        <v>7.8537951247210663E-2</v>
      </c>
    </row>
    <row r="3130" spans="2:4" x14ac:dyDescent="0.2">
      <c r="B3130" t="s">
        <v>3166</v>
      </c>
      <c r="C3130" s="51">
        <v>1.9941252389043936E-2</v>
      </c>
      <c r="D3130" s="51">
        <f t="shared" si="51"/>
        <v>3.0058747610956067E-2</v>
      </c>
    </row>
    <row r="3131" spans="2:4" x14ac:dyDescent="0.2">
      <c r="B3131" t="s">
        <v>3167</v>
      </c>
      <c r="C3131" s="51">
        <v>-7.9858889100895333E-3</v>
      </c>
      <c r="D3131" s="51">
        <f t="shared" si="51"/>
        <v>5.7985888910089538E-2</v>
      </c>
    </row>
    <row r="3132" spans="2:4" x14ac:dyDescent="0.2">
      <c r="B3132" t="s">
        <v>3168</v>
      </c>
      <c r="C3132" s="51">
        <v>1.4272081460957809E-2</v>
      </c>
      <c r="D3132" s="51">
        <f t="shared" si="51"/>
        <v>3.5727918539042197E-2</v>
      </c>
    </row>
    <row r="3133" spans="2:4" x14ac:dyDescent="0.2">
      <c r="B3133" t="s">
        <v>3169</v>
      </c>
      <c r="C3133" s="51">
        <v>3.8509870758943951E-2</v>
      </c>
      <c r="D3133" s="51">
        <f t="shared" si="51"/>
        <v>1.1490129241056052E-2</v>
      </c>
    </row>
    <row r="3134" spans="2:4" x14ac:dyDescent="0.2">
      <c r="B3134" t="s">
        <v>3170</v>
      </c>
      <c r="C3134" s="51">
        <v>3.2150776137625341E-3</v>
      </c>
      <c r="D3134" s="51">
        <f t="shared" si="51"/>
        <v>4.6784922386237465E-2</v>
      </c>
    </row>
    <row r="3135" spans="2:4" x14ac:dyDescent="0.2">
      <c r="B3135" t="s">
        <v>3171</v>
      </c>
      <c r="C3135" s="51">
        <v>-1.3795288902020189E-2</v>
      </c>
      <c r="D3135" s="51">
        <f t="shared" si="51"/>
        <v>6.3795288902020186E-2</v>
      </c>
    </row>
    <row r="3136" spans="2:4" x14ac:dyDescent="0.2">
      <c r="B3136" t="s">
        <v>3172</v>
      </c>
      <c r="C3136" s="51">
        <v>3.754336381846337E-2</v>
      </c>
      <c r="D3136" s="51">
        <f t="shared" si="51"/>
        <v>1.2456636181536633E-2</v>
      </c>
    </row>
    <row r="3137" spans="2:4" x14ac:dyDescent="0.2">
      <c r="B3137" t="s">
        <v>3173</v>
      </c>
      <c r="C3137" s="51">
        <v>2.2461400393803566E-2</v>
      </c>
      <c r="D3137" s="51">
        <f t="shared" si="51"/>
        <v>2.7538599606196437E-2</v>
      </c>
    </row>
    <row r="3138" spans="2:4" x14ac:dyDescent="0.2">
      <c r="B3138" t="s">
        <v>3174</v>
      </c>
      <c r="C3138" s="51">
        <v>7.2088352734529029E-3</v>
      </c>
      <c r="D3138" s="51">
        <f t="shared" si="51"/>
        <v>4.27911647265471E-2</v>
      </c>
    </row>
    <row r="3139" spans="2:4" x14ac:dyDescent="0.2">
      <c r="B3139" t="s">
        <v>3175</v>
      </c>
      <c r="C3139" s="51">
        <v>-1.9678172829559019E-3</v>
      </c>
      <c r="D3139" s="51">
        <f t="shared" si="51"/>
        <v>5.1967817282955908E-2</v>
      </c>
    </row>
    <row r="3140" spans="2:4" x14ac:dyDescent="0.2">
      <c r="B3140" t="s">
        <v>3176</v>
      </c>
      <c r="C3140" s="51">
        <v>3.2539080130510913E-4</v>
      </c>
      <c r="D3140" s="51">
        <f t="shared" si="51"/>
        <v>4.9674609198694895E-2</v>
      </c>
    </row>
    <row r="3141" spans="2:4" x14ac:dyDescent="0.2">
      <c r="B3141" t="s">
        <v>3177</v>
      </c>
      <c r="C3141" s="51">
        <v>1.3176244416606647E-2</v>
      </c>
      <c r="D3141" s="51">
        <f t="shared" ref="D3141:D3204" si="52">-C3141+5%</f>
        <v>3.6823755583393354E-2</v>
      </c>
    </row>
    <row r="3142" spans="2:4" x14ac:dyDescent="0.2">
      <c r="B3142" t="s">
        <v>3178</v>
      </c>
      <c r="C3142" s="51">
        <v>3.8818433841334137E-3</v>
      </c>
      <c r="D3142" s="51">
        <f t="shared" si="52"/>
        <v>4.6118156615866587E-2</v>
      </c>
    </row>
    <row r="3143" spans="2:4" x14ac:dyDescent="0.2">
      <c r="B3143" t="s">
        <v>3179</v>
      </c>
      <c r="C3143" s="51">
        <v>2.4092598112591306E-3</v>
      </c>
      <c r="D3143" s="51">
        <f t="shared" si="52"/>
        <v>4.759074018874087E-2</v>
      </c>
    </row>
    <row r="3144" spans="2:4" x14ac:dyDescent="0.2">
      <c r="B3144" t="s">
        <v>3180</v>
      </c>
      <c r="C3144" s="51">
        <v>2.1338328731079208E-2</v>
      </c>
      <c r="D3144" s="51">
        <f t="shared" si="52"/>
        <v>2.8661671268920795E-2</v>
      </c>
    </row>
    <row r="3145" spans="2:4" x14ac:dyDescent="0.2">
      <c r="B3145" t="s">
        <v>3181</v>
      </c>
      <c r="C3145" s="51">
        <v>-6.6784642699640479E-3</v>
      </c>
      <c r="D3145" s="51">
        <f t="shared" si="52"/>
        <v>5.6678464269964049E-2</v>
      </c>
    </row>
    <row r="3146" spans="2:4" x14ac:dyDescent="0.2">
      <c r="B3146" t="s">
        <v>3182</v>
      </c>
      <c r="C3146" s="51">
        <v>-4.7880472063189065E-3</v>
      </c>
      <c r="D3146" s="51">
        <f t="shared" si="52"/>
        <v>5.4788047206318913E-2</v>
      </c>
    </row>
    <row r="3147" spans="2:4" x14ac:dyDescent="0.2">
      <c r="B3147" t="s">
        <v>3183</v>
      </c>
      <c r="C3147" s="51">
        <v>-4.0929591054597349E-3</v>
      </c>
      <c r="D3147" s="51">
        <f t="shared" si="52"/>
        <v>5.4092959105459734E-2</v>
      </c>
    </row>
    <row r="3148" spans="2:4" x14ac:dyDescent="0.2">
      <c r="B3148" t="s">
        <v>3184</v>
      </c>
      <c r="C3148" s="51">
        <v>-2.4973916764421289E-2</v>
      </c>
      <c r="D3148" s="51">
        <f t="shared" si="52"/>
        <v>7.4973916764421292E-2</v>
      </c>
    </row>
    <row r="3149" spans="2:4" x14ac:dyDescent="0.2">
      <c r="B3149" t="s">
        <v>3185</v>
      </c>
      <c r="C3149" s="51">
        <v>4.865236277387585E-2</v>
      </c>
      <c r="D3149" s="51">
        <f t="shared" si="52"/>
        <v>1.3476372261241529E-3</v>
      </c>
    </row>
    <row r="3150" spans="2:4" x14ac:dyDescent="0.2">
      <c r="B3150" t="s">
        <v>3186</v>
      </c>
      <c r="C3150" s="51">
        <v>1.4242517035016226E-2</v>
      </c>
      <c r="D3150" s="51">
        <f t="shared" si="52"/>
        <v>3.5757482964983781E-2</v>
      </c>
    </row>
    <row r="3151" spans="2:4" x14ac:dyDescent="0.2">
      <c r="B3151" t="s">
        <v>3187</v>
      </c>
      <c r="C3151" s="51">
        <v>2.7449650652900167E-3</v>
      </c>
      <c r="D3151" s="51">
        <f t="shared" si="52"/>
        <v>4.7255034934709984E-2</v>
      </c>
    </row>
    <row r="3152" spans="2:4" x14ac:dyDescent="0.2">
      <c r="B3152" t="s">
        <v>3188</v>
      </c>
      <c r="C3152" s="51">
        <v>-7.7329308076815786E-3</v>
      </c>
      <c r="D3152" s="51">
        <f t="shared" si="52"/>
        <v>5.7732930807681583E-2</v>
      </c>
    </row>
    <row r="3153" spans="2:4" x14ac:dyDescent="0.2">
      <c r="B3153" t="s">
        <v>3189</v>
      </c>
      <c r="C3153" s="51">
        <v>-3.6915789788100929E-3</v>
      </c>
      <c r="D3153" s="51">
        <f t="shared" si="52"/>
        <v>5.3691578978810092E-2</v>
      </c>
    </row>
    <row r="3154" spans="2:4" x14ac:dyDescent="0.2">
      <c r="B3154" t="s">
        <v>3190</v>
      </c>
      <c r="C3154" s="51">
        <v>5.5157124654082255E-2</v>
      </c>
      <c r="D3154" s="51">
        <f t="shared" si="52"/>
        <v>-5.1571246540822527E-3</v>
      </c>
    </row>
    <row r="3155" spans="2:4" x14ac:dyDescent="0.2">
      <c r="B3155" t="s">
        <v>3191</v>
      </c>
      <c r="C3155" s="51">
        <v>3.0666649609500024E-2</v>
      </c>
      <c r="D3155" s="51">
        <f t="shared" si="52"/>
        <v>1.9333350390499979E-2</v>
      </c>
    </row>
    <row r="3156" spans="2:4" x14ac:dyDescent="0.2">
      <c r="B3156" t="s">
        <v>3192</v>
      </c>
      <c r="C3156" s="51">
        <v>-1.3223953026763673E-2</v>
      </c>
      <c r="D3156" s="51">
        <f t="shared" si="52"/>
        <v>6.3223953026763674E-2</v>
      </c>
    </row>
    <row r="3157" spans="2:4" x14ac:dyDescent="0.2">
      <c r="B3157" t="s">
        <v>3193</v>
      </c>
      <c r="C3157" s="51">
        <v>2.6648648016327041E-2</v>
      </c>
      <c r="D3157" s="51">
        <f t="shared" si="52"/>
        <v>2.3351351983672962E-2</v>
      </c>
    </row>
    <row r="3158" spans="2:4" x14ac:dyDescent="0.2">
      <c r="B3158" t="s">
        <v>3194</v>
      </c>
      <c r="C3158" s="51">
        <v>5.4299634756420252E-2</v>
      </c>
      <c r="D3158" s="51">
        <f t="shared" si="52"/>
        <v>-4.2996347564202494E-3</v>
      </c>
    </row>
    <row r="3159" spans="2:4" x14ac:dyDescent="0.2">
      <c r="B3159" t="s">
        <v>3195</v>
      </c>
      <c r="C3159" s="51">
        <v>5.8421285687990212E-3</v>
      </c>
      <c r="D3159" s="51">
        <f t="shared" si="52"/>
        <v>4.4157871431200979E-2</v>
      </c>
    </row>
    <row r="3160" spans="2:4" x14ac:dyDescent="0.2">
      <c r="B3160" t="s">
        <v>3196</v>
      </c>
      <c r="C3160" s="51">
        <v>-5.9310428446958229E-3</v>
      </c>
      <c r="D3160" s="51">
        <f t="shared" si="52"/>
        <v>5.5931042844695827E-2</v>
      </c>
    </row>
    <row r="3161" spans="2:4" x14ac:dyDescent="0.2">
      <c r="B3161" t="s">
        <v>3197</v>
      </c>
      <c r="C3161" s="51">
        <v>2.9568378587041123E-2</v>
      </c>
      <c r="D3161" s="51">
        <f t="shared" si="52"/>
        <v>2.0431621412958879E-2</v>
      </c>
    </row>
    <row r="3162" spans="2:4" x14ac:dyDescent="0.2">
      <c r="B3162" t="s">
        <v>3198</v>
      </c>
      <c r="C3162" s="51">
        <v>4.8325630562578895E-2</v>
      </c>
      <c r="D3162" s="51">
        <f t="shared" si="52"/>
        <v>1.6743694374211082E-3</v>
      </c>
    </row>
    <row r="3163" spans="2:4" x14ac:dyDescent="0.2">
      <c r="B3163" t="s">
        <v>3199</v>
      </c>
      <c r="C3163" s="51">
        <v>1.2905156938831763E-2</v>
      </c>
      <c r="D3163" s="51">
        <f t="shared" si="52"/>
        <v>3.7094843061168239E-2</v>
      </c>
    </row>
    <row r="3164" spans="2:4" x14ac:dyDescent="0.2">
      <c r="B3164" t="s">
        <v>3200</v>
      </c>
      <c r="C3164" s="51">
        <v>-1.2884823399252345E-2</v>
      </c>
      <c r="D3164" s="51">
        <f t="shared" si="52"/>
        <v>6.2884823399252346E-2</v>
      </c>
    </row>
    <row r="3165" spans="2:4" x14ac:dyDescent="0.2">
      <c r="B3165" t="s">
        <v>3201</v>
      </c>
      <c r="C3165" s="51">
        <v>4.9740206344608448E-2</v>
      </c>
      <c r="D3165" s="51">
        <f t="shared" si="52"/>
        <v>2.5979365539155475E-4</v>
      </c>
    </row>
    <row r="3166" spans="2:4" x14ac:dyDescent="0.2">
      <c r="B3166" t="s">
        <v>3202</v>
      </c>
      <c r="C3166" s="51">
        <v>9.3075790048173478E-3</v>
      </c>
      <c r="D3166" s="51">
        <f t="shared" si="52"/>
        <v>4.0692420995182652E-2</v>
      </c>
    </row>
    <row r="3167" spans="2:4" x14ac:dyDescent="0.2">
      <c r="B3167" t="s">
        <v>3203</v>
      </c>
      <c r="C3167" s="51">
        <v>8.9364952501577929E-3</v>
      </c>
      <c r="D3167" s="51">
        <f t="shared" si="52"/>
        <v>4.106350474984221E-2</v>
      </c>
    </row>
    <row r="3168" spans="2:4" x14ac:dyDescent="0.2">
      <c r="B3168" t="s">
        <v>3204</v>
      </c>
      <c r="C3168" s="51">
        <v>1.8611661065143382E-2</v>
      </c>
      <c r="D3168" s="51">
        <f t="shared" si="52"/>
        <v>3.1388338934856624E-2</v>
      </c>
    </row>
    <row r="3169" spans="2:4" x14ac:dyDescent="0.2">
      <c r="B3169" t="s">
        <v>3205</v>
      </c>
      <c r="C3169" s="51">
        <v>7.765241558038375E-4</v>
      </c>
      <c r="D3169" s="51">
        <f t="shared" si="52"/>
        <v>4.9223475844196167E-2</v>
      </c>
    </row>
    <row r="3170" spans="2:4" x14ac:dyDescent="0.2">
      <c r="B3170" t="s">
        <v>3206</v>
      </c>
      <c r="C3170" s="51">
        <v>4.9226919223913437E-2</v>
      </c>
      <c r="D3170" s="51">
        <f t="shared" si="52"/>
        <v>7.7308077608656545E-4</v>
      </c>
    </row>
    <row r="3171" spans="2:4" x14ac:dyDescent="0.2">
      <c r="B3171" t="s">
        <v>3207</v>
      </c>
      <c r="C3171" s="51">
        <v>2.0327998449283371E-2</v>
      </c>
      <c r="D3171" s="51">
        <f t="shared" si="52"/>
        <v>2.9672001550716632E-2</v>
      </c>
    </row>
    <row r="3172" spans="2:4" x14ac:dyDescent="0.2">
      <c r="B3172" t="s">
        <v>3208</v>
      </c>
      <c r="C3172" s="51">
        <v>1.7446117773714187E-2</v>
      </c>
      <c r="D3172" s="51">
        <f t="shared" si="52"/>
        <v>3.2553882226285816E-2</v>
      </c>
    </row>
    <row r="3173" spans="2:4" x14ac:dyDescent="0.2">
      <c r="B3173" t="s">
        <v>3209</v>
      </c>
      <c r="C3173" s="51">
        <v>3.0789985118522554E-3</v>
      </c>
      <c r="D3173" s="51">
        <f t="shared" si="52"/>
        <v>4.6921001488147748E-2</v>
      </c>
    </row>
    <row r="3174" spans="2:4" x14ac:dyDescent="0.2">
      <c r="B3174" t="s">
        <v>3210</v>
      </c>
      <c r="C3174" s="51">
        <v>1.5770670483691504E-2</v>
      </c>
      <c r="D3174" s="51">
        <f t="shared" si="52"/>
        <v>3.4229329516308499E-2</v>
      </c>
    </row>
    <row r="3175" spans="2:4" x14ac:dyDescent="0.2">
      <c r="B3175" t="s">
        <v>3211</v>
      </c>
      <c r="C3175" s="51">
        <v>3.0325559444606499E-2</v>
      </c>
      <c r="D3175" s="51">
        <f t="shared" si="52"/>
        <v>1.9674440555393503E-2</v>
      </c>
    </row>
    <row r="3176" spans="2:4" x14ac:dyDescent="0.2">
      <c r="B3176" t="s">
        <v>3212</v>
      </c>
      <c r="C3176" s="51">
        <v>1.9803534699713826E-2</v>
      </c>
      <c r="D3176" s="51">
        <f t="shared" si="52"/>
        <v>3.0196465300286177E-2</v>
      </c>
    </row>
    <row r="3177" spans="2:4" x14ac:dyDescent="0.2">
      <c r="B3177" t="s">
        <v>3213</v>
      </c>
      <c r="C3177" s="51">
        <v>-4.315984106814004E-4</v>
      </c>
      <c r="D3177" s="51">
        <f t="shared" si="52"/>
        <v>5.04315984106814E-2</v>
      </c>
    </row>
    <row r="3178" spans="2:4" x14ac:dyDescent="0.2">
      <c r="B3178" t="s">
        <v>3214</v>
      </c>
      <c r="C3178" s="51">
        <v>2.6267831206344808E-2</v>
      </c>
      <c r="D3178" s="51">
        <f t="shared" si="52"/>
        <v>2.3732168793655195E-2</v>
      </c>
    </row>
    <row r="3179" spans="2:4" x14ac:dyDescent="0.2">
      <c r="B3179" t="s">
        <v>3215</v>
      </c>
      <c r="C3179" s="51">
        <v>1.7026349298115806E-2</v>
      </c>
      <c r="D3179" s="51">
        <f t="shared" si="52"/>
        <v>3.2973650701884197E-2</v>
      </c>
    </row>
    <row r="3180" spans="2:4" x14ac:dyDescent="0.2">
      <c r="B3180" t="s">
        <v>3216</v>
      </c>
      <c r="C3180" s="51">
        <v>5.6400090715389159E-3</v>
      </c>
      <c r="D3180" s="51">
        <f t="shared" si="52"/>
        <v>4.4359990928461088E-2</v>
      </c>
    </row>
    <row r="3181" spans="2:4" x14ac:dyDescent="0.2">
      <c r="B3181" t="s">
        <v>3217</v>
      </c>
      <c r="C3181" s="51">
        <v>2.6548496326511344E-2</v>
      </c>
      <c r="D3181" s="51">
        <f t="shared" si="52"/>
        <v>2.3451503673488659E-2</v>
      </c>
    </row>
    <row r="3182" spans="2:4" x14ac:dyDescent="0.2">
      <c r="B3182" t="s">
        <v>3218</v>
      </c>
      <c r="C3182" s="51">
        <v>1.3802006313114717E-2</v>
      </c>
      <c r="D3182" s="51">
        <f t="shared" si="52"/>
        <v>3.6197993686885283E-2</v>
      </c>
    </row>
    <row r="3183" spans="2:4" x14ac:dyDescent="0.2">
      <c r="B3183" t="s">
        <v>3219</v>
      </c>
      <c r="C3183" s="51">
        <v>5.4670134966803988E-3</v>
      </c>
      <c r="D3183" s="51">
        <f t="shared" si="52"/>
        <v>4.4532986503319605E-2</v>
      </c>
    </row>
    <row r="3184" spans="2:4" x14ac:dyDescent="0.2">
      <c r="B3184" t="s">
        <v>3220</v>
      </c>
      <c r="C3184" s="51">
        <v>3.7988701190064728E-2</v>
      </c>
      <c r="D3184" s="51">
        <f t="shared" si="52"/>
        <v>1.2011298809935275E-2</v>
      </c>
    </row>
    <row r="3185" spans="2:4" x14ac:dyDescent="0.2">
      <c r="B3185" t="s">
        <v>3221</v>
      </c>
      <c r="C3185" s="51">
        <v>-7.9347088384104821E-4</v>
      </c>
      <c r="D3185" s="51">
        <f t="shared" si="52"/>
        <v>5.0793470883841049E-2</v>
      </c>
    </row>
    <row r="3186" spans="2:4" x14ac:dyDescent="0.2">
      <c r="B3186" t="s">
        <v>3222</v>
      </c>
      <c r="C3186" s="51">
        <v>9.4448776573135967E-3</v>
      </c>
      <c r="D3186" s="51">
        <f t="shared" si="52"/>
        <v>4.0555122342686406E-2</v>
      </c>
    </row>
    <row r="3187" spans="2:4" x14ac:dyDescent="0.2">
      <c r="B3187" t="s">
        <v>3223</v>
      </c>
      <c r="C3187" s="51">
        <v>1.0874945107497754E-2</v>
      </c>
      <c r="D3187" s="51">
        <f t="shared" si="52"/>
        <v>3.9125054892502245E-2</v>
      </c>
    </row>
    <row r="3188" spans="2:4" x14ac:dyDescent="0.2">
      <c r="B3188" t="s">
        <v>3224</v>
      </c>
      <c r="C3188" s="51">
        <v>-8.2786658440069816E-3</v>
      </c>
      <c r="D3188" s="51">
        <f t="shared" si="52"/>
        <v>5.8278665844006983E-2</v>
      </c>
    </row>
    <row r="3189" spans="2:4" x14ac:dyDescent="0.2">
      <c r="B3189" t="s">
        <v>3225</v>
      </c>
      <c r="C3189" s="51">
        <v>-1.9588996955932886E-2</v>
      </c>
      <c r="D3189" s="51">
        <f t="shared" si="52"/>
        <v>6.9588996955932889E-2</v>
      </c>
    </row>
    <row r="3190" spans="2:4" x14ac:dyDescent="0.2">
      <c r="B3190" t="s">
        <v>3226</v>
      </c>
      <c r="C3190" s="51">
        <v>-8.732057089363093E-3</v>
      </c>
      <c r="D3190" s="51">
        <f t="shared" si="52"/>
        <v>5.8732057089363097E-2</v>
      </c>
    </row>
    <row r="3191" spans="2:4" x14ac:dyDescent="0.2">
      <c r="B3191" t="s">
        <v>3227</v>
      </c>
      <c r="C3191" s="51">
        <v>3.591592681754973E-2</v>
      </c>
      <c r="D3191" s="51">
        <f t="shared" si="52"/>
        <v>1.4084073182450273E-2</v>
      </c>
    </row>
    <row r="3192" spans="2:4" x14ac:dyDescent="0.2">
      <c r="B3192" t="s">
        <v>3228</v>
      </c>
      <c r="C3192" s="51">
        <v>5.4514132919106922E-3</v>
      </c>
      <c r="D3192" s="51">
        <f t="shared" si="52"/>
        <v>4.4548586708089311E-2</v>
      </c>
    </row>
    <row r="3193" spans="2:4" x14ac:dyDescent="0.2">
      <c r="B3193" t="s">
        <v>3229</v>
      </c>
      <c r="C3193" s="51">
        <v>2.8090064935461019E-2</v>
      </c>
      <c r="D3193" s="51">
        <f t="shared" si="52"/>
        <v>2.1909935064538984E-2</v>
      </c>
    </row>
    <row r="3194" spans="2:4" x14ac:dyDescent="0.2">
      <c r="B3194" t="s">
        <v>3230</v>
      </c>
      <c r="C3194" s="51">
        <v>-4.1422749961970932E-3</v>
      </c>
      <c r="D3194" s="51">
        <f t="shared" si="52"/>
        <v>5.4142274996197094E-2</v>
      </c>
    </row>
    <row r="3195" spans="2:4" x14ac:dyDescent="0.2">
      <c r="B3195" t="s">
        <v>3231</v>
      </c>
      <c r="C3195" s="51">
        <v>2.8467780004713276E-2</v>
      </c>
      <c r="D3195" s="51">
        <f t="shared" si="52"/>
        <v>2.1532219995286726E-2</v>
      </c>
    </row>
    <row r="3196" spans="2:4" x14ac:dyDescent="0.2">
      <c r="B3196" t="s">
        <v>3232</v>
      </c>
      <c r="C3196" s="51">
        <v>4.2873117119566699E-2</v>
      </c>
      <c r="D3196" s="51">
        <f t="shared" si="52"/>
        <v>7.1268828804333037E-3</v>
      </c>
    </row>
    <row r="3197" spans="2:4" x14ac:dyDescent="0.2">
      <c r="B3197" t="s">
        <v>3233</v>
      </c>
      <c r="C3197" s="51">
        <v>2.7880253658815128E-2</v>
      </c>
      <c r="D3197" s="51">
        <f t="shared" si="52"/>
        <v>2.2119746341184875E-2</v>
      </c>
    </row>
    <row r="3198" spans="2:4" x14ac:dyDescent="0.2">
      <c r="B3198" t="s">
        <v>3234</v>
      </c>
      <c r="C3198" s="51">
        <v>8.0886265988905793E-3</v>
      </c>
      <c r="D3198" s="51">
        <f t="shared" si="52"/>
        <v>4.1911373401109425E-2</v>
      </c>
    </row>
    <row r="3199" spans="2:4" x14ac:dyDescent="0.2">
      <c r="B3199" t="s">
        <v>3235</v>
      </c>
      <c r="C3199" s="51">
        <v>1.823861983476923E-2</v>
      </c>
      <c r="D3199" s="51">
        <f t="shared" si="52"/>
        <v>3.1761380165230772E-2</v>
      </c>
    </row>
    <row r="3200" spans="2:4" x14ac:dyDescent="0.2">
      <c r="B3200" t="s">
        <v>3236</v>
      </c>
      <c r="C3200" s="51">
        <v>-1.1403850298282411E-2</v>
      </c>
      <c r="D3200" s="51">
        <f t="shared" si="52"/>
        <v>6.1403850298282416E-2</v>
      </c>
    </row>
    <row r="3201" spans="2:4" x14ac:dyDescent="0.2">
      <c r="B3201" t="s">
        <v>3237</v>
      </c>
      <c r="C3201" s="51">
        <v>-1.6249597456458327E-2</v>
      </c>
      <c r="D3201" s="51">
        <f t="shared" si="52"/>
        <v>6.6249597456458337E-2</v>
      </c>
    </row>
    <row r="3202" spans="2:4" x14ac:dyDescent="0.2">
      <c r="B3202" t="s">
        <v>3238</v>
      </c>
      <c r="C3202" s="51">
        <v>2.3887205287975978E-2</v>
      </c>
      <c r="D3202" s="51">
        <f t="shared" si="52"/>
        <v>2.6112794712024025E-2</v>
      </c>
    </row>
    <row r="3203" spans="2:4" x14ac:dyDescent="0.2">
      <c r="B3203" t="s">
        <v>3239</v>
      </c>
      <c r="C3203" s="51">
        <v>-5.5351670821758257E-3</v>
      </c>
      <c r="D3203" s="51">
        <f t="shared" si="52"/>
        <v>5.5535167082175832E-2</v>
      </c>
    </row>
    <row r="3204" spans="2:4" x14ac:dyDescent="0.2">
      <c r="B3204" t="s">
        <v>3240</v>
      </c>
      <c r="C3204" s="51">
        <v>-7.9886222008133858E-3</v>
      </c>
      <c r="D3204" s="51">
        <f t="shared" si="52"/>
        <v>5.798862220081339E-2</v>
      </c>
    </row>
    <row r="3205" spans="2:4" x14ac:dyDescent="0.2">
      <c r="B3205" t="s">
        <v>3241</v>
      </c>
      <c r="C3205" s="51">
        <v>-1.6523675695271842E-2</v>
      </c>
      <c r="D3205" s="51">
        <f t="shared" ref="D3205:D3268" si="53">-C3205+5%</f>
        <v>6.6523675695271844E-2</v>
      </c>
    </row>
    <row r="3206" spans="2:4" x14ac:dyDescent="0.2">
      <c r="B3206" t="s">
        <v>3242</v>
      </c>
      <c r="C3206" s="51">
        <v>3.0044759845925119E-2</v>
      </c>
      <c r="D3206" s="51">
        <f t="shared" si="53"/>
        <v>1.9955240154074884E-2</v>
      </c>
    </row>
    <row r="3207" spans="2:4" x14ac:dyDescent="0.2">
      <c r="B3207" t="s">
        <v>3243</v>
      </c>
      <c r="C3207" s="51">
        <v>5.2370608694790231E-2</v>
      </c>
      <c r="D3207" s="51">
        <f t="shared" si="53"/>
        <v>-2.3706086947902286E-3</v>
      </c>
    </row>
    <row r="3208" spans="2:4" x14ac:dyDescent="0.2">
      <c r="B3208" t="s">
        <v>3244</v>
      </c>
      <c r="C3208" s="51">
        <v>2.5717777678494029E-2</v>
      </c>
      <c r="D3208" s="51">
        <f t="shared" si="53"/>
        <v>2.4282222321505974E-2</v>
      </c>
    </row>
    <row r="3209" spans="2:4" x14ac:dyDescent="0.2">
      <c r="B3209" t="s">
        <v>3245</v>
      </c>
      <c r="C3209" s="51">
        <v>1.4772205406167985E-2</v>
      </c>
      <c r="D3209" s="51">
        <f t="shared" si="53"/>
        <v>3.5227794593832018E-2</v>
      </c>
    </row>
    <row r="3210" spans="2:4" x14ac:dyDescent="0.2">
      <c r="B3210" t="s">
        <v>3246</v>
      </c>
      <c r="C3210" s="51">
        <v>2.6017103529922425E-2</v>
      </c>
      <c r="D3210" s="51">
        <f t="shared" si="53"/>
        <v>2.3982896470077578E-2</v>
      </c>
    </row>
    <row r="3211" spans="2:4" x14ac:dyDescent="0.2">
      <c r="B3211" t="s">
        <v>3247</v>
      </c>
      <c r="C3211" s="51">
        <v>-1.2853449021893571E-2</v>
      </c>
      <c r="D3211" s="51">
        <f t="shared" si="53"/>
        <v>6.2853449021893576E-2</v>
      </c>
    </row>
    <row r="3212" spans="2:4" x14ac:dyDescent="0.2">
      <c r="B3212" t="s">
        <v>3248</v>
      </c>
      <c r="C3212" s="51">
        <v>-1.2155527166892865E-2</v>
      </c>
      <c r="D3212" s="51">
        <f t="shared" si="53"/>
        <v>6.215552716689287E-2</v>
      </c>
    </row>
    <row r="3213" spans="2:4" x14ac:dyDescent="0.2">
      <c r="B3213" t="s">
        <v>3249</v>
      </c>
      <c r="C3213" s="51">
        <v>-2.9289290065894584E-3</v>
      </c>
      <c r="D3213" s="51">
        <f t="shared" si="53"/>
        <v>5.2928929006589465E-2</v>
      </c>
    </row>
    <row r="3214" spans="2:4" x14ac:dyDescent="0.2">
      <c r="B3214" t="s">
        <v>3250</v>
      </c>
      <c r="C3214" s="51">
        <v>3.9556969969826349E-2</v>
      </c>
      <c r="D3214" s="51">
        <f t="shared" si="53"/>
        <v>1.0443030030173654E-2</v>
      </c>
    </row>
    <row r="3215" spans="2:4" x14ac:dyDescent="0.2">
      <c r="B3215" t="s">
        <v>3251</v>
      </c>
      <c r="C3215" s="51">
        <v>1.370532339585729E-2</v>
      </c>
      <c r="D3215" s="51">
        <f t="shared" si="53"/>
        <v>3.6294676604142713E-2</v>
      </c>
    </row>
    <row r="3216" spans="2:4" x14ac:dyDescent="0.2">
      <c r="B3216" t="s">
        <v>3252</v>
      </c>
      <c r="C3216" s="51">
        <v>3.9377163791147127E-2</v>
      </c>
      <c r="D3216" s="51">
        <f t="shared" si="53"/>
        <v>1.0622836208852876E-2</v>
      </c>
    </row>
    <row r="3217" spans="2:4" x14ac:dyDescent="0.2">
      <c r="B3217" t="s">
        <v>3253</v>
      </c>
      <c r="C3217" s="51">
        <v>-3.281154970515605E-3</v>
      </c>
      <c r="D3217" s="51">
        <f t="shared" si="53"/>
        <v>5.328115497051561E-2</v>
      </c>
    </row>
    <row r="3218" spans="2:4" x14ac:dyDescent="0.2">
      <c r="B3218" t="s">
        <v>3254</v>
      </c>
      <c r="C3218" s="51">
        <v>3.5980447053541569E-3</v>
      </c>
      <c r="D3218" s="51">
        <f t="shared" si="53"/>
        <v>4.6401955294645844E-2</v>
      </c>
    </row>
    <row r="3219" spans="2:4" x14ac:dyDescent="0.2">
      <c r="B3219" t="s">
        <v>3255</v>
      </c>
      <c r="C3219" s="51">
        <v>1.6023796358912511E-2</v>
      </c>
      <c r="D3219" s="51">
        <f t="shared" si="53"/>
        <v>3.3976203641087492E-2</v>
      </c>
    </row>
    <row r="3220" spans="2:4" x14ac:dyDescent="0.2">
      <c r="B3220" t="s">
        <v>3256</v>
      </c>
      <c r="C3220" s="51">
        <v>-4.1614771567330643E-3</v>
      </c>
      <c r="D3220" s="51">
        <f t="shared" si="53"/>
        <v>5.4161477156733071E-2</v>
      </c>
    </row>
    <row r="3221" spans="2:4" x14ac:dyDescent="0.2">
      <c r="B3221" t="s">
        <v>3257</v>
      </c>
      <c r="C3221" s="51">
        <v>2.9303550622920373E-2</v>
      </c>
      <c r="D3221" s="51">
        <f t="shared" si="53"/>
        <v>2.069644937707963E-2</v>
      </c>
    </row>
    <row r="3222" spans="2:4" x14ac:dyDescent="0.2">
      <c r="B3222" t="s">
        <v>3258</v>
      </c>
      <c r="C3222" s="51">
        <v>2.1261164959611341E-2</v>
      </c>
      <c r="D3222" s="51">
        <f t="shared" si="53"/>
        <v>2.8738835040388662E-2</v>
      </c>
    </row>
    <row r="3223" spans="2:4" x14ac:dyDescent="0.2">
      <c r="B3223" t="s">
        <v>3259</v>
      </c>
      <c r="C3223" s="51">
        <v>5.606471236186545E-2</v>
      </c>
      <c r="D3223" s="51">
        <f t="shared" si="53"/>
        <v>-6.0647123618654472E-3</v>
      </c>
    </row>
    <row r="3224" spans="2:4" x14ac:dyDescent="0.2">
      <c r="B3224" t="s">
        <v>3260</v>
      </c>
      <c r="C3224" s="51">
        <v>1.551168919373957E-2</v>
      </c>
      <c r="D3224" s="51">
        <f t="shared" si="53"/>
        <v>3.4488310806260435E-2</v>
      </c>
    </row>
    <row r="3225" spans="2:4" x14ac:dyDescent="0.2">
      <c r="B3225" t="s">
        <v>3261</v>
      </c>
      <c r="C3225" s="51">
        <v>8.7498729620368657E-3</v>
      </c>
      <c r="D3225" s="51">
        <f t="shared" si="53"/>
        <v>4.1250127037963137E-2</v>
      </c>
    </row>
    <row r="3226" spans="2:4" x14ac:dyDescent="0.2">
      <c r="B3226" t="s">
        <v>3262</v>
      </c>
      <c r="C3226" s="51">
        <v>2.2937146214441526E-2</v>
      </c>
      <c r="D3226" s="51">
        <f t="shared" si="53"/>
        <v>2.7062853785558477E-2</v>
      </c>
    </row>
    <row r="3227" spans="2:4" x14ac:dyDescent="0.2">
      <c r="B3227" t="s">
        <v>3263</v>
      </c>
      <c r="C3227" s="51">
        <v>-1.0309540158695374E-2</v>
      </c>
      <c r="D3227" s="51">
        <f t="shared" si="53"/>
        <v>6.0309540158695378E-2</v>
      </c>
    </row>
    <row r="3228" spans="2:4" x14ac:dyDescent="0.2">
      <c r="B3228" t="s">
        <v>3264</v>
      </c>
      <c r="C3228" s="51">
        <v>-1.709885679721088E-3</v>
      </c>
      <c r="D3228" s="51">
        <f t="shared" si="53"/>
        <v>5.1709885679721089E-2</v>
      </c>
    </row>
    <row r="3229" spans="2:4" x14ac:dyDescent="0.2">
      <c r="B3229" t="s">
        <v>3265</v>
      </c>
      <c r="C3229" s="51">
        <v>-7.4885966282906714E-3</v>
      </c>
      <c r="D3229" s="51">
        <f t="shared" si="53"/>
        <v>5.7488596628290672E-2</v>
      </c>
    </row>
    <row r="3230" spans="2:4" x14ac:dyDescent="0.2">
      <c r="B3230" t="s">
        <v>3266</v>
      </c>
      <c r="C3230" s="51">
        <v>2.5374790072635753E-2</v>
      </c>
      <c r="D3230" s="51">
        <f t="shared" si="53"/>
        <v>2.462520992736425E-2</v>
      </c>
    </row>
    <row r="3231" spans="2:4" x14ac:dyDescent="0.2">
      <c r="B3231" t="s">
        <v>3267</v>
      </c>
      <c r="C3231" s="51">
        <v>3.4744862893751609E-2</v>
      </c>
      <c r="D3231" s="51">
        <f t="shared" si="53"/>
        <v>1.5255137106248394E-2</v>
      </c>
    </row>
    <row r="3232" spans="2:4" x14ac:dyDescent="0.2">
      <c r="B3232" t="s">
        <v>3268</v>
      </c>
      <c r="C3232" s="51">
        <v>-1.3657653283497112E-2</v>
      </c>
      <c r="D3232" s="51">
        <f t="shared" si="53"/>
        <v>6.3657653283497109E-2</v>
      </c>
    </row>
    <row r="3233" spans="2:4" x14ac:dyDescent="0.2">
      <c r="B3233" t="s">
        <v>3269</v>
      </c>
      <c r="C3233" s="51">
        <v>-1.3589767051231419E-2</v>
      </c>
      <c r="D3233" s="51">
        <f t="shared" si="53"/>
        <v>6.3589767051231427E-2</v>
      </c>
    </row>
    <row r="3234" spans="2:4" x14ac:dyDescent="0.2">
      <c r="B3234" t="s">
        <v>3270</v>
      </c>
      <c r="C3234" s="51">
        <v>-3.3135112775177389E-2</v>
      </c>
      <c r="D3234" s="51">
        <f t="shared" si="53"/>
        <v>8.3135112775177392E-2</v>
      </c>
    </row>
    <row r="3235" spans="2:4" x14ac:dyDescent="0.2">
      <c r="B3235" t="s">
        <v>3271</v>
      </c>
      <c r="C3235" s="51">
        <v>-1.6526022605889049E-2</v>
      </c>
      <c r="D3235" s="51">
        <f t="shared" si="53"/>
        <v>6.6526022605889051E-2</v>
      </c>
    </row>
    <row r="3236" spans="2:4" x14ac:dyDescent="0.2">
      <c r="B3236" t="s">
        <v>3272</v>
      </c>
      <c r="C3236" s="51">
        <v>2.998129964563152E-3</v>
      </c>
      <c r="D3236" s="51">
        <f t="shared" si="53"/>
        <v>4.7001870035436849E-2</v>
      </c>
    </row>
    <row r="3237" spans="2:4" x14ac:dyDescent="0.2">
      <c r="B3237" t="s">
        <v>3273</v>
      </c>
      <c r="C3237" s="51">
        <v>-1.8531456725852075E-2</v>
      </c>
      <c r="D3237" s="51">
        <f t="shared" si="53"/>
        <v>6.8531456725852077E-2</v>
      </c>
    </row>
    <row r="3238" spans="2:4" x14ac:dyDescent="0.2">
      <c r="B3238" t="s">
        <v>3274</v>
      </c>
      <c r="C3238" s="51">
        <v>1.721243094571346E-2</v>
      </c>
      <c r="D3238" s="51">
        <f t="shared" si="53"/>
        <v>3.2787569054286543E-2</v>
      </c>
    </row>
    <row r="3239" spans="2:4" x14ac:dyDescent="0.2">
      <c r="B3239" t="s">
        <v>3275</v>
      </c>
      <c r="C3239" s="51">
        <v>-1.459294439248735E-2</v>
      </c>
      <c r="D3239" s="51">
        <f t="shared" si="53"/>
        <v>6.4592944392487348E-2</v>
      </c>
    </row>
    <row r="3240" spans="2:4" x14ac:dyDescent="0.2">
      <c r="B3240" t="s">
        <v>3276</v>
      </c>
      <c r="C3240" s="51">
        <v>1.6487870889962994E-2</v>
      </c>
      <c r="D3240" s="51">
        <f t="shared" si="53"/>
        <v>3.3512129110037009E-2</v>
      </c>
    </row>
    <row r="3241" spans="2:4" x14ac:dyDescent="0.2">
      <c r="B3241" t="s">
        <v>3277</v>
      </c>
      <c r="C3241" s="51">
        <v>3.7665247088248616E-2</v>
      </c>
      <c r="D3241" s="51">
        <f t="shared" si="53"/>
        <v>1.2334752911751387E-2</v>
      </c>
    </row>
    <row r="3242" spans="2:4" x14ac:dyDescent="0.2">
      <c r="B3242" t="s">
        <v>3278</v>
      </c>
      <c r="C3242" s="51">
        <v>-1.5227289255630586E-2</v>
      </c>
      <c r="D3242" s="51">
        <f t="shared" si="53"/>
        <v>6.5227289255630594E-2</v>
      </c>
    </row>
    <row r="3243" spans="2:4" x14ac:dyDescent="0.2">
      <c r="B3243" t="s">
        <v>3279</v>
      </c>
      <c r="C3243" s="51">
        <v>-1.3790668746810671E-3</v>
      </c>
      <c r="D3243" s="51">
        <f t="shared" si="53"/>
        <v>5.1379066874681072E-2</v>
      </c>
    </row>
    <row r="3244" spans="2:4" x14ac:dyDescent="0.2">
      <c r="B3244" t="s">
        <v>3280</v>
      </c>
      <c r="C3244" s="51">
        <v>2.9938785439145452E-2</v>
      </c>
      <c r="D3244" s="51">
        <f t="shared" si="53"/>
        <v>2.0061214560854551E-2</v>
      </c>
    </row>
    <row r="3245" spans="2:4" x14ac:dyDescent="0.2">
      <c r="B3245" t="s">
        <v>3281</v>
      </c>
      <c r="C3245" s="51">
        <v>-7.4239014549834208E-3</v>
      </c>
      <c r="D3245" s="51">
        <f t="shared" si="53"/>
        <v>5.7423901454983425E-2</v>
      </c>
    </row>
    <row r="3246" spans="2:4" x14ac:dyDescent="0.2">
      <c r="B3246" t="s">
        <v>3282</v>
      </c>
      <c r="C3246" s="51">
        <v>4.2739075914122442E-3</v>
      </c>
      <c r="D3246" s="51">
        <f t="shared" si="53"/>
        <v>4.5726092408587757E-2</v>
      </c>
    </row>
    <row r="3247" spans="2:4" x14ac:dyDescent="0.2">
      <c r="B3247" t="s">
        <v>3283</v>
      </c>
      <c r="C3247" s="51">
        <v>2.2223260152653404E-3</v>
      </c>
      <c r="D3247" s="51">
        <f t="shared" si="53"/>
        <v>4.7777673984734662E-2</v>
      </c>
    </row>
    <row r="3248" spans="2:4" x14ac:dyDescent="0.2">
      <c r="B3248" t="s">
        <v>3284</v>
      </c>
      <c r="C3248" s="51">
        <v>-1.0924605056261997E-2</v>
      </c>
      <c r="D3248" s="51">
        <f t="shared" si="53"/>
        <v>6.0924605056262002E-2</v>
      </c>
    </row>
    <row r="3249" spans="2:4" x14ac:dyDescent="0.2">
      <c r="B3249" t="s">
        <v>3285</v>
      </c>
      <c r="C3249" s="51">
        <v>1.3294289641282118E-2</v>
      </c>
      <c r="D3249" s="51">
        <f t="shared" si="53"/>
        <v>3.6705710358717884E-2</v>
      </c>
    </row>
    <row r="3250" spans="2:4" x14ac:dyDescent="0.2">
      <c r="B3250" t="s">
        <v>3286</v>
      </c>
      <c r="C3250" s="51">
        <v>2.3894643382912355E-2</v>
      </c>
      <c r="D3250" s="51">
        <f t="shared" si="53"/>
        <v>2.6105356617087648E-2</v>
      </c>
    </row>
    <row r="3251" spans="2:4" x14ac:dyDescent="0.2">
      <c r="B3251" t="s">
        <v>3287</v>
      </c>
      <c r="C3251" s="51">
        <v>7.455933339336627E-3</v>
      </c>
      <c r="D3251" s="51">
        <f t="shared" si="53"/>
        <v>4.2544066660663377E-2</v>
      </c>
    </row>
    <row r="3252" spans="2:4" x14ac:dyDescent="0.2">
      <c r="B3252" t="s">
        <v>3288</v>
      </c>
      <c r="C3252" s="51">
        <v>-1.2416158465138894E-2</v>
      </c>
      <c r="D3252" s="51">
        <f t="shared" si="53"/>
        <v>6.2416158465138899E-2</v>
      </c>
    </row>
    <row r="3253" spans="2:4" x14ac:dyDescent="0.2">
      <c r="B3253" t="s">
        <v>3289</v>
      </c>
      <c r="C3253" s="51">
        <v>1.7581263534625025E-2</v>
      </c>
      <c r="D3253" s="51">
        <f t="shared" si="53"/>
        <v>3.2418736465374978E-2</v>
      </c>
    </row>
    <row r="3254" spans="2:4" x14ac:dyDescent="0.2">
      <c r="B3254" t="s">
        <v>3290</v>
      </c>
      <c r="C3254" s="51">
        <v>-2.0954735646819982E-2</v>
      </c>
      <c r="D3254" s="51">
        <f t="shared" si="53"/>
        <v>7.0954735646819977E-2</v>
      </c>
    </row>
    <row r="3255" spans="2:4" x14ac:dyDescent="0.2">
      <c r="B3255" t="s">
        <v>3291</v>
      </c>
      <c r="C3255" s="51">
        <v>1.4411712916998488E-2</v>
      </c>
      <c r="D3255" s="51">
        <f t="shared" si="53"/>
        <v>3.5588287083001519E-2</v>
      </c>
    </row>
    <row r="3256" spans="2:4" x14ac:dyDescent="0.2">
      <c r="B3256" t="s">
        <v>3292</v>
      </c>
      <c r="C3256" s="51">
        <v>3.5448035635460756E-2</v>
      </c>
      <c r="D3256" s="51">
        <f t="shared" si="53"/>
        <v>1.4551964364539247E-2</v>
      </c>
    </row>
    <row r="3257" spans="2:4" x14ac:dyDescent="0.2">
      <c r="B3257" t="s">
        <v>3293</v>
      </c>
      <c r="C3257" s="51">
        <v>-1.3913299497049171E-2</v>
      </c>
      <c r="D3257" s="51">
        <f t="shared" si="53"/>
        <v>6.3913299497049172E-2</v>
      </c>
    </row>
    <row r="3258" spans="2:4" x14ac:dyDescent="0.2">
      <c r="B3258" t="s">
        <v>3294</v>
      </c>
      <c r="C3258" s="51">
        <v>9.5234806634264049E-3</v>
      </c>
      <c r="D3258" s="51">
        <f t="shared" si="53"/>
        <v>4.0476519336573598E-2</v>
      </c>
    </row>
    <row r="3259" spans="2:4" x14ac:dyDescent="0.2">
      <c r="B3259" t="s">
        <v>3295</v>
      </c>
      <c r="C3259" s="51">
        <v>1.0594412765383213E-3</v>
      </c>
      <c r="D3259" s="51">
        <f t="shared" si="53"/>
        <v>4.8940558723461682E-2</v>
      </c>
    </row>
    <row r="3260" spans="2:4" x14ac:dyDescent="0.2">
      <c r="B3260" t="s">
        <v>3296</v>
      </c>
      <c r="C3260" s="51">
        <v>-1.1376369993186275E-2</v>
      </c>
      <c r="D3260" s="51">
        <f t="shared" si="53"/>
        <v>6.1376369993186276E-2</v>
      </c>
    </row>
    <row r="3261" spans="2:4" x14ac:dyDescent="0.2">
      <c r="B3261" t="s">
        <v>3297</v>
      </c>
      <c r="C3261" s="51">
        <v>7.085604801304414E-3</v>
      </c>
      <c r="D3261" s="51">
        <f t="shared" si="53"/>
        <v>4.2914395198695589E-2</v>
      </c>
    </row>
    <row r="3262" spans="2:4" x14ac:dyDescent="0.2">
      <c r="B3262" t="s">
        <v>3298</v>
      </c>
      <c r="C3262" s="51">
        <v>3.5426137295945905E-3</v>
      </c>
      <c r="D3262" s="51">
        <f t="shared" si="53"/>
        <v>4.645738627040541E-2</v>
      </c>
    </row>
    <row r="3263" spans="2:4" x14ac:dyDescent="0.2">
      <c r="B3263" t="s">
        <v>3299</v>
      </c>
      <c r="C3263" s="51">
        <v>1.6786404977497404E-2</v>
      </c>
      <c r="D3263" s="51">
        <f t="shared" si="53"/>
        <v>3.3213595022502596E-2</v>
      </c>
    </row>
    <row r="3264" spans="2:4" x14ac:dyDescent="0.2">
      <c r="B3264" t="s">
        <v>3300</v>
      </c>
      <c r="C3264" s="51">
        <v>-2.6883569556015365E-3</v>
      </c>
      <c r="D3264" s="51">
        <f t="shared" si="53"/>
        <v>5.2688356955601541E-2</v>
      </c>
    </row>
    <row r="3265" spans="2:4" x14ac:dyDescent="0.2">
      <c r="B3265" t="s">
        <v>3301</v>
      </c>
      <c r="C3265" s="51">
        <v>-6.8292132055718918E-3</v>
      </c>
      <c r="D3265" s="51">
        <f t="shared" si="53"/>
        <v>5.6829213205571896E-2</v>
      </c>
    </row>
    <row r="3266" spans="2:4" x14ac:dyDescent="0.2">
      <c r="B3266" t="s">
        <v>3302</v>
      </c>
      <c r="C3266" s="51">
        <v>-6.9643766007426028E-4</v>
      </c>
      <c r="D3266" s="51">
        <f t="shared" si="53"/>
        <v>5.0696437660074263E-2</v>
      </c>
    </row>
    <row r="3267" spans="2:4" x14ac:dyDescent="0.2">
      <c r="B3267" t="s">
        <v>3303</v>
      </c>
      <c r="C3267" s="51">
        <v>2.4745964828312036E-2</v>
      </c>
      <c r="D3267" s="51">
        <f t="shared" si="53"/>
        <v>2.5254035171687967E-2</v>
      </c>
    </row>
    <row r="3268" spans="2:4" x14ac:dyDescent="0.2">
      <c r="B3268" t="s">
        <v>3304</v>
      </c>
      <c r="C3268" s="51">
        <v>1.9727669161888825E-2</v>
      </c>
      <c r="D3268" s="51">
        <f t="shared" si="53"/>
        <v>3.0272330838111178E-2</v>
      </c>
    </row>
    <row r="3269" spans="2:4" x14ac:dyDescent="0.2">
      <c r="B3269" t="s">
        <v>3305</v>
      </c>
      <c r="C3269" s="51">
        <v>3.0144936539679389E-2</v>
      </c>
      <c r="D3269" s="51">
        <f t="shared" ref="D3269:D3332" si="54">-C3269+5%</f>
        <v>1.9855063460320614E-2</v>
      </c>
    </row>
    <row r="3270" spans="2:4" x14ac:dyDescent="0.2">
      <c r="B3270" t="s">
        <v>3306</v>
      </c>
      <c r="C3270" s="51">
        <v>-2.2816653990718097E-2</v>
      </c>
      <c r="D3270" s="51">
        <f t="shared" si="54"/>
        <v>7.28166539907181E-2</v>
      </c>
    </row>
    <row r="3271" spans="2:4" x14ac:dyDescent="0.2">
      <c r="B3271" t="s">
        <v>3307</v>
      </c>
      <c r="C3271" s="51">
        <v>-8.6673097446606107E-3</v>
      </c>
      <c r="D3271" s="51">
        <f t="shared" si="54"/>
        <v>5.8667309744660612E-2</v>
      </c>
    </row>
    <row r="3272" spans="2:4" x14ac:dyDescent="0.2">
      <c r="B3272" t="s">
        <v>3308</v>
      </c>
      <c r="C3272" s="51">
        <v>1.5171649576345505E-2</v>
      </c>
      <c r="D3272" s="51">
        <f t="shared" si="54"/>
        <v>3.4828350423654494E-2</v>
      </c>
    </row>
    <row r="3273" spans="2:4" x14ac:dyDescent="0.2">
      <c r="B3273" t="s">
        <v>3309</v>
      </c>
      <c r="C3273" s="51">
        <v>2.4882385967426182E-3</v>
      </c>
      <c r="D3273" s="51">
        <f t="shared" si="54"/>
        <v>4.7511761403257385E-2</v>
      </c>
    </row>
    <row r="3274" spans="2:4" x14ac:dyDescent="0.2">
      <c r="B3274" t="s">
        <v>3310</v>
      </c>
      <c r="C3274" s="51">
        <v>2.1006229712010552E-3</v>
      </c>
      <c r="D3274" s="51">
        <f t="shared" si="54"/>
        <v>4.7899377028798949E-2</v>
      </c>
    </row>
    <row r="3275" spans="2:4" x14ac:dyDescent="0.2">
      <c r="B3275" t="s">
        <v>3311</v>
      </c>
      <c r="C3275" s="51">
        <v>2.5573616571138727E-2</v>
      </c>
      <c r="D3275" s="51">
        <f t="shared" si="54"/>
        <v>2.4426383428861276E-2</v>
      </c>
    </row>
    <row r="3276" spans="2:4" x14ac:dyDescent="0.2">
      <c r="B3276" t="s">
        <v>3312</v>
      </c>
      <c r="C3276" s="51">
        <v>1.1200316337112701E-2</v>
      </c>
      <c r="D3276" s="51">
        <f t="shared" si="54"/>
        <v>3.8799683662887302E-2</v>
      </c>
    </row>
    <row r="3277" spans="2:4" x14ac:dyDescent="0.2">
      <c r="B3277" t="s">
        <v>3313</v>
      </c>
      <c r="C3277" s="51">
        <v>1.9637200696964618E-2</v>
      </c>
      <c r="D3277" s="51">
        <f t="shared" si="54"/>
        <v>3.0362799303035384E-2</v>
      </c>
    </row>
    <row r="3278" spans="2:4" x14ac:dyDescent="0.2">
      <c r="B3278" t="s">
        <v>3314</v>
      </c>
      <c r="C3278" s="51">
        <v>6.5286234220043593E-2</v>
      </c>
      <c r="D3278" s="51">
        <f t="shared" si="54"/>
        <v>-1.528623422004359E-2</v>
      </c>
    </row>
    <row r="3279" spans="2:4" x14ac:dyDescent="0.2">
      <c r="B3279" t="s">
        <v>3315</v>
      </c>
      <c r="C3279" s="51">
        <v>3.577356103089905E-4</v>
      </c>
      <c r="D3279" s="51">
        <f t="shared" si="54"/>
        <v>4.9642264389691014E-2</v>
      </c>
    </row>
    <row r="3280" spans="2:4" x14ac:dyDescent="0.2">
      <c r="B3280" t="s">
        <v>3316</v>
      </c>
      <c r="C3280" s="51">
        <v>2.9656640443806323E-2</v>
      </c>
      <c r="D3280" s="51">
        <f t="shared" si="54"/>
        <v>2.034335955619368E-2</v>
      </c>
    </row>
    <row r="3281" spans="2:4" x14ac:dyDescent="0.2">
      <c r="B3281" t="s">
        <v>3317</v>
      </c>
      <c r="C3281" s="51">
        <v>4.2589278303243293E-2</v>
      </c>
      <c r="D3281" s="51">
        <f t="shared" si="54"/>
        <v>7.4107216967567099E-3</v>
      </c>
    </row>
    <row r="3282" spans="2:4" x14ac:dyDescent="0.2">
      <c r="B3282" t="s">
        <v>3318</v>
      </c>
      <c r="C3282" s="51">
        <v>-1.2738886960773736E-3</v>
      </c>
      <c r="D3282" s="51">
        <f t="shared" si="54"/>
        <v>5.127388869607738E-2</v>
      </c>
    </row>
    <row r="3283" spans="2:4" x14ac:dyDescent="0.2">
      <c r="B3283" t="s">
        <v>3319</v>
      </c>
      <c r="C3283" s="51">
        <v>1.4290906421721539E-2</v>
      </c>
      <c r="D3283" s="51">
        <f t="shared" si="54"/>
        <v>3.5709093578278464E-2</v>
      </c>
    </row>
    <row r="3284" spans="2:4" x14ac:dyDescent="0.2">
      <c r="B3284" t="s">
        <v>3320</v>
      </c>
      <c r="C3284" s="51">
        <v>-2.4712598171784689E-3</v>
      </c>
      <c r="D3284" s="51">
        <f t="shared" si="54"/>
        <v>5.247125981717847E-2</v>
      </c>
    </row>
    <row r="3285" spans="2:4" x14ac:dyDescent="0.2">
      <c r="B3285" t="s">
        <v>3321</v>
      </c>
      <c r="C3285" s="51">
        <v>5.867546743140677E-3</v>
      </c>
      <c r="D3285" s="51">
        <f t="shared" si="54"/>
        <v>4.4132453256859328E-2</v>
      </c>
    </row>
    <row r="3286" spans="2:4" x14ac:dyDescent="0.2">
      <c r="B3286" t="s">
        <v>3322</v>
      </c>
      <c r="C3286" s="51">
        <v>4.2593101578395277E-2</v>
      </c>
      <c r="D3286" s="51">
        <f t="shared" si="54"/>
        <v>7.4068984216047254E-3</v>
      </c>
    </row>
    <row r="3287" spans="2:4" x14ac:dyDescent="0.2">
      <c r="B3287" t="s">
        <v>3323</v>
      </c>
      <c r="C3287" s="51">
        <v>-1.3058898661585759E-2</v>
      </c>
      <c r="D3287" s="51">
        <f t="shared" si="54"/>
        <v>6.3058898661585761E-2</v>
      </c>
    </row>
    <row r="3288" spans="2:4" x14ac:dyDescent="0.2">
      <c r="B3288" t="s">
        <v>3324</v>
      </c>
      <c r="C3288" s="51">
        <v>3.0117018739929162E-2</v>
      </c>
      <c r="D3288" s="51">
        <f t="shared" si="54"/>
        <v>1.9882981260070841E-2</v>
      </c>
    </row>
    <row r="3289" spans="2:4" x14ac:dyDescent="0.2">
      <c r="B3289" t="s">
        <v>3325</v>
      </c>
      <c r="C3289" s="51">
        <v>-3.9125083582687206E-3</v>
      </c>
      <c r="D3289" s="51">
        <f t="shared" si="54"/>
        <v>5.3912508358268725E-2</v>
      </c>
    </row>
    <row r="3290" spans="2:4" x14ac:dyDescent="0.2">
      <c r="B3290" t="s">
        <v>3326</v>
      </c>
      <c r="C3290" s="51">
        <v>2.5221036956492429E-2</v>
      </c>
      <c r="D3290" s="51">
        <f t="shared" si="54"/>
        <v>2.4778963043507574E-2</v>
      </c>
    </row>
    <row r="3291" spans="2:4" x14ac:dyDescent="0.2">
      <c r="B3291" t="s">
        <v>3327</v>
      </c>
      <c r="C3291" s="51">
        <v>9.3432874238457281E-3</v>
      </c>
      <c r="D3291" s="51">
        <f t="shared" si="54"/>
        <v>4.0656712576154275E-2</v>
      </c>
    </row>
    <row r="3292" spans="2:4" x14ac:dyDescent="0.2">
      <c r="B3292" t="s">
        <v>3328</v>
      </c>
      <c r="C3292" s="51">
        <v>-4.0088664400270736E-2</v>
      </c>
      <c r="D3292" s="51">
        <f t="shared" si="54"/>
        <v>9.0088664400270746E-2</v>
      </c>
    </row>
    <row r="3293" spans="2:4" x14ac:dyDescent="0.2">
      <c r="B3293" t="s">
        <v>3329</v>
      </c>
      <c r="C3293" s="51">
        <v>6.4560797063909631E-5</v>
      </c>
      <c r="D3293" s="51">
        <f t="shared" si="54"/>
        <v>4.9935439202936097E-2</v>
      </c>
    </row>
    <row r="3294" spans="2:4" x14ac:dyDescent="0.2">
      <c r="B3294" t="s">
        <v>3330</v>
      </c>
      <c r="C3294" s="51">
        <v>2.778600340074823E-2</v>
      </c>
      <c r="D3294" s="51">
        <f t="shared" si="54"/>
        <v>2.2213996599251773E-2</v>
      </c>
    </row>
    <row r="3295" spans="2:4" x14ac:dyDescent="0.2">
      <c r="B3295" t="s">
        <v>3331</v>
      </c>
      <c r="C3295" s="51">
        <v>-2.757905455835323E-2</v>
      </c>
      <c r="D3295" s="51">
        <f t="shared" si="54"/>
        <v>7.7579054558353233E-2</v>
      </c>
    </row>
    <row r="3296" spans="2:4" x14ac:dyDescent="0.2">
      <c r="B3296" t="s">
        <v>3332</v>
      </c>
      <c r="C3296" s="51">
        <v>1.4885962948064713E-2</v>
      </c>
      <c r="D3296" s="51">
        <f t="shared" si="54"/>
        <v>3.511403705193529E-2</v>
      </c>
    </row>
    <row r="3297" spans="2:4" x14ac:dyDescent="0.2">
      <c r="B3297" t="s">
        <v>3333</v>
      </c>
      <c r="C3297" s="51">
        <v>-8.1971490624852001E-3</v>
      </c>
      <c r="D3297" s="51">
        <f t="shared" si="54"/>
        <v>5.8197149062485201E-2</v>
      </c>
    </row>
    <row r="3298" spans="2:4" x14ac:dyDescent="0.2">
      <c r="B3298" t="s">
        <v>3334</v>
      </c>
      <c r="C3298" s="51">
        <v>2.9269276434781187E-2</v>
      </c>
      <c r="D3298" s="51">
        <f t="shared" si="54"/>
        <v>2.0730723565218816E-2</v>
      </c>
    </row>
    <row r="3299" spans="2:4" x14ac:dyDescent="0.2">
      <c r="B3299" t="s">
        <v>3335</v>
      </c>
      <c r="C3299" s="51">
        <v>-1.7528924338806019E-2</v>
      </c>
      <c r="D3299" s="51">
        <f t="shared" si="54"/>
        <v>6.7528924338806029E-2</v>
      </c>
    </row>
    <row r="3300" spans="2:4" x14ac:dyDescent="0.2">
      <c r="B3300" t="s">
        <v>3336</v>
      </c>
      <c r="C3300" s="51">
        <v>-1.6046360883728725E-2</v>
      </c>
      <c r="D3300" s="51">
        <f t="shared" si="54"/>
        <v>6.6046360883728727E-2</v>
      </c>
    </row>
    <row r="3301" spans="2:4" x14ac:dyDescent="0.2">
      <c r="B3301" t="s">
        <v>3337</v>
      </c>
      <c r="C3301" s="51">
        <v>3.5350757723578305E-2</v>
      </c>
      <c r="D3301" s="51">
        <f t="shared" si="54"/>
        <v>1.4649242276421698E-2</v>
      </c>
    </row>
    <row r="3302" spans="2:4" x14ac:dyDescent="0.2">
      <c r="B3302" t="s">
        <v>3338</v>
      </c>
      <c r="C3302" s="51">
        <v>2.6303646661055329E-2</v>
      </c>
      <c r="D3302" s="51">
        <f t="shared" si="54"/>
        <v>2.3696353338944674E-2</v>
      </c>
    </row>
    <row r="3303" spans="2:4" x14ac:dyDescent="0.2">
      <c r="B3303" t="s">
        <v>3339</v>
      </c>
      <c r="C3303" s="51">
        <v>6.3027960045853385E-3</v>
      </c>
      <c r="D3303" s="51">
        <f t="shared" si="54"/>
        <v>4.3697203995414664E-2</v>
      </c>
    </row>
    <row r="3304" spans="2:4" x14ac:dyDescent="0.2">
      <c r="B3304" t="s">
        <v>3340</v>
      </c>
      <c r="C3304" s="51">
        <v>-5.6701123690630507E-3</v>
      </c>
      <c r="D3304" s="51">
        <f t="shared" si="54"/>
        <v>5.5670112369063052E-2</v>
      </c>
    </row>
    <row r="3305" spans="2:4" x14ac:dyDescent="0.2">
      <c r="B3305" t="s">
        <v>3341</v>
      </c>
      <c r="C3305" s="51">
        <v>2.7244022433458435E-2</v>
      </c>
      <c r="D3305" s="51">
        <f t="shared" si="54"/>
        <v>2.2755977566541567E-2</v>
      </c>
    </row>
    <row r="3306" spans="2:4" x14ac:dyDescent="0.2">
      <c r="B3306" t="s">
        <v>3342</v>
      </c>
      <c r="C3306" s="51">
        <v>-1.0268666343573299E-2</v>
      </c>
      <c r="D3306" s="51">
        <f t="shared" si="54"/>
        <v>6.02686663435733E-2</v>
      </c>
    </row>
    <row r="3307" spans="2:4" x14ac:dyDescent="0.2">
      <c r="B3307" t="s">
        <v>3343</v>
      </c>
      <c r="C3307" s="51">
        <v>2.8719105360565031E-2</v>
      </c>
      <c r="D3307" s="51">
        <f t="shared" si="54"/>
        <v>2.1280894639434972E-2</v>
      </c>
    </row>
    <row r="3308" spans="2:4" x14ac:dyDescent="0.2">
      <c r="B3308" t="s">
        <v>3344</v>
      </c>
      <c r="C3308" s="51">
        <v>-3.4052930353847086E-2</v>
      </c>
      <c r="D3308" s="51">
        <f t="shared" si="54"/>
        <v>8.4052930353847088E-2</v>
      </c>
    </row>
    <row r="3309" spans="2:4" x14ac:dyDescent="0.2">
      <c r="B3309" t="s">
        <v>3345</v>
      </c>
      <c r="C3309" s="51">
        <v>-4.292545983694708E-2</v>
      </c>
      <c r="D3309" s="51">
        <f t="shared" si="54"/>
        <v>9.2925459836947083E-2</v>
      </c>
    </row>
    <row r="3310" spans="2:4" x14ac:dyDescent="0.2">
      <c r="B3310" t="s">
        <v>3346</v>
      </c>
      <c r="C3310" s="51">
        <v>2.7506515432701967E-2</v>
      </c>
      <c r="D3310" s="51">
        <f t="shared" si="54"/>
        <v>2.2493484567298036E-2</v>
      </c>
    </row>
    <row r="3311" spans="2:4" x14ac:dyDescent="0.2">
      <c r="B3311" t="s">
        <v>3347</v>
      </c>
      <c r="C3311" s="51">
        <v>-1.6376936900166034E-2</v>
      </c>
      <c r="D3311" s="51">
        <f t="shared" si="54"/>
        <v>6.6376936900166036E-2</v>
      </c>
    </row>
    <row r="3312" spans="2:4" x14ac:dyDescent="0.2">
      <c r="B3312" t="s">
        <v>3348</v>
      </c>
      <c r="C3312" s="51">
        <v>-4.3573538414650101E-2</v>
      </c>
      <c r="D3312" s="51">
        <f t="shared" si="54"/>
        <v>9.3573538414650104E-2</v>
      </c>
    </row>
    <row r="3313" spans="2:4" x14ac:dyDescent="0.2">
      <c r="B3313" t="s">
        <v>3349</v>
      </c>
      <c r="C3313" s="51">
        <v>3.741067894304894E-2</v>
      </c>
      <c r="D3313" s="51">
        <f t="shared" si="54"/>
        <v>1.2589321056951062E-2</v>
      </c>
    </row>
    <row r="3314" spans="2:4" x14ac:dyDescent="0.2">
      <c r="B3314" t="s">
        <v>3350</v>
      </c>
      <c r="C3314" s="51">
        <v>1.7465698072128097E-2</v>
      </c>
      <c r="D3314" s="51">
        <f t="shared" si="54"/>
        <v>3.2534301927871906E-2</v>
      </c>
    </row>
    <row r="3315" spans="2:4" x14ac:dyDescent="0.2">
      <c r="B3315" t="s">
        <v>3351</v>
      </c>
      <c r="C3315" s="51">
        <v>3.6188525794064251E-2</v>
      </c>
      <c r="D3315" s="51">
        <f t="shared" si="54"/>
        <v>1.3811474205935752E-2</v>
      </c>
    </row>
    <row r="3316" spans="2:4" x14ac:dyDescent="0.2">
      <c r="B3316" t="s">
        <v>3352</v>
      </c>
      <c r="C3316" s="51">
        <v>1.0705309277262546E-2</v>
      </c>
      <c r="D3316" s="51">
        <f t="shared" si="54"/>
        <v>3.929469072273746E-2</v>
      </c>
    </row>
    <row r="3317" spans="2:4" x14ac:dyDescent="0.2">
      <c r="B3317" t="s">
        <v>3353</v>
      </c>
      <c r="C3317" s="51">
        <v>-4.6758583135071759E-2</v>
      </c>
      <c r="D3317" s="51">
        <f t="shared" si="54"/>
        <v>9.6758583135071768E-2</v>
      </c>
    </row>
    <row r="3318" spans="2:4" x14ac:dyDescent="0.2">
      <c r="B3318" t="s">
        <v>3354</v>
      </c>
      <c r="C3318" s="51">
        <v>8.5121186590508789E-3</v>
      </c>
      <c r="D3318" s="51">
        <f t="shared" si="54"/>
        <v>4.148788134094912E-2</v>
      </c>
    </row>
    <row r="3319" spans="2:4" x14ac:dyDescent="0.2">
      <c r="B3319" t="s">
        <v>3355</v>
      </c>
      <c r="C3319" s="51">
        <v>-1.7166307000791477E-3</v>
      </c>
      <c r="D3319" s="51">
        <f t="shared" si="54"/>
        <v>5.1716630700079147E-2</v>
      </c>
    </row>
    <row r="3320" spans="2:4" x14ac:dyDescent="0.2">
      <c r="B3320" t="s">
        <v>3356</v>
      </c>
      <c r="C3320" s="51">
        <v>1.0475732935366871E-2</v>
      </c>
      <c r="D3320" s="51">
        <f t="shared" si="54"/>
        <v>3.9524267064633134E-2</v>
      </c>
    </row>
    <row r="3321" spans="2:4" x14ac:dyDescent="0.2">
      <c r="B3321" t="s">
        <v>3357</v>
      </c>
      <c r="C3321" s="51">
        <v>2.2366901281220191E-2</v>
      </c>
      <c r="D3321" s="51">
        <f t="shared" si="54"/>
        <v>2.7633098718779812E-2</v>
      </c>
    </row>
    <row r="3322" spans="2:4" x14ac:dyDescent="0.2">
      <c r="B3322" t="s">
        <v>3358</v>
      </c>
      <c r="C3322" s="51">
        <v>-6.8839186568196795E-3</v>
      </c>
      <c r="D3322" s="51">
        <f t="shared" si="54"/>
        <v>5.6883918656819681E-2</v>
      </c>
    </row>
    <row r="3323" spans="2:4" x14ac:dyDescent="0.2">
      <c r="B3323" t="s">
        <v>3359</v>
      </c>
      <c r="C3323" s="51">
        <v>1.3747202701882934E-2</v>
      </c>
      <c r="D3323" s="51">
        <f t="shared" si="54"/>
        <v>3.6252797298117069E-2</v>
      </c>
    </row>
    <row r="3324" spans="2:4" x14ac:dyDescent="0.2">
      <c r="B3324" t="s">
        <v>3360</v>
      </c>
      <c r="C3324" s="51">
        <v>1.4025053107390942E-2</v>
      </c>
      <c r="D3324" s="51">
        <f t="shared" si="54"/>
        <v>3.5974946892609064E-2</v>
      </c>
    </row>
    <row r="3325" spans="2:4" x14ac:dyDescent="0.2">
      <c r="B3325" t="s">
        <v>3361</v>
      </c>
      <c r="C3325" s="51">
        <v>1.0416645750206033E-2</v>
      </c>
      <c r="D3325" s="51">
        <f t="shared" si="54"/>
        <v>3.9583354249793971E-2</v>
      </c>
    </row>
    <row r="3326" spans="2:4" x14ac:dyDescent="0.2">
      <c r="B3326" t="s">
        <v>3362</v>
      </c>
      <c r="C3326" s="51">
        <v>1.1104287099290129E-2</v>
      </c>
      <c r="D3326" s="51">
        <f t="shared" si="54"/>
        <v>3.8895712900709874E-2</v>
      </c>
    </row>
    <row r="3327" spans="2:4" x14ac:dyDescent="0.2">
      <c r="B3327" t="s">
        <v>3363</v>
      </c>
      <c r="C3327" s="51">
        <v>5.4606616762807947E-3</v>
      </c>
      <c r="D3327" s="51">
        <f t="shared" si="54"/>
        <v>4.4539338323719209E-2</v>
      </c>
    </row>
    <row r="3328" spans="2:4" x14ac:dyDescent="0.2">
      <c r="B3328" t="s">
        <v>3364</v>
      </c>
      <c r="C3328" s="51">
        <v>2.2491754178411497E-2</v>
      </c>
      <c r="D3328" s="51">
        <f t="shared" si="54"/>
        <v>2.7508245821588506E-2</v>
      </c>
    </row>
    <row r="3329" spans="2:4" x14ac:dyDescent="0.2">
      <c r="B3329" t="s">
        <v>3365</v>
      </c>
      <c r="C3329" s="51">
        <v>-3.4240390708141839E-2</v>
      </c>
      <c r="D3329" s="51">
        <f t="shared" si="54"/>
        <v>8.4240390708141849E-2</v>
      </c>
    </row>
    <row r="3330" spans="2:4" x14ac:dyDescent="0.2">
      <c r="B3330" t="s">
        <v>3366</v>
      </c>
      <c r="C3330" s="51">
        <v>1.9882047985010504E-2</v>
      </c>
      <c r="D3330" s="51">
        <f t="shared" si="54"/>
        <v>3.0117952014989499E-2</v>
      </c>
    </row>
    <row r="3331" spans="2:4" x14ac:dyDescent="0.2">
      <c r="B3331" t="s">
        <v>3367</v>
      </c>
      <c r="C3331" s="51">
        <v>-1.5675435058506514E-2</v>
      </c>
      <c r="D3331" s="51">
        <f t="shared" si="54"/>
        <v>6.5675435058506509E-2</v>
      </c>
    </row>
    <row r="3332" spans="2:4" x14ac:dyDescent="0.2">
      <c r="B3332" t="s">
        <v>3368</v>
      </c>
      <c r="C3332" s="51">
        <v>1.1217927444507197E-3</v>
      </c>
      <c r="D3332" s="51">
        <f t="shared" si="54"/>
        <v>4.8878207255549283E-2</v>
      </c>
    </row>
    <row r="3333" spans="2:4" x14ac:dyDescent="0.2">
      <c r="B3333" t="s">
        <v>3369</v>
      </c>
      <c r="C3333" s="51">
        <v>-3.0288218626813863E-2</v>
      </c>
      <c r="D3333" s="51">
        <f t="shared" ref="D3333:D3396" si="55">-C3333+5%</f>
        <v>8.0288218626813873E-2</v>
      </c>
    </row>
    <row r="3334" spans="2:4" x14ac:dyDescent="0.2">
      <c r="B3334" t="s">
        <v>3370</v>
      </c>
      <c r="C3334" s="51">
        <v>4.6475802316846032E-2</v>
      </c>
      <c r="D3334" s="51">
        <f t="shared" si="55"/>
        <v>3.5241976831539706E-3</v>
      </c>
    </row>
    <row r="3335" spans="2:4" x14ac:dyDescent="0.2">
      <c r="B3335" t="s">
        <v>3371</v>
      </c>
      <c r="C3335" s="51">
        <v>3.6477688987630527E-4</v>
      </c>
      <c r="D3335" s="51">
        <f t="shared" si="55"/>
        <v>4.9635223110123694E-2</v>
      </c>
    </row>
    <row r="3336" spans="2:4" x14ac:dyDescent="0.2">
      <c r="B3336" t="s">
        <v>3372</v>
      </c>
      <c r="C3336" s="51">
        <v>1.6017406243730548E-2</v>
      </c>
      <c r="D3336" s="51">
        <f t="shared" si="55"/>
        <v>3.3982593756269455E-2</v>
      </c>
    </row>
    <row r="3337" spans="2:4" x14ac:dyDescent="0.2">
      <c r="B3337" t="s">
        <v>3373</v>
      </c>
      <c r="C3337" s="51">
        <v>2.021821399143274E-3</v>
      </c>
      <c r="D3337" s="51">
        <f t="shared" si="55"/>
        <v>4.7978178600856729E-2</v>
      </c>
    </row>
    <row r="3338" spans="2:4" x14ac:dyDescent="0.2">
      <c r="B3338" t="s">
        <v>3374</v>
      </c>
      <c r="C3338" s="51">
        <v>3.1416275402808259E-2</v>
      </c>
      <c r="D3338" s="51">
        <f t="shared" si="55"/>
        <v>1.8583724597191743E-2</v>
      </c>
    </row>
    <row r="3339" spans="2:4" x14ac:dyDescent="0.2">
      <c r="B3339" t="s">
        <v>3375</v>
      </c>
      <c r="C3339" s="51">
        <v>1.121922104189744E-2</v>
      </c>
      <c r="D3339" s="51">
        <f t="shared" si="55"/>
        <v>3.8780778958102564E-2</v>
      </c>
    </row>
    <row r="3340" spans="2:4" x14ac:dyDescent="0.2">
      <c r="B3340" t="s">
        <v>3376</v>
      </c>
      <c r="C3340" s="51">
        <v>1.0912099295727704E-2</v>
      </c>
      <c r="D3340" s="51">
        <f t="shared" si="55"/>
        <v>3.9087900704272302E-2</v>
      </c>
    </row>
    <row r="3341" spans="2:4" x14ac:dyDescent="0.2">
      <c r="B3341" t="s">
        <v>3377</v>
      </c>
      <c r="C3341" s="51">
        <v>1.1858043214948932E-2</v>
      </c>
      <c r="D3341" s="51">
        <f t="shared" si="55"/>
        <v>3.814195678505107E-2</v>
      </c>
    </row>
    <row r="3342" spans="2:4" x14ac:dyDescent="0.2">
      <c r="B3342" t="s">
        <v>3378</v>
      </c>
      <c r="C3342" s="51">
        <v>2.3789746587031493E-2</v>
      </c>
      <c r="D3342" s="51">
        <f t="shared" si="55"/>
        <v>2.6210253412968509E-2</v>
      </c>
    </row>
    <row r="3343" spans="2:4" x14ac:dyDescent="0.2">
      <c r="B3343" t="s">
        <v>3379</v>
      </c>
      <c r="C3343" s="51">
        <v>1.9859880177794123E-2</v>
      </c>
      <c r="D3343" s="51">
        <f t="shared" si="55"/>
        <v>3.014011982220588E-2</v>
      </c>
    </row>
    <row r="3344" spans="2:4" x14ac:dyDescent="0.2">
      <c r="B3344" t="s">
        <v>3380</v>
      </c>
      <c r="C3344" s="51">
        <v>9.5090133251309761E-3</v>
      </c>
      <c r="D3344" s="51">
        <f t="shared" si="55"/>
        <v>4.0490986674869028E-2</v>
      </c>
    </row>
    <row r="3345" spans="2:4" x14ac:dyDescent="0.2">
      <c r="B3345" t="s">
        <v>3381</v>
      </c>
      <c r="C3345" s="51">
        <v>2.711395785196756E-2</v>
      </c>
      <c r="D3345" s="51">
        <f t="shared" si="55"/>
        <v>2.2886042148032443E-2</v>
      </c>
    </row>
    <row r="3346" spans="2:4" x14ac:dyDescent="0.2">
      <c r="B3346" t="s">
        <v>3382</v>
      </c>
      <c r="C3346" s="51">
        <v>-1.5974821118008221E-2</v>
      </c>
      <c r="D3346" s="51">
        <f t="shared" si="55"/>
        <v>6.5974821118008231E-2</v>
      </c>
    </row>
    <row r="3347" spans="2:4" x14ac:dyDescent="0.2">
      <c r="B3347" t="s">
        <v>3383</v>
      </c>
      <c r="C3347" s="51">
        <v>1.9317311234682878E-2</v>
      </c>
      <c r="D3347" s="51">
        <f t="shared" si="55"/>
        <v>3.0682688765317125E-2</v>
      </c>
    </row>
    <row r="3348" spans="2:4" x14ac:dyDescent="0.2">
      <c r="B3348" t="s">
        <v>3384</v>
      </c>
      <c r="C3348" s="51">
        <v>7.636807228878017E-3</v>
      </c>
      <c r="D3348" s="51">
        <f t="shared" si="55"/>
        <v>4.2363192771121987E-2</v>
      </c>
    </row>
    <row r="3349" spans="2:4" x14ac:dyDescent="0.2">
      <c r="B3349" t="s">
        <v>3385</v>
      </c>
      <c r="C3349" s="51">
        <v>3.4379561284487145E-2</v>
      </c>
      <c r="D3349" s="51">
        <f t="shared" si="55"/>
        <v>1.5620438715512858E-2</v>
      </c>
    </row>
    <row r="3350" spans="2:4" x14ac:dyDescent="0.2">
      <c r="B3350" t="s">
        <v>3386</v>
      </c>
      <c r="C3350" s="51">
        <v>-3.2322710284943115E-2</v>
      </c>
      <c r="D3350" s="51">
        <f t="shared" si="55"/>
        <v>8.2322710284943118E-2</v>
      </c>
    </row>
    <row r="3351" spans="2:4" x14ac:dyDescent="0.2">
      <c r="B3351" t="s">
        <v>3387</v>
      </c>
      <c r="C3351" s="51">
        <v>-1.1550148675576409E-2</v>
      </c>
      <c r="D3351" s="51">
        <f t="shared" si="55"/>
        <v>6.1550148675576413E-2</v>
      </c>
    </row>
    <row r="3352" spans="2:4" x14ac:dyDescent="0.2">
      <c r="B3352" t="s">
        <v>3388</v>
      </c>
      <c r="C3352" s="51">
        <v>-7.3981496092733936E-3</v>
      </c>
      <c r="D3352" s="51">
        <f t="shared" si="55"/>
        <v>5.7398149609273398E-2</v>
      </c>
    </row>
    <row r="3353" spans="2:4" x14ac:dyDescent="0.2">
      <c r="B3353" t="s">
        <v>3389</v>
      </c>
      <c r="C3353" s="51">
        <v>2.6754851524186815E-2</v>
      </c>
      <c r="D3353" s="51">
        <f t="shared" si="55"/>
        <v>2.3245148475813188E-2</v>
      </c>
    </row>
    <row r="3354" spans="2:4" x14ac:dyDescent="0.2">
      <c r="B3354" t="s">
        <v>3390</v>
      </c>
      <c r="C3354" s="51">
        <v>5.3389224565499917E-3</v>
      </c>
      <c r="D3354" s="51">
        <f t="shared" si="55"/>
        <v>4.4661077543450015E-2</v>
      </c>
    </row>
    <row r="3355" spans="2:4" x14ac:dyDescent="0.2">
      <c r="B3355" t="s">
        <v>3391</v>
      </c>
      <c r="C3355" s="51">
        <v>-3.2653481613654445E-2</v>
      </c>
      <c r="D3355" s="51">
        <f t="shared" si="55"/>
        <v>8.2653481613654448E-2</v>
      </c>
    </row>
    <row r="3356" spans="2:4" x14ac:dyDescent="0.2">
      <c r="B3356" t="s">
        <v>3392</v>
      </c>
      <c r="C3356" s="51">
        <v>-9.7680400940754284E-3</v>
      </c>
      <c r="D3356" s="51">
        <f t="shared" si="55"/>
        <v>5.9768040094075429E-2</v>
      </c>
    </row>
    <row r="3357" spans="2:4" x14ac:dyDescent="0.2">
      <c r="B3357" t="s">
        <v>3393</v>
      </c>
      <c r="C3357" s="51">
        <v>-2.2086844311530789E-2</v>
      </c>
      <c r="D3357" s="51">
        <f t="shared" si="55"/>
        <v>7.2086844311530784E-2</v>
      </c>
    </row>
    <row r="3358" spans="2:4" x14ac:dyDescent="0.2">
      <c r="B3358" t="s">
        <v>3394</v>
      </c>
      <c r="C3358" s="51">
        <v>2.024790408578769E-2</v>
      </c>
      <c r="D3358" s="51">
        <f t="shared" si="55"/>
        <v>2.9752095914212313E-2</v>
      </c>
    </row>
    <row r="3359" spans="2:4" x14ac:dyDescent="0.2">
      <c r="B3359" t="s">
        <v>3395</v>
      </c>
      <c r="C3359" s="51">
        <v>-7.9774514865699146E-3</v>
      </c>
      <c r="D3359" s="51">
        <f t="shared" si="55"/>
        <v>5.7977451486569916E-2</v>
      </c>
    </row>
    <row r="3360" spans="2:4" x14ac:dyDescent="0.2">
      <c r="B3360" t="s">
        <v>3396</v>
      </c>
      <c r="C3360" s="51">
        <v>4.9542676817269912E-2</v>
      </c>
      <c r="D3360" s="51">
        <f t="shared" si="55"/>
        <v>4.5732318273009054E-4</v>
      </c>
    </row>
    <row r="3361" spans="2:4" x14ac:dyDescent="0.2">
      <c r="B3361" t="s">
        <v>3397</v>
      </c>
      <c r="C3361" s="51">
        <v>-7.8903842107739455E-3</v>
      </c>
      <c r="D3361" s="51">
        <f t="shared" si="55"/>
        <v>5.789038421077395E-2</v>
      </c>
    </row>
    <row r="3362" spans="2:4" x14ac:dyDescent="0.2">
      <c r="B3362" t="s">
        <v>3398</v>
      </c>
      <c r="C3362" s="51">
        <v>1.2506824526684078E-2</v>
      </c>
      <c r="D3362" s="51">
        <f t="shared" si="55"/>
        <v>3.7493175473315925E-2</v>
      </c>
    </row>
    <row r="3363" spans="2:4" x14ac:dyDescent="0.2">
      <c r="B3363" t="s">
        <v>3399</v>
      </c>
      <c r="C3363" s="51">
        <v>-1.0308656275291763E-2</v>
      </c>
      <c r="D3363" s="51">
        <f t="shared" si="55"/>
        <v>6.0308656275291764E-2</v>
      </c>
    </row>
    <row r="3364" spans="2:4" x14ac:dyDescent="0.2">
      <c r="B3364" t="s">
        <v>3400</v>
      </c>
      <c r="C3364" s="51">
        <v>1.4334103704872675E-2</v>
      </c>
      <c r="D3364" s="51">
        <f t="shared" si="55"/>
        <v>3.5665896295127328E-2</v>
      </c>
    </row>
    <row r="3365" spans="2:4" x14ac:dyDescent="0.2">
      <c r="B3365" t="s">
        <v>3401</v>
      </c>
      <c r="C3365" s="51">
        <v>-1.9703547015708041E-2</v>
      </c>
      <c r="D3365" s="51">
        <f t="shared" si="55"/>
        <v>6.9703547015708051E-2</v>
      </c>
    </row>
    <row r="3366" spans="2:4" x14ac:dyDescent="0.2">
      <c r="B3366" t="s">
        <v>3402</v>
      </c>
      <c r="C3366" s="51">
        <v>-5.7177012676757292E-3</v>
      </c>
      <c r="D3366" s="51">
        <f t="shared" si="55"/>
        <v>5.571770126767573E-2</v>
      </c>
    </row>
    <row r="3367" spans="2:4" x14ac:dyDescent="0.2">
      <c r="B3367" t="s">
        <v>3403</v>
      </c>
      <c r="C3367" s="51">
        <v>9.8949903528483922E-3</v>
      </c>
      <c r="D3367" s="51">
        <f t="shared" si="55"/>
        <v>4.0105009647151607E-2</v>
      </c>
    </row>
    <row r="3368" spans="2:4" x14ac:dyDescent="0.2">
      <c r="B3368" t="s">
        <v>3404</v>
      </c>
      <c r="C3368" s="51">
        <v>1.2218065738658707E-2</v>
      </c>
      <c r="D3368" s="51">
        <f t="shared" si="55"/>
        <v>3.7781934261341299E-2</v>
      </c>
    </row>
    <row r="3369" spans="2:4" x14ac:dyDescent="0.2">
      <c r="B3369" t="s">
        <v>3405</v>
      </c>
      <c r="C3369" s="51">
        <v>-9.9968554143376239E-3</v>
      </c>
      <c r="D3369" s="51">
        <f t="shared" si="55"/>
        <v>5.9996855414337628E-2</v>
      </c>
    </row>
    <row r="3370" spans="2:4" x14ac:dyDescent="0.2">
      <c r="B3370" t="s">
        <v>3406</v>
      </c>
      <c r="C3370" s="51">
        <v>-4.2283749365219114E-2</v>
      </c>
      <c r="D3370" s="51">
        <f t="shared" si="55"/>
        <v>9.2283749365219117E-2</v>
      </c>
    </row>
    <row r="3371" spans="2:4" x14ac:dyDescent="0.2">
      <c r="B3371" t="s">
        <v>3407</v>
      </c>
      <c r="C3371" s="51">
        <v>8.0142696389434963E-3</v>
      </c>
      <c r="D3371" s="51">
        <f t="shared" si="55"/>
        <v>4.1985730361056503E-2</v>
      </c>
    </row>
    <row r="3372" spans="2:4" x14ac:dyDescent="0.2">
      <c r="B3372" t="s">
        <v>3408</v>
      </c>
      <c r="C3372" s="51">
        <v>-4.3528558348615437E-3</v>
      </c>
      <c r="D3372" s="51">
        <f t="shared" si="55"/>
        <v>5.4352855834861546E-2</v>
      </c>
    </row>
    <row r="3373" spans="2:4" x14ac:dyDescent="0.2">
      <c r="B3373" t="s">
        <v>3409</v>
      </c>
      <c r="C3373" s="51">
        <v>-9.0361279434979149E-3</v>
      </c>
      <c r="D3373" s="51">
        <f t="shared" si="55"/>
        <v>5.9036127943497919E-2</v>
      </c>
    </row>
    <row r="3374" spans="2:4" x14ac:dyDescent="0.2">
      <c r="B3374" t="s">
        <v>3410</v>
      </c>
      <c r="C3374" s="51">
        <v>-1.4829126745786252E-2</v>
      </c>
      <c r="D3374" s="51">
        <f t="shared" si="55"/>
        <v>6.4829126745786253E-2</v>
      </c>
    </row>
    <row r="3375" spans="2:4" x14ac:dyDescent="0.2">
      <c r="B3375" t="s">
        <v>3411</v>
      </c>
      <c r="C3375" s="51">
        <v>-2.8387203067720239E-3</v>
      </c>
      <c r="D3375" s="51">
        <f t="shared" si="55"/>
        <v>5.283872030677203E-2</v>
      </c>
    </row>
    <row r="3376" spans="2:4" x14ac:dyDescent="0.2">
      <c r="B3376" t="s">
        <v>3412</v>
      </c>
      <c r="C3376" s="51">
        <v>2.1864089164311085E-2</v>
      </c>
      <c r="D3376" s="51">
        <f t="shared" si="55"/>
        <v>2.8135910835688917E-2</v>
      </c>
    </row>
    <row r="3377" spans="2:4" x14ac:dyDescent="0.2">
      <c r="B3377" t="s">
        <v>3413</v>
      </c>
      <c r="C3377" s="51">
        <v>3.6337061133572088E-2</v>
      </c>
      <c r="D3377" s="51">
        <f t="shared" si="55"/>
        <v>1.3662938866427915E-2</v>
      </c>
    </row>
    <row r="3378" spans="2:4" x14ac:dyDescent="0.2">
      <c r="B3378" t="s">
        <v>3414</v>
      </c>
      <c r="C3378" s="51">
        <v>1.4565940137731635E-2</v>
      </c>
      <c r="D3378" s="51">
        <f t="shared" si="55"/>
        <v>3.5434059862268372E-2</v>
      </c>
    </row>
    <row r="3379" spans="2:4" x14ac:dyDescent="0.2">
      <c r="B3379" t="s">
        <v>3415</v>
      </c>
      <c r="C3379" s="51">
        <v>1.7155400285573219E-2</v>
      </c>
      <c r="D3379" s="51">
        <f t="shared" si="55"/>
        <v>3.2844599714426784E-2</v>
      </c>
    </row>
    <row r="3380" spans="2:4" x14ac:dyDescent="0.2">
      <c r="B3380" t="s">
        <v>3416</v>
      </c>
      <c r="C3380" s="51">
        <v>5.4159708367925892E-3</v>
      </c>
      <c r="D3380" s="51">
        <f t="shared" si="55"/>
        <v>4.4584029163207417E-2</v>
      </c>
    </row>
    <row r="3381" spans="2:4" x14ac:dyDescent="0.2">
      <c r="B3381" t="s">
        <v>3417</v>
      </c>
      <c r="C3381" s="51">
        <v>4.7397334122030538E-2</v>
      </c>
      <c r="D3381" s="51">
        <f t="shared" si="55"/>
        <v>2.602665877969465E-3</v>
      </c>
    </row>
    <row r="3382" spans="2:4" x14ac:dyDescent="0.2">
      <c r="B3382" t="s">
        <v>3418</v>
      </c>
      <c r="C3382" s="51">
        <v>-3.061875960885322E-2</v>
      </c>
      <c r="D3382" s="51">
        <f t="shared" si="55"/>
        <v>8.061875960885323E-2</v>
      </c>
    </row>
    <row r="3383" spans="2:4" x14ac:dyDescent="0.2">
      <c r="B3383" t="s">
        <v>3419</v>
      </c>
      <c r="C3383" s="51">
        <v>2.8969375839843582E-2</v>
      </c>
      <c r="D3383" s="51">
        <f t="shared" si="55"/>
        <v>2.1030624160156421E-2</v>
      </c>
    </row>
    <row r="3384" spans="2:4" x14ac:dyDescent="0.2">
      <c r="B3384" t="s">
        <v>3420</v>
      </c>
      <c r="C3384" s="51">
        <v>1.9317078858453966E-2</v>
      </c>
      <c r="D3384" s="51">
        <f t="shared" si="55"/>
        <v>3.0682921141546037E-2</v>
      </c>
    </row>
    <row r="3385" spans="2:4" x14ac:dyDescent="0.2">
      <c r="B3385" t="s">
        <v>3421</v>
      </c>
      <c r="C3385" s="51">
        <v>-1.1292003378402299E-2</v>
      </c>
      <c r="D3385" s="51">
        <f t="shared" si="55"/>
        <v>6.12920033784023E-2</v>
      </c>
    </row>
    <row r="3386" spans="2:4" x14ac:dyDescent="0.2">
      <c r="B3386" t="s">
        <v>3422</v>
      </c>
      <c r="C3386" s="51">
        <v>2.1502975243188172E-2</v>
      </c>
      <c r="D3386" s="51">
        <f t="shared" si="55"/>
        <v>2.8497024756811831E-2</v>
      </c>
    </row>
    <row r="3387" spans="2:4" x14ac:dyDescent="0.2">
      <c r="B3387" t="s">
        <v>3423</v>
      </c>
      <c r="C3387" s="51">
        <v>3.2832756158162182E-2</v>
      </c>
      <c r="D3387" s="51">
        <f t="shared" si="55"/>
        <v>1.716724384183782E-2</v>
      </c>
    </row>
    <row r="3388" spans="2:4" x14ac:dyDescent="0.2">
      <c r="B3388" t="s">
        <v>3424</v>
      </c>
      <c r="C3388" s="51">
        <v>2.9024663989535356E-2</v>
      </c>
      <c r="D3388" s="51">
        <f t="shared" si="55"/>
        <v>2.0975336010464647E-2</v>
      </c>
    </row>
    <row r="3389" spans="2:4" x14ac:dyDescent="0.2">
      <c r="B3389" t="s">
        <v>3425</v>
      </c>
      <c r="C3389" s="51">
        <v>1.7560153029177881E-2</v>
      </c>
      <c r="D3389" s="51">
        <f t="shared" si="55"/>
        <v>3.2439846970822125E-2</v>
      </c>
    </row>
    <row r="3390" spans="2:4" x14ac:dyDescent="0.2">
      <c r="B3390" t="s">
        <v>3426</v>
      </c>
      <c r="C3390" s="51">
        <v>-2.8774369441301531E-2</v>
      </c>
      <c r="D3390" s="51">
        <f t="shared" si="55"/>
        <v>7.8774369441301534E-2</v>
      </c>
    </row>
    <row r="3391" spans="2:4" x14ac:dyDescent="0.2">
      <c r="B3391" t="s">
        <v>3427</v>
      </c>
      <c r="C3391" s="51">
        <v>-2.408708260257475E-2</v>
      </c>
      <c r="D3391" s="51">
        <f t="shared" si="55"/>
        <v>7.4087082602574753E-2</v>
      </c>
    </row>
    <row r="3392" spans="2:4" x14ac:dyDescent="0.2">
      <c r="B3392" t="s">
        <v>3428</v>
      </c>
      <c r="C3392" s="51">
        <v>2.4946132268278822E-2</v>
      </c>
      <c r="D3392" s="51">
        <f t="shared" si="55"/>
        <v>2.5053867731721181E-2</v>
      </c>
    </row>
    <row r="3393" spans="2:4" x14ac:dyDescent="0.2">
      <c r="B3393" t="s">
        <v>3429</v>
      </c>
      <c r="C3393" s="51">
        <v>3.8210937739869173E-2</v>
      </c>
      <c r="D3393" s="51">
        <f t="shared" si="55"/>
        <v>1.178906226013083E-2</v>
      </c>
    </row>
    <row r="3394" spans="2:4" x14ac:dyDescent="0.2">
      <c r="B3394" t="s">
        <v>3430</v>
      </c>
      <c r="C3394" s="51">
        <v>3.7910223287800665E-2</v>
      </c>
      <c r="D3394" s="51">
        <f t="shared" si="55"/>
        <v>1.2089776712199338E-2</v>
      </c>
    </row>
    <row r="3395" spans="2:4" x14ac:dyDescent="0.2">
      <c r="B3395" t="s">
        <v>3431</v>
      </c>
      <c r="C3395" s="51">
        <v>2.5392772511036582E-2</v>
      </c>
      <c r="D3395" s="51">
        <f t="shared" si="55"/>
        <v>2.4607227488963421E-2</v>
      </c>
    </row>
    <row r="3396" spans="2:4" x14ac:dyDescent="0.2">
      <c r="B3396" t="s">
        <v>3432</v>
      </c>
      <c r="C3396" s="51">
        <v>-7.6561018015738197E-4</v>
      </c>
      <c r="D3396" s="51">
        <f t="shared" si="55"/>
        <v>5.0765610180157385E-2</v>
      </c>
    </row>
    <row r="3397" spans="2:4" x14ac:dyDescent="0.2">
      <c r="B3397" t="s">
        <v>3433</v>
      </c>
      <c r="C3397" s="51">
        <v>2.5431198643618619E-2</v>
      </c>
      <c r="D3397" s="51">
        <f t="shared" ref="D3397:D3460" si="56">-C3397+5%</f>
        <v>2.4568801356381384E-2</v>
      </c>
    </row>
    <row r="3398" spans="2:4" x14ac:dyDescent="0.2">
      <c r="B3398" t="s">
        <v>3434</v>
      </c>
      <c r="C3398" s="51">
        <v>1.2738769363866946E-2</v>
      </c>
      <c r="D3398" s="51">
        <f t="shared" si="56"/>
        <v>3.7261230636133055E-2</v>
      </c>
    </row>
    <row r="3399" spans="2:4" x14ac:dyDescent="0.2">
      <c r="B3399" t="s">
        <v>3435</v>
      </c>
      <c r="C3399" s="51">
        <v>4.3401608922165229E-3</v>
      </c>
      <c r="D3399" s="51">
        <f t="shared" si="56"/>
        <v>4.5659839107783477E-2</v>
      </c>
    </row>
    <row r="3400" spans="2:4" x14ac:dyDescent="0.2">
      <c r="B3400" t="s">
        <v>3436</v>
      </c>
      <c r="C3400" s="51">
        <v>1.9849526435653395E-2</v>
      </c>
      <c r="D3400" s="51">
        <f t="shared" si="56"/>
        <v>3.0150473564346608E-2</v>
      </c>
    </row>
    <row r="3401" spans="2:4" x14ac:dyDescent="0.2">
      <c r="B3401" t="s">
        <v>3437</v>
      </c>
      <c r="C3401" s="51">
        <v>1.285287482174019E-2</v>
      </c>
      <c r="D3401" s="51">
        <f t="shared" si="56"/>
        <v>3.7147125178259813E-2</v>
      </c>
    </row>
    <row r="3402" spans="2:4" x14ac:dyDescent="0.2">
      <c r="B3402" t="s">
        <v>3438</v>
      </c>
      <c r="C3402" s="51">
        <v>-1.1555960841142797E-2</v>
      </c>
      <c r="D3402" s="51">
        <f t="shared" si="56"/>
        <v>6.1555960841142801E-2</v>
      </c>
    </row>
    <row r="3403" spans="2:4" x14ac:dyDescent="0.2">
      <c r="B3403" t="s">
        <v>3439</v>
      </c>
      <c r="C3403" s="51">
        <v>-1.94149292223127E-2</v>
      </c>
      <c r="D3403" s="51">
        <f t="shared" si="56"/>
        <v>6.941492922231271E-2</v>
      </c>
    </row>
    <row r="3404" spans="2:4" x14ac:dyDescent="0.2">
      <c r="B3404" t="s">
        <v>3440</v>
      </c>
      <c r="C3404" s="51">
        <v>9.8710372355104714E-3</v>
      </c>
      <c r="D3404" s="51">
        <f t="shared" si="56"/>
        <v>4.0128962764489531E-2</v>
      </c>
    </row>
    <row r="3405" spans="2:4" x14ac:dyDescent="0.2">
      <c r="B3405" t="s">
        <v>3441</v>
      </c>
      <c r="C3405" s="51">
        <v>3.2466575641011422E-2</v>
      </c>
      <c r="D3405" s="51">
        <f t="shared" si="56"/>
        <v>1.7533424358988581E-2</v>
      </c>
    </row>
    <row r="3406" spans="2:4" x14ac:dyDescent="0.2">
      <c r="B3406" t="s">
        <v>3442</v>
      </c>
      <c r="C3406" s="51">
        <v>-1.6197274079582033E-3</v>
      </c>
      <c r="D3406" s="51">
        <f t="shared" si="56"/>
        <v>5.1619727407958206E-2</v>
      </c>
    </row>
    <row r="3407" spans="2:4" x14ac:dyDescent="0.2">
      <c r="B3407" t="s">
        <v>3443</v>
      </c>
      <c r="C3407" s="51">
        <v>9.3994102955213769E-3</v>
      </c>
      <c r="D3407" s="51">
        <f t="shared" si="56"/>
        <v>4.0600589704478628E-2</v>
      </c>
    </row>
    <row r="3408" spans="2:4" x14ac:dyDescent="0.2">
      <c r="B3408" t="s">
        <v>3444</v>
      </c>
      <c r="C3408" s="51">
        <v>8.4050282084288126E-3</v>
      </c>
      <c r="D3408" s="51">
        <f t="shared" si="56"/>
        <v>4.1594971791571192E-2</v>
      </c>
    </row>
    <row r="3409" spans="2:4" x14ac:dyDescent="0.2">
      <c r="B3409" t="s">
        <v>3445</v>
      </c>
      <c r="C3409" s="51">
        <v>5.8792276081153661E-3</v>
      </c>
      <c r="D3409" s="51">
        <f t="shared" si="56"/>
        <v>4.4120772391884638E-2</v>
      </c>
    </row>
    <row r="3410" spans="2:4" x14ac:dyDescent="0.2">
      <c r="B3410" t="s">
        <v>3446</v>
      </c>
      <c r="C3410" s="51">
        <v>2.2743057252710341E-3</v>
      </c>
      <c r="D3410" s="51">
        <f t="shared" si="56"/>
        <v>4.7725694274728968E-2</v>
      </c>
    </row>
    <row r="3411" spans="2:4" x14ac:dyDescent="0.2">
      <c r="B3411" t="s">
        <v>3447</v>
      </c>
      <c r="C3411" s="51">
        <v>-1.5148859365813635E-2</v>
      </c>
      <c r="D3411" s="51">
        <f t="shared" si="56"/>
        <v>6.5148859365813633E-2</v>
      </c>
    </row>
    <row r="3412" spans="2:4" x14ac:dyDescent="0.2">
      <c r="B3412" t="s">
        <v>3448</v>
      </c>
      <c r="C3412" s="51">
        <v>4.3258349352571508E-2</v>
      </c>
      <c r="D3412" s="51">
        <f t="shared" si="56"/>
        <v>6.7416506474284946E-3</v>
      </c>
    </row>
    <row r="3413" spans="2:4" x14ac:dyDescent="0.2">
      <c r="B3413" t="s">
        <v>3449</v>
      </c>
      <c r="C3413" s="51">
        <v>3.683805455007997E-2</v>
      </c>
      <c r="D3413" s="51">
        <f t="shared" si="56"/>
        <v>1.3161945449920033E-2</v>
      </c>
    </row>
    <row r="3414" spans="2:4" x14ac:dyDescent="0.2">
      <c r="B3414" t="s">
        <v>3450</v>
      </c>
      <c r="C3414" s="51">
        <v>3.9943588403335367E-2</v>
      </c>
      <c r="D3414" s="51">
        <f t="shared" si="56"/>
        <v>1.0056411596664636E-2</v>
      </c>
    </row>
    <row r="3415" spans="2:4" x14ac:dyDescent="0.2">
      <c r="B3415" t="s">
        <v>3451</v>
      </c>
      <c r="C3415" s="51">
        <v>6.9043298513066873E-3</v>
      </c>
      <c r="D3415" s="51">
        <f t="shared" si="56"/>
        <v>4.3095670148693317E-2</v>
      </c>
    </row>
    <row r="3416" spans="2:4" x14ac:dyDescent="0.2">
      <c r="B3416" t="s">
        <v>3452</v>
      </c>
      <c r="C3416" s="51">
        <v>2.8326740429430348E-2</v>
      </c>
      <c r="D3416" s="51">
        <f t="shared" si="56"/>
        <v>2.1673259570569654E-2</v>
      </c>
    </row>
    <row r="3417" spans="2:4" x14ac:dyDescent="0.2">
      <c r="B3417" t="s">
        <v>3453</v>
      </c>
      <c r="C3417" s="51">
        <v>-3.8288591377731482E-2</v>
      </c>
      <c r="D3417" s="51">
        <f t="shared" si="56"/>
        <v>8.8288591377731485E-2</v>
      </c>
    </row>
    <row r="3418" spans="2:4" x14ac:dyDescent="0.2">
      <c r="B3418" t="s">
        <v>3454</v>
      </c>
      <c r="C3418" s="51">
        <v>8.7041120765619217E-3</v>
      </c>
      <c r="D3418" s="51">
        <f t="shared" si="56"/>
        <v>4.1295887923438079E-2</v>
      </c>
    </row>
    <row r="3419" spans="2:4" x14ac:dyDescent="0.2">
      <c r="B3419" t="s">
        <v>3455</v>
      </c>
      <c r="C3419" s="51">
        <v>1.5207894554625855E-2</v>
      </c>
      <c r="D3419" s="51">
        <f t="shared" si="56"/>
        <v>3.4792105445374144E-2</v>
      </c>
    </row>
    <row r="3420" spans="2:4" x14ac:dyDescent="0.2">
      <c r="B3420" t="s">
        <v>3456</v>
      </c>
      <c r="C3420" s="51">
        <v>2.9650297546524361E-3</v>
      </c>
      <c r="D3420" s="51">
        <f t="shared" si="56"/>
        <v>4.7034970245347564E-2</v>
      </c>
    </row>
    <row r="3421" spans="2:4" x14ac:dyDescent="0.2">
      <c r="B3421" t="s">
        <v>3457</v>
      </c>
      <c r="C3421" s="51">
        <v>1.2833488053563246E-2</v>
      </c>
      <c r="D3421" s="51">
        <f t="shared" si="56"/>
        <v>3.7166511946436755E-2</v>
      </c>
    </row>
    <row r="3422" spans="2:4" x14ac:dyDescent="0.2">
      <c r="B3422" t="s">
        <v>3458</v>
      </c>
      <c r="C3422" s="51">
        <v>6.0973018937363038E-2</v>
      </c>
      <c r="D3422" s="51">
        <f t="shared" si="56"/>
        <v>-1.0973018937363035E-2</v>
      </c>
    </row>
    <row r="3423" spans="2:4" x14ac:dyDescent="0.2">
      <c r="B3423" t="s">
        <v>3459</v>
      </c>
      <c r="C3423" s="51">
        <v>-4.0849644638008917E-3</v>
      </c>
      <c r="D3423" s="51">
        <f t="shared" si="56"/>
        <v>5.4084964463800893E-2</v>
      </c>
    </row>
    <row r="3424" spans="2:4" x14ac:dyDescent="0.2">
      <c r="B3424" t="s">
        <v>3460</v>
      </c>
      <c r="C3424" s="51">
        <v>2.2607965926255382E-2</v>
      </c>
      <c r="D3424" s="51">
        <f t="shared" si="56"/>
        <v>2.7392034073744621E-2</v>
      </c>
    </row>
    <row r="3425" spans="2:4" x14ac:dyDescent="0.2">
      <c r="B3425" t="s">
        <v>3461</v>
      </c>
      <c r="C3425" s="51">
        <v>-1.0232619331362361E-2</v>
      </c>
      <c r="D3425" s="51">
        <f t="shared" si="56"/>
        <v>6.0232619331362362E-2</v>
      </c>
    </row>
    <row r="3426" spans="2:4" x14ac:dyDescent="0.2">
      <c r="B3426" t="s">
        <v>3462</v>
      </c>
      <c r="C3426" s="51">
        <v>1.2285941378300688E-2</v>
      </c>
      <c r="D3426" s="51">
        <f t="shared" si="56"/>
        <v>3.7714058621699312E-2</v>
      </c>
    </row>
    <row r="3427" spans="2:4" x14ac:dyDescent="0.2">
      <c r="B3427" t="s">
        <v>3463</v>
      </c>
      <c r="C3427" s="51">
        <v>4.5035635234270927E-2</v>
      </c>
      <c r="D3427" s="51">
        <f t="shared" si="56"/>
        <v>4.9643647657290763E-3</v>
      </c>
    </row>
    <row r="3428" spans="2:4" x14ac:dyDescent="0.2">
      <c r="B3428" t="s">
        <v>3464</v>
      </c>
      <c r="C3428" s="51">
        <v>-1.5122966279149731E-2</v>
      </c>
      <c r="D3428" s="51">
        <f t="shared" si="56"/>
        <v>6.5122966279149735E-2</v>
      </c>
    </row>
    <row r="3429" spans="2:4" x14ac:dyDescent="0.2">
      <c r="B3429" t="s">
        <v>3465</v>
      </c>
      <c r="C3429" s="51">
        <v>3.1316707429172662E-2</v>
      </c>
      <c r="D3429" s="51">
        <f t="shared" si="56"/>
        <v>1.8683292570827341E-2</v>
      </c>
    </row>
    <row r="3430" spans="2:4" x14ac:dyDescent="0.2">
      <c r="B3430" t="s">
        <v>3466</v>
      </c>
      <c r="C3430" s="51">
        <v>9.2820624087924589E-3</v>
      </c>
      <c r="D3430" s="51">
        <f t="shared" si="56"/>
        <v>4.0717937591207544E-2</v>
      </c>
    </row>
    <row r="3431" spans="2:4" x14ac:dyDescent="0.2">
      <c r="B3431" t="s">
        <v>3467</v>
      </c>
      <c r="C3431" s="51">
        <v>1.5775687081528777E-2</v>
      </c>
      <c r="D3431" s="51">
        <f t="shared" si="56"/>
        <v>3.4224312918471222E-2</v>
      </c>
    </row>
    <row r="3432" spans="2:4" x14ac:dyDescent="0.2">
      <c r="B3432" t="s">
        <v>3468</v>
      </c>
      <c r="C3432" s="51">
        <v>-7.0216643880107298E-3</v>
      </c>
      <c r="D3432" s="51">
        <f t="shared" si="56"/>
        <v>5.7021664388010734E-2</v>
      </c>
    </row>
    <row r="3433" spans="2:4" x14ac:dyDescent="0.2">
      <c r="B3433" t="s">
        <v>3469</v>
      </c>
      <c r="C3433" s="51">
        <v>3.1978570968743073E-3</v>
      </c>
      <c r="D3433" s="51">
        <f t="shared" si="56"/>
        <v>4.6802142903125697E-2</v>
      </c>
    </row>
    <row r="3434" spans="2:4" x14ac:dyDescent="0.2">
      <c r="B3434" t="s">
        <v>3470</v>
      </c>
      <c r="C3434" s="51">
        <v>2.973698050422041E-3</v>
      </c>
      <c r="D3434" s="51">
        <f t="shared" si="56"/>
        <v>4.7026301949577964E-2</v>
      </c>
    </row>
    <row r="3435" spans="2:4" x14ac:dyDescent="0.2">
      <c r="B3435" t="s">
        <v>3471</v>
      </c>
      <c r="C3435" s="51">
        <v>2.8612294660217981E-2</v>
      </c>
      <c r="D3435" s="51">
        <f t="shared" si="56"/>
        <v>2.1387705339782022E-2</v>
      </c>
    </row>
    <row r="3436" spans="2:4" x14ac:dyDescent="0.2">
      <c r="B3436" t="s">
        <v>3472</v>
      </c>
      <c r="C3436" s="51">
        <v>2.3969089282252123E-2</v>
      </c>
      <c r="D3436" s="51">
        <f t="shared" si="56"/>
        <v>2.6030910717747879E-2</v>
      </c>
    </row>
    <row r="3437" spans="2:4" x14ac:dyDescent="0.2">
      <c r="B3437" t="s">
        <v>3473</v>
      </c>
      <c r="C3437" s="51">
        <v>5.1986398881192955E-2</v>
      </c>
      <c r="D3437" s="51">
        <f t="shared" si="56"/>
        <v>-1.9863988811929523E-3</v>
      </c>
    </row>
    <row r="3438" spans="2:4" x14ac:dyDescent="0.2">
      <c r="B3438" t="s">
        <v>3474</v>
      </c>
      <c r="C3438" s="51">
        <v>-2.0872833820371597E-2</v>
      </c>
      <c r="D3438" s="51">
        <f t="shared" si="56"/>
        <v>7.08728338203716E-2</v>
      </c>
    </row>
    <row r="3439" spans="2:4" x14ac:dyDescent="0.2">
      <c r="B3439" t="s">
        <v>3475</v>
      </c>
      <c r="C3439" s="51">
        <v>9.2037877283686637E-3</v>
      </c>
      <c r="D3439" s="51">
        <f t="shared" si="56"/>
        <v>4.0796212271631341E-2</v>
      </c>
    </row>
    <row r="3440" spans="2:4" x14ac:dyDescent="0.2">
      <c r="B3440" t="s">
        <v>3476</v>
      </c>
      <c r="C3440" s="51">
        <v>1.4590842176240978E-2</v>
      </c>
      <c r="D3440" s="51">
        <f t="shared" si="56"/>
        <v>3.5409157823759023E-2</v>
      </c>
    </row>
    <row r="3441" spans="2:4" x14ac:dyDescent="0.2">
      <c r="B3441" t="s">
        <v>3477</v>
      </c>
      <c r="C3441" s="51">
        <v>4.7095212828359913E-2</v>
      </c>
      <c r="D3441" s="51">
        <f t="shared" si="56"/>
        <v>2.90478717164009E-3</v>
      </c>
    </row>
    <row r="3442" spans="2:4" x14ac:dyDescent="0.2">
      <c r="B3442" t="s">
        <v>3478</v>
      </c>
      <c r="C3442" s="51">
        <v>1.9586120687582444E-2</v>
      </c>
      <c r="D3442" s="51">
        <f t="shared" si="56"/>
        <v>3.0413879312417558E-2</v>
      </c>
    </row>
    <row r="3443" spans="2:4" x14ac:dyDescent="0.2">
      <c r="B3443" t="s">
        <v>3479</v>
      </c>
      <c r="C3443" s="51">
        <v>2.004894941946957E-2</v>
      </c>
      <c r="D3443" s="51">
        <f t="shared" si="56"/>
        <v>2.9951050580530433E-2</v>
      </c>
    </row>
    <row r="3444" spans="2:4" x14ac:dyDescent="0.2">
      <c r="B3444" t="s">
        <v>3480</v>
      </c>
      <c r="C3444" s="51">
        <v>2.034803580146672E-2</v>
      </c>
      <c r="D3444" s="51">
        <f t="shared" si="56"/>
        <v>2.9651964198533283E-2</v>
      </c>
    </row>
    <row r="3445" spans="2:4" x14ac:dyDescent="0.2">
      <c r="B3445" t="s">
        <v>3481</v>
      </c>
      <c r="C3445" s="51">
        <v>-4.895229567945622E-3</v>
      </c>
      <c r="D3445" s="51">
        <f t="shared" si="56"/>
        <v>5.4895229567945625E-2</v>
      </c>
    </row>
    <row r="3446" spans="2:4" x14ac:dyDescent="0.2">
      <c r="B3446" t="s">
        <v>3482</v>
      </c>
      <c r="C3446" s="51">
        <v>2.0458589351562476E-2</v>
      </c>
      <c r="D3446" s="51">
        <f t="shared" si="56"/>
        <v>2.9541410648437526E-2</v>
      </c>
    </row>
    <row r="3447" spans="2:4" x14ac:dyDescent="0.2">
      <c r="B3447" t="s">
        <v>3483</v>
      </c>
      <c r="C3447" s="51">
        <v>-2.6115650833983726E-2</v>
      </c>
      <c r="D3447" s="51">
        <f t="shared" si="56"/>
        <v>7.6115650833983722E-2</v>
      </c>
    </row>
    <row r="3448" spans="2:4" x14ac:dyDescent="0.2">
      <c r="B3448" t="s">
        <v>3484</v>
      </c>
      <c r="C3448" s="51">
        <v>3.0658872746337169E-2</v>
      </c>
      <c r="D3448" s="51">
        <f t="shared" si="56"/>
        <v>1.9341127253662833E-2</v>
      </c>
    </row>
    <row r="3449" spans="2:4" x14ac:dyDescent="0.2">
      <c r="B3449" t="s">
        <v>3485</v>
      </c>
      <c r="C3449" s="51">
        <v>2.9283029813047902E-2</v>
      </c>
      <c r="D3449" s="51">
        <f t="shared" si="56"/>
        <v>2.0716970186952101E-2</v>
      </c>
    </row>
    <row r="3450" spans="2:4" x14ac:dyDescent="0.2">
      <c r="B3450" t="s">
        <v>3486</v>
      </c>
      <c r="C3450" s="51">
        <v>1.9688928711280741E-2</v>
      </c>
      <c r="D3450" s="51">
        <f t="shared" si="56"/>
        <v>3.0311071288719262E-2</v>
      </c>
    </row>
    <row r="3451" spans="2:4" x14ac:dyDescent="0.2">
      <c r="B3451" t="s">
        <v>3487</v>
      </c>
      <c r="C3451" s="51">
        <v>-8.6683275513143778E-3</v>
      </c>
      <c r="D3451" s="51">
        <f t="shared" si="56"/>
        <v>5.8668327551314382E-2</v>
      </c>
    </row>
    <row r="3452" spans="2:4" x14ac:dyDescent="0.2">
      <c r="B3452" t="s">
        <v>3488</v>
      </c>
      <c r="C3452" s="51">
        <v>3.0862793509386947E-3</v>
      </c>
      <c r="D3452" s="51">
        <f t="shared" si="56"/>
        <v>4.6913720649061311E-2</v>
      </c>
    </row>
    <row r="3453" spans="2:4" x14ac:dyDescent="0.2">
      <c r="B3453" t="s">
        <v>3489</v>
      </c>
      <c r="C3453" s="51">
        <v>1.4820359709285526E-2</v>
      </c>
      <c r="D3453" s="51">
        <f t="shared" si="56"/>
        <v>3.5179640290714478E-2</v>
      </c>
    </row>
    <row r="3454" spans="2:4" x14ac:dyDescent="0.2">
      <c r="B3454" t="s">
        <v>3490</v>
      </c>
      <c r="C3454" s="51">
        <v>-3.293589980236139E-2</v>
      </c>
      <c r="D3454" s="51">
        <f t="shared" si="56"/>
        <v>8.2935899802361393E-2</v>
      </c>
    </row>
    <row r="3455" spans="2:4" x14ac:dyDescent="0.2">
      <c r="B3455" t="s">
        <v>3491</v>
      </c>
      <c r="C3455" s="51">
        <v>-7.3578641252899143E-3</v>
      </c>
      <c r="D3455" s="51">
        <f t="shared" si="56"/>
        <v>5.7357864125289919E-2</v>
      </c>
    </row>
    <row r="3456" spans="2:4" x14ac:dyDescent="0.2">
      <c r="B3456" t="s">
        <v>3492</v>
      </c>
      <c r="C3456" s="51">
        <v>4.406280254413885E-2</v>
      </c>
      <c r="D3456" s="51">
        <f t="shared" si="56"/>
        <v>5.9371974558611526E-3</v>
      </c>
    </row>
    <row r="3457" spans="2:4" x14ac:dyDescent="0.2">
      <c r="B3457" t="s">
        <v>3493</v>
      </c>
      <c r="C3457" s="51">
        <v>1.7023521932044774E-2</v>
      </c>
      <c r="D3457" s="51">
        <f t="shared" si="56"/>
        <v>3.2976478067955228E-2</v>
      </c>
    </row>
    <row r="3458" spans="2:4" x14ac:dyDescent="0.2">
      <c r="B3458" t="s">
        <v>3494</v>
      </c>
      <c r="C3458" s="51">
        <v>3.7979145838187955E-2</v>
      </c>
      <c r="D3458" s="51">
        <f t="shared" si="56"/>
        <v>1.2020854161812047E-2</v>
      </c>
    </row>
    <row r="3459" spans="2:4" x14ac:dyDescent="0.2">
      <c r="B3459" t="s">
        <v>3495</v>
      </c>
      <c r="C3459" s="51">
        <v>2.5951732755043477E-3</v>
      </c>
      <c r="D3459" s="51">
        <f t="shared" si="56"/>
        <v>4.7404826724495655E-2</v>
      </c>
    </row>
    <row r="3460" spans="2:4" x14ac:dyDescent="0.2">
      <c r="B3460" t="s">
        <v>3496</v>
      </c>
      <c r="C3460" s="51">
        <v>1.1173729352763815E-2</v>
      </c>
      <c r="D3460" s="51">
        <f t="shared" si="56"/>
        <v>3.8826270647236191E-2</v>
      </c>
    </row>
    <row r="3461" spans="2:4" x14ac:dyDescent="0.2">
      <c r="B3461" t="s">
        <v>3497</v>
      </c>
      <c r="C3461" s="51">
        <v>1.7441748379873907E-3</v>
      </c>
      <c r="D3461" s="51">
        <f t="shared" ref="D3461:D3524" si="57">-C3461+5%</f>
        <v>4.8255825162012614E-2</v>
      </c>
    </row>
    <row r="3462" spans="2:4" x14ac:dyDescent="0.2">
      <c r="B3462" t="s">
        <v>3498</v>
      </c>
      <c r="C3462" s="51">
        <v>2.5068856721480778E-2</v>
      </c>
      <c r="D3462" s="51">
        <f t="shared" si="57"/>
        <v>2.4931143278519224E-2</v>
      </c>
    </row>
    <row r="3463" spans="2:4" x14ac:dyDescent="0.2">
      <c r="B3463" t="s">
        <v>3499</v>
      </c>
      <c r="C3463" s="51">
        <v>-2.0485533511897171E-2</v>
      </c>
      <c r="D3463" s="51">
        <f t="shared" si="57"/>
        <v>7.048553351189718E-2</v>
      </c>
    </row>
    <row r="3464" spans="2:4" x14ac:dyDescent="0.2">
      <c r="B3464" t="s">
        <v>3500</v>
      </c>
      <c r="C3464" s="51">
        <v>2.4414830190295188E-3</v>
      </c>
      <c r="D3464" s="51">
        <f t="shared" si="57"/>
        <v>4.7558516980970481E-2</v>
      </c>
    </row>
    <row r="3465" spans="2:4" x14ac:dyDescent="0.2">
      <c r="B3465" t="s">
        <v>3501</v>
      </c>
      <c r="C3465" s="51">
        <v>-2.3329276840969984E-2</v>
      </c>
      <c r="D3465" s="51">
        <f t="shared" si="57"/>
        <v>7.3329276840969987E-2</v>
      </c>
    </row>
    <row r="3466" spans="2:4" x14ac:dyDescent="0.2">
      <c r="B3466" t="s">
        <v>3502</v>
      </c>
      <c r="C3466" s="51">
        <v>-1.4723923442241002E-2</v>
      </c>
      <c r="D3466" s="51">
        <f t="shared" si="57"/>
        <v>6.472392344224101E-2</v>
      </c>
    </row>
    <row r="3467" spans="2:4" x14ac:dyDescent="0.2">
      <c r="B3467" t="s">
        <v>3503</v>
      </c>
      <c r="C3467" s="51">
        <v>-1.2656426156250648E-2</v>
      </c>
      <c r="D3467" s="51">
        <f t="shared" si="57"/>
        <v>6.2656426156250652E-2</v>
      </c>
    </row>
    <row r="3468" spans="2:4" x14ac:dyDescent="0.2">
      <c r="B3468" t="s">
        <v>3504</v>
      </c>
      <c r="C3468" s="51">
        <v>7.8528713215679641E-3</v>
      </c>
      <c r="D3468" s="51">
        <f t="shared" si="57"/>
        <v>4.2147128678432039E-2</v>
      </c>
    </row>
    <row r="3469" spans="2:4" x14ac:dyDescent="0.2">
      <c r="B3469" t="s">
        <v>3505</v>
      </c>
      <c r="C3469" s="51">
        <v>-1.9468546733357038E-2</v>
      </c>
      <c r="D3469" s="51">
        <f t="shared" si="57"/>
        <v>6.9468546733357034E-2</v>
      </c>
    </row>
    <row r="3470" spans="2:4" x14ac:dyDescent="0.2">
      <c r="B3470" t="s">
        <v>3506</v>
      </c>
      <c r="C3470" s="51">
        <v>2.0727205708721233E-2</v>
      </c>
      <c r="D3470" s="51">
        <f t="shared" si="57"/>
        <v>2.927279429127877E-2</v>
      </c>
    </row>
    <row r="3471" spans="2:4" x14ac:dyDescent="0.2">
      <c r="B3471" t="s">
        <v>3507</v>
      </c>
      <c r="C3471" s="51">
        <v>2.1913328321986392E-2</v>
      </c>
      <c r="D3471" s="51">
        <f t="shared" si="57"/>
        <v>2.8086671678013611E-2</v>
      </c>
    </row>
    <row r="3472" spans="2:4" x14ac:dyDescent="0.2">
      <c r="B3472" t="s">
        <v>3508</v>
      </c>
      <c r="C3472" s="51">
        <v>1.3064901678833197E-2</v>
      </c>
      <c r="D3472" s="51">
        <f t="shared" si="57"/>
        <v>3.6935098321166808E-2</v>
      </c>
    </row>
    <row r="3473" spans="2:4" x14ac:dyDescent="0.2">
      <c r="B3473" t="s">
        <v>3509</v>
      </c>
      <c r="C3473" s="51">
        <v>2.6587940050370462E-2</v>
      </c>
      <c r="D3473" s="51">
        <f t="shared" si="57"/>
        <v>2.3412059949629541E-2</v>
      </c>
    </row>
    <row r="3474" spans="2:4" x14ac:dyDescent="0.2">
      <c r="B3474" t="s">
        <v>3510</v>
      </c>
      <c r="C3474" s="51">
        <v>3.6024001649546576E-2</v>
      </c>
      <c r="D3474" s="51">
        <f t="shared" si="57"/>
        <v>1.3975998350453427E-2</v>
      </c>
    </row>
    <row r="3475" spans="2:4" x14ac:dyDescent="0.2">
      <c r="B3475" t="s">
        <v>3511</v>
      </c>
      <c r="C3475" s="51">
        <v>-2.8049970303846081E-4</v>
      </c>
      <c r="D3475" s="51">
        <f t="shared" si="57"/>
        <v>5.0280499703038467E-2</v>
      </c>
    </row>
    <row r="3476" spans="2:4" x14ac:dyDescent="0.2">
      <c r="B3476" t="s">
        <v>3512</v>
      </c>
      <c r="C3476" s="51">
        <v>2.6366907592740102E-2</v>
      </c>
      <c r="D3476" s="51">
        <f t="shared" si="57"/>
        <v>2.3633092407259901E-2</v>
      </c>
    </row>
    <row r="3477" spans="2:4" x14ac:dyDescent="0.2">
      <c r="B3477" t="s">
        <v>3513</v>
      </c>
      <c r="C3477" s="51">
        <v>2.0117184286186751E-2</v>
      </c>
      <c r="D3477" s="51">
        <f t="shared" si="57"/>
        <v>2.9882815713813252E-2</v>
      </c>
    </row>
    <row r="3478" spans="2:4" x14ac:dyDescent="0.2">
      <c r="B3478" t="s">
        <v>3514</v>
      </c>
      <c r="C3478" s="51">
        <v>2.5914188673550435E-3</v>
      </c>
      <c r="D3478" s="51">
        <f t="shared" si="57"/>
        <v>4.7408581132644956E-2</v>
      </c>
    </row>
    <row r="3479" spans="2:4" x14ac:dyDescent="0.2">
      <c r="B3479" t="s">
        <v>3515</v>
      </c>
      <c r="C3479" s="51">
        <v>2.9528049430153913E-2</v>
      </c>
      <c r="D3479" s="51">
        <f t="shared" si="57"/>
        <v>2.047195056984609E-2</v>
      </c>
    </row>
    <row r="3480" spans="2:4" x14ac:dyDescent="0.2">
      <c r="B3480" t="s">
        <v>3516</v>
      </c>
      <c r="C3480" s="51">
        <v>2.5588790572685687E-2</v>
      </c>
      <c r="D3480" s="51">
        <f t="shared" si="57"/>
        <v>2.4411209427314316E-2</v>
      </c>
    </row>
    <row r="3481" spans="2:4" x14ac:dyDescent="0.2">
      <c r="B3481" t="s">
        <v>3517</v>
      </c>
      <c r="C3481" s="51">
        <v>-2.1069815699204124E-2</v>
      </c>
      <c r="D3481" s="51">
        <f t="shared" si="57"/>
        <v>7.106981569920412E-2</v>
      </c>
    </row>
    <row r="3482" spans="2:4" x14ac:dyDescent="0.2">
      <c r="B3482" t="s">
        <v>3518</v>
      </c>
      <c r="C3482" s="51">
        <v>1.5532775571077786E-2</v>
      </c>
      <c r="D3482" s="51">
        <f t="shared" si="57"/>
        <v>3.4467224428922215E-2</v>
      </c>
    </row>
    <row r="3483" spans="2:4" x14ac:dyDescent="0.2">
      <c r="B3483" t="s">
        <v>3519</v>
      </c>
      <c r="C3483" s="51">
        <v>1.0733125382314898E-2</v>
      </c>
      <c r="D3483" s="51">
        <f t="shared" si="57"/>
        <v>3.9266874617685105E-2</v>
      </c>
    </row>
    <row r="3484" spans="2:4" x14ac:dyDescent="0.2">
      <c r="B3484" t="s">
        <v>3520</v>
      </c>
      <c r="C3484" s="51">
        <v>2.3963832074065826E-3</v>
      </c>
      <c r="D3484" s="51">
        <f t="shared" si="57"/>
        <v>4.7603616792593423E-2</v>
      </c>
    </row>
    <row r="3485" spans="2:4" x14ac:dyDescent="0.2">
      <c r="B3485" t="s">
        <v>3521</v>
      </c>
      <c r="C3485" s="51">
        <v>-3.2489531124087929E-3</v>
      </c>
      <c r="D3485" s="51">
        <f t="shared" si="57"/>
        <v>5.3248953112408792E-2</v>
      </c>
    </row>
    <row r="3486" spans="2:4" x14ac:dyDescent="0.2">
      <c r="B3486" t="s">
        <v>3522</v>
      </c>
      <c r="C3486" s="51">
        <v>3.0739570678069629E-2</v>
      </c>
      <c r="D3486" s="51">
        <f t="shared" si="57"/>
        <v>1.9260429321930374E-2</v>
      </c>
    </row>
    <row r="3487" spans="2:4" x14ac:dyDescent="0.2">
      <c r="B3487" t="s">
        <v>3523</v>
      </c>
      <c r="C3487" s="51">
        <v>3.3677577134490211E-2</v>
      </c>
      <c r="D3487" s="51">
        <f t="shared" si="57"/>
        <v>1.6322422865509792E-2</v>
      </c>
    </row>
    <row r="3488" spans="2:4" x14ac:dyDescent="0.2">
      <c r="B3488" t="s">
        <v>3524</v>
      </c>
      <c r="C3488" s="51">
        <v>3.3773352819495256E-2</v>
      </c>
      <c r="D3488" s="51">
        <f t="shared" si="57"/>
        <v>1.6226647180504747E-2</v>
      </c>
    </row>
    <row r="3489" spans="2:4" x14ac:dyDescent="0.2">
      <c r="B3489" t="s">
        <v>3525</v>
      </c>
      <c r="C3489" s="51">
        <v>-1.2082680050816438E-2</v>
      </c>
      <c r="D3489" s="51">
        <f t="shared" si="57"/>
        <v>6.2082680050816443E-2</v>
      </c>
    </row>
    <row r="3490" spans="2:4" x14ac:dyDescent="0.2">
      <c r="B3490" t="s">
        <v>3526</v>
      </c>
      <c r="C3490" s="51">
        <v>-1.0448050740046178E-3</v>
      </c>
      <c r="D3490" s="51">
        <f t="shared" si="57"/>
        <v>5.1044805074004621E-2</v>
      </c>
    </row>
    <row r="3491" spans="2:4" x14ac:dyDescent="0.2">
      <c r="B3491" t="s">
        <v>3527</v>
      </c>
      <c r="C3491" s="51">
        <v>5.7079874475504215E-3</v>
      </c>
      <c r="D3491" s="51">
        <f t="shared" si="57"/>
        <v>4.4292012552449578E-2</v>
      </c>
    </row>
    <row r="3492" spans="2:4" x14ac:dyDescent="0.2">
      <c r="B3492" t="s">
        <v>3528</v>
      </c>
      <c r="C3492" s="51">
        <v>2.6065095648128304E-2</v>
      </c>
      <c r="D3492" s="51">
        <f t="shared" si="57"/>
        <v>2.3934904351871698E-2</v>
      </c>
    </row>
    <row r="3493" spans="2:4" x14ac:dyDescent="0.2">
      <c r="B3493" t="s">
        <v>3529</v>
      </c>
      <c r="C3493" s="51">
        <v>1.3781876137284862E-2</v>
      </c>
      <c r="D3493" s="51">
        <f t="shared" si="57"/>
        <v>3.621812386271514E-2</v>
      </c>
    </row>
    <row r="3494" spans="2:4" x14ac:dyDescent="0.2">
      <c r="B3494" t="s">
        <v>3530</v>
      </c>
      <c r="C3494" s="51">
        <v>-7.9081505751584808E-3</v>
      </c>
      <c r="D3494" s="51">
        <f t="shared" si="57"/>
        <v>5.7908150575158482E-2</v>
      </c>
    </row>
    <row r="3495" spans="2:4" x14ac:dyDescent="0.2">
      <c r="B3495" t="s">
        <v>3531</v>
      </c>
      <c r="C3495" s="51">
        <v>1.6744320846552915E-3</v>
      </c>
      <c r="D3495" s="51">
        <f t="shared" si="57"/>
        <v>4.832556791534471E-2</v>
      </c>
    </row>
    <row r="3496" spans="2:4" x14ac:dyDescent="0.2">
      <c r="B3496" t="s">
        <v>3532</v>
      </c>
      <c r="C3496" s="51">
        <v>3.3623574748537596E-2</v>
      </c>
      <c r="D3496" s="51">
        <f t="shared" si="57"/>
        <v>1.6376425251462406E-2</v>
      </c>
    </row>
    <row r="3497" spans="2:4" x14ac:dyDescent="0.2">
      <c r="B3497" t="s">
        <v>3533</v>
      </c>
      <c r="C3497" s="51">
        <v>2.1707766827558324E-2</v>
      </c>
      <c r="D3497" s="51">
        <f t="shared" si="57"/>
        <v>2.8292233172441679E-2</v>
      </c>
    </row>
    <row r="3498" spans="2:4" x14ac:dyDescent="0.2">
      <c r="B3498" t="s">
        <v>3534</v>
      </c>
      <c r="C3498" s="51">
        <v>1.5981062543347035E-2</v>
      </c>
      <c r="D3498" s="51">
        <f t="shared" si="57"/>
        <v>3.4018937456652965E-2</v>
      </c>
    </row>
    <row r="3499" spans="2:4" x14ac:dyDescent="0.2">
      <c r="B3499" t="s">
        <v>3535</v>
      </c>
      <c r="C3499" s="51">
        <v>2.2486016599256586E-2</v>
      </c>
      <c r="D3499" s="51">
        <f t="shared" si="57"/>
        <v>2.7513983400743416E-2</v>
      </c>
    </row>
    <row r="3500" spans="2:4" x14ac:dyDescent="0.2">
      <c r="B3500" t="s">
        <v>3536</v>
      </c>
      <c r="C3500" s="51">
        <v>3.8344588986273756E-2</v>
      </c>
      <c r="D3500" s="51">
        <f t="shared" si="57"/>
        <v>1.1655411013726247E-2</v>
      </c>
    </row>
    <row r="3501" spans="2:4" x14ac:dyDescent="0.2">
      <c r="B3501" t="s">
        <v>3537</v>
      </c>
      <c r="C3501" s="51">
        <v>-1.8841472494215208E-2</v>
      </c>
      <c r="D3501" s="51">
        <f t="shared" si="57"/>
        <v>6.8841472494215211E-2</v>
      </c>
    </row>
    <row r="3502" spans="2:4" x14ac:dyDescent="0.2">
      <c r="B3502" t="s">
        <v>3538</v>
      </c>
      <c r="C3502" s="51">
        <v>6.0935496220061811E-3</v>
      </c>
      <c r="D3502" s="51">
        <f t="shared" si="57"/>
        <v>4.3906450377993823E-2</v>
      </c>
    </row>
    <row r="3503" spans="2:4" x14ac:dyDescent="0.2">
      <c r="B3503" t="s">
        <v>3539</v>
      </c>
      <c r="C3503" s="51">
        <v>-2.7292029499465027E-2</v>
      </c>
      <c r="D3503" s="51">
        <f t="shared" si="57"/>
        <v>7.7292029499465037E-2</v>
      </c>
    </row>
    <row r="3504" spans="2:4" x14ac:dyDescent="0.2">
      <c r="B3504" t="s">
        <v>3540</v>
      </c>
      <c r="C3504" s="51">
        <v>1.654522884080219E-3</v>
      </c>
      <c r="D3504" s="51">
        <f t="shared" si="57"/>
        <v>4.8345477115919785E-2</v>
      </c>
    </row>
    <row r="3505" spans="2:4" x14ac:dyDescent="0.2">
      <c r="B3505" t="s">
        <v>3541</v>
      </c>
      <c r="C3505" s="51">
        <v>-1.0087498036202552E-3</v>
      </c>
      <c r="D3505" s="51">
        <f t="shared" si="57"/>
        <v>5.100874980362026E-2</v>
      </c>
    </row>
    <row r="3506" spans="2:4" x14ac:dyDescent="0.2">
      <c r="B3506" t="s">
        <v>3542</v>
      </c>
      <c r="C3506" s="51">
        <v>-9.3794634499083426E-3</v>
      </c>
      <c r="D3506" s="51">
        <f t="shared" si="57"/>
        <v>5.9379463449908347E-2</v>
      </c>
    </row>
    <row r="3507" spans="2:4" x14ac:dyDescent="0.2">
      <c r="B3507" t="s">
        <v>3543</v>
      </c>
      <c r="C3507" s="51">
        <v>3.6780007157513034E-2</v>
      </c>
      <c r="D3507" s="51">
        <f t="shared" si="57"/>
        <v>1.3219992842486969E-2</v>
      </c>
    </row>
    <row r="3508" spans="2:4" x14ac:dyDescent="0.2">
      <c r="B3508" t="s">
        <v>3544</v>
      </c>
      <c r="C3508" s="51">
        <v>-2.4739353823528237E-2</v>
      </c>
      <c r="D3508" s="51">
        <f t="shared" si="57"/>
        <v>7.473935382352824E-2</v>
      </c>
    </row>
    <row r="3509" spans="2:4" x14ac:dyDescent="0.2">
      <c r="B3509" t="s">
        <v>3545</v>
      </c>
      <c r="C3509" s="51">
        <v>3.450668001417595E-2</v>
      </c>
      <c r="D3509" s="51">
        <f t="shared" si="57"/>
        <v>1.5493319985824053E-2</v>
      </c>
    </row>
    <row r="3510" spans="2:4" x14ac:dyDescent="0.2">
      <c r="B3510" t="s">
        <v>3546</v>
      </c>
      <c r="C3510" s="51">
        <v>5.0942134288923229E-3</v>
      </c>
      <c r="D3510" s="51">
        <f t="shared" si="57"/>
        <v>4.4905786571107678E-2</v>
      </c>
    </row>
    <row r="3511" spans="2:4" x14ac:dyDescent="0.2">
      <c r="B3511" t="s">
        <v>3547</v>
      </c>
      <c r="C3511" s="51">
        <v>1.5901628972480292E-2</v>
      </c>
      <c r="D3511" s="51">
        <f t="shared" si="57"/>
        <v>3.4098371027519711E-2</v>
      </c>
    </row>
    <row r="3512" spans="2:4" x14ac:dyDescent="0.2">
      <c r="B3512" t="s">
        <v>3548</v>
      </c>
      <c r="C3512" s="51">
        <v>4.3532235085548716E-2</v>
      </c>
      <c r="D3512" s="51">
        <f t="shared" si="57"/>
        <v>6.4677649144512864E-3</v>
      </c>
    </row>
    <row r="3513" spans="2:4" x14ac:dyDescent="0.2">
      <c r="B3513" t="s">
        <v>3549</v>
      </c>
      <c r="C3513" s="51">
        <v>-1.5446164414946067E-2</v>
      </c>
      <c r="D3513" s="51">
        <f t="shared" si="57"/>
        <v>6.5446164414946065E-2</v>
      </c>
    </row>
    <row r="3514" spans="2:4" x14ac:dyDescent="0.2">
      <c r="B3514" t="s">
        <v>3550</v>
      </c>
      <c r="C3514" s="51">
        <v>-5.6475342601166132E-3</v>
      </c>
      <c r="D3514" s="51">
        <f t="shared" si="57"/>
        <v>5.5647534260116614E-2</v>
      </c>
    </row>
    <row r="3515" spans="2:4" x14ac:dyDescent="0.2">
      <c r="B3515" t="s">
        <v>3551</v>
      </c>
      <c r="C3515" s="51">
        <v>1.8872322136577038E-2</v>
      </c>
      <c r="D3515" s="51">
        <f t="shared" si="57"/>
        <v>3.1127677863422964E-2</v>
      </c>
    </row>
    <row r="3516" spans="2:4" x14ac:dyDescent="0.2">
      <c r="B3516" t="s">
        <v>3552</v>
      </c>
      <c r="C3516" s="51">
        <v>8.6579868574134938E-3</v>
      </c>
      <c r="D3516" s="51">
        <f t="shared" si="57"/>
        <v>4.1342013142586509E-2</v>
      </c>
    </row>
    <row r="3517" spans="2:4" x14ac:dyDescent="0.2">
      <c r="B3517" t="s">
        <v>3553</v>
      </c>
      <c r="C3517" s="51">
        <v>-1.1756529107516938E-3</v>
      </c>
      <c r="D3517" s="51">
        <f t="shared" si="57"/>
        <v>5.1175652910751698E-2</v>
      </c>
    </row>
    <row r="3518" spans="2:4" x14ac:dyDescent="0.2">
      <c r="B3518" t="s">
        <v>3554</v>
      </c>
      <c r="C3518" s="51">
        <v>3.4788319565030604E-2</v>
      </c>
      <c r="D3518" s="51">
        <f t="shared" si="57"/>
        <v>1.5211680434969399E-2</v>
      </c>
    </row>
    <row r="3519" spans="2:4" x14ac:dyDescent="0.2">
      <c r="B3519" t="s">
        <v>3555</v>
      </c>
      <c r="C3519" s="51">
        <v>2.3577755707011244E-2</v>
      </c>
      <c r="D3519" s="51">
        <f t="shared" si="57"/>
        <v>2.6422244292988759E-2</v>
      </c>
    </row>
    <row r="3520" spans="2:4" x14ac:dyDescent="0.2">
      <c r="B3520" t="s">
        <v>3556</v>
      </c>
      <c r="C3520" s="51">
        <v>3.3198248546281055E-2</v>
      </c>
      <c r="D3520" s="51">
        <f t="shared" si="57"/>
        <v>1.6801751453718948E-2</v>
      </c>
    </row>
    <row r="3521" spans="2:4" x14ac:dyDescent="0.2">
      <c r="B3521" t="s">
        <v>3557</v>
      </c>
      <c r="C3521" s="51">
        <v>1.3881616214972539E-2</v>
      </c>
      <c r="D3521" s="51">
        <f t="shared" si="57"/>
        <v>3.6118383785027464E-2</v>
      </c>
    </row>
    <row r="3522" spans="2:4" x14ac:dyDescent="0.2">
      <c r="B3522" t="s">
        <v>3558</v>
      </c>
      <c r="C3522" s="51">
        <v>-1.3498221188969097E-2</v>
      </c>
      <c r="D3522" s="51">
        <f t="shared" si="57"/>
        <v>6.3498221188969098E-2</v>
      </c>
    </row>
    <row r="3523" spans="2:4" x14ac:dyDescent="0.2">
      <c r="B3523" t="s">
        <v>3559</v>
      </c>
      <c r="C3523" s="51">
        <v>-3.8116386698743374E-3</v>
      </c>
      <c r="D3523" s="51">
        <f t="shared" si="57"/>
        <v>5.3811638669874338E-2</v>
      </c>
    </row>
    <row r="3524" spans="2:4" x14ac:dyDescent="0.2">
      <c r="B3524" t="s">
        <v>3560</v>
      </c>
      <c r="C3524" s="51">
        <v>4.0999949036168212E-3</v>
      </c>
      <c r="D3524" s="51">
        <f t="shared" si="57"/>
        <v>4.590000509638318E-2</v>
      </c>
    </row>
    <row r="3525" spans="2:4" x14ac:dyDescent="0.2">
      <c r="B3525" t="s">
        <v>3561</v>
      </c>
      <c r="C3525" s="51">
        <v>5.0221666346210716E-3</v>
      </c>
      <c r="D3525" s="51">
        <f t="shared" ref="D3525:D3588" si="58">-C3525+5%</f>
        <v>4.497783336537893E-2</v>
      </c>
    </row>
    <row r="3526" spans="2:4" x14ac:dyDescent="0.2">
      <c r="B3526" t="s">
        <v>3562</v>
      </c>
      <c r="C3526" s="51">
        <v>4.1019266956204541E-3</v>
      </c>
      <c r="D3526" s="51">
        <f t="shared" si="58"/>
        <v>4.5898073304379547E-2</v>
      </c>
    </row>
    <row r="3527" spans="2:4" x14ac:dyDescent="0.2">
      <c r="B3527" t="s">
        <v>3563</v>
      </c>
      <c r="C3527" s="51">
        <v>-8.4691772242315912E-3</v>
      </c>
      <c r="D3527" s="51">
        <f t="shared" si="58"/>
        <v>5.8469177224231596E-2</v>
      </c>
    </row>
    <row r="3528" spans="2:4" x14ac:dyDescent="0.2">
      <c r="B3528" t="s">
        <v>3564</v>
      </c>
      <c r="C3528" s="51">
        <v>-6.8565866393477792E-3</v>
      </c>
      <c r="D3528" s="51">
        <f t="shared" si="58"/>
        <v>5.6856586639347784E-2</v>
      </c>
    </row>
    <row r="3529" spans="2:4" x14ac:dyDescent="0.2">
      <c r="B3529" t="s">
        <v>3565</v>
      </c>
      <c r="C3529" s="51">
        <v>2.8819833724898616E-2</v>
      </c>
      <c r="D3529" s="51">
        <f t="shared" si="58"/>
        <v>2.1180166275101386E-2</v>
      </c>
    </row>
    <row r="3530" spans="2:4" x14ac:dyDescent="0.2">
      <c r="B3530" t="s">
        <v>3566</v>
      </c>
      <c r="C3530" s="51">
        <v>1.4058770340178404E-2</v>
      </c>
      <c r="D3530" s="51">
        <f t="shared" si="58"/>
        <v>3.5941229659821598E-2</v>
      </c>
    </row>
    <row r="3531" spans="2:4" x14ac:dyDescent="0.2">
      <c r="B3531" t="s">
        <v>3567</v>
      </c>
      <c r="C3531" s="51">
        <v>9.7181525467528226E-3</v>
      </c>
      <c r="D3531" s="51">
        <f t="shared" si="58"/>
        <v>4.0281847453247178E-2</v>
      </c>
    </row>
    <row r="3532" spans="2:4" x14ac:dyDescent="0.2">
      <c r="B3532" t="s">
        <v>3568</v>
      </c>
      <c r="C3532" s="51">
        <v>3.4348699665622796E-2</v>
      </c>
      <c r="D3532" s="51">
        <f t="shared" si="58"/>
        <v>1.5651300334377206E-2</v>
      </c>
    </row>
    <row r="3533" spans="2:4" x14ac:dyDescent="0.2">
      <c r="B3533" t="s">
        <v>3569</v>
      </c>
      <c r="C3533" s="51">
        <v>-4.4996140470245985E-3</v>
      </c>
      <c r="D3533" s="51">
        <f t="shared" si="58"/>
        <v>5.4499614047024601E-2</v>
      </c>
    </row>
    <row r="3534" spans="2:4" x14ac:dyDescent="0.2">
      <c r="B3534" t="s">
        <v>3570</v>
      </c>
      <c r="C3534" s="51">
        <v>-9.5554443458581613E-4</v>
      </c>
      <c r="D3534" s="51">
        <f t="shared" si="58"/>
        <v>5.0955544434585817E-2</v>
      </c>
    </row>
    <row r="3535" spans="2:4" x14ac:dyDescent="0.2">
      <c r="B3535" t="s">
        <v>3571</v>
      </c>
      <c r="C3535" s="51">
        <v>3.7308759542351078E-2</v>
      </c>
      <c r="D3535" s="51">
        <f t="shared" si="58"/>
        <v>1.2691240457648925E-2</v>
      </c>
    </row>
    <row r="3536" spans="2:4" x14ac:dyDescent="0.2">
      <c r="B3536" t="s">
        <v>3572</v>
      </c>
      <c r="C3536" s="51">
        <v>-4.1176855441469075E-3</v>
      </c>
      <c r="D3536" s="51">
        <f t="shared" si="58"/>
        <v>5.4117685544146907E-2</v>
      </c>
    </row>
    <row r="3537" spans="2:4" x14ac:dyDescent="0.2">
      <c r="B3537" t="s">
        <v>3573</v>
      </c>
      <c r="C3537" s="51">
        <v>1.4366788391098924E-2</v>
      </c>
      <c r="D3537" s="51">
        <f t="shared" si="58"/>
        <v>3.563321160890108E-2</v>
      </c>
    </row>
    <row r="3538" spans="2:4" x14ac:dyDescent="0.2">
      <c r="B3538" t="s">
        <v>3574</v>
      </c>
      <c r="C3538" s="51">
        <v>1.3520078019854062E-2</v>
      </c>
      <c r="D3538" s="51">
        <f t="shared" si="58"/>
        <v>3.6479921980145942E-2</v>
      </c>
    </row>
    <row r="3539" spans="2:4" x14ac:dyDescent="0.2">
      <c r="B3539" t="s">
        <v>3575</v>
      </c>
      <c r="C3539" s="51">
        <v>9.9338435966933869E-3</v>
      </c>
      <c r="D3539" s="51">
        <f t="shared" si="58"/>
        <v>4.0066156403306616E-2</v>
      </c>
    </row>
    <row r="3540" spans="2:4" x14ac:dyDescent="0.2">
      <c r="B3540" t="s">
        <v>3576</v>
      </c>
      <c r="C3540" s="51">
        <v>-1.9469366919858823E-2</v>
      </c>
      <c r="D3540" s="51">
        <f t="shared" si="58"/>
        <v>6.9469366919858833E-2</v>
      </c>
    </row>
    <row r="3541" spans="2:4" x14ac:dyDescent="0.2">
      <c r="B3541" t="s">
        <v>3577</v>
      </c>
      <c r="C3541" s="51">
        <v>9.9295569450018242E-3</v>
      </c>
      <c r="D3541" s="51">
        <f t="shared" si="58"/>
        <v>4.0070443054998177E-2</v>
      </c>
    </row>
    <row r="3542" spans="2:4" x14ac:dyDescent="0.2">
      <c r="B3542" t="s">
        <v>3578</v>
      </c>
      <c r="C3542" s="51">
        <v>-1.3285561178927891E-3</v>
      </c>
      <c r="D3542" s="51">
        <f t="shared" si="58"/>
        <v>5.132855611789279E-2</v>
      </c>
    </row>
    <row r="3543" spans="2:4" x14ac:dyDescent="0.2">
      <c r="B3543" t="s">
        <v>3579</v>
      </c>
      <c r="C3543" s="51">
        <v>-1.7791855011279195E-2</v>
      </c>
      <c r="D3543" s="51">
        <f t="shared" si="58"/>
        <v>6.7791855011279198E-2</v>
      </c>
    </row>
    <row r="3544" spans="2:4" x14ac:dyDescent="0.2">
      <c r="B3544" t="s">
        <v>3580</v>
      </c>
      <c r="C3544" s="51">
        <v>1.6367868566028773E-2</v>
      </c>
      <c r="D3544" s="51">
        <f t="shared" si="58"/>
        <v>3.363213143397123E-2</v>
      </c>
    </row>
    <row r="3545" spans="2:4" x14ac:dyDescent="0.2">
      <c r="B3545" t="s">
        <v>3581</v>
      </c>
      <c r="C3545" s="51">
        <v>-9.713649329791697E-3</v>
      </c>
      <c r="D3545" s="51">
        <f t="shared" si="58"/>
        <v>5.9713649329791701E-2</v>
      </c>
    </row>
    <row r="3546" spans="2:4" x14ac:dyDescent="0.2">
      <c r="B3546" t="s">
        <v>3582</v>
      </c>
      <c r="C3546" s="51">
        <v>6.5864812655937716E-2</v>
      </c>
      <c r="D3546" s="51">
        <f t="shared" si="58"/>
        <v>-1.5864812655937713E-2</v>
      </c>
    </row>
    <row r="3547" spans="2:4" x14ac:dyDescent="0.2">
      <c r="B3547" t="s">
        <v>3583</v>
      </c>
      <c r="C3547" s="51">
        <v>-4.6566532896484929E-3</v>
      </c>
      <c r="D3547" s="51">
        <f t="shared" si="58"/>
        <v>5.4656653289648499E-2</v>
      </c>
    </row>
    <row r="3548" spans="2:4" x14ac:dyDescent="0.2">
      <c r="B3548" t="s">
        <v>3584</v>
      </c>
      <c r="C3548" s="51">
        <v>2.0379751845342652E-2</v>
      </c>
      <c r="D3548" s="51">
        <f t="shared" si="58"/>
        <v>2.9620248154657351E-2</v>
      </c>
    </row>
    <row r="3549" spans="2:4" x14ac:dyDescent="0.2">
      <c r="B3549" t="s">
        <v>3585</v>
      </c>
      <c r="C3549" s="51">
        <v>7.0358242279572603E-2</v>
      </c>
      <c r="D3549" s="51">
        <f t="shared" si="58"/>
        <v>-2.03582422795726E-2</v>
      </c>
    </row>
    <row r="3550" spans="2:4" x14ac:dyDescent="0.2">
      <c r="B3550" t="s">
        <v>3586</v>
      </c>
      <c r="C3550" s="51">
        <v>-1.9312199043476121E-4</v>
      </c>
      <c r="D3550" s="51">
        <f t="shared" si="58"/>
        <v>5.0193121990434762E-2</v>
      </c>
    </row>
    <row r="3551" spans="2:4" x14ac:dyDescent="0.2">
      <c r="B3551" t="s">
        <v>3587</v>
      </c>
      <c r="C3551" s="51">
        <v>6.2860484711492427E-3</v>
      </c>
      <c r="D3551" s="51">
        <f t="shared" si="58"/>
        <v>4.3713951528850763E-2</v>
      </c>
    </row>
    <row r="3552" spans="2:4" x14ac:dyDescent="0.2">
      <c r="B3552" t="s">
        <v>3588</v>
      </c>
      <c r="C3552" s="51">
        <v>7.4900562275813903E-2</v>
      </c>
      <c r="D3552" s="51">
        <f t="shared" si="58"/>
        <v>-2.4900562275813901E-2</v>
      </c>
    </row>
    <row r="3553" spans="2:4" x14ac:dyDescent="0.2">
      <c r="B3553" t="s">
        <v>3589</v>
      </c>
      <c r="C3553" s="51">
        <v>9.5294672779089543E-3</v>
      </c>
      <c r="D3553" s="51">
        <f t="shared" si="58"/>
        <v>4.047053272209105E-2</v>
      </c>
    </row>
    <row r="3554" spans="2:4" x14ac:dyDescent="0.2">
      <c r="B3554" t="s">
        <v>3590</v>
      </c>
      <c r="C3554" s="51">
        <v>5.573511771030161E-2</v>
      </c>
      <c r="D3554" s="51">
        <f t="shared" si="58"/>
        <v>-5.7351177103016071E-3</v>
      </c>
    </row>
    <row r="3555" spans="2:4" x14ac:dyDescent="0.2">
      <c r="B3555" t="s">
        <v>3591</v>
      </c>
      <c r="C3555" s="51">
        <v>3.8131027697551917E-2</v>
      </c>
      <c r="D3555" s="51">
        <f t="shared" si="58"/>
        <v>1.1868972302448086E-2</v>
      </c>
    </row>
    <row r="3556" spans="2:4" x14ac:dyDescent="0.2">
      <c r="B3556" t="s">
        <v>3592</v>
      </c>
      <c r="C3556" s="51">
        <v>1.2520790172466656E-3</v>
      </c>
      <c r="D3556" s="51">
        <f t="shared" si="58"/>
        <v>4.8747920982753337E-2</v>
      </c>
    </row>
    <row r="3557" spans="2:4" x14ac:dyDescent="0.2">
      <c r="B3557" t="s">
        <v>3593</v>
      </c>
      <c r="C3557" s="51">
        <v>-2.3380923688329884E-2</v>
      </c>
      <c r="D3557" s="51">
        <f t="shared" si="58"/>
        <v>7.338092368832988E-2</v>
      </c>
    </row>
    <row r="3558" spans="2:4" x14ac:dyDescent="0.2">
      <c r="B3558" t="s">
        <v>3594</v>
      </c>
      <c r="C3558" s="51">
        <v>-7.001001141000945E-3</v>
      </c>
      <c r="D3558" s="51">
        <f t="shared" si="58"/>
        <v>5.700100114100095E-2</v>
      </c>
    </row>
    <row r="3559" spans="2:4" x14ac:dyDescent="0.2">
      <c r="B3559" t="s">
        <v>3595</v>
      </c>
      <c r="C3559" s="51">
        <v>9.6535001971036222E-3</v>
      </c>
      <c r="D3559" s="51">
        <f t="shared" si="58"/>
        <v>4.0346499802896382E-2</v>
      </c>
    </row>
    <row r="3560" spans="2:4" x14ac:dyDescent="0.2">
      <c r="B3560" t="s">
        <v>3596</v>
      </c>
      <c r="C3560" s="51">
        <v>1.645421321296929E-2</v>
      </c>
      <c r="D3560" s="51">
        <f t="shared" si="58"/>
        <v>3.3545786787030712E-2</v>
      </c>
    </row>
    <row r="3561" spans="2:4" x14ac:dyDescent="0.2">
      <c r="B3561" t="s">
        <v>3597</v>
      </c>
      <c r="C3561" s="51">
        <v>-4.0419009566907138E-3</v>
      </c>
      <c r="D3561" s="51">
        <f t="shared" si="58"/>
        <v>5.4041900956690717E-2</v>
      </c>
    </row>
    <row r="3562" spans="2:4" x14ac:dyDescent="0.2">
      <c r="B3562" t="s">
        <v>3598</v>
      </c>
      <c r="C3562" s="51">
        <v>1.1286341683787102E-3</v>
      </c>
      <c r="D3562" s="51">
        <f t="shared" si="58"/>
        <v>4.8871365831621293E-2</v>
      </c>
    </row>
    <row r="3563" spans="2:4" x14ac:dyDescent="0.2">
      <c r="B3563" t="s">
        <v>3599</v>
      </c>
      <c r="C3563" s="51">
        <v>8.2336206744046576E-3</v>
      </c>
      <c r="D3563" s="51">
        <f t="shared" si="58"/>
        <v>4.1766379325595349E-2</v>
      </c>
    </row>
    <row r="3564" spans="2:4" x14ac:dyDescent="0.2">
      <c r="B3564" t="s">
        <v>3600</v>
      </c>
      <c r="C3564" s="51">
        <v>-6.9666326107537969E-3</v>
      </c>
      <c r="D3564" s="51">
        <f t="shared" si="58"/>
        <v>5.6966632610753798E-2</v>
      </c>
    </row>
    <row r="3565" spans="2:4" x14ac:dyDescent="0.2">
      <c r="B3565" t="s">
        <v>3601</v>
      </c>
      <c r="C3565" s="51">
        <v>1.7880337048231245E-2</v>
      </c>
      <c r="D3565" s="51">
        <f t="shared" si="58"/>
        <v>3.2119662951768754E-2</v>
      </c>
    </row>
    <row r="3566" spans="2:4" x14ac:dyDescent="0.2">
      <c r="B3566" t="s">
        <v>3602</v>
      </c>
      <c r="C3566" s="51">
        <v>1.3813478228878366E-2</v>
      </c>
      <c r="D3566" s="51">
        <f t="shared" si="58"/>
        <v>3.6186521771121638E-2</v>
      </c>
    </row>
    <row r="3567" spans="2:4" x14ac:dyDescent="0.2">
      <c r="B3567" t="s">
        <v>3603</v>
      </c>
      <c r="C3567" s="51">
        <v>3.7371317346568421E-2</v>
      </c>
      <c r="D3567" s="51">
        <f t="shared" si="58"/>
        <v>1.2628682653431582E-2</v>
      </c>
    </row>
    <row r="3568" spans="2:4" x14ac:dyDescent="0.2">
      <c r="B3568" t="s">
        <v>3604</v>
      </c>
      <c r="C3568" s="51">
        <v>8.5264170733893238E-3</v>
      </c>
      <c r="D3568" s="51">
        <f t="shared" si="58"/>
        <v>4.1473582926610679E-2</v>
      </c>
    </row>
    <row r="3569" spans="2:4" x14ac:dyDescent="0.2">
      <c r="B3569" t="s">
        <v>3605</v>
      </c>
      <c r="C3569" s="51">
        <v>-5.9665062112392499E-3</v>
      </c>
      <c r="D3569" s="51">
        <f t="shared" si="58"/>
        <v>5.5966506211239254E-2</v>
      </c>
    </row>
    <row r="3570" spans="2:4" x14ac:dyDescent="0.2">
      <c r="B3570" t="s">
        <v>3606</v>
      </c>
      <c r="C3570" s="51">
        <v>1.4701087603925503E-2</v>
      </c>
      <c r="D3570" s="51">
        <f t="shared" si="58"/>
        <v>3.5298912396074501E-2</v>
      </c>
    </row>
    <row r="3571" spans="2:4" x14ac:dyDescent="0.2">
      <c r="B3571" t="s">
        <v>3607</v>
      </c>
      <c r="C3571" s="51">
        <v>9.432576795931874E-3</v>
      </c>
      <c r="D3571" s="51">
        <f t="shared" si="58"/>
        <v>4.0567423204068129E-2</v>
      </c>
    </row>
    <row r="3572" spans="2:4" x14ac:dyDescent="0.2">
      <c r="B3572" t="s">
        <v>3608</v>
      </c>
      <c r="C3572" s="51">
        <v>3.493751523600009E-2</v>
      </c>
      <c r="D3572" s="51">
        <f t="shared" si="58"/>
        <v>1.5062484763999913E-2</v>
      </c>
    </row>
    <row r="3573" spans="2:4" x14ac:dyDescent="0.2">
      <c r="B3573" t="s">
        <v>3609</v>
      </c>
      <c r="C3573" s="51">
        <v>-1.1809287298393785E-2</v>
      </c>
      <c r="D3573" s="51">
        <f t="shared" si="58"/>
        <v>6.1809287298393786E-2</v>
      </c>
    </row>
    <row r="3574" spans="2:4" x14ac:dyDescent="0.2">
      <c r="B3574" t="s">
        <v>3610</v>
      </c>
      <c r="C3574" s="51">
        <v>1.3214123075547573E-2</v>
      </c>
      <c r="D3574" s="51">
        <f t="shared" si="58"/>
        <v>3.6785876924452426E-2</v>
      </c>
    </row>
    <row r="3575" spans="2:4" x14ac:dyDescent="0.2">
      <c r="B3575" t="s">
        <v>3611</v>
      </c>
      <c r="C3575" s="51">
        <v>1.0022657158506412E-2</v>
      </c>
      <c r="D3575" s="51">
        <f t="shared" si="58"/>
        <v>3.9977342841493589E-2</v>
      </c>
    </row>
    <row r="3576" spans="2:4" x14ac:dyDescent="0.2">
      <c r="B3576" t="s">
        <v>3612</v>
      </c>
      <c r="C3576" s="51">
        <v>1.4411809572667394E-2</v>
      </c>
      <c r="D3576" s="51">
        <f t="shared" si="58"/>
        <v>3.5588190427332606E-2</v>
      </c>
    </row>
    <row r="3577" spans="2:4" x14ac:dyDescent="0.2">
      <c r="B3577" t="s">
        <v>3613</v>
      </c>
      <c r="C3577" s="51">
        <v>1.4974318717501003E-2</v>
      </c>
      <c r="D3577" s="51">
        <f t="shared" si="58"/>
        <v>3.5025681282498999E-2</v>
      </c>
    </row>
    <row r="3578" spans="2:4" x14ac:dyDescent="0.2">
      <c r="B3578" t="s">
        <v>3614</v>
      </c>
      <c r="C3578" s="51">
        <v>2.4688050786147983E-2</v>
      </c>
      <c r="D3578" s="51">
        <f t="shared" si="58"/>
        <v>2.531194921385202E-2</v>
      </c>
    </row>
    <row r="3579" spans="2:4" x14ac:dyDescent="0.2">
      <c r="B3579" t="s">
        <v>3615</v>
      </c>
      <c r="C3579" s="51">
        <v>5.9464302394568415E-3</v>
      </c>
      <c r="D3579" s="51">
        <f t="shared" si="58"/>
        <v>4.4053569760543164E-2</v>
      </c>
    </row>
    <row r="3580" spans="2:4" x14ac:dyDescent="0.2">
      <c r="B3580" t="s">
        <v>3616</v>
      </c>
      <c r="C3580" s="51">
        <v>2.4807497775783758E-2</v>
      </c>
      <c r="D3580" s="51">
        <f t="shared" si="58"/>
        <v>2.5192502224216245E-2</v>
      </c>
    </row>
    <row r="3581" spans="2:4" x14ac:dyDescent="0.2">
      <c r="B3581" t="s">
        <v>3617</v>
      </c>
      <c r="C3581" s="51">
        <v>3.1361651067945459E-2</v>
      </c>
      <c r="D3581" s="51">
        <f t="shared" si="58"/>
        <v>1.8638348932054544E-2</v>
      </c>
    </row>
    <row r="3582" spans="2:4" x14ac:dyDescent="0.2">
      <c r="B3582" t="s">
        <v>3618</v>
      </c>
      <c r="C3582" s="51">
        <v>3.304375941625412E-2</v>
      </c>
      <c r="D3582" s="51">
        <f t="shared" si="58"/>
        <v>1.6956240583745882E-2</v>
      </c>
    </row>
    <row r="3583" spans="2:4" x14ac:dyDescent="0.2">
      <c r="B3583" t="s">
        <v>3619</v>
      </c>
      <c r="C3583" s="51">
        <v>1.7000586327110323E-2</v>
      </c>
      <c r="D3583" s="51">
        <f t="shared" si="58"/>
        <v>3.299941367288968E-2</v>
      </c>
    </row>
    <row r="3584" spans="2:4" x14ac:dyDescent="0.2">
      <c r="B3584" t="s">
        <v>3620</v>
      </c>
      <c r="C3584" s="51">
        <v>1.8792771171842283E-2</v>
      </c>
      <c r="D3584" s="51">
        <f t="shared" si="58"/>
        <v>3.120722882815772E-2</v>
      </c>
    </row>
    <row r="3585" spans="2:4" x14ac:dyDescent="0.2">
      <c r="B3585" t="s">
        <v>3621</v>
      </c>
      <c r="C3585" s="51">
        <v>2.1044322741740711E-2</v>
      </c>
      <c r="D3585" s="51">
        <f t="shared" si="58"/>
        <v>2.8955677258259292E-2</v>
      </c>
    </row>
    <row r="3586" spans="2:4" x14ac:dyDescent="0.2">
      <c r="B3586" t="s">
        <v>3622</v>
      </c>
      <c r="C3586" s="51">
        <v>-7.3238801924388388E-3</v>
      </c>
      <c r="D3586" s="51">
        <f t="shared" si="58"/>
        <v>5.7323880192438843E-2</v>
      </c>
    </row>
    <row r="3587" spans="2:4" x14ac:dyDescent="0.2">
      <c r="B3587" t="s">
        <v>3623</v>
      </c>
      <c r="C3587" s="51">
        <v>1.7807274660699118E-2</v>
      </c>
      <c r="D3587" s="51">
        <f t="shared" si="58"/>
        <v>3.2192725339300884E-2</v>
      </c>
    </row>
    <row r="3588" spans="2:4" x14ac:dyDescent="0.2">
      <c r="B3588" t="s">
        <v>3624</v>
      </c>
      <c r="C3588" s="51">
        <v>9.2719675823934502E-3</v>
      </c>
      <c r="D3588" s="51">
        <f t="shared" si="58"/>
        <v>4.0728032417606551E-2</v>
      </c>
    </row>
    <row r="3589" spans="2:4" x14ac:dyDescent="0.2">
      <c r="B3589" t="s">
        <v>3625</v>
      </c>
      <c r="C3589" s="51">
        <v>-3.129990252096463E-2</v>
      </c>
      <c r="D3589" s="51">
        <f t="shared" ref="D3589:D3652" si="59">-C3589+5%</f>
        <v>8.129990252096464E-2</v>
      </c>
    </row>
    <row r="3590" spans="2:4" x14ac:dyDescent="0.2">
      <c r="B3590" t="s">
        <v>3626</v>
      </c>
      <c r="C3590" s="51">
        <v>1.4599892755429486E-2</v>
      </c>
      <c r="D3590" s="51">
        <f t="shared" si="59"/>
        <v>3.5400107244570517E-2</v>
      </c>
    </row>
    <row r="3591" spans="2:4" x14ac:dyDescent="0.2">
      <c r="B3591" t="s">
        <v>3627</v>
      </c>
      <c r="C3591" s="51">
        <v>3.3621364801346698E-2</v>
      </c>
      <c r="D3591" s="51">
        <f t="shared" si="59"/>
        <v>1.6378635198653305E-2</v>
      </c>
    </row>
    <row r="3592" spans="2:4" x14ac:dyDescent="0.2">
      <c r="B3592" t="s">
        <v>3628</v>
      </c>
      <c r="C3592" s="51">
        <v>1.2337809949327897E-2</v>
      </c>
      <c r="D3592" s="51">
        <f t="shared" si="59"/>
        <v>3.7662190050672104E-2</v>
      </c>
    </row>
    <row r="3593" spans="2:4" x14ac:dyDescent="0.2">
      <c r="B3593" t="s">
        <v>3629</v>
      </c>
      <c r="C3593" s="51">
        <v>-1.0775388933861573E-2</v>
      </c>
      <c r="D3593" s="51">
        <f t="shared" si="59"/>
        <v>6.0775388933861578E-2</v>
      </c>
    </row>
    <row r="3594" spans="2:4" x14ac:dyDescent="0.2">
      <c r="B3594" t="s">
        <v>3630</v>
      </c>
      <c r="C3594" s="51">
        <v>1.8582619008500376E-2</v>
      </c>
      <c r="D3594" s="51">
        <f t="shared" si="59"/>
        <v>3.1417380991499627E-2</v>
      </c>
    </row>
    <row r="3595" spans="2:4" x14ac:dyDescent="0.2">
      <c r="B3595" t="s">
        <v>3631</v>
      </c>
      <c r="C3595" s="51">
        <v>2.6142733427500682E-2</v>
      </c>
      <c r="D3595" s="51">
        <f t="shared" si="59"/>
        <v>2.3857266572499321E-2</v>
      </c>
    </row>
    <row r="3596" spans="2:4" x14ac:dyDescent="0.2">
      <c r="B3596" t="s">
        <v>3632</v>
      </c>
      <c r="C3596" s="51">
        <v>2.0380011366436766E-2</v>
      </c>
      <c r="D3596" s="51">
        <f t="shared" si="59"/>
        <v>2.9619988633563236E-2</v>
      </c>
    </row>
    <row r="3597" spans="2:4" x14ac:dyDescent="0.2">
      <c r="B3597" t="s">
        <v>3633</v>
      </c>
      <c r="C3597" s="51">
        <v>3.1937937778758474E-2</v>
      </c>
      <c r="D3597" s="51">
        <f t="shared" si="59"/>
        <v>1.8062062221241529E-2</v>
      </c>
    </row>
    <row r="3598" spans="2:4" x14ac:dyDescent="0.2">
      <c r="B3598" t="s">
        <v>3634</v>
      </c>
      <c r="C3598" s="51">
        <v>2.3152074878079028E-2</v>
      </c>
      <c r="D3598" s="51">
        <f t="shared" si="59"/>
        <v>2.6847925121920975E-2</v>
      </c>
    </row>
    <row r="3599" spans="2:4" x14ac:dyDescent="0.2">
      <c r="B3599" t="s">
        <v>3635</v>
      </c>
      <c r="C3599" s="51">
        <v>-1.3745001242835425E-3</v>
      </c>
      <c r="D3599" s="51">
        <f t="shared" si="59"/>
        <v>5.1374500124283545E-2</v>
      </c>
    </row>
    <row r="3600" spans="2:4" x14ac:dyDescent="0.2">
      <c r="B3600" t="s">
        <v>3636</v>
      </c>
      <c r="C3600" s="51">
        <v>-1.6617697816514065E-2</v>
      </c>
      <c r="D3600" s="51">
        <f t="shared" si="59"/>
        <v>6.6617697816514068E-2</v>
      </c>
    </row>
    <row r="3601" spans="2:4" x14ac:dyDescent="0.2">
      <c r="B3601" t="s">
        <v>3637</v>
      </c>
      <c r="C3601" s="51">
        <v>1.2620192754890052E-2</v>
      </c>
      <c r="D3601" s="51">
        <f t="shared" si="59"/>
        <v>3.7379807245109947E-2</v>
      </c>
    </row>
    <row r="3602" spans="2:4" x14ac:dyDescent="0.2">
      <c r="B3602" t="s">
        <v>3638</v>
      </c>
      <c r="C3602" s="51">
        <v>5.0545515451294034E-3</v>
      </c>
      <c r="D3602" s="51">
        <f t="shared" si="59"/>
        <v>4.4945448454870598E-2</v>
      </c>
    </row>
    <row r="3603" spans="2:4" x14ac:dyDescent="0.2">
      <c r="B3603" t="s">
        <v>3639</v>
      </c>
      <c r="C3603" s="51">
        <v>-1.0783299422154618E-2</v>
      </c>
      <c r="D3603" s="51">
        <f t="shared" si="59"/>
        <v>6.0783299422154623E-2</v>
      </c>
    </row>
    <row r="3604" spans="2:4" x14ac:dyDescent="0.2">
      <c r="B3604" t="s">
        <v>3640</v>
      </c>
      <c r="C3604" s="51">
        <v>7.2671251877376788E-4</v>
      </c>
      <c r="D3604" s="51">
        <f t="shared" si="59"/>
        <v>4.9273287481226238E-2</v>
      </c>
    </row>
    <row r="3605" spans="2:4" x14ac:dyDescent="0.2">
      <c r="B3605" t="s">
        <v>3641</v>
      </c>
      <c r="C3605" s="51">
        <v>-3.1359994659812471E-2</v>
      </c>
      <c r="D3605" s="51">
        <f t="shared" si="59"/>
        <v>8.1359994659812473E-2</v>
      </c>
    </row>
    <row r="3606" spans="2:4" x14ac:dyDescent="0.2">
      <c r="B3606" t="s">
        <v>3642</v>
      </c>
      <c r="C3606" s="51">
        <v>3.1413912730202102E-2</v>
      </c>
      <c r="D3606" s="51">
        <f t="shared" si="59"/>
        <v>1.85860872697979E-2</v>
      </c>
    </row>
    <row r="3607" spans="2:4" x14ac:dyDescent="0.2">
      <c r="B3607" t="s">
        <v>3643</v>
      </c>
      <c r="C3607" s="51">
        <v>5.971767589401664E-3</v>
      </c>
      <c r="D3607" s="51">
        <f t="shared" si="59"/>
        <v>4.4028232410598341E-2</v>
      </c>
    </row>
    <row r="3608" spans="2:4" x14ac:dyDescent="0.2">
      <c r="B3608" t="s">
        <v>3644</v>
      </c>
      <c r="C3608" s="51">
        <v>1.3683130750569001E-2</v>
      </c>
      <c r="D3608" s="51">
        <f t="shared" si="59"/>
        <v>3.6316869249431005E-2</v>
      </c>
    </row>
    <row r="3609" spans="2:4" x14ac:dyDescent="0.2">
      <c r="B3609" t="s">
        <v>3645</v>
      </c>
      <c r="C3609" s="51">
        <v>-2.039928898404756E-2</v>
      </c>
      <c r="D3609" s="51">
        <f t="shared" si="59"/>
        <v>7.039928898404757E-2</v>
      </c>
    </row>
    <row r="3610" spans="2:4" x14ac:dyDescent="0.2">
      <c r="B3610" t="s">
        <v>3646</v>
      </c>
      <c r="C3610" s="51">
        <v>-9.8156528975178754E-3</v>
      </c>
      <c r="D3610" s="51">
        <f t="shared" si="59"/>
        <v>5.9815652897517876E-2</v>
      </c>
    </row>
    <row r="3611" spans="2:4" x14ac:dyDescent="0.2">
      <c r="B3611" t="s">
        <v>3647</v>
      </c>
      <c r="C3611" s="51">
        <v>1.4094028728773834E-2</v>
      </c>
      <c r="D3611" s="51">
        <f t="shared" si="59"/>
        <v>3.5905971271226168E-2</v>
      </c>
    </row>
    <row r="3612" spans="2:4" x14ac:dyDescent="0.2">
      <c r="B3612" t="s">
        <v>3648</v>
      </c>
      <c r="C3612" s="51">
        <v>8.2347866053885874E-4</v>
      </c>
      <c r="D3612" s="51">
        <f t="shared" si="59"/>
        <v>4.9176521339461141E-2</v>
      </c>
    </row>
    <row r="3613" spans="2:4" x14ac:dyDescent="0.2">
      <c r="B3613" t="s">
        <v>3649</v>
      </c>
      <c r="C3613" s="51">
        <v>5.3661167499650317E-3</v>
      </c>
      <c r="D3613" s="51">
        <f t="shared" si="59"/>
        <v>4.4633883250034971E-2</v>
      </c>
    </row>
    <row r="3614" spans="2:4" x14ac:dyDescent="0.2">
      <c r="B3614" t="s">
        <v>3650</v>
      </c>
      <c r="C3614" s="51">
        <v>2.0541558034948507E-2</v>
      </c>
      <c r="D3614" s="51">
        <f t="shared" si="59"/>
        <v>2.9458441965051495E-2</v>
      </c>
    </row>
    <row r="3615" spans="2:4" x14ac:dyDescent="0.2">
      <c r="B3615" t="s">
        <v>3651</v>
      </c>
      <c r="C3615" s="51">
        <v>3.6632587262804009E-2</v>
      </c>
      <c r="D3615" s="51">
        <f t="shared" si="59"/>
        <v>1.3367412737195994E-2</v>
      </c>
    </row>
    <row r="3616" spans="2:4" x14ac:dyDescent="0.2">
      <c r="B3616" t="s">
        <v>3652</v>
      </c>
      <c r="C3616" s="51">
        <v>5.0402015679859996E-2</v>
      </c>
      <c r="D3616" s="51">
        <f t="shared" si="59"/>
        <v>-4.0201567985999331E-4</v>
      </c>
    </row>
    <row r="3617" spans="2:4" x14ac:dyDescent="0.2">
      <c r="B3617" t="s">
        <v>3653</v>
      </c>
      <c r="C3617" s="51">
        <v>-1.5268916224974935E-5</v>
      </c>
      <c r="D3617" s="51">
        <f t="shared" si="59"/>
        <v>5.0015268916224979E-2</v>
      </c>
    </row>
    <row r="3618" spans="2:4" x14ac:dyDescent="0.2">
      <c r="B3618" t="s">
        <v>3654</v>
      </c>
      <c r="C3618" s="51">
        <v>3.0112165810923961E-3</v>
      </c>
      <c r="D3618" s="51">
        <f t="shared" si="59"/>
        <v>4.6988783418907609E-2</v>
      </c>
    </row>
    <row r="3619" spans="2:4" x14ac:dyDescent="0.2">
      <c r="B3619" t="s">
        <v>3655</v>
      </c>
      <c r="C3619" s="51">
        <v>9.4142349131275949E-3</v>
      </c>
      <c r="D3619" s="51">
        <f t="shared" si="59"/>
        <v>4.0585765086872408E-2</v>
      </c>
    </row>
    <row r="3620" spans="2:4" x14ac:dyDescent="0.2">
      <c r="B3620" t="s">
        <v>3656</v>
      </c>
      <c r="C3620" s="51">
        <v>1.9124480397835708E-2</v>
      </c>
      <c r="D3620" s="51">
        <f t="shared" si="59"/>
        <v>3.0875519602164295E-2</v>
      </c>
    </row>
    <row r="3621" spans="2:4" x14ac:dyDescent="0.2">
      <c r="B3621" t="s">
        <v>3657</v>
      </c>
      <c r="C3621" s="51">
        <v>4.5790718222209044E-2</v>
      </c>
      <c r="D3621" s="51">
        <f t="shared" si="59"/>
        <v>4.2092817777909589E-3</v>
      </c>
    </row>
    <row r="3622" spans="2:4" x14ac:dyDescent="0.2">
      <c r="B3622" t="s">
        <v>3658</v>
      </c>
      <c r="C3622" s="51">
        <v>-4.9956691075795541E-3</v>
      </c>
      <c r="D3622" s="51">
        <f t="shared" si="59"/>
        <v>5.4995669107579553E-2</v>
      </c>
    </row>
    <row r="3623" spans="2:4" x14ac:dyDescent="0.2">
      <c r="B3623" t="s">
        <v>3659</v>
      </c>
      <c r="C3623" s="51">
        <v>9.1398356999127985E-3</v>
      </c>
      <c r="D3623" s="51">
        <f t="shared" si="59"/>
        <v>4.0860164300087203E-2</v>
      </c>
    </row>
    <row r="3624" spans="2:4" x14ac:dyDescent="0.2">
      <c r="B3624" t="s">
        <v>3660</v>
      </c>
      <c r="C3624" s="51">
        <v>2.0313576950647082E-2</v>
      </c>
      <c r="D3624" s="51">
        <f t="shared" si="59"/>
        <v>2.9686423049352921E-2</v>
      </c>
    </row>
    <row r="3625" spans="2:4" x14ac:dyDescent="0.2">
      <c r="B3625" t="s">
        <v>3661</v>
      </c>
      <c r="C3625" s="51">
        <v>-1.6831910020912534E-2</v>
      </c>
      <c r="D3625" s="51">
        <f t="shared" si="59"/>
        <v>6.6831910020912544E-2</v>
      </c>
    </row>
    <row r="3626" spans="2:4" x14ac:dyDescent="0.2">
      <c r="B3626" t="s">
        <v>3662</v>
      </c>
      <c r="C3626" s="51">
        <v>4.8394776012682227E-3</v>
      </c>
      <c r="D3626" s="51">
        <f t="shared" si="59"/>
        <v>4.5160522398731778E-2</v>
      </c>
    </row>
    <row r="3627" spans="2:4" x14ac:dyDescent="0.2">
      <c r="B3627" t="s">
        <v>3663</v>
      </c>
      <c r="C3627" s="51">
        <v>1.5549999892483669E-2</v>
      </c>
      <c r="D3627" s="51">
        <f t="shared" si="59"/>
        <v>3.4450000107516338E-2</v>
      </c>
    </row>
    <row r="3628" spans="2:4" x14ac:dyDescent="0.2">
      <c r="B3628" t="s">
        <v>3664</v>
      </c>
      <c r="C3628" s="51">
        <v>9.6495431888448269E-3</v>
      </c>
      <c r="D3628" s="51">
        <f t="shared" si="59"/>
        <v>4.0350456811155178E-2</v>
      </c>
    </row>
    <row r="3629" spans="2:4" x14ac:dyDescent="0.2">
      <c r="B3629" t="s">
        <v>3665</v>
      </c>
      <c r="C3629" s="51">
        <v>-1.8652136181921554E-2</v>
      </c>
      <c r="D3629" s="51">
        <f t="shared" si="59"/>
        <v>6.8652136181921564E-2</v>
      </c>
    </row>
    <row r="3630" spans="2:4" x14ac:dyDescent="0.2">
      <c r="B3630" t="s">
        <v>3666</v>
      </c>
      <c r="C3630" s="51">
        <v>2.2966103985437275E-2</v>
      </c>
      <c r="D3630" s="51">
        <f t="shared" si="59"/>
        <v>2.7033896014562728E-2</v>
      </c>
    </row>
    <row r="3631" spans="2:4" x14ac:dyDescent="0.2">
      <c r="B3631" t="s">
        <v>3667</v>
      </c>
      <c r="C3631" s="51">
        <v>3.3462156533195314E-2</v>
      </c>
      <c r="D3631" s="51">
        <f t="shared" si="59"/>
        <v>1.6537843466804689E-2</v>
      </c>
    </row>
    <row r="3632" spans="2:4" x14ac:dyDescent="0.2">
      <c r="B3632" t="s">
        <v>3668</v>
      </c>
      <c r="C3632" s="51">
        <v>1.2208688158713678E-2</v>
      </c>
      <c r="D3632" s="51">
        <f t="shared" si="59"/>
        <v>3.7791311841286326E-2</v>
      </c>
    </row>
    <row r="3633" spans="2:4" x14ac:dyDescent="0.2">
      <c r="B3633" t="s">
        <v>3669</v>
      </c>
      <c r="C3633" s="51">
        <v>3.8439394446404471E-3</v>
      </c>
      <c r="D3633" s="51">
        <f t="shared" si="59"/>
        <v>4.6156060555359556E-2</v>
      </c>
    </row>
    <row r="3634" spans="2:4" x14ac:dyDescent="0.2">
      <c r="B3634" t="s">
        <v>3670</v>
      </c>
      <c r="C3634" s="51">
        <v>-5.7592882907902231E-4</v>
      </c>
      <c r="D3634" s="51">
        <f t="shared" si="59"/>
        <v>5.0575928829079027E-2</v>
      </c>
    </row>
    <row r="3635" spans="2:4" x14ac:dyDescent="0.2">
      <c r="B3635" t="s">
        <v>3671</v>
      </c>
      <c r="C3635" s="51">
        <v>2.8888007564900814E-2</v>
      </c>
      <c r="D3635" s="51">
        <f t="shared" si="59"/>
        <v>2.1111992435099189E-2</v>
      </c>
    </row>
    <row r="3636" spans="2:4" x14ac:dyDescent="0.2">
      <c r="B3636" t="s">
        <v>3672</v>
      </c>
      <c r="C3636" s="51">
        <v>6.1681904243856642E-3</v>
      </c>
      <c r="D3636" s="51">
        <f t="shared" si="59"/>
        <v>4.383180957561434E-2</v>
      </c>
    </row>
    <row r="3637" spans="2:4" x14ac:dyDescent="0.2">
      <c r="B3637" t="s">
        <v>3673</v>
      </c>
      <c r="C3637" s="51">
        <v>1.8346361824350746E-2</v>
      </c>
      <c r="D3637" s="51">
        <f t="shared" si="59"/>
        <v>3.1653638175649257E-2</v>
      </c>
    </row>
    <row r="3638" spans="2:4" x14ac:dyDescent="0.2">
      <c r="B3638" t="s">
        <v>3674</v>
      </c>
      <c r="C3638" s="51">
        <v>-1.4213624127032873E-2</v>
      </c>
      <c r="D3638" s="51">
        <f t="shared" si="59"/>
        <v>6.4213624127032881E-2</v>
      </c>
    </row>
    <row r="3639" spans="2:4" x14ac:dyDescent="0.2">
      <c r="B3639" t="s">
        <v>3675</v>
      </c>
      <c r="C3639" s="51">
        <v>3.6333787293150517E-2</v>
      </c>
      <c r="D3639" s="51">
        <f t="shared" si="59"/>
        <v>1.3666212706849486E-2</v>
      </c>
    </row>
    <row r="3640" spans="2:4" x14ac:dyDescent="0.2">
      <c r="B3640" t="s">
        <v>3676</v>
      </c>
      <c r="C3640" s="51">
        <v>6.9101210182251863E-2</v>
      </c>
      <c r="D3640" s="51">
        <f t="shared" si="59"/>
        <v>-1.910121018225186E-2</v>
      </c>
    </row>
    <row r="3641" spans="2:4" x14ac:dyDescent="0.2">
      <c r="B3641" t="s">
        <v>3677</v>
      </c>
      <c r="C3641" s="51">
        <v>-7.5341816061526724E-3</v>
      </c>
      <c r="D3641" s="51">
        <f t="shared" si="59"/>
        <v>5.7534181606152673E-2</v>
      </c>
    </row>
    <row r="3642" spans="2:4" x14ac:dyDescent="0.2">
      <c r="B3642" t="s">
        <v>3678</v>
      </c>
      <c r="C3642" s="51">
        <v>1.0339156794842002E-2</v>
      </c>
      <c r="D3642" s="51">
        <f t="shared" si="59"/>
        <v>3.9660843205158003E-2</v>
      </c>
    </row>
    <row r="3643" spans="2:4" x14ac:dyDescent="0.2">
      <c r="B3643" t="s">
        <v>3679</v>
      </c>
      <c r="C3643" s="51">
        <v>-6.2308331891461292E-3</v>
      </c>
      <c r="D3643" s="51">
        <f t="shared" si="59"/>
        <v>5.623083318914613E-2</v>
      </c>
    </row>
    <row r="3644" spans="2:4" x14ac:dyDescent="0.2">
      <c r="B3644" t="s">
        <v>3680</v>
      </c>
      <c r="C3644" s="51">
        <v>1.90505508629389E-2</v>
      </c>
      <c r="D3644" s="51">
        <f t="shared" si="59"/>
        <v>3.0949449137061102E-2</v>
      </c>
    </row>
    <row r="3645" spans="2:4" x14ac:dyDescent="0.2">
      <c r="B3645" t="s">
        <v>3681</v>
      </c>
      <c r="C3645" s="51">
        <v>2.076686260500836E-2</v>
      </c>
      <c r="D3645" s="51">
        <f t="shared" si="59"/>
        <v>2.9233137394991643E-2</v>
      </c>
    </row>
    <row r="3646" spans="2:4" x14ac:dyDescent="0.2">
      <c r="B3646" t="s">
        <v>3682</v>
      </c>
      <c r="C3646" s="51">
        <v>4.5787262884256982E-4</v>
      </c>
      <c r="D3646" s="51">
        <f t="shared" si="59"/>
        <v>4.9542127371157429E-2</v>
      </c>
    </row>
    <row r="3647" spans="2:4" x14ac:dyDescent="0.2">
      <c r="B3647" t="s">
        <v>3683</v>
      </c>
      <c r="C3647" s="51">
        <v>-2.8464580782685284E-3</v>
      </c>
      <c r="D3647" s="51">
        <f t="shared" si="59"/>
        <v>5.2846458078268529E-2</v>
      </c>
    </row>
    <row r="3648" spans="2:4" x14ac:dyDescent="0.2">
      <c r="B3648" t="s">
        <v>3684</v>
      </c>
      <c r="C3648" s="51">
        <v>-1.374354898657686E-3</v>
      </c>
      <c r="D3648" s="51">
        <f t="shared" si="59"/>
        <v>5.1374354898657687E-2</v>
      </c>
    </row>
    <row r="3649" spans="2:4" x14ac:dyDescent="0.2">
      <c r="B3649" t="s">
        <v>3685</v>
      </c>
      <c r="C3649" s="51">
        <v>2.7518975554275384E-2</v>
      </c>
      <c r="D3649" s="51">
        <f t="shared" si="59"/>
        <v>2.2481024445724619E-2</v>
      </c>
    </row>
    <row r="3650" spans="2:4" x14ac:dyDescent="0.2">
      <c r="B3650" t="s">
        <v>3686</v>
      </c>
      <c r="C3650" s="51">
        <v>1.1076401806016861E-2</v>
      </c>
      <c r="D3650" s="51">
        <f t="shared" si="59"/>
        <v>3.8923598193983139E-2</v>
      </c>
    </row>
    <row r="3651" spans="2:4" x14ac:dyDescent="0.2">
      <c r="B3651" t="s">
        <v>3687</v>
      </c>
      <c r="C3651" s="51">
        <v>3.8057494769146806E-2</v>
      </c>
      <c r="D3651" s="51">
        <f t="shared" si="59"/>
        <v>1.1942505230853197E-2</v>
      </c>
    </row>
    <row r="3652" spans="2:4" x14ac:dyDescent="0.2">
      <c r="B3652" t="s">
        <v>3688</v>
      </c>
      <c r="C3652" s="51">
        <v>-1.0894609565912242E-2</v>
      </c>
      <c r="D3652" s="51">
        <f t="shared" si="59"/>
        <v>6.0894609565912243E-2</v>
      </c>
    </row>
    <row r="3653" spans="2:4" x14ac:dyDescent="0.2">
      <c r="B3653" t="s">
        <v>3689</v>
      </c>
      <c r="C3653" s="51">
        <v>-1.0919998569302614E-2</v>
      </c>
      <c r="D3653" s="51">
        <f t="shared" ref="D3653:D3716" si="60">-C3653+5%</f>
        <v>6.0919998569302615E-2</v>
      </c>
    </row>
    <row r="3654" spans="2:4" x14ac:dyDescent="0.2">
      <c r="B3654" t="s">
        <v>3690</v>
      </c>
      <c r="C3654" s="51">
        <v>1.9207451911387792E-2</v>
      </c>
      <c r="D3654" s="51">
        <f t="shared" si="60"/>
        <v>3.0792548088612211E-2</v>
      </c>
    </row>
    <row r="3655" spans="2:4" x14ac:dyDescent="0.2">
      <c r="B3655" t="s">
        <v>3691</v>
      </c>
      <c r="C3655" s="51">
        <v>2.2608712222284737E-3</v>
      </c>
      <c r="D3655" s="51">
        <f t="shared" si="60"/>
        <v>4.7739128777771526E-2</v>
      </c>
    </row>
    <row r="3656" spans="2:4" x14ac:dyDescent="0.2">
      <c r="B3656" t="s">
        <v>3692</v>
      </c>
      <c r="C3656" s="51">
        <v>-2.3984839824363682E-4</v>
      </c>
      <c r="D3656" s="51">
        <f t="shared" si="60"/>
        <v>5.0239848398243636E-2</v>
      </c>
    </row>
    <row r="3657" spans="2:4" x14ac:dyDescent="0.2">
      <c r="B3657" t="s">
        <v>3693</v>
      </c>
      <c r="C3657" s="51">
        <v>1.9606182961107357E-2</v>
      </c>
      <c r="D3657" s="51">
        <f t="shared" si="60"/>
        <v>3.0393817038892646E-2</v>
      </c>
    </row>
    <row r="3658" spans="2:4" x14ac:dyDescent="0.2">
      <c r="B3658" t="s">
        <v>3694</v>
      </c>
      <c r="C3658" s="51">
        <v>-1.7809280571367395E-2</v>
      </c>
      <c r="D3658" s="51">
        <f t="shared" si="60"/>
        <v>6.7809280571367397E-2</v>
      </c>
    </row>
    <row r="3659" spans="2:4" x14ac:dyDescent="0.2">
      <c r="B3659" t="s">
        <v>3695</v>
      </c>
      <c r="C3659" s="51">
        <v>1.159377641118667E-2</v>
      </c>
      <c r="D3659" s="51">
        <f t="shared" si="60"/>
        <v>3.8406223588813335E-2</v>
      </c>
    </row>
    <row r="3660" spans="2:4" x14ac:dyDescent="0.2">
      <c r="B3660" t="s">
        <v>3696</v>
      </c>
      <c r="C3660" s="51">
        <v>5.7721429456959244E-3</v>
      </c>
      <c r="D3660" s="51">
        <f t="shared" si="60"/>
        <v>4.4227857054304077E-2</v>
      </c>
    </row>
    <row r="3661" spans="2:4" x14ac:dyDescent="0.2">
      <c r="B3661" t="s">
        <v>3697</v>
      </c>
      <c r="C3661" s="51">
        <v>3.1487866587783839E-2</v>
      </c>
      <c r="D3661" s="51">
        <f t="shared" si="60"/>
        <v>1.8512133412216164E-2</v>
      </c>
    </row>
    <row r="3662" spans="2:4" x14ac:dyDescent="0.2">
      <c r="B3662" t="s">
        <v>3698</v>
      </c>
      <c r="C3662" s="51">
        <v>1.2399942377879832E-2</v>
      </c>
      <c r="D3662" s="51">
        <f t="shared" si="60"/>
        <v>3.7600057622120167E-2</v>
      </c>
    </row>
    <row r="3663" spans="2:4" x14ac:dyDescent="0.2">
      <c r="B3663" t="s">
        <v>3699</v>
      </c>
      <c r="C3663" s="51">
        <v>3.4008200934720883E-3</v>
      </c>
      <c r="D3663" s="51">
        <f t="shared" si="60"/>
        <v>4.6599179906527913E-2</v>
      </c>
    </row>
    <row r="3664" spans="2:4" x14ac:dyDescent="0.2">
      <c r="B3664" t="s">
        <v>3700</v>
      </c>
      <c r="C3664" s="51">
        <v>2.4660706040307082E-4</v>
      </c>
      <c r="D3664" s="51">
        <f t="shared" si="60"/>
        <v>4.9753392939596935E-2</v>
      </c>
    </row>
    <row r="3665" spans="2:4" x14ac:dyDescent="0.2">
      <c r="B3665" t="s">
        <v>3701</v>
      </c>
      <c r="C3665" s="51">
        <v>1.0005542433689701E-2</v>
      </c>
      <c r="D3665" s="51">
        <f t="shared" si="60"/>
        <v>3.9994457566310301E-2</v>
      </c>
    </row>
    <row r="3666" spans="2:4" x14ac:dyDescent="0.2">
      <c r="B3666" t="s">
        <v>3702</v>
      </c>
      <c r="C3666" s="51">
        <v>-5.6845180741998905E-3</v>
      </c>
      <c r="D3666" s="51">
        <f t="shared" si="60"/>
        <v>5.5684518074199892E-2</v>
      </c>
    </row>
    <row r="3667" spans="2:4" x14ac:dyDescent="0.2">
      <c r="B3667" t="s">
        <v>3703</v>
      </c>
      <c r="C3667" s="51">
        <v>1.815558709795299E-3</v>
      </c>
      <c r="D3667" s="51">
        <f t="shared" si="60"/>
        <v>4.8184441290204702E-2</v>
      </c>
    </row>
    <row r="3668" spans="2:4" x14ac:dyDescent="0.2">
      <c r="B3668" t="s">
        <v>3704</v>
      </c>
      <c r="C3668" s="51">
        <v>1.7155735435843155E-2</v>
      </c>
      <c r="D3668" s="51">
        <f t="shared" si="60"/>
        <v>3.2844264564156844E-2</v>
      </c>
    </row>
    <row r="3669" spans="2:4" x14ac:dyDescent="0.2">
      <c r="B3669" t="s">
        <v>3705</v>
      </c>
      <c r="C3669" s="51">
        <v>2.2104402428749597E-2</v>
      </c>
      <c r="D3669" s="51">
        <f t="shared" si="60"/>
        <v>2.7895597571250406E-2</v>
      </c>
    </row>
    <row r="3670" spans="2:4" x14ac:dyDescent="0.2">
      <c r="B3670" t="s">
        <v>3706</v>
      </c>
      <c r="C3670" s="51">
        <v>-6.3793295624180752E-3</v>
      </c>
      <c r="D3670" s="51">
        <f t="shared" si="60"/>
        <v>5.6379329562418076E-2</v>
      </c>
    </row>
    <row r="3671" spans="2:4" x14ac:dyDescent="0.2">
      <c r="B3671" t="s">
        <v>3707</v>
      </c>
      <c r="C3671" s="51">
        <v>-1.4825627601885572E-2</v>
      </c>
      <c r="D3671" s="51">
        <f t="shared" si="60"/>
        <v>6.482562760188558E-2</v>
      </c>
    </row>
    <row r="3672" spans="2:4" x14ac:dyDescent="0.2">
      <c r="B3672" t="s">
        <v>3708</v>
      </c>
      <c r="C3672" s="51">
        <v>2.4303044494827196E-2</v>
      </c>
      <c r="D3672" s="51">
        <f t="shared" si="60"/>
        <v>2.5696955505172807E-2</v>
      </c>
    </row>
    <row r="3673" spans="2:4" x14ac:dyDescent="0.2">
      <c r="B3673" t="s">
        <v>3709</v>
      </c>
      <c r="C3673" s="51">
        <v>9.4502992231078331E-3</v>
      </c>
      <c r="D3673" s="51">
        <f t="shared" si="60"/>
        <v>4.054970077689217E-2</v>
      </c>
    </row>
    <row r="3674" spans="2:4" x14ac:dyDescent="0.2">
      <c r="B3674" t="s">
        <v>3710</v>
      </c>
      <c r="C3674" s="51">
        <v>1.5154319163610101E-2</v>
      </c>
      <c r="D3674" s="51">
        <f t="shared" si="60"/>
        <v>3.4845680836389906E-2</v>
      </c>
    </row>
    <row r="3675" spans="2:4" x14ac:dyDescent="0.2">
      <c r="B3675" t="s">
        <v>3711</v>
      </c>
      <c r="C3675" s="51">
        <v>-6.9149701392068504E-4</v>
      </c>
      <c r="D3675" s="51">
        <f t="shared" si="60"/>
        <v>5.0691497013920686E-2</v>
      </c>
    </row>
    <row r="3676" spans="2:4" x14ac:dyDescent="0.2">
      <c r="B3676" t="s">
        <v>3712</v>
      </c>
      <c r="C3676" s="51">
        <v>-1.6057917168591319E-2</v>
      </c>
      <c r="D3676" s="51">
        <f t="shared" si="60"/>
        <v>6.6057917168591329E-2</v>
      </c>
    </row>
    <row r="3677" spans="2:4" x14ac:dyDescent="0.2">
      <c r="B3677" t="s">
        <v>3713</v>
      </c>
      <c r="C3677" s="51">
        <v>5.7569810349903392E-3</v>
      </c>
      <c r="D3677" s="51">
        <f t="shared" si="60"/>
        <v>4.4243018965009664E-2</v>
      </c>
    </row>
    <row r="3678" spans="2:4" x14ac:dyDescent="0.2">
      <c r="B3678" t="s">
        <v>3714</v>
      </c>
      <c r="C3678" s="51">
        <v>1.3019812989897279E-2</v>
      </c>
      <c r="D3678" s="51">
        <f t="shared" si="60"/>
        <v>3.6980187010102722E-2</v>
      </c>
    </row>
    <row r="3679" spans="2:4" x14ac:dyDescent="0.2">
      <c r="B3679" t="s">
        <v>3715</v>
      </c>
      <c r="C3679" s="51">
        <v>2.7764245693841609E-2</v>
      </c>
      <c r="D3679" s="51">
        <f t="shared" si="60"/>
        <v>2.2235754306158394E-2</v>
      </c>
    </row>
    <row r="3680" spans="2:4" x14ac:dyDescent="0.2">
      <c r="B3680" t="s">
        <v>3716</v>
      </c>
      <c r="C3680" s="51">
        <v>-3.1577114803717145E-2</v>
      </c>
      <c r="D3680" s="51">
        <f t="shared" si="60"/>
        <v>8.1577114803717155E-2</v>
      </c>
    </row>
    <row r="3681" spans="2:4" x14ac:dyDescent="0.2">
      <c r="B3681" t="s">
        <v>3717</v>
      </c>
      <c r="C3681" s="51">
        <v>2.9415546588125251E-2</v>
      </c>
      <c r="D3681" s="51">
        <f t="shared" si="60"/>
        <v>2.0584453411874752E-2</v>
      </c>
    </row>
    <row r="3682" spans="2:4" x14ac:dyDescent="0.2">
      <c r="B3682" t="s">
        <v>3718</v>
      </c>
      <c r="C3682" s="51">
        <v>-6.4325761293017956E-3</v>
      </c>
      <c r="D3682" s="51">
        <f t="shared" si="60"/>
        <v>5.6432576129301797E-2</v>
      </c>
    </row>
    <row r="3683" spans="2:4" x14ac:dyDescent="0.2">
      <c r="B3683" t="s">
        <v>3719</v>
      </c>
      <c r="C3683" s="51">
        <v>1.6351884433015475E-2</v>
      </c>
      <c r="D3683" s="51">
        <f t="shared" si="60"/>
        <v>3.3648115566984528E-2</v>
      </c>
    </row>
    <row r="3684" spans="2:4" x14ac:dyDescent="0.2">
      <c r="B3684" t="s">
        <v>3720</v>
      </c>
      <c r="C3684" s="51">
        <v>-1.2566195300685394E-2</v>
      </c>
      <c r="D3684" s="51">
        <f t="shared" si="60"/>
        <v>6.2566195300685398E-2</v>
      </c>
    </row>
    <row r="3685" spans="2:4" x14ac:dyDescent="0.2">
      <c r="B3685" t="s">
        <v>3721</v>
      </c>
      <c r="C3685" s="51">
        <v>2.7230792820703051E-2</v>
      </c>
      <c r="D3685" s="51">
        <f t="shared" si="60"/>
        <v>2.2769207179296952E-2</v>
      </c>
    </row>
    <row r="3686" spans="2:4" x14ac:dyDescent="0.2">
      <c r="B3686" t="s">
        <v>3722</v>
      </c>
      <c r="C3686" s="51">
        <v>3.0145590951276134E-2</v>
      </c>
      <c r="D3686" s="51">
        <f t="shared" si="60"/>
        <v>1.9854409048723869E-2</v>
      </c>
    </row>
    <row r="3687" spans="2:4" x14ac:dyDescent="0.2">
      <c r="B3687" t="s">
        <v>3723</v>
      </c>
      <c r="C3687" s="51">
        <v>5.8927523159658449E-2</v>
      </c>
      <c r="D3687" s="51">
        <f t="shared" si="60"/>
        <v>-8.9275231596584459E-3</v>
      </c>
    </row>
    <row r="3688" spans="2:4" x14ac:dyDescent="0.2">
      <c r="B3688" t="s">
        <v>3724</v>
      </c>
      <c r="C3688" s="51">
        <v>1.9142581641488805E-2</v>
      </c>
      <c r="D3688" s="51">
        <f t="shared" si="60"/>
        <v>3.0857418358511197E-2</v>
      </c>
    </row>
    <row r="3689" spans="2:4" x14ac:dyDescent="0.2">
      <c r="B3689" t="s">
        <v>3725</v>
      </c>
      <c r="C3689" s="51">
        <v>-2.0520952378177512E-2</v>
      </c>
      <c r="D3689" s="51">
        <f t="shared" si="60"/>
        <v>7.0520952378177515E-2</v>
      </c>
    </row>
    <row r="3690" spans="2:4" x14ac:dyDescent="0.2">
      <c r="B3690" t="s">
        <v>3726</v>
      </c>
      <c r="C3690" s="51">
        <v>-2.314596662021233E-2</v>
      </c>
      <c r="D3690" s="51">
        <f t="shared" si="60"/>
        <v>7.3145966620212333E-2</v>
      </c>
    </row>
    <row r="3691" spans="2:4" x14ac:dyDescent="0.2">
      <c r="B3691" t="s">
        <v>3727</v>
      </c>
      <c r="C3691" s="51">
        <v>1.3676245427442533E-2</v>
      </c>
      <c r="D3691" s="51">
        <f t="shared" si="60"/>
        <v>3.6323754572557473E-2</v>
      </c>
    </row>
    <row r="3692" spans="2:4" x14ac:dyDescent="0.2">
      <c r="B3692" t="s">
        <v>3728</v>
      </c>
      <c r="C3692" s="51">
        <v>-2.2952095339529015E-2</v>
      </c>
      <c r="D3692" s="51">
        <f t="shared" si="60"/>
        <v>7.2952095339529011E-2</v>
      </c>
    </row>
    <row r="3693" spans="2:4" x14ac:dyDescent="0.2">
      <c r="B3693" t="s">
        <v>3729</v>
      </c>
      <c r="C3693" s="51">
        <v>1.0437253363904879E-2</v>
      </c>
      <c r="D3693" s="51">
        <f t="shared" si="60"/>
        <v>3.9562746636095124E-2</v>
      </c>
    </row>
    <row r="3694" spans="2:4" x14ac:dyDescent="0.2">
      <c r="B3694" t="s">
        <v>3730</v>
      </c>
      <c r="C3694" s="51">
        <v>2.529200580274843E-2</v>
      </c>
      <c r="D3694" s="51">
        <f t="shared" si="60"/>
        <v>2.4707994197251573E-2</v>
      </c>
    </row>
    <row r="3695" spans="2:4" x14ac:dyDescent="0.2">
      <c r="B3695" t="s">
        <v>3731</v>
      </c>
      <c r="C3695" s="51">
        <v>8.6830110456503871E-3</v>
      </c>
      <c r="D3695" s="51">
        <f t="shared" si="60"/>
        <v>4.1316988954349612E-2</v>
      </c>
    </row>
    <row r="3696" spans="2:4" x14ac:dyDescent="0.2">
      <c r="B3696" t="s">
        <v>3732</v>
      </c>
      <c r="C3696" s="51">
        <v>2.9176490326447257E-2</v>
      </c>
      <c r="D3696" s="51">
        <f t="shared" si="60"/>
        <v>2.0823509673552745E-2</v>
      </c>
    </row>
    <row r="3697" spans="2:4" x14ac:dyDescent="0.2">
      <c r="B3697" t="s">
        <v>3733</v>
      </c>
      <c r="C3697" s="51">
        <v>2.8684252054763125E-2</v>
      </c>
      <c r="D3697" s="51">
        <f t="shared" si="60"/>
        <v>2.1315747945236878E-2</v>
      </c>
    </row>
    <row r="3698" spans="2:4" x14ac:dyDescent="0.2">
      <c r="B3698" t="s">
        <v>3734</v>
      </c>
      <c r="C3698" s="51">
        <v>-6.4357250035549859E-4</v>
      </c>
      <c r="D3698" s="51">
        <f t="shared" si="60"/>
        <v>5.0643572500355505E-2</v>
      </c>
    </row>
    <row r="3699" spans="2:4" x14ac:dyDescent="0.2">
      <c r="B3699" t="s">
        <v>3735</v>
      </c>
      <c r="C3699" s="51">
        <v>3.6716505390667023E-2</v>
      </c>
      <c r="D3699" s="51">
        <f t="shared" si="60"/>
        <v>1.328349460933298E-2</v>
      </c>
    </row>
    <row r="3700" spans="2:4" x14ac:dyDescent="0.2">
      <c r="B3700" t="s">
        <v>3736</v>
      </c>
      <c r="C3700" s="51">
        <v>5.7234257821592869E-3</v>
      </c>
      <c r="D3700" s="51">
        <f t="shared" si="60"/>
        <v>4.4276574217840717E-2</v>
      </c>
    </row>
    <row r="3701" spans="2:4" x14ac:dyDescent="0.2">
      <c r="B3701" t="s">
        <v>3737</v>
      </c>
      <c r="C3701" s="51">
        <v>1.1827869895055649E-2</v>
      </c>
      <c r="D3701" s="51">
        <f t="shared" si="60"/>
        <v>3.8172130104944357E-2</v>
      </c>
    </row>
    <row r="3702" spans="2:4" x14ac:dyDescent="0.2">
      <c r="B3702" t="s">
        <v>3738</v>
      </c>
      <c r="C3702" s="51">
        <v>-1.7664128164015608E-2</v>
      </c>
      <c r="D3702" s="51">
        <f t="shared" si="60"/>
        <v>6.7664128164015611E-2</v>
      </c>
    </row>
    <row r="3703" spans="2:4" x14ac:dyDescent="0.2">
      <c r="B3703" t="s">
        <v>3739</v>
      </c>
      <c r="C3703" s="51">
        <v>3.2469987274905056E-2</v>
      </c>
      <c r="D3703" s="51">
        <f t="shared" si="60"/>
        <v>1.7530012725094947E-2</v>
      </c>
    </row>
    <row r="3704" spans="2:4" x14ac:dyDescent="0.2">
      <c r="B3704" t="s">
        <v>3740</v>
      </c>
      <c r="C3704" s="51">
        <v>-1.1777520399689259E-2</v>
      </c>
      <c r="D3704" s="51">
        <f t="shared" si="60"/>
        <v>6.1777520399689263E-2</v>
      </c>
    </row>
    <row r="3705" spans="2:4" x14ac:dyDescent="0.2">
      <c r="B3705" t="s">
        <v>3741</v>
      </c>
      <c r="C3705" s="51">
        <v>1.6457873479644867E-2</v>
      </c>
      <c r="D3705" s="51">
        <f t="shared" si="60"/>
        <v>3.3542126520355139E-2</v>
      </c>
    </row>
    <row r="3706" spans="2:4" x14ac:dyDescent="0.2">
      <c r="B3706" t="s">
        <v>3742</v>
      </c>
      <c r="C3706" s="51">
        <v>1.3316079221380662E-2</v>
      </c>
      <c r="D3706" s="51">
        <f t="shared" si="60"/>
        <v>3.6683920778619344E-2</v>
      </c>
    </row>
    <row r="3707" spans="2:4" x14ac:dyDescent="0.2">
      <c r="B3707" t="s">
        <v>3743</v>
      </c>
      <c r="C3707" s="51">
        <v>2.9928449784603448E-2</v>
      </c>
      <c r="D3707" s="51">
        <f t="shared" si="60"/>
        <v>2.0071550215396555E-2</v>
      </c>
    </row>
    <row r="3708" spans="2:4" x14ac:dyDescent="0.2">
      <c r="B3708" t="s">
        <v>3744</v>
      </c>
      <c r="C3708" s="51">
        <v>2.0803607220593288E-2</v>
      </c>
      <c r="D3708" s="51">
        <f t="shared" si="60"/>
        <v>2.9196392779406714E-2</v>
      </c>
    </row>
    <row r="3709" spans="2:4" x14ac:dyDescent="0.2">
      <c r="B3709" t="s">
        <v>3745</v>
      </c>
      <c r="C3709" s="51">
        <v>-7.669986075557576E-3</v>
      </c>
      <c r="D3709" s="51">
        <f t="shared" si="60"/>
        <v>5.766998607555758E-2</v>
      </c>
    </row>
    <row r="3710" spans="2:4" x14ac:dyDescent="0.2">
      <c r="B3710" t="s">
        <v>3746</v>
      </c>
      <c r="C3710" s="51">
        <v>3.2334797502596373E-2</v>
      </c>
      <c r="D3710" s="51">
        <f t="shared" si="60"/>
        <v>1.766520249740363E-2</v>
      </c>
    </row>
    <row r="3711" spans="2:4" x14ac:dyDescent="0.2">
      <c r="B3711" t="s">
        <v>3747</v>
      </c>
      <c r="C3711" s="51">
        <v>2.9176975928177314E-2</v>
      </c>
      <c r="D3711" s="51">
        <f t="shared" si="60"/>
        <v>2.0823024071822689E-2</v>
      </c>
    </row>
    <row r="3712" spans="2:4" x14ac:dyDescent="0.2">
      <c r="B3712" t="s">
        <v>3748</v>
      </c>
      <c r="C3712" s="51">
        <v>8.7528884698778817E-3</v>
      </c>
      <c r="D3712" s="51">
        <f t="shared" si="60"/>
        <v>4.1247111530122123E-2</v>
      </c>
    </row>
    <row r="3713" spans="2:4" x14ac:dyDescent="0.2">
      <c r="B3713" t="s">
        <v>3749</v>
      </c>
      <c r="C3713" s="51">
        <v>1.8281550995582235E-2</v>
      </c>
      <c r="D3713" s="51">
        <f t="shared" si="60"/>
        <v>3.1718449004417767E-2</v>
      </c>
    </row>
    <row r="3714" spans="2:4" x14ac:dyDescent="0.2">
      <c r="B3714" t="s">
        <v>3750</v>
      </c>
      <c r="C3714" s="51">
        <v>2.066196344555999E-2</v>
      </c>
      <c r="D3714" s="51">
        <f t="shared" si="60"/>
        <v>2.9338036554440013E-2</v>
      </c>
    </row>
    <row r="3715" spans="2:4" x14ac:dyDescent="0.2">
      <c r="B3715" t="s">
        <v>3751</v>
      </c>
      <c r="C3715" s="51">
        <v>-1.8761157354316181E-2</v>
      </c>
      <c r="D3715" s="51">
        <f t="shared" si="60"/>
        <v>6.8761157354316177E-2</v>
      </c>
    </row>
    <row r="3716" spans="2:4" x14ac:dyDescent="0.2">
      <c r="B3716" t="s">
        <v>3752</v>
      </c>
      <c r="C3716" s="51">
        <v>-1.3784259360574343E-2</v>
      </c>
      <c r="D3716" s="51">
        <f t="shared" si="60"/>
        <v>6.3784259360574344E-2</v>
      </c>
    </row>
    <row r="3717" spans="2:4" x14ac:dyDescent="0.2">
      <c r="B3717" t="s">
        <v>3753</v>
      </c>
      <c r="C3717" s="51">
        <v>3.6550255524362855E-2</v>
      </c>
      <c r="D3717" s="51">
        <f t="shared" ref="D3717:D3780" si="61">-C3717+5%</f>
        <v>1.3449744475637147E-2</v>
      </c>
    </row>
    <row r="3718" spans="2:4" x14ac:dyDescent="0.2">
      <c r="B3718" t="s">
        <v>3754</v>
      </c>
      <c r="C3718" s="51">
        <v>7.7539248169835118E-3</v>
      </c>
      <c r="D3718" s="51">
        <f t="shared" si="61"/>
        <v>4.2246075183016492E-2</v>
      </c>
    </row>
    <row r="3719" spans="2:4" x14ac:dyDescent="0.2">
      <c r="B3719" t="s">
        <v>3755</v>
      </c>
      <c r="C3719" s="51">
        <v>1.5174472904232895E-3</v>
      </c>
      <c r="D3719" s="51">
        <f t="shared" si="61"/>
        <v>4.8482552709576715E-2</v>
      </c>
    </row>
    <row r="3720" spans="2:4" x14ac:dyDescent="0.2">
      <c r="B3720" t="s">
        <v>3756</v>
      </c>
      <c r="C3720" s="51">
        <v>4.1294781482458702E-3</v>
      </c>
      <c r="D3720" s="51">
        <f t="shared" si="61"/>
        <v>4.587052185175413E-2</v>
      </c>
    </row>
    <row r="3721" spans="2:4" x14ac:dyDescent="0.2">
      <c r="B3721" t="s">
        <v>3757</v>
      </c>
      <c r="C3721" s="51">
        <v>2.7822556639675367E-2</v>
      </c>
      <c r="D3721" s="51">
        <f t="shared" si="61"/>
        <v>2.2177443360324636E-2</v>
      </c>
    </row>
    <row r="3722" spans="2:4" x14ac:dyDescent="0.2">
      <c r="B3722" t="s">
        <v>3758</v>
      </c>
      <c r="C3722" s="51">
        <v>2.5631959120003163E-2</v>
      </c>
      <c r="D3722" s="51">
        <f t="shared" si="61"/>
        <v>2.436804087999684E-2</v>
      </c>
    </row>
    <row r="3723" spans="2:4" x14ac:dyDescent="0.2">
      <c r="B3723" t="s">
        <v>3759</v>
      </c>
      <c r="C3723" s="51">
        <v>-1.9337288180518997E-2</v>
      </c>
      <c r="D3723" s="51">
        <f t="shared" si="61"/>
        <v>6.9337288180518999E-2</v>
      </c>
    </row>
    <row r="3724" spans="2:4" x14ac:dyDescent="0.2">
      <c r="B3724" t="s">
        <v>3760</v>
      </c>
      <c r="C3724" s="51">
        <v>-1.7385982871707829E-3</v>
      </c>
      <c r="D3724" s="51">
        <f t="shared" si="61"/>
        <v>5.1738598287170784E-2</v>
      </c>
    </row>
    <row r="3725" spans="2:4" x14ac:dyDescent="0.2">
      <c r="B3725" t="s">
        <v>3761</v>
      </c>
      <c r="C3725" s="51">
        <v>1.9919259390485403E-2</v>
      </c>
      <c r="D3725" s="51">
        <f t="shared" si="61"/>
        <v>3.00807406095146E-2</v>
      </c>
    </row>
    <row r="3726" spans="2:4" x14ac:dyDescent="0.2">
      <c r="B3726" t="s">
        <v>3762</v>
      </c>
      <c r="C3726" s="51">
        <v>1.4238189849545505E-2</v>
      </c>
      <c r="D3726" s="51">
        <f t="shared" si="61"/>
        <v>3.5761810150454501E-2</v>
      </c>
    </row>
    <row r="3727" spans="2:4" x14ac:dyDescent="0.2">
      <c r="B3727" t="s">
        <v>3763</v>
      </c>
      <c r="C3727" s="51">
        <v>2.3395586098973145E-2</v>
      </c>
      <c r="D3727" s="51">
        <f t="shared" si="61"/>
        <v>2.6604413901026858E-2</v>
      </c>
    </row>
    <row r="3728" spans="2:4" x14ac:dyDescent="0.2">
      <c r="B3728" t="s">
        <v>3764</v>
      </c>
      <c r="C3728" s="51">
        <v>1.4247352342294035E-2</v>
      </c>
      <c r="D3728" s="51">
        <f t="shared" si="61"/>
        <v>3.5752647657705972E-2</v>
      </c>
    </row>
    <row r="3729" spans="2:4" x14ac:dyDescent="0.2">
      <c r="B3729" t="s">
        <v>3765</v>
      </c>
      <c r="C3729" s="51">
        <v>5.3895971119582581E-2</v>
      </c>
      <c r="D3729" s="51">
        <f t="shared" si="61"/>
        <v>-3.895971119582578E-3</v>
      </c>
    </row>
    <row r="3730" spans="2:4" x14ac:dyDescent="0.2">
      <c r="B3730" t="s">
        <v>3766</v>
      </c>
      <c r="C3730" s="51">
        <v>3.9389124189798154E-3</v>
      </c>
      <c r="D3730" s="51">
        <f t="shared" si="61"/>
        <v>4.6061087581020191E-2</v>
      </c>
    </row>
    <row r="3731" spans="2:4" x14ac:dyDescent="0.2">
      <c r="B3731" t="s">
        <v>3767</v>
      </c>
      <c r="C3731" s="51">
        <v>-1.3041410014972327E-2</v>
      </c>
      <c r="D3731" s="51">
        <f t="shared" si="61"/>
        <v>6.3041410014972335E-2</v>
      </c>
    </row>
    <row r="3732" spans="2:4" x14ac:dyDescent="0.2">
      <c r="B3732" t="s">
        <v>3768</v>
      </c>
      <c r="C3732" s="51">
        <v>3.5794149204488396E-2</v>
      </c>
      <c r="D3732" s="51">
        <f t="shared" si="61"/>
        <v>1.4205850795511607E-2</v>
      </c>
    </row>
    <row r="3733" spans="2:4" x14ac:dyDescent="0.2">
      <c r="B3733" t="s">
        <v>3769</v>
      </c>
      <c r="C3733" s="51">
        <v>-3.0624276048135338E-3</v>
      </c>
      <c r="D3733" s="51">
        <f t="shared" si="61"/>
        <v>5.3062427604813535E-2</v>
      </c>
    </row>
    <row r="3734" spans="2:4" x14ac:dyDescent="0.2">
      <c r="B3734" t="s">
        <v>3770</v>
      </c>
      <c r="C3734" s="51">
        <v>1.4450184438937858E-2</v>
      </c>
      <c r="D3734" s="51">
        <f t="shared" si="61"/>
        <v>3.5549815561062147E-2</v>
      </c>
    </row>
    <row r="3735" spans="2:4" x14ac:dyDescent="0.2">
      <c r="B3735" t="s">
        <v>3771</v>
      </c>
      <c r="C3735" s="51">
        <v>-1.0077620174631341E-2</v>
      </c>
      <c r="D3735" s="51">
        <f t="shared" si="61"/>
        <v>6.0077620174631342E-2</v>
      </c>
    </row>
    <row r="3736" spans="2:4" x14ac:dyDescent="0.2">
      <c r="B3736" t="s">
        <v>3772</v>
      </c>
      <c r="C3736" s="51">
        <v>2.3386226326741425E-3</v>
      </c>
      <c r="D3736" s="51">
        <f t="shared" si="61"/>
        <v>4.7661377367325862E-2</v>
      </c>
    </row>
    <row r="3737" spans="2:4" x14ac:dyDescent="0.2">
      <c r="B3737" t="s">
        <v>3773</v>
      </c>
      <c r="C3737" s="51">
        <v>-1.1642834658505902E-2</v>
      </c>
      <c r="D3737" s="51">
        <f t="shared" si="61"/>
        <v>6.1642834658505903E-2</v>
      </c>
    </row>
    <row r="3738" spans="2:4" x14ac:dyDescent="0.2">
      <c r="B3738" t="s">
        <v>3774</v>
      </c>
      <c r="C3738" s="51">
        <v>1.7851883115943393E-2</v>
      </c>
      <c r="D3738" s="51">
        <f t="shared" si="61"/>
        <v>3.214811688405661E-2</v>
      </c>
    </row>
    <row r="3739" spans="2:4" x14ac:dyDescent="0.2">
      <c r="B3739" t="s">
        <v>3775</v>
      </c>
      <c r="C3739" s="51">
        <v>1.4450466918963425E-2</v>
      </c>
      <c r="D3739" s="51">
        <f t="shared" si="61"/>
        <v>3.5549533081036575E-2</v>
      </c>
    </row>
    <row r="3740" spans="2:4" x14ac:dyDescent="0.2">
      <c r="B3740" t="s">
        <v>3776</v>
      </c>
      <c r="C3740" s="51">
        <v>-6.3708336160675904E-3</v>
      </c>
      <c r="D3740" s="51">
        <f t="shared" si="61"/>
        <v>5.6370833616067595E-2</v>
      </c>
    </row>
    <row r="3741" spans="2:4" x14ac:dyDescent="0.2">
      <c r="B3741" t="s">
        <v>3777</v>
      </c>
      <c r="C3741" s="51">
        <v>3.2998637772277586E-2</v>
      </c>
      <c r="D3741" s="51">
        <f t="shared" si="61"/>
        <v>1.7001362227722416E-2</v>
      </c>
    </row>
    <row r="3742" spans="2:4" x14ac:dyDescent="0.2">
      <c r="B3742" t="s">
        <v>3778</v>
      </c>
      <c r="C3742" s="51">
        <v>4.3056890242522031E-2</v>
      </c>
      <c r="D3742" s="51">
        <f t="shared" si="61"/>
        <v>6.9431097574779721E-3</v>
      </c>
    </row>
    <row r="3743" spans="2:4" x14ac:dyDescent="0.2">
      <c r="B3743" t="s">
        <v>3779</v>
      </c>
      <c r="C3743" s="51">
        <v>-4.4546600813388314E-2</v>
      </c>
      <c r="D3743" s="51">
        <f t="shared" si="61"/>
        <v>9.454660081338831E-2</v>
      </c>
    </row>
    <row r="3744" spans="2:4" x14ac:dyDescent="0.2">
      <c r="B3744" t="s">
        <v>3780</v>
      </c>
      <c r="C3744" s="51">
        <v>-1.5155894900256798E-2</v>
      </c>
      <c r="D3744" s="51">
        <f t="shared" si="61"/>
        <v>6.5155894900256806E-2</v>
      </c>
    </row>
    <row r="3745" spans="2:4" x14ac:dyDescent="0.2">
      <c r="B3745" t="s">
        <v>3781</v>
      </c>
      <c r="C3745" s="51">
        <v>-1.0814791970767736E-2</v>
      </c>
      <c r="D3745" s="51">
        <f t="shared" si="61"/>
        <v>6.0814791970767737E-2</v>
      </c>
    </row>
    <row r="3746" spans="2:4" x14ac:dyDescent="0.2">
      <c r="B3746" t="s">
        <v>3782</v>
      </c>
      <c r="C3746" s="51">
        <v>1.7327307357838898E-2</v>
      </c>
      <c r="D3746" s="51">
        <f t="shared" si="61"/>
        <v>3.2672692642161105E-2</v>
      </c>
    </row>
    <row r="3747" spans="2:4" x14ac:dyDescent="0.2">
      <c r="B3747" t="s">
        <v>3783</v>
      </c>
      <c r="C3747" s="51">
        <v>-2.1055260925547312E-3</v>
      </c>
      <c r="D3747" s="51">
        <f t="shared" si="61"/>
        <v>5.2105526092554734E-2</v>
      </c>
    </row>
    <row r="3748" spans="2:4" x14ac:dyDescent="0.2">
      <c r="B3748" t="s">
        <v>3784</v>
      </c>
      <c r="C3748" s="51">
        <v>-3.0246083130932258E-2</v>
      </c>
      <c r="D3748" s="51">
        <f t="shared" si="61"/>
        <v>8.0246083130932261E-2</v>
      </c>
    </row>
    <row r="3749" spans="2:4" x14ac:dyDescent="0.2">
      <c r="B3749" t="s">
        <v>3785</v>
      </c>
      <c r="C3749" s="51">
        <v>-3.2246981952508032E-4</v>
      </c>
      <c r="D3749" s="51">
        <f t="shared" si="61"/>
        <v>5.0322469819525081E-2</v>
      </c>
    </row>
    <row r="3750" spans="2:4" x14ac:dyDescent="0.2">
      <c r="B3750" t="s">
        <v>3786</v>
      </c>
      <c r="C3750" s="51">
        <v>-1.1269918769968022E-2</v>
      </c>
      <c r="D3750" s="51">
        <f t="shared" si="61"/>
        <v>6.1269918769968026E-2</v>
      </c>
    </row>
    <row r="3751" spans="2:4" x14ac:dyDescent="0.2">
      <c r="B3751" t="s">
        <v>3787</v>
      </c>
      <c r="C3751" s="51">
        <v>-2.4582870825741576E-3</v>
      </c>
      <c r="D3751" s="51">
        <f t="shared" si="61"/>
        <v>5.2458287082574162E-2</v>
      </c>
    </row>
    <row r="3752" spans="2:4" x14ac:dyDescent="0.2">
      <c r="B3752" t="s">
        <v>3788</v>
      </c>
      <c r="C3752" s="51">
        <v>1.1775421576614983E-2</v>
      </c>
      <c r="D3752" s="51">
        <f t="shared" si="61"/>
        <v>3.8224578423385017E-2</v>
      </c>
    </row>
    <row r="3753" spans="2:4" x14ac:dyDescent="0.2">
      <c r="B3753" t="s">
        <v>3789</v>
      </c>
      <c r="C3753" s="51">
        <v>2.9420324019829927E-2</v>
      </c>
      <c r="D3753" s="51">
        <f t="shared" si="61"/>
        <v>2.0579675980170076E-2</v>
      </c>
    </row>
    <row r="3754" spans="2:4" x14ac:dyDescent="0.2">
      <c r="B3754" t="s">
        <v>3790</v>
      </c>
      <c r="C3754" s="51">
        <v>2.0863602438155569E-2</v>
      </c>
      <c r="D3754" s="51">
        <f t="shared" si="61"/>
        <v>2.9136397561844433E-2</v>
      </c>
    </row>
    <row r="3755" spans="2:4" x14ac:dyDescent="0.2">
      <c r="B3755" t="s">
        <v>3791</v>
      </c>
      <c r="C3755" s="51">
        <v>5.1053615065811166E-2</v>
      </c>
      <c r="D3755" s="51">
        <f t="shared" si="61"/>
        <v>-1.0536150658111629E-3</v>
      </c>
    </row>
    <row r="3756" spans="2:4" x14ac:dyDescent="0.2">
      <c r="B3756" t="s">
        <v>3792</v>
      </c>
      <c r="C3756" s="51">
        <v>-1.0528381889643897E-3</v>
      </c>
      <c r="D3756" s="51">
        <f t="shared" si="61"/>
        <v>5.1052838188964389E-2</v>
      </c>
    </row>
    <row r="3757" spans="2:4" x14ac:dyDescent="0.2">
      <c r="B3757" t="s">
        <v>3793</v>
      </c>
      <c r="C3757" s="51">
        <v>-9.454179032689693E-3</v>
      </c>
      <c r="D3757" s="51">
        <f t="shared" si="61"/>
        <v>5.9454179032689694E-2</v>
      </c>
    </row>
    <row r="3758" spans="2:4" x14ac:dyDescent="0.2">
      <c r="B3758" t="s">
        <v>3794</v>
      </c>
      <c r="C3758" s="51">
        <v>6.4743000544798448E-3</v>
      </c>
      <c r="D3758" s="51">
        <f t="shared" si="61"/>
        <v>4.3525699945520156E-2</v>
      </c>
    </row>
    <row r="3759" spans="2:4" x14ac:dyDescent="0.2">
      <c r="B3759" t="s">
        <v>3795</v>
      </c>
      <c r="C3759" s="51">
        <v>2.303069797872662E-2</v>
      </c>
      <c r="D3759" s="51">
        <f t="shared" si="61"/>
        <v>2.6969302021273383E-2</v>
      </c>
    </row>
    <row r="3760" spans="2:4" x14ac:dyDescent="0.2">
      <c r="B3760" t="s">
        <v>3796</v>
      </c>
      <c r="C3760" s="51">
        <v>-1.6980759631831672E-3</v>
      </c>
      <c r="D3760" s="51">
        <f t="shared" si="61"/>
        <v>5.1698075963183168E-2</v>
      </c>
    </row>
    <row r="3761" spans="2:4" x14ac:dyDescent="0.2">
      <c r="B3761" t="s">
        <v>3797</v>
      </c>
      <c r="C3761" s="51">
        <v>-1.0801567581299567E-2</v>
      </c>
      <c r="D3761" s="51">
        <f t="shared" si="61"/>
        <v>6.0801567581299572E-2</v>
      </c>
    </row>
    <row r="3762" spans="2:4" x14ac:dyDescent="0.2">
      <c r="B3762" t="s">
        <v>3798</v>
      </c>
      <c r="C3762" s="51">
        <v>-1.569375945938032E-2</v>
      </c>
      <c r="D3762" s="51">
        <f t="shared" si="61"/>
        <v>6.569375945938033E-2</v>
      </c>
    </row>
    <row r="3763" spans="2:4" x14ac:dyDescent="0.2">
      <c r="B3763" t="s">
        <v>3799</v>
      </c>
      <c r="C3763" s="51">
        <v>9.6887054650596632E-3</v>
      </c>
      <c r="D3763" s="51">
        <f t="shared" si="61"/>
        <v>4.031129453494034E-2</v>
      </c>
    </row>
    <row r="3764" spans="2:4" x14ac:dyDescent="0.2">
      <c r="B3764" t="s">
        <v>3800</v>
      </c>
      <c r="C3764" s="51">
        <v>8.8894978174299741E-3</v>
      </c>
      <c r="D3764" s="51">
        <f t="shared" si="61"/>
        <v>4.1110502182570029E-2</v>
      </c>
    </row>
    <row r="3765" spans="2:4" x14ac:dyDescent="0.2">
      <c r="B3765" t="s">
        <v>3801</v>
      </c>
      <c r="C3765" s="51">
        <v>4.3882540790941359E-2</v>
      </c>
      <c r="D3765" s="51">
        <f t="shared" si="61"/>
        <v>6.1174592090586441E-3</v>
      </c>
    </row>
    <row r="3766" spans="2:4" x14ac:dyDescent="0.2">
      <c r="B3766" t="s">
        <v>3802</v>
      </c>
      <c r="C3766" s="51">
        <v>1.9344291712151476E-2</v>
      </c>
      <c r="D3766" s="51">
        <f t="shared" si="61"/>
        <v>3.0655708287848527E-2</v>
      </c>
    </row>
    <row r="3767" spans="2:4" x14ac:dyDescent="0.2">
      <c r="B3767" t="s">
        <v>3803</v>
      </c>
      <c r="C3767" s="51">
        <v>9.7735311184780783E-3</v>
      </c>
      <c r="D3767" s="51">
        <f t="shared" si="61"/>
        <v>4.0226468881521926E-2</v>
      </c>
    </row>
    <row r="3768" spans="2:4" x14ac:dyDescent="0.2">
      <c r="B3768" t="s">
        <v>3804</v>
      </c>
      <c r="C3768" s="51">
        <v>3.0112190738895803E-2</v>
      </c>
      <c r="D3768" s="51">
        <f t="shared" si="61"/>
        <v>1.98878092611042E-2</v>
      </c>
    </row>
    <row r="3769" spans="2:4" x14ac:dyDescent="0.2">
      <c r="B3769" t="s">
        <v>3805</v>
      </c>
      <c r="C3769" s="51">
        <v>1.480242951349385E-2</v>
      </c>
      <c r="D3769" s="51">
        <f t="shared" si="61"/>
        <v>3.5197570486506152E-2</v>
      </c>
    </row>
    <row r="3770" spans="2:4" x14ac:dyDescent="0.2">
      <c r="B3770" t="s">
        <v>3806</v>
      </c>
      <c r="C3770" s="51">
        <v>-1.8604075715553302E-2</v>
      </c>
      <c r="D3770" s="51">
        <f t="shared" si="61"/>
        <v>6.8604075715553298E-2</v>
      </c>
    </row>
    <row r="3771" spans="2:4" x14ac:dyDescent="0.2">
      <c r="B3771" t="s">
        <v>3807</v>
      </c>
      <c r="C3771" s="51">
        <v>2.3267962391862705E-2</v>
      </c>
      <c r="D3771" s="51">
        <f t="shared" si="61"/>
        <v>2.6732037608137298E-2</v>
      </c>
    </row>
    <row r="3772" spans="2:4" x14ac:dyDescent="0.2">
      <c r="B3772" t="s">
        <v>3808</v>
      </c>
      <c r="C3772" s="51">
        <v>3.2518399123326443E-2</v>
      </c>
      <c r="D3772" s="51">
        <f t="shared" si="61"/>
        <v>1.748160087667356E-2</v>
      </c>
    </row>
    <row r="3773" spans="2:4" x14ac:dyDescent="0.2">
      <c r="B3773" t="s">
        <v>3809</v>
      </c>
      <c r="C3773" s="51">
        <v>3.2643693105990523E-2</v>
      </c>
      <c r="D3773" s="51">
        <f t="shared" si="61"/>
        <v>1.7356306894009479E-2</v>
      </c>
    </row>
    <row r="3774" spans="2:4" x14ac:dyDescent="0.2">
      <c r="B3774" t="s">
        <v>3810</v>
      </c>
      <c r="C3774" s="51">
        <v>2.0784131273818847E-2</v>
      </c>
      <c r="D3774" s="51">
        <f t="shared" si="61"/>
        <v>2.9215868726181156E-2</v>
      </c>
    </row>
    <row r="3775" spans="2:4" x14ac:dyDescent="0.2">
      <c r="B3775" t="s">
        <v>3811</v>
      </c>
      <c r="C3775" s="51">
        <v>1.965846803245011E-2</v>
      </c>
      <c r="D3775" s="51">
        <f t="shared" si="61"/>
        <v>3.0341531967549892E-2</v>
      </c>
    </row>
    <row r="3776" spans="2:4" x14ac:dyDescent="0.2">
      <c r="B3776" t="s">
        <v>3812</v>
      </c>
      <c r="C3776" s="51">
        <v>1.2855809843153067E-2</v>
      </c>
      <c r="D3776" s="51">
        <f t="shared" si="61"/>
        <v>3.7144190156846932E-2</v>
      </c>
    </row>
    <row r="3777" spans="2:4" x14ac:dyDescent="0.2">
      <c r="B3777" t="s">
        <v>3813</v>
      </c>
      <c r="C3777" s="51">
        <v>6.0699057144533693E-3</v>
      </c>
      <c r="D3777" s="51">
        <f t="shared" si="61"/>
        <v>4.3930094285546631E-2</v>
      </c>
    </row>
    <row r="3778" spans="2:4" x14ac:dyDescent="0.2">
      <c r="B3778" t="s">
        <v>3814</v>
      </c>
      <c r="C3778" s="51">
        <v>-5.8739563336729882E-4</v>
      </c>
      <c r="D3778" s="51">
        <f t="shared" si="61"/>
        <v>5.0587395633367303E-2</v>
      </c>
    </row>
    <row r="3779" spans="2:4" x14ac:dyDescent="0.2">
      <c r="B3779" t="s">
        <v>3815</v>
      </c>
      <c r="C3779" s="51">
        <v>2.9838697857196304E-2</v>
      </c>
      <c r="D3779" s="51">
        <f t="shared" si="61"/>
        <v>2.0161302142803698E-2</v>
      </c>
    </row>
    <row r="3780" spans="2:4" x14ac:dyDescent="0.2">
      <c r="B3780" t="s">
        <v>3816</v>
      </c>
      <c r="C3780" s="51">
        <v>4.2116708089775794E-2</v>
      </c>
      <c r="D3780" s="51">
        <f t="shared" si="61"/>
        <v>7.8832919102242091E-3</v>
      </c>
    </row>
    <row r="3781" spans="2:4" x14ac:dyDescent="0.2">
      <c r="B3781" t="s">
        <v>3817</v>
      </c>
      <c r="C3781" s="51">
        <v>-1.4267385157427257E-2</v>
      </c>
      <c r="D3781" s="51">
        <f t="shared" ref="D3781:D3844" si="62">-C3781+5%</f>
        <v>6.4267385157427262E-2</v>
      </c>
    </row>
    <row r="3782" spans="2:4" x14ac:dyDescent="0.2">
      <c r="B3782" t="s">
        <v>3818</v>
      </c>
      <c r="C3782" s="51">
        <v>-6.8450583928024427E-3</v>
      </c>
      <c r="D3782" s="51">
        <f t="shared" si="62"/>
        <v>5.6845058392802447E-2</v>
      </c>
    </row>
    <row r="3783" spans="2:4" x14ac:dyDescent="0.2">
      <c r="B3783" t="s">
        <v>3819</v>
      </c>
      <c r="C3783" s="51">
        <v>2.719362984205461E-2</v>
      </c>
      <c r="D3783" s="51">
        <f t="shared" si="62"/>
        <v>2.2806370157945392E-2</v>
      </c>
    </row>
    <row r="3784" spans="2:4" x14ac:dyDescent="0.2">
      <c r="B3784" t="s">
        <v>3820</v>
      </c>
      <c r="C3784" s="51">
        <v>2.7954846368470544E-2</v>
      </c>
      <c r="D3784" s="51">
        <f t="shared" si="62"/>
        <v>2.2045153631529459E-2</v>
      </c>
    </row>
    <row r="3785" spans="2:4" x14ac:dyDescent="0.2">
      <c r="B3785" t="s">
        <v>3821</v>
      </c>
      <c r="C3785" s="51">
        <v>5.0684649562548388E-2</v>
      </c>
      <c r="D3785" s="51">
        <f t="shared" si="62"/>
        <v>-6.8464956254838533E-4</v>
      </c>
    </row>
    <row r="3786" spans="2:4" x14ac:dyDescent="0.2">
      <c r="B3786" t="s">
        <v>3822</v>
      </c>
      <c r="C3786" s="51">
        <v>1.7774158064350315E-2</v>
      </c>
      <c r="D3786" s="51">
        <f t="shared" si="62"/>
        <v>3.2225841935649688E-2</v>
      </c>
    </row>
    <row r="3787" spans="2:4" x14ac:dyDescent="0.2">
      <c r="B3787" t="s">
        <v>3823</v>
      </c>
      <c r="C3787" s="51">
        <v>2.4617892559948562E-2</v>
      </c>
      <c r="D3787" s="51">
        <f t="shared" si="62"/>
        <v>2.5382107440051441E-2</v>
      </c>
    </row>
    <row r="3788" spans="2:4" x14ac:dyDescent="0.2">
      <c r="B3788" t="s">
        <v>3824</v>
      </c>
      <c r="C3788" s="51">
        <v>5.6643123786261481E-3</v>
      </c>
      <c r="D3788" s="51">
        <f t="shared" si="62"/>
        <v>4.4335687621373854E-2</v>
      </c>
    </row>
    <row r="3789" spans="2:4" x14ac:dyDescent="0.2">
      <c r="B3789" t="s">
        <v>3825</v>
      </c>
      <c r="C3789" s="51">
        <v>3.145333244015356E-2</v>
      </c>
      <c r="D3789" s="51">
        <f t="shared" si="62"/>
        <v>1.8546667559846443E-2</v>
      </c>
    </row>
    <row r="3790" spans="2:4" x14ac:dyDescent="0.2">
      <c r="B3790" t="s">
        <v>3826</v>
      </c>
      <c r="C3790" s="51">
        <v>-2.5063126606265813E-2</v>
      </c>
      <c r="D3790" s="51">
        <f t="shared" si="62"/>
        <v>7.5063126606265823E-2</v>
      </c>
    </row>
    <row r="3791" spans="2:4" x14ac:dyDescent="0.2">
      <c r="B3791" t="s">
        <v>3827</v>
      </c>
      <c r="C3791" s="51">
        <v>1.2624997003650783E-2</v>
      </c>
      <c r="D3791" s="51">
        <f t="shared" si="62"/>
        <v>3.7375002996349216E-2</v>
      </c>
    </row>
    <row r="3792" spans="2:4" x14ac:dyDescent="0.2">
      <c r="B3792" t="s">
        <v>3828</v>
      </c>
      <c r="C3792" s="51">
        <v>8.1686079412575299E-3</v>
      </c>
      <c r="D3792" s="51">
        <f t="shared" si="62"/>
        <v>4.1831392058742471E-2</v>
      </c>
    </row>
    <row r="3793" spans="2:4" x14ac:dyDescent="0.2">
      <c r="B3793" t="s">
        <v>3829</v>
      </c>
      <c r="C3793" s="51">
        <v>1.4736207715783448E-2</v>
      </c>
      <c r="D3793" s="51">
        <f t="shared" si="62"/>
        <v>3.5263792284216555E-2</v>
      </c>
    </row>
    <row r="3794" spans="2:4" x14ac:dyDescent="0.2">
      <c r="B3794" t="s">
        <v>3830</v>
      </c>
      <c r="C3794" s="51">
        <v>1.8340694920953408E-2</v>
      </c>
      <c r="D3794" s="51">
        <f t="shared" si="62"/>
        <v>3.1659305079046594E-2</v>
      </c>
    </row>
    <row r="3795" spans="2:4" x14ac:dyDescent="0.2">
      <c r="B3795" t="s">
        <v>3831</v>
      </c>
      <c r="C3795" s="51">
        <v>2.5717832678798673E-2</v>
      </c>
      <c r="D3795" s="51">
        <f t="shared" si="62"/>
        <v>2.428216732120133E-2</v>
      </c>
    </row>
    <row r="3796" spans="2:4" x14ac:dyDescent="0.2">
      <c r="B3796" t="s">
        <v>3832</v>
      </c>
      <c r="C3796" s="51">
        <v>1.1483939368204531E-2</v>
      </c>
      <c r="D3796" s="51">
        <f t="shared" si="62"/>
        <v>3.8516060631795468E-2</v>
      </c>
    </row>
    <row r="3797" spans="2:4" x14ac:dyDescent="0.2">
      <c r="B3797" t="s">
        <v>3833</v>
      </c>
      <c r="C3797" s="51">
        <v>-6.1341783773984655E-3</v>
      </c>
      <c r="D3797" s="51">
        <f t="shared" si="62"/>
        <v>5.6134178377398466E-2</v>
      </c>
    </row>
    <row r="3798" spans="2:4" x14ac:dyDescent="0.2">
      <c r="B3798" t="s">
        <v>3834</v>
      </c>
      <c r="C3798" s="51">
        <v>1.947023218794244E-2</v>
      </c>
      <c r="D3798" s="51">
        <f t="shared" si="62"/>
        <v>3.0529767812057563E-2</v>
      </c>
    </row>
    <row r="3799" spans="2:4" x14ac:dyDescent="0.2">
      <c r="B3799" t="s">
        <v>3835</v>
      </c>
      <c r="C3799" s="51">
        <v>5.2445038014374123E-3</v>
      </c>
      <c r="D3799" s="51">
        <f t="shared" si="62"/>
        <v>4.4755496198562589E-2</v>
      </c>
    </row>
    <row r="3800" spans="2:4" x14ac:dyDescent="0.2">
      <c r="B3800" t="s">
        <v>3836</v>
      </c>
      <c r="C3800" s="51">
        <v>2.5806836824726301E-2</v>
      </c>
      <c r="D3800" s="51">
        <f t="shared" si="62"/>
        <v>2.4193163175273702E-2</v>
      </c>
    </row>
    <row r="3801" spans="2:4" x14ac:dyDescent="0.2">
      <c r="B3801" t="s">
        <v>3837</v>
      </c>
      <c r="C3801" s="51">
        <v>-1.4471461742579447E-3</v>
      </c>
      <c r="D3801" s="51">
        <f t="shared" si="62"/>
        <v>5.1447146174257948E-2</v>
      </c>
    </row>
    <row r="3802" spans="2:4" x14ac:dyDescent="0.2">
      <c r="B3802" t="s">
        <v>3838</v>
      </c>
      <c r="C3802" s="51">
        <v>-5.8298568653346646E-3</v>
      </c>
      <c r="D3802" s="51">
        <f t="shared" si="62"/>
        <v>5.5829856865334669E-2</v>
      </c>
    </row>
    <row r="3803" spans="2:4" x14ac:dyDescent="0.2">
      <c r="B3803" t="s">
        <v>3839</v>
      </c>
      <c r="C3803" s="51">
        <v>4.0213795383842725E-2</v>
      </c>
      <c r="D3803" s="51">
        <f t="shared" si="62"/>
        <v>9.7862046161572777E-3</v>
      </c>
    </row>
    <row r="3804" spans="2:4" x14ac:dyDescent="0.2">
      <c r="B3804" t="s">
        <v>3840</v>
      </c>
      <c r="C3804" s="51">
        <v>8.2004855686873841E-3</v>
      </c>
      <c r="D3804" s="51">
        <f t="shared" si="62"/>
        <v>4.179951443131262E-2</v>
      </c>
    </row>
    <row r="3805" spans="2:4" x14ac:dyDescent="0.2">
      <c r="B3805" t="s">
        <v>3841</v>
      </c>
      <c r="C3805" s="51">
        <v>7.5728034023646619E-3</v>
      </c>
      <c r="D3805" s="51">
        <f t="shared" si="62"/>
        <v>4.2427196597635344E-2</v>
      </c>
    </row>
    <row r="3806" spans="2:4" x14ac:dyDescent="0.2">
      <c r="B3806" t="s">
        <v>3842</v>
      </c>
      <c r="C3806" s="51">
        <v>4.330818141899203E-2</v>
      </c>
      <c r="D3806" s="51">
        <f t="shared" si="62"/>
        <v>6.6918185810079731E-3</v>
      </c>
    </row>
    <row r="3807" spans="2:4" x14ac:dyDescent="0.2">
      <c r="B3807" t="s">
        <v>3843</v>
      </c>
      <c r="C3807" s="51">
        <v>1.8455797260486177E-2</v>
      </c>
      <c r="D3807" s="51">
        <f t="shared" si="62"/>
        <v>3.1544202739513826E-2</v>
      </c>
    </row>
    <row r="3808" spans="2:4" x14ac:dyDescent="0.2">
      <c r="B3808" t="s">
        <v>3844</v>
      </c>
      <c r="C3808" s="51">
        <v>-2.3285712878328382E-2</v>
      </c>
      <c r="D3808" s="51">
        <f t="shared" si="62"/>
        <v>7.3285712878328385E-2</v>
      </c>
    </row>
    <row r="3809" spans="2:4" x14ac:dyDescent="0.2">
      <c r="B3809" t="s">
        <v>3845</v>
      </c>
      <c r="C3809" s="51">
        <v>4.9967205915534364E-2</v>
      </c>
      <c r="D3809" s="51">
        <f t="shared" si="62"/>
        <v>3.2794084465638529E-5</v>
      </c>
    </row>
    <row r="3810" spans="2:4" x14ac:dyDescent="0.2">
      <c r="B3810" t="s">
        <v>3846</v>
      </c>
      <c r="C3810" s="51">
        <v>2.24752385702085E-2</v>
      </c>
      <c r="D3810" s="51">
        <f t="shared" si="62"/>
        <v>2.7524761429791503E-2</v>
      </c>
    </row>
    <row r="3811" spans="2:4" x14ac:dyDescent="0.2">
      <c r="B3811" t="s">
        <v>3847</v>
      </c>
      <c r="C3811" s="51">
        <v>1.2049091662677425E-2</v>
      </c>
      <c r="D3811" s="51">
        <f t="shared" si="62"/>
        <v>3.7950908337322578E-2</v>
      </c>
    </row>
    <row r="3812" spans="2:4" x14ac:dyDescent="0.2">
      <c r="B3812" t="s">
        <v>3848</v>
      </c>
      <c r="C3812" s="51">
        <v>1.714834750738738E-2</v>
      </c>
      <c r="D3812" s="51">
        <f t="shared" si="62"/>
        <v>3.2851652492612626E-2</v>
      </c>
    </row>
    <row r="3813" spans="2:4" x14ac:dyDescent="0.2">
      <c r="B3813" t="s">
        <v>3849</v>
      </c>
      <c r="C3813" s="51">
        <v>3.1457393629721289E-2</v>
      </c>
      <c r="D3813" s="51">
        <f t="shared" si="62"/>
        <v>1.8542606370278714E-2</v>
      </c>
    </row>
    <row r="3814" spans="2:4" x14ac:dyDescent="0.2">
      <c r="B3814" t="s">
        <v>3850</v>
      </c>
      <c r="C3814" s="51">
        <v>-7.2136940328344518E-3</v>
      </c>
      <c r="D3814" s="51">
        <f t="shared" si="62"/>
        <v>5.7213694032834453E-2</v>
      </c>
    </row>
    <row r="3815" spans="2:4" x14ac:dyDescent="0.2">
      <c r="B3815" t="s">
        <v>3851</v>
      </c>
      <c r="C3815" s="51">
        <v>-5.7090028136676674E-3</v>
      </c>
      <c r="D3815" s="51">
        <f t="shared" si="62"/>
        <v>5.5709002813667668E-2</v>
      </c>
    </row>
    <row r="3816" spans="2:4" x14ac:dyDescent="0.2">
      <c r="B3816" t="s">
        <v>3852</v>
      </c>
      <c r="C3816" s="51">
        <v>9.5110475690714652E-3</v>
      </c>
      <c r="D3816" s="51">
        <f t="shared" si="62"/>
        <v>4.0488952430928538E-2</v>
      </c>
    </row>
    <row r="3817" spans="2:4" x14ac:dyDescent="0.2">
      <c r="B3817" t="s">
        <v>3853</v>
      </c>
      <c r="C3817" s="51">
        <v>3.9954227558790748E-3</v>
      </c>
      <c r="D3817" s="51">
        <f t="shared" si="62"/>
        <v>4.600457724412093E-2</v>
      </c>
    </row>
    <row r="3818" spans="2:4" x14ac:dyDescent="0.2">
      <c r="B3818" t="s">
        <v>3854</v>
      </c>
      <c r="C3818" s="51">
        <v>-8.8059961437615165E-4</v>
      </c>
      <c r="D3818" s="51">
        <f t="shared" si="62"/>
        <v>5.0880599614376153E-2</v>
      </c>
    </row>
    <row r="3819" spans="2:4" x14ac:dyDescent="0.2">
      <c r="B3819" t="s">
        <v>3855</v>
      </c>
      <c r="C3819" s="51">
        <v>-6.5933663792191403E-3</v>
      </c>
      <c r="D3819" s="51">
        <f t="shared" si="62"/>
        <v>5.6593366379219141E-2</v>
      </c>
    </row>
    <row r="3820" spans="2:4" x14ac:dyDescent="0.2">
      <c r="B3820" t="s">
        <v>3856</v>
      </c>
      <c r="C3820" s="51">
        <v>-5.6840386479561095E-3</v>
      </c>
      <c r="D3820" s="51">
        <f t="shared" si="62"/>
        <v>5.5684038647956111E-2</v>
      </c>
    </row>
    <row r="3821" spans="2:4" x14ac:dyDescent="0.2">
      <c r="B3821" t="s">
        <v>3857</v>
      </c>
      <c r="C3821" s="51">
        <v>1.1855092624276455E-2</v>
      </c>
      <c r="D3821" s="51">
        <f t="shared" si="62"/>
        <v>3.8144907375723548E-2</v>
      </c>
    </row>
    <row r="3822" spans="2:4" x14ac:dyDescent="0.2">
      <c r="B3822" t="s">
        <v>3858</v>
      </c>
      <c r="C3822" s="51">
        <v>-1.5801693420519798E-3</v>
      </c>
      <c r="D3822" s="51">
        <f t="shared" si="62"/>
        <v>5.1580169342051979E-2</v>
      </c>
    </row>
    <row r="3823" spans="2:4" x14ac:dyDescent="0.2">
      <c r="B3823" t="s">
        <v>3859</v>
      </c>
      <c r="C3823" s="51">
        <v>1.6373923675711478E-2</v>
      </c>
      <c r="D3823" s="51">
        <f t="shared" si="62"/>
        <v>3.3626076324288524E-2</v>
      </c>
    </row>
    <row r="3824" spans="2:4" x14ac:dyDescent="0.2">
      <c r="B3824" t="s">
        <v>3860</v>
      </c>
      <c r="C3824" s="51">
        <v>3.5458675572211683E-2</v>
      </c>
      <c r="D3824" s="51">
        <f t="shared" si="62"/>
        <v>1.454132442778832E-2</v>
      </c>
    </row>
    <row r="3825" spans="2:4" x14ac:dyDescent="0.2">
      <c r="B3825" t="s">
        <v>3861</v>
      </c>
      <c r="C3825" s="51">
        <v>1.4694550166447534E-2</v>
      </c>
      <c r="D3825" s="51">
        <f t="shared" si="62"/>
        <v>3.5305449833552466E-2</v>
      </c>
    </row>
    <row r="3826" spans="2:4" x14ac:dyDescent="0.2">
      <c r="B3826" t="s">
        <v>3862</v>
      </c>
      <c r="C3826" s="51">
        <v>2.4027867154180267E-2</v>
      </c>
      <c r="D3826" s="51">
        <f t="shared" si="62"/>
        <v>2.5972132845819736E-2</v>
      </c>
    </row>
    <row r="3827" spans="2:4" x14ac:dyDescent="0.2">
      <c r="B3827" t="s">
        <v>3863</v>
      </c>
      <c r="C3827" s="51">
        <v>1.4395876552350775E-2</v>
      </c>
      <c r="D3827" s="51">
        <f t="shared" si="62"/>
        <v>3.5604123447649225E-2</v>
      </c>
    </row>
    <row r="3828" spans="2:4" x14ac:dyDescent="0.2">
      <c r="B3828" t="s">
        <v>3864</v>
      </c>
      <c r="C3828" s="51">
        <v>3.2125351194545841E-2</v>
      </c>
      <c r="D3828" s="51">
        <f t="shared" si="62"/>
        <v>1.7874648805454162E-2</v>
      </c>
    </row>
    <row r="3829" spans="2:4" x14ac:dyDescent="0.2">
      <c r="B3829" t="s">
        <v>3865</v>
      </c>
      <c r="C3829" s="51">
        <v>4.1376823489098075E-2</v>
      </c>
      <c r="D3829" s="51">
        <f t="shared" si="62"/>
        <v>8.6231765109019282E-3</v>
      </c>
    </row>
    <row r="3830" spans="2:4" x14ac:dyDescent="0.2">
      <c r="B3830" t="s">
        <v>3866</v>
      </c>
      <c r="C3830" s="51">
        <v>9.4333109385657601E-3</v>
      </c>
      <c r="D3830" s="51">
        <f t="shared" si="62"/>
        <v>4.0566689061434243E-2</v>
      </c>
    </row>
    <row r="3831" spans="2:4" x14ac:dyDescent="0.2">
      <c r="B3831" t="s">
        <v>3867</v>
      </c>
      <c r="C3831" s="51">
        <v>-3.200116814795843E-3</v>
      </c>
      <c r="D3831" s="51">
        <f t="shared" si="62"/>
        <v>5.3200116814795848E-2</v>
      </c>
    </row>
    <row r="3832" spans="2:4" x14ac:dyDescent="0.2">
      <c r="B3832" t="s">
        <v>3868</v>
      </c>
      <c r="C3832" s="51">
        <v>-5.1104086912048208E-2</v>
      </c>
      <c r="D3832" s="51">
        <f t="shared" si="62"/>
        <v>0.10110408691204821</v>
      </c>
    </row>
    <row r="3833" spans="2:4" x14ac:dyDescent="0.2">
      <c r="B3833" t="s">
        <v>3869</v>
      </c>
      <c r="C3833" s="51">
        <v>2.5471788871921079E-2</v>
      </c>
      <c r="D3833" s="51">
        <f t="shared" si="62"/>
        <v>2.4528211128078924E-2</v>
      </c>
    </row>
    <row r="3834" spans="2:4" x14ac:dyDescent="0.2">
      <c r="B3834" t="s">
        <v>3870</v>
      </c>
      <c r="C3834" s="51">
        <v>7.5234305998975043E-3</v>
      </c>
      <c r="D3834" s="51">
        <f t="shared" si="62"/>
        <v>4.2476569400102498E-2</v>
      </c>
    </row>
    <row r="3835" spans="2:4" x14ac:dyDescent="0.2">
      <c r="B3835" t="s">
        <v>3871</v>
      </c>
      <c r="C3835" s="51">
        <v>6.5828814865857843E-4</v>
      </c>
      <c r="D3835" s="51">
        <f t="shared" si="62"/>
        <v>4.9341711851341424E-2</v>
      </c>
    </row>
    <row r="3836" spans="2:4" x14ac:dyDescent="0.2">
      <c r="B3836" t="s">
        <v>3872</v>
      </c>
      <c r="C3836" s="51">
        <v>1.1422835115946077E-2</v>
      </c>
      <c r="D3836" s="51">
        <f t="shared" si="62"/>
        <v>3.8577164884053924E-2</v>
      </c>
    </row>
    <row r="3837" spans="2:4" x14ac:dyDescent="0.2">
      <c r="B3837" t="s">
        <v>3873</v>
      </c>
      <c r="C3837" s="51">
        <v>2.0990163828618943E-2</v>
      </c>
      <c r="D3837" s="51">
        <f t="shared" si="62"/>
        <v>2.9009836171381059E-2</v>
      </c>
    </row>
    <row r="3838" spans="2:4" x14ac:dyDescent="0.2">
      <c r="B3838" t="s">
        <v>3874</v>
      </c>
      <c r="C3838" s="51">
        <v>-2.1455480091975884E-2</v>
      </c>
      <c r="D3838" s="51">
        <f t="shared" si="62"/>
        <v>7.1455480091975887E-2</v>
      </c>
    </row>
    <row r="3839" spans="2:4" x14ac:dyDescent="0.2">
      <c r="B3839" t="s">
        <v>3875</v>
      </c>
      <c r="C3839" s="51">
        <v>-9.8294917615831864E-3</v>
      </c>
      <c r="D3839" s="51">
        <f t="shared" si="62"/>
        <v>5.9829491761583191E-2</v>
      </c>
    </row>
    <row r="3840" spans="2:4" x14ac:dyDescent="0.2">
      <c r="B3840" t="s">
        <v>3876</v>
      </c>
      <c r="C3840" s="51">
        <v>4.7321055193497727E-3</v>
      </c>
      <c r="D3840" s="51">
        <f t="shared" si="62"/>
        <v>4.5267894480650231E-2</v>
      </c>
    </row>
    <row r="3841" spans="2:4" x14ac:dyDescent="0.2">
      <c r="B3841" t="s">
        <v>3877</v>
      </c>
      <c r="C3841" s="51">
        <v>1.6771515841380102E-2</v>
      </c>
      <c r="D3841" s="51">
        <f t="shared" si="62"/>
        <v>3.3228484158619898E-2</v>
      </c>
    </row>
    <row r="3842" spans="2:4" x14ac:dyDescent="0.2">
      <c r="B3842" t="s">
        <v>3878</v>
      </c>
      <c r="C3842" s="51">
        <v>2.4182480573392361E-2</v>
      </c>
      <c r="D3842" s="51">
        <f t="shared" si="62"/>
        <v>2.5817519426607642E-2</v>
      </c>
    </row>
    <row r="3843" spans="2:4" x14ac:dyDescent="0.2">
      <c r="B3843" t="s">
        <v>3879</v>
      </c>
      <c r="C3843" s="51">
        <v>-1.0572310774241979E-2</v>
      </c>
      <c r="D3843" s="51">
        <f t="shared" si="62"/>
        <v>6.057231077424198E-2</v>
      </c>
    </row>
    <row r="3844" spans="2:4" x14ac:dyDescent="0.2">
      <c r="B3844" t="s">
        <v>3880</v>
      </c>
      <c r="C3844" s="51">
        <v>2.5931261436832352E-2</v>
      </c>
      <c r="D3844" s="51">
        <f t="shared" si="62"/>
        <v>2.4068738563167651E-2</v>
      </c>
    </row>
    <row r="3845" spans="2:4" x14ac:dyDescent="0.2">
      <c r="B3845" t="s">
        <v>3881</v>
      </c>
      <c r="C3845" s="51">
        <v>2.0160215589650046E-2</v>
      </c>
      <c r="D3845" s="51">
        <f t="shared" ref="D3845:D3908" si="63">-C3845+5%</f>
        <v>2.9839784410349957E-2</v>
      </c>
    </row>
    <row r="3846" spans="2:4" x14ac:dyDescent="0.2">
      <c r="B3846" t="s">
        <v>3882</v>
      </c>
      <c r="C3846" s="51">
        <v>1.4523211682568473E-2</v>
      </c>
      <c r="D3846" s="51">
        <f t="shared" si="63"/>
        <v>3.5476788317431528E-2</v>
      </c>
    </row>
    <row r="3847" spans="2:4" x14ac:dyDescent="0.2">
      <c r="B3847" t="s">
        <v>3883</v>
      </c>
      <c r="C3847" s="51">
        <v>2.2189084848945329E-2</v>
      </c>
      <c r="D3847" s="51">
        <f t="shared" si="63"/>
        <v>2.7810915151054674E-2</v>
      </c>
    </row>
    <row r="3848" spans="2:4" x14ac:dyDescent="0.2">
      <c r="B3848" t="s">
        <v>3884</v>
      </c>
      <c r="C3848" s="51">
        <v>5.1888481116067663E-2</v>
      </c>
      <c r="D3848" s="51">
        <f t="shared" si="63"/>
        <v>-1.8884811160676598E-3</v>
      </c>
    </row>
    <row r="3849" spans="2:4" x14ac:dyDescent="0.2">
      <c r="B3849" t="s">
        <v>3885</v>
      </c>
      <c r="C3849" s="51">
        <v>4.7124419831649549E-2</v>
      </c>
      <c r="D3849" s="51">
        <f t="shared" si="63"/>
        <v>2.8755801683504542E-3</v>
      </c>
    </row>
    <row r="3850" spans="2:4" x14ac:dyDescent="0.2">
      <c r="B3850" t="s">
        <v>3886</v>
      </c>
      <c r="C3850" s="51">
        <v>2.6705386262199293E-3</v>
      </c>
      <c r="D3850" s="51">
        <f t="shared" si="63"/>
        <v>4.7329461373780073E-2</v>
      </c>
    </row>
    <row r="3851" spans="2:4" x14ac:dyDescent="0.2">
      <c r="B3851" t="s">
        <v>3887</v>
      </c>
      <c r="C3851" s="51">
        <v>-9.6776404339823582E-4</v>
      </c>
      <c r="D3851" s="51">
        <f t="shared" si="63"/>
        <v>5.0967764043398242E-2</v>
      </c>
    </row>
    <row r="3852" spans="2:4" x14ac:dyDescent="0.2">
      <c r="B3852" t="s">
        <v>3888</v>
      </c>
      <c r="C3852" s="51">
        <v>2.8240664301009688E-2</v>
      </c>
      <c r="D3852" s="51">
        <f t="shared" si="63"/>
        <v>2.1759335698990315E-2</v>
      </c>
    </row>
    <row r="3853" spans="2:4" x14ac:dyDescent="0.2">
      <c r="B3853" t="s">
        <v>3889</v>
      </c>
      <c r="C3853" s="51">
        <v>1.2633558656171056E-2</v>
      </c>
      <c r="D3853" s="51">
        <f t="shared" si="63"/>
        <v>3.7366441343828945E-2</v>
      </c>
    </row>
    <row r="3854" spans="2:4" x14ac:dyDescent="0.2">
      <c r="B3854" t="s">
        <v>3890</v>
      </c>
      <c r="C3854" s="51">
        <v>-3.7231893878981147E-4</v>
      </c>
      <c r="D3854" s="51">
        <f t="shared" si="63"/>
        <v>5.0372318938789816E-2</v>
      </c>
    </row>
    <row r="3855" spans="2:4" x14ac:dyDescent="0.2">
      <c r="B3855" t="s">
        <v>3891</v>
      </c>
      <c r="C3855" s="51">
        <v>3.5364849639086766E-2</v>
      </c>
      <c r="D3855" s="51">
        <f t="shared" si="63"/>
        <v>1.4635150360913236E-2</v>
      </c>
    </row>
    <row r="3856" spans="2:4" x14ac:dyDescent="0.2">
      <c r="B3856" t="s">
        <v>3892</v>
      </c>
      <c r="C3856" s="51">
        <v>1.0258865838532926E-2</v>
      </c>
      <c r="D3856" s="51">
        <f t="shared" si="63"/>
        <v>3.9741134161467073E-2</v>
      </c>
    </row>
    <row r="3857" spans="2:4" x14ac:dyDescent="0.2">
      <c r="B3857" t="s">
        <v>3893</v>
      </c>
      <c r="C3857" s="51">
        <v>5.5554967277426967E-2</v>
      </c>
      <c r="D3857" s="51">
        <f t="shared" si="63"/>
        <v>-5.5549672774269643E-3</v>
      </c>
    </row>
    <row r="3858" spans="2:4" x14ac:dyDescent="0.2">
      <c r="B3858" t="s">
        <v>3894</v>
      </c>
      <c r="C3858" s="51">
        <v>-2.5047774773560433E-3</v>
      </c>
      <c r="D3858" s="51">
        <f t="shared" si="63"/>
        <v>5.2504777477356046E-2</v>
      </c>
    </row>
    <row r="3859" spans="2:4" x14ac:dyDescent="0.2">
      <c r="B3859" t="s">
        <v>3895</v>
      </c>
      <c r="C3859" s="51">
        <v>3.1122401908237694E-2</v>
      </c>
      <c r="D3859" s="51">
        <f t="shared" si="63"/>
        <v>1.8877598091762308E-2</v>
      </c>
    </row>
    <row r="3860" spans="2:4" x14ac:dyDescent="0.2">
      <c r="B3860" t="s">
        <v>3896</v>
      </c>
      <c r="C3860" s="51">
        <v>-2.92556573048941E-2</v>
      </c>
      <c r="D3860" s="51">
        <f t="shared" si="63"/>
        <v>7.9255657304894103E-2</v>
      </c>
    </row>
    <row r="3861" spans="2:4" x14ac:dyDescent="0.2">
      <c r="B3861" t="s">
        <v>3897</v>
      </c>
      <c r="C3861" s="51">
        <v>5.0821865882540493E-2</v>
      </c>
      <c r="D3861" s="51">
        <f t="shared" si="63"/>
        <v>-8.2186588254049009E-4</v>
      </c>
    </row>
    <row r="3862" spans="2:4" x14ac:dyDescent="0.2">
      <c r="B3862" t="s">
        <v>3898</v>
      </c>
      <c r="C3862" s="51">
        <v>-1.0022095940902155E-2</v>
      </c>
      <c r="D3862" s="51">
        <f t="shared" si="63"/>
        <v>6.0022095940902159E-2</v>
      </c>
    </row>
    <row r="3863" spans="2:4" x14ac:dyDescent="0.2">
      <c r="B3863" t="s">
        <v>3899</v>
      </c>
      <c r="C3863" s="51">
        <v>-8.8484922264176983E-3</v>
      </c>
      <c r="D3863" s="51">
        <f t="shared" si="63"/>
        <v>5.8848492226417699E-2</v>
      </c>
    </row>
    <row r="3864" spans="2:4" x14ac:dyDescent="0.2">
      <c r="B3864" t="s">
        <v>3900</v>
      </c>
      <c r="C3864" s="51">
        <v>-1.3252768761106959E-2</v>
      </c>
      <c r="D3864" s="51">
        <f t="shared" si="63"/>
        <v>6.3252768761106956E-2</v>
      </c>
    </row>
    <row r="3865" spans="2:4" x14ac:dyDescent="0.2">
      <c r="B3865" t="s">
        <v>3901</v>
      </c>
      <c r="C3865" s="51">
        <v>1.6822218465241189E-2</v>
      </c>
      <c r="D3865" s="51">
        <f t="shared" si="63"/>
        <v>3.317778153475881E-2</v>
      </c>
    </row>
    <row r="3866" spans="2:4" x14ac:dyDescent="0.2">
      <c r="B3866" t="s">
        <v>3902</v>
      </c>
      <c r="C3866" s="51">
        <v>-3.2335239582310816E-3</v>
      </c>
      <c r="D3866" s="51">
        <f t="shared" si="63"/>
        <v>5.3233523958231083E-2</v>
      </c>
    </row>
    <row r="3867" spans="2:4" x14ac:dyDescent="0.2">
      <c r="B3867" t="s">
        <v>3903</v>
      </c>
      <c r="C3867" s="51">
        <v>3.5493885317279476E-2</v>
      </c>
      <c r="D3867" s="51">
        <f t="shared" si="63"/>
        <v>1.4506114682720526E-2</v>
      </c>
    </row>
    <row r="3868" spans="2:4" x14ac:dyDescent="0.2">
      <c r="B3868" t="s">
        <v>3904</v>
      </c>
      <c r="C3868" s="51">
        <v>-2.4095157797373798E-2</v>
      </c>
      <c r="D3868" s="51">
        <f t="shared" si="63"/>
        <v>7.4095157797373801E-2</v>
      </c>
    </row>
    <row r="3869" spans="2:4" x14ac:dyDescent="0.2">
      <c r="B3869" t="s">
        <v>3905</v>
      </c>
      <c r="C3869" s="51">
        <v>-2.0293903123914919E-3</v>
      </c>
      <c r="D3869" s="51">
        <f t="shared" si="63"/>
        <v>5.2029390312391496E-2</v>
      </c>
    </row>
    <row r="3870" spans="2:4" x14ac:dyDescent="0.2">
      <c r="B3870" t="s">
        <v>3906</v>
      </c>
      <c r="C3870" s="51">
        <v>-2.1039732305892261E-2</v>
      </c>
      <c r="D3870" s="51">
        <f t="shared" si="63"/>
        <v>7.1039732305892264E-2</v>
      </c>
    </row>
    <row r="3871" spans="2:4" x14ac:dyDescent="0.2">
      <c r="B3871" t="s">
        <v>3907</v>
      </c>
      <c r="C3871" s="51">
        <v>5.6858404083262745E-2</v>
      </c>
      <c r="D3871" s="51">
        <f t="shared" si="63"/>
        <v>-6.8584040832627424E-3</v>
      </c>
    </row>
    <row r="3872" spans="2:4" x14ac:dyDescent="0.2">
      <c r="B3872" t="s">
        <v>3908</v>
      </c>
      <c r="C3872" s="51">
        <v>8.7260038344546525E-3</v>
      </c>
      <c r="D3872" s="51">
        <f t="shared" si="63"/>
        <v>4.1273996165545349E-2</v>
      </c>
    </row>
    <row r="3873" spans="2:4" x14ac:dyDescent="0.2">
      <c r="B3873" t="s">
        <v>3909</v>
      </c>
      <c r="C3873" s="51">
        <v>1.6062939001463251E-2</v>
      </c>
      <c r="D3873" s="51">
        <f t="shared" si="63"/>
        <v>3.3937060998536751E-2</v>
      </c>
    </row>
    <row r="3874" spans="2:4" x14ac:dyDescent="0.2">
      <c r="B3874" t="s">
        <v>3910</v>
      </c>
      <c r="C3874" s="51">
        <v>3.9272204716647623E-3</v>
      </c>
      <c r="D3874" s="51">
        <f t="shared" si="63"/>
        <v>4.6072779528335238E-2</v>
      </c>
    </row>
    <row r="3875" spans="2:4" x14ac:dyDescent="0.2">
      <c r="B3875" t="s">
        <v>3911</v>
      </c>
      <c r="C3875" s="51">
        <v>-1.5702465330128458E-2</v>
      </c>
      <c r="D3875" s="51">
        <f t="shared" si="63"/>
        <v>6.5702465330128468E-2</v>
      </c>
    </row>
    <row r="3876" spans="2:4" x14ac:dyDescent="0.2">
      <c r="B3876" t="s">
        <v>3912</v>
      </c>
      <c r="C3876" s="51">
        <v>-1.210806043425907E-3</v>
      </c>
      <c r="D3876" s="51">
        <f t="shared" si="63"/>
        <v>5.1210806043425913E-2</v>
      </c>
    </row>
    <row r="3877" spans="2:4" x14ac:dyDescent="0.2">
      <c r="B3877" t="s">
        <v>3913</v>
      </c>
      <c r="C3877" s="51">
        <v>-2.5634602074227797E-2</v>
      </c>
      <c r="D3877" s="51">
        <f t="shared" si="63"/>
        <v>7.56346020742278E-2</v>
      </c>
    </row>
    <row r="3878" spans="2:4" x14ac:dyDescent="0.2">
      <c r="B3878" t="s">
        <v>3914</v>
      </c>
      <c r="C3878" s="51">
        <v>9.2373621081877945E-3</v>
      </c>
      <c r="D3878" s="51">
        <f t="shared" si="63"/>
        <v>4.0762637891812212E-2</v>
      </c>
    </row>
    <row r="3879" spans="2:4" x14ac:dyDescent="0.2">
      <c r="B3879" t="s">
        <v>3915</v>
      </c>
      <c r="C3879" s="51">
        <v>2.0836705501121336E-2</v>
      </c>
      <c r="D3879" s="51">
        <f t="shared" si="63"/>
        <v>2.9163294498878667E-2</v>
      </c>
    </row>
    <row r="3880" spans="2:4" x14ac:dyDescent="0.2">
      <c r="B3880" t="s">
        <v>3916</v>
      </c>
      <c r="C3880" s="51">
        <v>-7.1313941491082892E-3</v>
      </c>
      <c r="D3880" s="51">
        <f t="shared" si="63"/>
        <v>5.713139414910829E-2</v>
      </c>
    </row>
    <row r="3881" spans="2:4" x14ac:dyDescent="0.2">
      <c r="B3881" t="s">
        <v>3917</v>
      </c>
      <c r="C3881" s="51">
        <v>-2.2084945487467287E-3</v>
      </c>
      <c r="D3881" s="51">
        <f t="shared" si="63"/>
        <v>5.220849454874673E-2</v>
      </c>
    </row>
    <row r="3882" spans="2:4" x14ac:dyDescent="0.2">
      <c r="B3882" t="s">
        <v>3918</v>
      </c>
      <c r="C3882" s="51">
        <v>7.2167290618156748E-3</v>
      </c>
      <c r="D3882" s="51">
        <f t="shared" si="63"/>
        <v>4.2783270938184327E-2</v>
      </c>
    </row>
    <row r="3883" spans="2:4" x14ac:dyDescent="0.2">
      <c r="B3883" t="s">
        <v>3919</v>
      </c>
      <c r="C3883" s="51">
        <v>2.0573241179917448E-2</v>
      </c>
      <c r="D3883" s="51">
        <f t="shared" si="63"/>
        <v>2.9426758820082555E-2</v>
      </c>
    </row>
    <row r="3884" spans="2:4" x14ac:dyDescent="0.2">
      <c r="B3884" t="s">
        <v>3920</v>
      </c>
      <c r="C3884" s="51">
        <v>1.8005817063365449E-2</v>
      </c>
      <c r="D3884" s="51">
        <f t="shared" si="63"/>
        <v>3.1994182936634558E-2</v>
      </c>
    </row>
    <row r="3885" spans="2:4" x14ac:dyDescent="0.2">
      <c r="B3885" t="s">
        <v>3921</v>
      </c>
      <c r="C3885" s="51">
        <v>3.1319195337245517E-2</v>
      </c>
      <c r="D3885" s="51">
        <f t="shared" si="63"/>
        <v>1.8680804662754485E-2</v>
      </c>
    </row>
    <row r="3886" spans="2:4" x14ac:dyDescent="0.2">
      <c r="B3886" t="s">
        <v>3922</v>
      </c>
      <c r="C3886" s="51">
        <v>3.1563478441690218E-2</v>
      </c>
      <c r="D3886" s="51">
        <f t="shared" si="63"/>
        <v>1.8436521558309785E-2</v>
      </c>
    </row>
    <row r="3887" spans="2:4" x14ac:dyDescent="0.2">
      <c r="B3887" t="s">
        <v>3923</v>
      </c>
      <c r="C3887" s="51">
        <v>2.7946992268811664E-2</v>
      </c>
      <c r="D3887" s="51">
        <f t="shared" si="63"/>
        <v>2.2053007731188339E-2</v>
      </c>
    </row>
    <row r="3888" spans="2:4" x14ac:dyDescent="0.2">
      <c r="B3888" t="s">
        <v>3924</v>
      </c>
      <c r="C3888" s="51">
        <v>5.8716227570931616E-3</v>
      </c>
      <c r="D3888" s="51">
        <f t="shared" si="63"/>
        <v>4.4128377242906844E-2</v>
      </c>
    </row>
    <row r="3889" spans="2:4" x14ac:dyDescent="0.2">
      <c r="B3889" t="s">
        <v>3925</v>
      </c>
      <c r="C3889" s="51">
        <v>3.3067806304454217E-2</v>
      </c>
      <c r="D3889" s="51">
        <f t="shared" si="63"/>
        <v>1.6932193695545786E-2</v>
      </c>
    </row>
    <row r="3890" spans="2:4" x14ac:dyDescent="0.2">
      <c r="B3890" t="s">
        <v>3926</v>
      </c>
      <c r="C3890" s="51">
        <v>4.2042158995266074E-2</v>
      </c>
      <c r="D3890" s="51">
        <f t="shared" si="63"/>
        <v>7.9578410047339287E-3</v>
      </c>
    </row>
    <row r="3891" spans="2:4" x14ac:dyDescent="0.2">
      <c r="B3891" t="s">
        <v>3927</v>
      </c>
      <c r="C3891" s="51">
        <v>-3.9455088754281879E-2</v>
      </c>
      <c r="D3891" s="51">
        <f t="shared" si="63"/>
        <v>8.9455088754281875E-2</v>
      </c>
    </row>
    <row r="3892" spans="2:4" x14ac:dyDescent="0.2">
      <c r="B3892" t="s">
        <v>3928</v>
      </c>
      <c r="C3892" s="51">
        <v>1.7661698852753309E-2</v>
      </c>
      <c r="D3892" s="51">
        <f t="shared" si="63"/>
        <v>3.2338301147246694E-2</v>
      </c>
    </row>
    <row r="3893" spans="2:4" x14ac:dyDescent="0.2">
      <c r="B3893" t="s">
        <v>3929</v>
      </c>
      <c r="C3893" s="51">
        <v>4.4782153087275886E-2</v>
      </c>
      <c r="D3893" s="51">
        <f t="shared" si="63"/>
        <v>5.2178469127241167E-3</v>
      </c>
    </row>
    <row r="3894" spans="2:4" x14ac:dyDescent="0.2">
      <c r="B3894" t="s">
        <v>3930</v>
      </c>
      <c r="C3894" s="51">
        <v>5.6153939882311408E-3</v>
      </c>
      <c r="D3894" s="51">
        <f t="shared" si="63"/>
        <v>4.4384606011768864E-2</v>
      </c>
    </row>
    <row r="3895" spans="2:4" x14ac:dyDescent="0.2">
      <c r="B3895" t="s">
        <v>3931</v>
      </c>
      <c r="C3895" s="51">
        <v>3.7684527987289121E-2</v>
      </c>
      <c r="D3895" s="51">
        <f t="shared" si="63"/>
        <v>1.2315472012710882E-2</v>
      </c>
    </row>
    <row r="3896" spans="2:4" x14ac:dyDescent="0.2">
      <c r="B3896" t="s">
        <v>3932</v>
      </c>
      <c r="C3896" s="51">
        <v>3.7188998537722909E-2</v>
      </c>
      <c r="D3896" s="51">
        <f t="shared" si="63"/>
        <v>1.2811001462277094E-2</v>
      </c>
    </row>
    <row r="3897" spans="2:4" x14ac:dyDescent="0.2">
      <c r="B3897" t="s">
        <v>3933</v>
      </c>
      <c r="C3897" s="51">
        <v>1.8248780962365298E-2</v>
      </c>
      <c r="D3897" s="51">
        <f t="shared" si="63"/>
        <v>3.1751219037634705E-2</v>
      </c>
    </row>
    <row r="3898" spans="2:4" x14ac:dyDescent="0.2">
      <c r="B3898" t="s">
        <v>3934</v>
      </c>
      <c r="C3898" s="51">
        <v>6.925708304568989E-3</v>
      </c>
      <c r="D3898" s="51">
        <f t="shared" si="63"/>
        <v>4.3074291695431012E-2</v>
      </c>
    </row>
    <row r="3899" spans="2:4" x14ac:dyDescent="0.2">
      <c r="B3899" t="s">
        <v>3935</v>
      </c>
      <c r="C3899" s="51">
        <v>2.0477506892973372E-3</v>
      </c>
      <c r="D3899" s="51">
        <f t="shared" si="63"/>
        <v>4.7952249310702667E-2</v>
      </c>
    </row>
    <row r="3900" spans="2:4" x14ac:dyDescent="0.2">
      <c r="B3900" t="s">
        <v>3936</v>
      </c>
      <c r="C3900" s="51">
        <v>2.5539584869569861E-2</v>
      </c>
      <c r="D3900" s="51">
        <f t="shared" si="63"/>
        <v>2.4460415130430142E-2</v>
      </c>
    </row>
    <row r="3901" spans="2:4" x14ac:dyDescent="0.2">
      <c r="B3901" t="s">
        <v>3937</v>
      </c>
      <c r="C3901" s="51">
        <v>2.1218427995847777E-2</v>
      </c>
      <c r="D3901" s="51">
        <f t="shared" si="63"/>
        <v>2.8781572004152225E-2</v>
      </c>
    </row>
    <row r="3902" spans="2:4" x14ac:dyDescent="0.2">
      <c r="B3902" t="s">
        <v>3938</v>
      </c>
      <c r="C3902" s="51">
        <v>5.3961087324582834E-3</v>
      </c>
      <c r="D3902" s="51">
        <f t="shared" si="63"/>
        <v>4.4603891267541718E-2</v>
      </c>
    </row>
    <row r="3903" spans="2:4" x14ac:dyDescent="0.2">
      <c r="B3903" t="s">
        <v>3939</v>
      </c>
      <c r="C3903" s="51">
        <v>5.353934814042359E-2</v>
      </c>
      <c r="D3903" s="51">
        <f t="shared" si="63"/>
        <v>-3.5393481404235871E-3</v>
      </c>
    </row>
    <row r="3904" spans="2:4" x14ac:dyDescent="0.2">
      <c r="B3904" t="s">
        <v>3940</v>
      </c>
      <c r="C3904" s="51">
        <v>-2.9199689229275988E-2</v>
      </c>
      <c r="D3904" s="51">
        <f t="shared" si="63"/>
        <v>7.9199689229275991E-2</v>
      </c>
    </row>
    <row r="3905" spans="2:4" x14ac:dyDescent="0.2">
      <c r="B3905" t="s">
        <v>3941</v>
      </c>
      <c r="C3905" s="51">
        <v>-1.9813399686659683E-2</v>
      </c>
      <c r="D3905" s="51">
        <f t="shared" si="63"/>
        <v>6.9813399686659686E-2</v>
      </c>
    </row>
    <row r="3906" spans="2:4" x14ac:dyDescent="0.2">
      <c r="B3906" t="s">
        <v>3942</v>
      </c>
      <c r="C3906" s="51">
        <v>2.8700295594061391E-3</v>
      </c>
      <c r="D3906" s="51">
        <f t="shared" si="63"/>
        <v>4.712997044059386E-2</v>
      </c>
    </row>
    <row r="3907" spans="2:4" x14ac:dyDescent="0.2">
      <c r="B3907" t="s">
        <v>3943</v>
      </c>
      <c r="C3907" s="51">
        <v>3.241031225060105E-2</v>
      </c>
      <c r="D3907" s="51">
        <f t="shared" si="63"/>
        <v>1.7589687749398952E-2</v>
      </c>
    </row>
    <row r="3908" spans="2:4" x14ac:dyDescent="0.2">
      <c r="B3908" t="s">
        <v>3944</v>
      </c>
      <c r="C3908" s="51">
        <v>-1.6962400568512732E-2</v>
      </c>
      <c r="D3908" s="51">
        <f t="shared" si="63"/>
        <v>6.6962400568512742E-2</v>
      </c>
    </row>
    <row r="3909" spans="2:4" x14ac:dyDescent="0.2">
      <c r="B3909" t="s">
        <v>3945</v>
      </c>
      <c r="C3909" s="51">
        <v>2.604632881811221E-2</v>
      </c>
      <c r="D3909" s="51">
        <f t="shared" ref="D3909:D3972" si="64">-C3909+5%</f>
        <v>2.3953671181887792E-2</v>
      </c>
    </row>
    <row r="3910" spans="2:4" x14ac:dyDescent="0.2">
      <c r="B3910" t="s">
        <v>3946</v>
      </c>
      <c r="C3910" s="51">
        <v>-2.3901072758118938E-2</v>
      </c>
      <c r="D3910" s="51">
        <f t="shared" si="64"/>
        <v>7.3901072758118941E-2</v>
      </c>
    </row>
    <row r="3911" spans="2:4" x14ac:dyDescent="0.2">
      <c r="B3911" t="s">
        <v>3947</v>
      </c>
      <c r="C3911" s="51">
        <v>2.0462435735669242E-2</v>
      </c>
      <c r="D3911" s="51">
        <f t="shared" si="64"/>
        <v>2.9537564264330761E-2</v>
      </c>
    </row>
    <row r="3912" spans="2:4" x14ac:dyDescent="0.2">
      <c r="B3912" t="s">
        <v>3948</v>
      </c>
      <c r="C3912" s="51">
        <v>6.3438679140191828E-2</v>
      </c>
      <c r="D3912" s="51">
        <f t="shared" si="64"/>
        <v>-1.3438679140191825E-2</v>
      </c>
    </row>
    <row r="3913" spans="2:4" x14ac:dyDescent="0.2">
      <c r="B3913" t="s">
        <v>3949</v>
      </c>
      <c r="C3913" s="51">
        <v>-3.4897217359825851E-3</v>
      </c>
      <c r="D3913" s="51">
        <f t="shared" si="64"/>
        <v>5.3489721735982584E-2</v>
      </c>
    </row>
    <row r="3914" spans="2:4" x14ac:dyDescent="0.2">
      <c r="B3914" t="s">
        <v>3950</v>
      </c>
      <c r="C3914" s="51">
        <v>-3.1791067887565833E-2</v>
      </c>
      <c r="D3914" s="51">
        <f t="shared" si="64"/>
        <v>8.1791067887565835E-2</v>
      </c>
    </row>
    <row r="3915" spans="2:4" x14ac:dyDescent="0.2">
      <c r="B3915" t="s">
        <v>3951</v>
      </c>
      <c r="C3915" s="51">
        <v>4.9875688455429397E-2</v>
      </c>
      <c r="D3915" s="51">
        <f t="shared" si="64"/>
        <v>1.2431154457060584E-4</v>
      </c>
    </row>
    <row r="3916" spans="2:4" x14ac:dyDescent="0.2">
      <c r="B3916" t="s">
        <v>3952</v>
      </c>
      <c r="C3916" s="51">
        <v>3.0107646191031026E-2</v>
      </c>
      <c r="D3916" s="51">
        <f t="shared" si="64"/>
        <v>1.9892353808968977E-2</v>
      </c>
    </row>
    <row r="3917" spans="2:4" x14ac:dyDescent="0.2">
      <c r="B3917" t="s">
        <v>3953</v>
      </c>
      <c r="C3917" s="51">
        <v>2.3968191311632719E-2</v>
      </c>
      <c r="D3917" s="51">
        <f t="shared" si="64"/>
        <v>2.6031808688367283E-2</v>
      </c>
    </row>
    <row r="3918" spans="2:4" x14ac:dyDescent="0.2">
      <c r="B3918" t="s">
        <v>3954</v>
      </c>
      <c r="C3918" s="51">
        <v>4.8874534341162039E-3</v>
      </c>
      <c r="D3918" s="51">
        <f t="shared" si="64"/>
        <v>4.5112546565883802E-2</v>
      </c>
    </row>
    <row r="3919" spans="2:4" x14ac:dyDescent="0.2">
      <c r="B3919" t="s">
        <v>3955</v>
      </c>
      <c r="C3919" s="51">
        <v>6.6615636273910234E-3</v>
      </c>
      <c r="D3919" s="51">
        <f t="shared" si="64"/>
        <v>4.3338436372608979E-2</v>
      </c>
    </row>
    <row r="3920" spans="2:4" x14ac:dyDescent="0.2">
      <c r="B3920" t="s">
        <v>3956</v>
      </c>
      <c r="C3920" s="51">
        <v>-1.3272595631844032E-2</v>
      </c>
      <c r="D3920" s="51">
        <f t="shared" si="64"/>
        <v>6.3272595631844036E-2</v>
      </c>
    </row>
    <row r="3921" spans="2:4" x14ac:dyDescent="0.2">
      <c r="B3921" t="s">
        <v>3957</v>
      </c>
      <c r="C3921" s="51">
        <v>3.1687801612646949E-2</v>
      </c>
      <c r="D3921" s="51">
        <f t="shared" si="64"/>
        <v>1.8312198387353054E-2</v>
      </c>
    </row>
    <row r="3922" spans="2:4" x14ac:dyDescent="0.2">
      <c r="B3922" t="s">
        <v>3958</v>
      </c>
      <c r="C3922" s="51">
        <v>1.7904070500188982E-2</v>
      </c>
      <c r="D3922" s="51">
        <f t="shared" si="64"/>
        <v>3.2095929499811021E-2</v>
      </c>
    </row>
    <row r="3923" spans="2:4" x14ac:dyDescent="0.2">
      <c r="B3923" t="s">
        <v>3959</v>
      </c>
      <c r="C3923" s="51">
        <v>3.491313605246428E-2</v>
      </c>
      <c r="D3923" s="51">
        <f t="shared" si="64"/>
        <v>1.5086863947535722E-2</v>
      </c>
    </row>
    <row r="3924" spans="2:4" x14ac:dyDescent="0.2">
      <c r="B3924" t="s">
        <v>3960</v>
      </c>
      <c r="C3924" s="51">
        <v>1.4025779960381637E-2</v>
      </c>
      <c r="D3924" s="51">
        <f t="shared" si="64"/>
        <v>3.5974220039618365E-2</v>
      </c>
    </row>
    <row r="3925" spans="2:4" x14ac:dyDescent="0.2">
      <c r="B3925" t="s">
        <v>3961</v>
      </c>
      <c r="C3925" s="51">
        <v>-7.1791151144904881E-3</v>
      </c>
      <c r="D3925" s="51">
        <f t="shared" si="64"/>
        <v>5.7179115114490489E-2</v>
      </c>
    </row>
    <row r="3926" spans="2:4" x14ac:dyDescent="0.2">
      <c r="B3926" t="s">
        <v>3962</v>
      </c>
      <c r="C3926" s="51">
        <v>-2.332441666232879E-2</v>
      </c>
      <c r="D3926" s="51">
        <f t="shared" si="64"/>
        <v>7.3324416662328792E-2</v>
      </c>
    </row>
    <row r="3927" spans="2:4" x14ac:dyDescent="0.2">
      <c r="B3927" t="s">
        <v>3963</v>
      </c>
      <c r="C3927" s="51">
        <v>3.115257377498285E-3</v>
      </c>
      <c r="D3927" s="51">
        <f t="shared" si="64"/>
        <v>4.6884742622501717E-2</v>
      </c>
    </row>
    <row r="3928" spans="2:4" x14ac:dyDescent="0.2">
      <c r="B3928" t="s">
        <v>3964</v>
      </c>
      <c r="C3928" s="51">
        <v>7.1570525433232394E-3</v>
      </c>
      <c r="D3928" s="51">
        <f t="shared" si="64"/>
        <v>4.2842947456676765E-2</v>
      </c>
    </row>
    <row r="3929" spans="2:4" x14ac:dyDescent="0.2">
      <c r="B3929" t="s">
        <v>3965</v>
      </c>
      <c r="C3929" s="51">
        <v>1.7725138304515865E-2</v>
      </c>
      <c r="D3929" s="51">
        <f t="shared" si="64"/>
        <v>3.2274861695484137E-2</v>
      </c>
    </row>
    <row r="3930" spans="2:4" x14ac:dyDescent="0.2">
      <c r="B3930" t="s">
        <v>3966</v>
      </c>
      <c r="C3930" s="51">
        <v>2.5538707600045001E-2</v>
      </c>
      <c r="D3930" s="51">
        <f t="shared" si="64"/>
        <v>2.4461292399955002E-2</v>
      </c>
    </row>
    <row r="3931" spans="2:4" x14ac:dyDescent="0.2">
      <c r="B3931" t="s">
        <v>3967</v>
      </c>
      <c r="C3931" s="51">
        <v>1.7454273874982423E-2</v>
      </c>
      <c r="D3931" s="51">
        <f t="shared" si="64"/>
        <v>3.2545726125017577E-2</v>
      </c>
    </row>
    <row r="3932" spans="2:4" x14ac:dyDescent="0.2">
      <c r="B3932" t="s">
        <v>3968</v>
      </c>
      <c r="C3932" s="51">
        <v>-1.5482701094538332E-2</v>
      </c>
      <c r="D3932" s="51">
        <f t="shared" si="64"/>
        <v>6.548270109453834E-2</v>
      </c>
    </row>
    <row r="3933" spans="2:4" x14ac:dyDescent="0.2">
      <c r="B3933" t="s">
        <v>3969</v>
      </c>
      <c r="C3933" s="51">
        <v>1.774621184713045E-2</v>
      </c>
      <c r="D3933" s="51">
        <f t="shared" si="64"/>
        <v>3.2253788152869556E-2</v>
      </c>
    </row>
    <row r="3934" spans="2:4" x14ac:dyDescent="0.2">
      <c r="B3934" t="s">
        <v>3970</v>
      </c>
      <c r="C3934" s="51">
        <v>4.8912287629482562E-2</v>
      </c>
      <c r="D3934" s="51">
        <f t="shared" si="64"/>
        <v>1.0877123705174407E-3</v>
      </c>
    </row>
    <row r="3935" spans="2:4" x14ac:dyDescent="0.2">
      <c r="B3935" t="s">
        <v>3971</v>
      </c>
      <c r="C3935" s="51">
        <v>5.9623448265819631E-3</v>
      </c>
      <c r="D3935" s="51">
        <f t="shared" si="64"/>
        <v>4.4037655173418039E-2</v>
      </c>
    </row>
    <row r="3936" spans="2:4" x14ac:dyDescent="0.2">
      <c r="B3936" t="s">
        <v>3972</v>
      </c>
      <c r="C3936" s="51">
        <v>-3.7860496943123698E-2</v>
      </c>
      <c r="D3936" s="51">
        <f t="shared" si="64"/>
        <v>8.78604969431237E-2</v>
      </c>
    </row>
    <row r="3937" spans="2:4" x14ac:dyDescent="0.2">
      <c r="B3937" t="s">
        <v>3973</v>
      </c>
      <c r="C3937" s="51">
        <v>3.8794966912640887E-2</v>
      </c>
      <c r="D3937" s="51">
        <f t="shared" si="64"/>
        <v>1.1205033087359116E-2</v>
      </c>
    </row>
    <row r="3938" spans="2:4" x14ac:dyDescent="0.2">
      <c r="B3938" t="s">
        <v>3974</v>
      </c>
      <c r="C3938" s="51">
        <v>1.4212775987122339E-2</v>
      </c>
      <c r="D3938" s="51">
        <f t="shared" si="64"/>
        <v>3.5787224012877664E-2</v>
      </c>
    </row>
    <row r="3939" spans="2:4" x14ac:dyDescent="0.2">
      <c r="B3939" t="s">
        <v>3975</v>
      </c>
      <c r="C3939" s="51">
        <v>8.0768745923752439E-3</v>
      </c>
      <c r="D3939" s="51">
        <f t="shared" si="64"/>
        <v>4.1923125407624759E-2</v>
      </c>
    </row>
    <row r="3940" spans="2:4" x14ac:dyDescent="0.2">
      <c r="B3940" t="s">
        <v>3976</v>
      </c>
      <c r="C3940" s="51">
        <v>1.8466824256911436E-2</v>
      </c>
      <c r="D3940" s="51">
        <f t="shared" si="64"/>
        <v>3.1533175743088566E-2</v>
      </c>
    </row>
    <row r="3941" spans="2:4" x14ac:dyDescent="0.2">
      <c r="B3941" t="s">
        <v>3977</v>
      </c>
      <c r="C3941" s="51">
        <v>9.8619559414465201E-3</v>
      </c>
      <c r="D3941" s="51">
        <f t="shared" si="64"/>
        <v>4.0138044058553479E-2</v>
      </c>
    </row>
    <row r="3942" spans="2:4" x14ac:dyDescent="0.2">
      <c r="B3942" t="s">
        <v>3978</v>
      </c>
      <c r="C3942" s="51">
        <v>4.6578653037343256E-3</v>
      </c>
      <c r="D3942" s="51">
        <f t="shared" si="64"/>
        <v>4.5342134696265676E-2</v>
      </c>
    </row>
    <row r="3943" spans="2:4" x14ac:dyDescent="0.2">
      <c r="B3943" t="s">
        <v>3979</v>
      </c>
      <c r="C3943" s="51">
        <v>4.027298145850363E-2</v>
      </c>
      <c r="D3943" s="51">
        <f t="shared" si="64"/>
        <v>9.7270185414963725E-3</v>
      </c>
    </row>
    <row r="3944" spans="2:4" x14ac:dyDescent="0.2">
      <c r="B3944" t="s">
        <v>3980</v>
      </c>
      <c r="C3944" s="51">
        <v>3.2662987807113859E-2</v>
      </c>
      <c r="D3944" s="51">
        <f t="shared" si="64"/>
        <v>1.7337012192886143E-2</v>
      </c>
    </row>
    <row r="3945" spans="2:4" x14ac:dyDescent="0.2">
      <c r="B3945" t="s">
        <v>3981</v>
      </c>
      <c r="C3945" s="51">
        <v>1.9222561168379157E-2</v>
      </c>
      <c r="D3945" s="51">
        <f t="shared" si="64"/>
        <v>3.0777438831620846E-2</v>
      </c>
    </row>
    <row r="3946" spans="2:4" x14ac:dyDescent="0.2">
      <c r="B3946" t="s">
        <v>3982</v>
      </c>
      <c r="C3946" s="51">
        <v>3.1513953698200328E-2</v>
      </c>
      <c r="D3946" s="51">
        <f t="shared" si="64"/>
        <v>1.8486046301799675E-2</v>
      </c>
    </row>
    <row r="3947" spans="2:4" x14ac:dyDescent="0.2">
      <c r="B3947" t="s">
        <v>3983</v>
      </c>
      <c r="C3947" s="51">
        <v>6.9931701699733149E-3</v>
      </c>
      <c r="D3947" s="51">
        <f t="shared" si="64"/>
        <v>4.300682983002669E-2</v>
      </c>
    </row>
    <row r="3948" spans="2:4" x14ac:dyDescent="0.2">
      <c r="B3948" t="s">
        <v>3984</v>
      </c>
      <c r="C3948" s="51">
        <v>6.6599837205287005E-3</v>
      </c>
      <c r="D3948" s="51">
        <f t="shared" si="64"/>
        <v>4.3340016279471302E-2</v>
      </c>
    </row>
    <row r="3949" spans="2:4" x14ac:dyDescent="0.2">
      <c r="B3949" t="s">
        <v>3985</v>
      </c>
      <c r="C3949" s="51">
        <v>9.3486087189376017E-3</v>
      </c>
      <c r="D3949" s="51">
        <f t="shared" si="64"/>
        <v>4.0651391281062405E-2</v>
      </c>
    </row>
    <row r="3950" spans="2:4" x14ac:dyDescent="0.2">
      <c r="B3950" t="s">
        <v>3986</v>
      </c>
      <c r="C3950" s="51">
        <v>1.306888962864395E-4</v>
      </c>
      <c r="D3950" s="51">
        <f t="shared" si="64"/>
        <v>4.9869311103713565E-2</v>
      </c>
    </row>
    <row r="3951" spans="2:4" x14ac:dyDescent="0.2">
      <c r="B3951" t="s">
        <v>3987</v>
      </c>
      <c r="C3951" s="51">
        <v>7.9830633824786775E-3</v>
      </c>
      <c r="D3951" s="51">
        <f t="shared" si="64"/>
        <v>4.2016936617521324E-2</v>
      </c>
    </row>
    <row r="3952" spans="2:4" x14ac:dyDescent="0.2">
      <c r="B3952" t="s">
        <v>3988</v>
      </c>
      <c r="C3952" s="51">
        <v>8.7447506931685823E-3</v>
      </c>
      <c r="D3952" s="51">
        <f t="shared" si="64"/>
        <v>4.1255249306831422E-2</v>
      </c>
    </row>
    <row r="3953" spans="2:4" x14ac:dyDescent="0.2">
      <c r="B3953" t="s">
        <v>3989</v>
      </c>
      <c r="C3953" s="51">
        <v>-2.9997332066239099E-2</v>
      </c>
      <c r="D3953" s="51">
        <f t="shared" si="64"/>
        <v>7.9997332066239102E-2</v>
      </c>
    </row>
    <row r="3954" spans="2:4" x14ac:dyDescent="0.2">
      <c r="B3954" t="s">
        <v>3990</v>
      </c>
      <c r="C3954" s="51">
        <v>1.8931481230853621E-2</v>
      </c>
      <c r="D3954" s="51">
        <f t="shared" si="64"/>
        <v>3.1068518769146382E-2</v>
      </c>
    </row>
    <row r="3955" spans="2:4" x14ac:dyDescent="0.2">
      <c r="B3955" t="s">
        <v>3991</v>
      </c>
      <c r="C3955" s="51">
        <v>-7.1280873394732238E-3</v>
      </c>
      <c r="D3955" s="51">
        <f t="shared" si="64"/>
        <v>5.7128087339473228E-2</v>
      </c>
    </row>
    <row r="3956" spans="2:4" x14ac:dyDescent="0.2">
      <c r="B3956" t="s">
        <v>3992</v>
      </c>
      <c r="C3956" s="51">
        <v>8.7504401443947999E-3</v>
      </c>
      <c r="D3956" s="51">
        <f t="shared" si="64"/>
        <v>4.1249559855605203E-2</v>
      </c>
    </row>
    <row r="3957" spans="2:4" x14ac:dyDescent="0.2">
      <c r="B3957" t="s">
        <v>3993</v>
      </c>
      <c r="C3957" s="51">
        <v>1.7300943730187965E-2</v>
      </c>
      <c r="D3957" s="51">
        <f t="shared" si="64"/>
        <v>3.2699056269812038E-2</v>
      </c>
    </row>
    <row r="3958" spans="2:4" x14ac:dyDescent="0.2">
      <c r="B3958" t="s">
        <v>3994</v>
      </c>
      <c r="C3958" s="51">
        <v>-1.0424249817260062E-3</v>
      </c>
      <c r="D3958" s="51">
        <f t="shared" si="64"/>
        <v>5.1042424981726009E-2</v>
      </c>
    </row>
    <row r="3959" spans="2:4" x14ac:dyDescent="0.2">
      <c r="B3959" t="s">
        <v>3995</v>
      </c>
      <c r="C3959" s="51">
        <v>1.9112988256328352E-2</v>
      </c>
      <c r="D3959" s="51">
        <f t="shared" si="64"/>
        <v>3.0887011743671651E-2</v>
      </c>
    </row>
    <row r="3960" spans="2:4" x14ac:dyDescent="0.2">
      <c r="B3960" t="s">
        <v>3996</v>
      </c>
      <c r="C3960" s="51">
        <v>8.5313687052574957E-4</v>
      </c>
      <c r="D3960" s="51">
        <f t="shared" si="64"/>
        <v>4.914686312947425E-2</v>
      </c>
    </row>
    <row r="3961" spans="2:4" x14ac:dyDescent="0.2">
      <c r="B3961" t="s">
        <v>3997</v>
      </c>
      <c r="C3961" s="51">
        <v>8.7451553808202114E-3</v>
      </c>
      <c r="D3961" s="51">
        <f t="shared" si="64"/>
        <v>4.125484461917979E-2</v>
      </c>
    </row>
    <row r="3962" spans="2:4" x14ac:dyDescent="0.2">
      <c r="B3962" t="s">
        <v>3998</v>
      </c>
      <c r="C3962" s="51">
        <v>3.0753962841481547E-2</v>
      </c>
      <c r="D3962" s="51">
        <f t="shared" si="64"/>
        <v>1.9246037158518456E-2</v>
      </c>
    </row>
    <row r="3963" spans="2:4" x14ac:dyDescent="0.2">
      <c r="B3963" t="s">
        <v>3999</v>
      </c>
      <c r="C3963" s="51">
        <v>6.4497180088939681E-3</v>
      </c>
      <c r="D3963" s="51">
        <f t="shared" si="64"/>
        <v>4.3550281991106034E-2</v>
      </c>
    </row>
    <row r="3964" spans="2:4" x14ac:dyDescent="0.2">
      <c r="B3964" t="s">
        <v>4000</v>
      </c>
      <c r="C3964" s="51">
        <v>1.0813697170362169E-2</v>
      </c>
      <c r="D3964" s="51">
        <f t="shared" si="64"/>
        <v>3.9186302829637837E-2</v>
      </c>
    </row>
    <row r="3965" spans="2:4" x14ac:dyDescent="0.2">
      <c r="B3965" t="s">
        <v>4001</v>
      </c>
      <c r="C3965" s="51">
        <v>2.5719634269062104E-2</v>
      </c>
      <c r="D3965" s="51">
        <f t="shared" si="64"/>
        <v>2.4280365730937899E-2</v>
      </c>
    </row>
    <row r="3966" spans="2:4" x14ac:dyDescent="0.2">
      <c r="B3966" t="s">
        <v>4002</v>
      </c>
      <c r="C3966" s="51">
        <v>-1.2270387059687063E-2</v>
      </c>
      <c r="D3966" s="51">
        <f t="shared" si="64"/>
        <v>6.2270387059687064E-2</v>
      </c>
    </row>
    <row r="3967" spans="2:4" x14ac:dyDescent="0.2">
      <c r="B3967" t="s">
        <v>4003</v>
      </c>
      <c r="C3967" s="51">
        <v>-1.3074016949604276E-2</v>
      </c>
      <c r="D3967" s="51">
        <f t="shared" si="64"/>
        <v>6.3074016949604281E-2</v>
      </c>
    </row>
    <row r="3968" spans="2:4" x14ac:dyDescent="0.2">
      <c r="B3968" t="s">
        <v>4004</v>
      </c>
      <c r="C3968" s="51">
        <v>4.0728000629746713E-2</v>
      </c>
      <c r="D3968" s="51">
        <f t="shared" si="64"/>
        <v>9.2719993702532894E-3</v>
      </c>
    </row>
    <row r="3969" spans="2:4" x14ac:dyDescent="0.2">
      <c r="B3969" t="s">
        <v>4005</v>
      </c>
      <c r="C3969" s="51">
        <v>-1.3719412129232953E-2</v>
      </c>
      <c r="D3969" s="51">
        <f t="shared" si="64"/>
        <v>6.3719412129232961E-2</v>
      </c>
    </row>
    <row r="3970" spans="2:4" x14ac:dyDescent="0.2">
      <c r="B3970" t="s">
        <v>4006</v>
      </c>
      <c r="C3970" s="51">
        <v>2.2626187862679649E-2</v>
      </c>
      <c r="D3970" s="51">
        <f t="shared" si="64"/>
        <v>2.7373812137320354E-2</v>
      </c>
    </row>
    <row r="3971" spans="2:4" x14ac:dyDescent="0.2">
      <c r="B3971" t="s">
        <v>4007</v>
      </c>
      <c r="C3971" s="51">
        <v>-6.2355244789249805E-3</v>
      </c>
      <c r="D3971" s="51">
        <f t="shared" si="64"/>
        <v>5.6235524478924985E-2</v>
      </c>
    </row>
    <row r="3972" spans="2:4" x14ac:dyDescent="0.2">
      <c r="B3972" t="s">
        <v>4008</v>
      </c>
      <c r="C3972" s="51">
        <v>-4.4831131627216456E-3</v>
      </c>
      <c r="D3972" s="51">
        <f t="shared" si="64"/>
        <v>5.4483113162721648E-2</v>
      </c>
    </row>
    <row r="3973" spans="2:4" x14ac:dyDescent="0.2">
      <c r="B3973" t="s">
        <v>4009</v>
      </c>
      <c r="C3973" s="51">
        <v>-9.1687179393151567E-4</v>
      </c>
      <c r="D3973" s="51">
        <f t="shared" ref="D3973:D4004" si="65">-C3973+5%</f>
        <v>5.091687179393152E-2</v>
      </c>
    </row>
    <row r="3974" spans="2:4" x14ac:dyDescent="0.2">
      <c r="B3974" t="s">
        <v>4010</v>
      </c>
      <c r="C3974" s="51">
        <v>3.373739651356384E-2</v>
      </c>
      <c r="D3974" s="51">
        <f t="shared" si="65"/>
        <v>1.6262603486436163E-2</v>
      </c>
    </row>
    <row r="3975" spans="2:4" x14ac:dyDescent="0.2">
      <c r="B3975" t="s">
        <v>4011</v>
      </c>
      <c r="C3975" s="51">
        <v>-3.9531522254212526E-3</v>
      </c>
      <c r="D3975" s="51">
        <f t="shared" si="65"/>
        <v>5.3953152225421255E-2</v>
      </c>
    </row>
    <row r="3976" spans="2:4" x14ac:dyDescent="0.2">
      <c r="B3976" t="s">
        <v>4012</v>
      </c>
      <c r="C3976" s="51">
        <v>3.1861004328203102E-2</v>
      </c>
      <c r="D3976" s="51">
        <f t="shared" si="65"/>
        <v>1.8138995671796901E-2</v>
      </c>
    </row>
    <row r="3977" spans="2:4" x14ac:dyDescent="0.2">
      <c r="B3977" t="s">
        <v>4013</v>
      </c>
      <c r="C3977" s="51">
        <v>2.4992153911719498E-2</v>
      </c>
      <c r="D3977" s="51">
        <f t="shared" si="65"/>
        <v>2.5007846088280505E-2</v>
      </c>
    </row>
    <row r="3978" spans="2:4" x14ac:dyDescent="0.2">
      <c r="B3978" t="s">
        <v>4014</v>
      </c>
      <c r="C3978" s="51">
        <v>7.3504500406476247E-3</v>
      </c>
      <c r="D3978" s="51">
        <f t="shared" si="65"/>
        <v>4.2649549959352377E-2</v>
      </c>
    </row>
    <row r="3979" spans="2:4" x14ac:dyDescent="0.2">
      <c r="B3979" t="s">
        <v>4015</v>
      </c>
      <c r="C3979" s="51">
        <v>1.8418276014005756E-2</v>
      </c>
      <c r="D3979" s="51">
        <f t="shared" si="65"/>
        <v>3.1581723985994251E-2</v>
      </c>
    </row>
    <row r="3980" spans="2:4" x14ac:dyDescent="0.2">
      <c r="B3980" t="s">
        <v>4016</v>
      </c>
      <c r="C3980" s="51">
        <v>4.1297802461399656E-2</v>
      </c>
      <c r="D3980" s="51">
        <f t="shared" si="65"/>
        <v>8.7021975386003467E-3</v>
      </c>
    </row>
    <row r="3981" spans="2:4" x14ac:dyDescent="0.2">
      <c r="B3981" t="s">
        <v>4017</v>
      </c>
      <c r="C3981" s="51">
        <v>3.2453089638012468E-3</v>
      </c>
      <c r="D3981" s="51">
        <f t="shared" si="65"/>
        <v>4.6754691036198753E-2</v>
      </c>
    </row>
    <row r="3982" spans="2:4" x14ac:dyDescent="0.2">
      <c r="B3982" t="s">
        <v>4018</v>
      </c>
      <c r="C3982" s="51">
        <v>-6.3634586032217787E-3</v>
      </c>
      <c r="D3982" s="51">
        <f t="shared" si="65"/>
        <v>5.6363458603221783E-2</v>
      </c>
    </row>
    <row r="3983" spans="2:4" x14ac:dyDescent="0.2">
      <c r="B3983" t="s">
        <v>4019</v>
      </c>
      <c r="C3983" s="51">
        <v>-1.463516116098902E-2</v>
      </c>
      <c r="D3983" s="51">
        <f t="shared" si="65"/>
        <v>6.4635161160989024E-2</v>
      </c>
    </row>
    <row r="3984" spans="2:4" x14ac:dyDescent="0.2">
      <c r="B3984" t="s">
        <v>4020</v>
      </c>
      <c r="C3984" s="51">
        <v>8.0612646239967799E-3</v>
      </c>
      <c r="D3984" s="51">
        <f t="shared" si="65"/>
        <v>4.1938735376003219E-2</v>
      </c>
    </row>
    <row r="3985" spans="2:4" x14ac:dyDescent="0.2">
      <c r="B3985" t="s">
        <v>4021</v>
      </c>
      <c r="C3985" s="51">
        <v>9.4072995536793949E-3</v>
      </c>
      <c r="D3985" s="51">
        <f t="shared" si="65"/>
        <v>4.0592700446320608E-2</v>
      </c>
    </row>
    <row r="3986" spans="2:4" x14ac:dyDescent="0.2">
      <c r="B3986" t="s">
        <v>4022</v>
      </c>
      <c r="C3986" s="51">
        <v>1.9864602461924112E-2</v>
      </c>
      <c r="D3986" s="51">
        <f t="shared" si="65"/>
        <v>3.0135397538075891E-2</v>
      </c>
    </row>
    <row r="3987" spans="2:4" x14ac:dyDescent="0.2">
      <c r="B3987" t="s">
        <v>4023</v>
      </c>
      <c r="C3987" s="51">
        <v>2.5871335148986846E-2</v>
      </c>
      <c r="D3987" s="51">
        <f t="shared" si="65"/>
        <v>2.4128664851013157E-2</v>
      </c>
    </row>
    <row r="3988" spans="2:4" x14ac:dyDescent="0.2">
      <c r="B3988" t="s">
        <v>4024</v>
      </c>
      <c r="C3988" s="51">
        <v>-2.6199527350462496E-3</v>
      </c>
      <c r="D3988" s="51">
        <f t="shared" si="65"/>
        <v>5.2619952735046251E-2</v>
      </c>
    </row>
    <row r="3989" spans="2:4" x14ac:dyDescent="0.2">
      <c r="B3989" t="s">
        <v>4025</v>
      </c>
      <c r="C3989" s="51">
        <v>3.2942079789745143E-2</v>
      </c>
      <c r="D3989" s="51">
        <f t="shared" si="65"/>
        <v>1.7057920210254859E-2</v>
      </c>
    </row>
    <row r="3990" spans="2:4" x14ac:dyDescent="0.2">
      <c r="B3990" t="s">
        <v>4026</v>
      </c>
      <c r="C3990" s="51">
        <v>6.2182650133298552E-3</v>
      </c>
      <c r="D3990" s="51">
        <f t="shared" si="65"/>
        <v>4.3781734986670151E-2</v>
      </c>
    </row>
    <row r="3991" spans="2:4" x14ac:dyDescent="0.2">
      <c r="B3991" t="s">
        <v>4027</v>
      </c>
      <c r="C3991" s="51">
        <v>3.9783246425953859E-3</v>
      </c>
      <c r="D3991" s="51">
        <f t="shared" si="65"/>
        <v>4.6021675357404618E-2</v>
      </c>
    </row>
    <row r="3992" spans="2:4" x14ac:dyDescent="0.2">
      <c r="B3992" t="s">
        <v>4028</v>
      </c>
      <c r="C3992" s="51">
        <v>1.7300771638811142E-2</v>
      </c>
      <c r="D3992" s="51">
        <f t="shared" si="65"/>
        <v>3.269922836118886E-2</v>
      </c>
    </row>
    <row r="3993" spans="2:4" x14ac:dyDescent="0.2">
      <c r="B3993" t="s">
        <v>4029</v>
      </c>
      <c r="C3993" s="51">
        <v>4.9104563181722573E-3</v>
      </c>
      <c r="D3993" s="51">
        <f t="shared" si="65"/>
        <v>4.5089543681827743E-2</v>
      </c>
    </row>
    <row r="3994" spans="2:4" x14ac:dyDescent="0.2">
      <c r="B3994" t="s">
        <v>4030</v>
      </c>
      <c r="C3994" s="51">
        <v>2.1666799619419093E-2</v>
      </c>
      <c r="D3994" s="51">
        <f t="shared" si="65"/>
        <v>2.833320038058091E-2</v>
      </c>
    </row>
    <row r="3995" spans="2:4" x14ac:dyDescent="0.2">
      <c r="B3995" t="s">
        <v>4031</v>
      </c>
      <c r="C3995" s="51">
        <v>2.0307761135022293E-2</v>
      </c>
      <c r="D3995" s="51">
        <f t="shared" si="65"/>
        <v>2.969223886497771E-2</v>
      </c>
    </row>
    <row r="3996" spans="2:4" x14ac:dyDescent="0.2">
      <c r="B3996" t="s">
        <v>4032</v>
      </c>
      <c r="C3996" s="51">
        <v>3.9228152009247771E-2</v>
      </c>
      <c r="D3996" s="51">
        <f t="shared" si="65"/>
        <v>1.0771847990752231E-2</v>
      </c>
    </row>
    <row r="3997" spans="2:4" x14ac:dyDescent="0.2">
      <c r="B3997" t="s">
        <v>4033</v>
      </c>
      <c r="C3997" s="51">
        <v>1.8649755213846552E-2</v>
      </c>
      <c r="D3997" s="51">
        <f t="shared" si="65"/>
        <v>3.1350244786153447E-2</v>
      </c>
    </row>
    <row r="3998" spans="2:4" x14ac:dyDescent="0.2">
      <c r="B3998" t="s">
        <v>4034</v>
      </c>
      <c r="C3998" s="51">
        <v>4.9670109521164831E-2</v>
      </c>
      <c r="D3998" s="51">
        <f t="shared" si="65"/>
        <v>3.2989047883517225E-4</v>
      </c>
    </row>
    <row r="3999" spans="2:4" x14ac:dyDescent="0.2">
      <c r="B3999" t="s">
        <v>4035</v>
      </c>
      <c r="C3999" s="51">
        <v>2.925010840106026E-3</v>
      </c>
      <c r="D3999" s="51">
        <f t="shared" si="65"/>
        <v>4.7074989159893978E-2</v>
      </c>
    </row>
    <row r="4000" spans="2:4" x14ac:dyDescent="0.2">
      <c r="B4000" t="s">
        <v>4036</v>
      </c>
      <c r="C4000" s="51">
        <v>-3.6530139532455028E-2</v>
      </c>
      <c r="D4000" s="51">
        <f t="shared" si="65"/>
        <v>8.653013953245503E-2</v>
      </c>
    </row>
    <row r="4001" spans="2:4" x14ac:dyDescent="0.2">
      <c r="B4001" t="s">
        <v>4037</v>
      </c>
      <c r="C4001" s="51">
        <v>-1.5606932768662979E-2</v>
      </c>
      <c r="D4001" s="51">
        <f t="shared" si="65"/>
        <v>6.5606932768662987E-2</v>
      </c>
    </row>
    <row r="4002" spans="2:4" x14ac:dyDescent="0.2">
      <c r="B4002" t="s">
        <v>4038</v>
      </c>
      <c r="C4002" s="51">
        <v>2.702979080041535E-2</v>
      </c>
      <c r="D4002" s="51">
        <f t="shared" si="65"/>
        <v>2.2970209199584653E-2</v>
      </c>
    </row>
    <row r="4003" spans="2:4" x14ac:dyDescent="0.2">
      <c r="B4003" t="s">
        <v>4039</v>
      </c>
      <c r="C4003" s="51">
        <v>1.9381772255832472E-2</v>
      </c>
      <c r="D4003" s="51">
        <f t="shared" si="65"/>
        <v>3.0618227744167531E-2</v>
      </c>
    </row>
    <row r="4004" spans="2:4" x14ac:dyDescent="0.2">
      <c r="B4004" t="s">
        <v>4040</v>
      </c>
      <c r="C4004" s="51">
        <v>3.4878398384440165E-2</v>
      </c>
      <c r="D4004" s="51">
        <f t="shared" si="65"/>
        <v>1.5121601615559838E-2</v>
      </c>
    </row>
  </sheetData>
  <mergeCells count="1">
    <mergeCell ref="F43:G45"/>
  </mergeCells>
  <conditionalFormatting sqref="I35:Q35 G32:Q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004"/>
  <sheetViews>
    <sheetView topLeftCell="A25" zoomScale="117" workbookViewId="0">
      <selection activeCell="I8" sqref="I8"/>
    </sheetView>
  </sheetViews>
  <sheetFormatPr baseColWidth="10" defaultRowHeight="16" x14ac:dyDescent="0.2"/>
  <cols>
    <col min="1" max="1" width="4.33203125" customWidth="1"/>
    <col min="2" max="2" width="6.5" customWidth="1"/>
    <col min="3" max="3" width="11" bestFit="1" customWidth="1"/>
    <col min="4" max="6" width="13.1640625" customWidth="1"/>
    <col min="7" max="7" width="20.33203125" bestFit="1" customWidth="1"/>
    <col min="8" max="8" width="12.5" bestFit="1" customWidth="1"/>
    <col min="9" max="9" width="12.33203125" bestFit="1" customWidth="1"/>
    <col min="10" max="10" width="11.5" bestFit="1" customWidth="1"/>
  </cols>
  <sheetData>
    <row r="1" spans="2:10" x14ac:dyDescent="0.2">
      <c r="F1" s="50"/>
    </row>
    <row r="2" spans="2:10" x14ac:dyDescent="0.2">
      <c r="B2" s="55"/>
      <c r="C2" s="55" t="s">
        <v>4041</v>
      </c>
      <c r="D2" s="55" t="s">
        <v>4042</v>
      </c>
    </row>
    <row r="3" spans="2:10" x14ac:dyDescent="0.2">
      <c r="B3" s="55"/>
      <c r="C3" s="55" t="s">
        <v>690</v>
      </c>
      <c r="D3" s="55" t="s">
        <v>691</v>
      </c>
      <c r="F3" s="55"/>
      <c r="G3" s="55" t="s">
        <v>690</v>
      </c>
      <c r="H3" s="55" t="s">
        <v>691</v>
      </c>
      <c r="J3" t="s">
        <v>4043</v>
      </c>
    </row>
    <row r="4" spans="2:10" x14ac:dyDescent="0.2">
      <c r="B4" t="s">
        <v>35</v>
      </c>
      <c r="C4" s="51">
        <f>Corr_0!C4</f>
        <v>-6.9727240215530038E-3</v>
      </c>
      <c r="D4" s="51">
        <v>7.6881734935366208E-2</v>
      </c>
      <c r="F4" s="55" t="s">
        <v>27</v>
      </c>
      <c r="G4" s="51">
        <f>AVERAGE(C4:C4004)</f>
        <v>9.5513738384739241E-3</v>
      </c>
      <c r="H4" s="51">
        <f>AVERAGE(D4:D4004)</f>
        <v>3.9674459922963756E-2</v>
      </c>
      <c r="J4" s="58">
        <f>CORREL(C4:C4004,D4:D4004)</f>
        <v>-2.53404515294148E-2</v>
      </c>
    </row>
    <row r="5" spans="2:10" x14ac:dyDescent="0.2">
      <c r="B5" t="s">
        <v>36</v>
      </c>
      <c r="C5" s="51">
        <f>Corr_0!C5</f>
        <v>-1.4222924127746383E-2</v>
      </c>
      <c r="D5" s="51">
        <v>5.6735230556956978E-2</v>
      </c>
      <c r="F5" s="55" t="s">
        <v>692</v>
      </c>
      <c r="G5" s="51">
        <f>STDEV(C4:C4004)</f>
        <v>2.0256756727096783E-2</v>
      </c>
      <c r="H5" s="51">
        <f>STDEV(D4:D4004)</f>
        <v>2.0117825476020205E-2</v>
      </c>
    </row>
    <row r="6" spans="2:10" x14ac:dyDescent="0.2">
      <c r="B6" t="s">
        <v>37</v>
      </c>
      <c r="C6" s="51">
        <f>Corr_0!C6</f>
        <v>1.7005924896937079E-2</v>
      </c>
      <c r="D6" s="51">
        <v>2.9958050503649185E-2</v>
      </c>
      <c r="F6" s="55" t="s">
        <v>693</v>
      </c>
      <c r="G6" s="54">
        <f>SKEW(C4:C4004)</f>
        <v>-3.141845065010777E-3</v>
      </c>
      <c r="H6" s="56">
        <f>SKEW(D4:D4004)</f>
        <v>2.6911872440060636</v>
      </c>
    </row>
    <row r="7" spans="2:10" x14ac:dyDescent="0.2">
      <c r="B7" t="s">
        <v>38</v>
      </c>
      <c r="C7" s="51">
        <f>Corr_0!C7</f>
        <v>5.6455316831882769E-2</v>
      </c>
      <c r="D7" s="51">
        <v>2.513222834301148E-2</v>
      </c>
    </row>
    <row r="8" spans="2:10" x14ac:dyDescent="0.2">
      <c r="B8" t="s">
        <v>39</v>
      </c>
      <c r="C8" s="51">
        <f>Corr_0!C8</f>
        <v>3.6006022308793184E-2</v>
      </c>
      <c r="D8" s="51">
        <v>4.4130480602322733E-2</v>
      </c>
      <c r="F8" s="60" t="s">
        <v>4048</v>
      </c>
    </row>
    <row r="9" spans="2:10" x14ac:dyDescent="0.2">
      <c r="B9" t="s">
        <v>40</v>
      </c>
      <c r="C9" s="51">
        <f>Corr_0!C9</f>
        <v>2.8252333499273793E-2</v>
      </c>
      <c r="D9" s="51">
        <v>3.0678304157209606E-2</v>
      </c>
      <c r="F9" s="55"/>
      <c r="G9" s="55" t="s">
        <v>690</v>
      </c>
      <c r="H9" s="55" t="s">
        <v>691</v>
      </c>
    </row>
    <row r="10" spans="2:10" x14ac:dyDescent="0.2">
      <c r="B10" t="s">
        <v>41</v>
      </c>
      <c r="C10" s="51">
        <f>Corr_0!C10</f>
        <v>4.1678159993142096E-3</v>
      </c>
      <c r="D10" s="51">
        <v>2.5688991816280381E-2</v>
      </c>
      <c r="F10" s="55" t="s">
        <v>690</v>
      </c>
      <c r="G10" s="52">
        <f>G$5^2</f>
        <v>4.1033619310078078E-4</v>
      </c>
      <c r="H10" s="52">
        <f>COVAR($C$4:$C$4004,D$4:D$4004)</f>
        <v>-1.0324207814643577E-5</v>
      </c>
    </row>
    <row r="11" spans="2:10" x14ac:dyDescent="0.2">
      <c r="B11" t="s">
        <v>42</v>
      </c>
      <c r="C11" s="51">
        <f>Corr_0!C11</f>
        <v>1.7303799308739626E-2</v>
      </c>
      <c r="D11" s="51">
        <v>2.5864356220781141E-2</v>
      </c>
      <c r="F11" s="55" t="s">
        <v>691</v>
      </c>
      <c r="G11" s="52">
        <f>H10</f>
        <v>-1.0324207814643577E-5</v>
      </c>
      <c r="H11" s="52">
        <f>H$5^2</f>
        <v>4.0472690188360756E-4</v>
      </c>
    </row>
    <row r="12" spans="2:10" x14ac:dyDescent="0.2">
      <c r="B12" t="s">
        <v>43</v>
      </c>
      <c r="C12" s="51">
        <f>Corr_0!C12</f>
        <v>5.9624271975992444E-3</v>
      </c>
      <c r="D12" s="51">
        <v>2.5221027811300575E-2</v>
      </c>
    </row>
    <row r="13" spans="2:10" x14ac:dyDescent="0.2">
      <c r="B13" t="s">
        <v>44</v>
      </c>
      <c r="C13" s="51">
        <f>Corr_0!C13</f>
        <v>1.8722520615730855E-2</v>
      </c>
      <c r="D13" s="51">
        <v>3.0449482616171329E-2</v>
      </c>
    </row>
    <row r="14" spans="2:10" x14ac:dyDescent="0.2">
      <c r="B14" t="s">
        <v>45</v>
      </c>
      <c r="C14" s="51">
        <f>Corr_0!C14</f>
        <v>3.9202188358992467E-2</v>
      </c>
      <c r="D14" s="51">
        <v>3.0292445841753439E-2</v>
      </c>
    </row>
    <row r="15" spans="2:10" x14ac:dyDescent="0.2">
      <c r="B15" t="s">
        <v>46</v>
      </c>
      <c r="C15" s="51">
        <f>Corr_0!C15</f>
        <v>2.2683230088655221E-2</v>
      </c>
      <c r="D15" s="51">
        <v>3.5680304883517845E-2</v>
      </c>
    </row>
    <row r="16" spans="2:10" x14ac:dyDescent="0.2">
      <c r="B16" t="s">
        <v>47</v>
      </c>
      <c r="C16" s="51">
        <f>Corr_0!C16</f>
        <v>-5.6320717095613513E-3</v>
      </c>
      <c r="D16" s="51">
        <v>2.9754347023347602E-2</v>
      </c>
    </row>
    <row r="17" spans="2:17" x14ac:dyDescent="0.2">
      <c r="B17" t="s">
        <v>48</v>
      </c>
      <c r="C17" s="51">
        <f>Corr_0!C17</f>
        <v>1.5771018140624048E-2</v>
      </c>
      <c r="D17" s="51">
        <v>5.3936145431851948E-2</v>
      </c>
    </row>
    <row r="18" spans="2:17" x14ac:dyDescent="0.2">
      <c r="B18" t="s">
        <v>49</v>
      </c>
      <c r="C18" s="51">
        <f>Corr_0!C18</f>
        <v>4.4816258849461367E-2</v>
      </c>
      <c r="D18" s="51">
        <v>2.5054091798839207E-2</v>
      </c>
    </row>
    <row r="19" spans="2:17" x14ac:dyDescent="0.2">
      <c r="B19" t="s">
        <v>50</v>
      </c>
      <c r="C19" s="51">
        <f>Corr_0!C19</f>
        <v>-1.6691946385064001E-2</v>
      </c>
      <c r="D19" s="51">
        <v>4.3541706266790235E-2</v>
      </c>
    </row>
    <row r="20" spans="2:17" x14ac:dyDescent="0.2">
      <c r="B20" t="s">
        <v>51</v>
      </c>
      <c r="C20" s="51">
        <f>Corr_0!C20</f>
        <v>-6.7593043424236093E-3</v>
      </c>
      <c r="D20" s="51">
        <v>2.6548374834319301E-2</v>
      </c>
    </row>
    <row r="21" spans="2:17" x14ac:dyDescent="0.2">
      <c r="B21" t="s">
        <v>52</v>
      </c>
      <c r="C21" s="51">
        <f>Corr_0!C21</f>
        <v>1.3290407970095125E-2</v>
      </c>
      <c r="D21" s="51">
        <v>2.5781006040369946E-2</v>
      </c>
    </row>
    <row r="22" spans="2:17" x14ac:dyDescent="0.2">
      <c r="B22" t="s">
        <v>53</v>
      </c>
      <c r="C22" s="51">
        <f>Corr_0!C22</f>
        <v>-2.6692980947336908E-2</v>
      </c>
      <c r="D22" s="51">
        <v>4.42830334404683E-2</v>
      </c>
    </row>
    <row r="23" spans="2:17" x14ac:dyDescent="0.2">
      <c r="B23" t="s">
        <v>54</v>
      </c>
      <c r="C23" s="51">
        <f>Corr_0!C23</f>
        <v>1.1953586174074844E-2</v>
      </c>
      <c r="D23" s="51">
        <v>3.5956598956153885E-2</v>
      </c>
    </row>
    <row r="24" spans="2:17" x14ac:dyDescent="0.2">
      <c r="B24" t="s">
        <v>55</v>
      </c>
      <c r="C24" s="51">
        <f>Corr_0!C24</f>
        <v>-4.0810062476942431E-2</v>
      </c>
      <c r="D24" s="51">
        <v>2.5523992419384474E-2</v>
      </c>
    </row>
    <row r="25" spans="2:17" x14ac:dyDescent="0.2">
      <c r="B25" t="s">
        <v>56</v>
      </c>
      <c r="C25" s="51">
        <f>Corr_0!C25</f>
        <v>-1.6207998693956095E-2</v>
      </c>
      <c r="D25" s="51">
        <v>2.7476684434168806E-2</v>
      </c>
    </row>
    <row r="26" spans="2:17" x14ac:dyDescent="0.2">
      <c r="B26" t="s">
        <v>57</v>
      </c>
      <c r="C26" s="51">
        <f>Corr_0!C26</f>
        <v>-1.3120235426592309E-2</v>
      </c>
      <c r="D26" s="51">
        <v>4.3248662047576381E-2</v>
      </c>
    </row>
    <row r="27" spans="2:17" x14ac:dyDescent="0.2">
      <c r="B27" t="s">
        <v>58</v>
      </c>
      <c r="C27" s="51">
        <f>Corr_0!C27</f>
        <v>4.4021725059429553E-3</v>
      </c>
      <c r="D27" s="51">
        <v>2.5584004537277757E-2</v>
      </c>
    </row>
    <row r="28" spans="2:17" x14ac:dyDescent="0.2">
      <c r="B28" t="s">
        <v>59</v>
      </c>
      <c r="C28" s="51">
        <f>Corr_0!C28</f>
        <v>-1.803273141423924E-3</v>
      </c>
      <c r="D28" s="51">
        <v>2.7506540488003533E-2</v>
      </c>
      <c r="F28" s="55" t="s">
        <v>690</v>
      </c>
      <c r="G28">
        <v>3</v>
      </c>
      <c r="H28">
        <f>G28-0.5</f>
        <v>2.5</v>
      </c>
      <c r="I28">
        <f t="shared" ref="I28:Q28" si="0">H28-0.5</f>
        <v>2</v>
      </c>
      <c r="J28">
        <f t="shared" si="0"/>
        <v>1.5</v>
      </c>
      <c r="K28">
        <f t="shared" si="0"/>
        <v>1</v>
      </c>
      <c r="L28">
        <f t="shared" si="0"/>
        <v>0.5</v>
      </c>
      <c r="M28">
        <f t="shared" si="0"/>
        <v>0</v>
      </c>
      <c r="N28">
        <f t="shared" si="0"/>
        <v>-0.5</v>
      </c>
      <c r="O28">
        <f t="shared" si="0"/>
        <v>-1</v>
      </c>
      <c r="P28">
        <f t="shared" si="0"/>
        <v>-1.5</v>
      </c>
      <c r="Q28">
        <f t="shared" si="0"/>
        <v>-2</v>
      </c>
    </row>
    <row r="29" spans="2:17" x14ac:dyDescent="0.2">
      <c r="B29" t="s">
        <v>60</v>
      </c>
      <c r="C29" s="51">
        <f>Corr_0!C29</f>
        <v>3.7525106383011562E-2</v>
      </c>
      <c r="D29" s="51">
        <v>9.5672223949257507E-2</v>
      </c>
      <c r="F29" s="55" t="s">
        <v>691</v>
      </c>
      <c r="G29">
        <f>1-G28</f>
        <v>-2</v>
      </c>
      <c r="H29">
        <f t="shared" ref="H29:Q29" si="1">1-H28</f>
        <v>-1.5</v>
      </c>
      <c r="I29">
        <f t="shared" si="1"/>
        <v>-1</v>
      </c>
      <c r="J29">
        <f t="shared" si="1"/>
        <v>-0.5</v>
      </c>
      <c r="K29">
        <f t="shared" si="1"/>
        <v>0</v>
      </c>
      <c r="L29">
        <f t="shared" si="1"/>
        <v>0.5</v>
      </c>
      <c r="M29">
        <f t="shared" si="1"/>
        <v>1</v>
      </c>
      <c r="N29">
        <f t="shared" si="1"/>
        <v>1.5</v>
      </c>
      <c r="O29">
        <f t="shared" si="1"/>
        <v>2</v>
      </c>
      <c r="P29">
        <f t="shared" si="1"/>
        <v>2.5</v>
      </c>
      <c r="Q29">
        <f t="shared" si="1"/>
        <v>3</v>
      </c>
    </row>
    <row r="30" spans="2:17" x14ac:dyDescent="0.2">
      <c r="B30" t="s">
        <v>61</v>
      </c>
      <c r="C30" s="51">
        <f>Corr_0!C30</f>
        <v>2.7385621599849141E-2</v>
      </c>
      <c r="D30" s="51">
        <v>2.8742066567631636E-2</v>
      </c>
      <c r="F30" s="55" t="s">
        <v>21</v>
      </c>
      <c r="G30" s="53">
        <f t="array" ref="G30">SUMPRODUCT(G28:G29,TRANSPOSE($G$4:$H$4))</f>
        <v>-5.069479833050574E-2</v>
      </c>
      <c r="H30" s="53">
        <f t="array" ref="H30">SUMPRODUCT(H28:H29,TRANSPOSE($G$4:$H$4))</f>
        <v>-3.5633255288260821E-2</v>
      </c>
      <c r="I30" s="53">
        <f t="array" ref="I30">SUMPRODUCT(I28:I29,TRANSPOSE($G$4:$H$4))</f>
        <v>-2.0571712246015908E-2</v>
      </c>
      <c r="J30" s="53">
        <f t="array" ref="J30">SUMPRODUCT(J28:J29,TRANSPOSE($G$4:$H$4))</f>
        <v>-5.5101692037709919E-3</v>
      </c>
      <c r="K30" s="53">
        <f t="array" ref="K30">SUMPRODUCT(K28:K29,TRANSPOSE($G$4:$H$4))</f>
        <v>9.5513738384739241E-3</v>
      </c>
      <c r="L30" s="53">
        <f t="array" ref="L30">SUMPRODUCT(L28:L29,TRANSPOSE($G$4:$H$4))</f>
        <v>2.461291688071884E-2</v>
      </c>
      <c r="M30" s="53">
        <f t="array" ref="M30">SUMPRODUCT(M28:M29,TRANSPOSE($G$4:$H$4))</f>
        <v>3.9674459922963756E-2</v>
      </c>
      <c r="N30" s="53">
        <f t="array" ref="N30">SUMPRODUCT(N28:N29,TRANSPOSE($G$4:$H$4))</f>
        <v>5.4736002965208669E-2</v>
      </c>
      <c r="O30" s="53">
        <f t="array" ref="O30">SUMPRODUCT(O28:O29,TRANSPOSE($G$4:$H$4))</f>
        <v>6.9797546007453581E-2</v>
      </c>
      <c r="P30" s="53">
        <f t="array" ref="P30">SUMPRODUCT(P28:P29,TRANSPOSE($G$4:$H$4))</f>
        <v>8.4859089049698508E-2</v>
      </c>
      <c r="Q30" s="53">
        <f t="array" ref="Q30">SUMPRODUCT(Q28:Q29,TRANSPOSE($G$4:$H$4))</f>
        <v>9.992063209194342E-2</v>
      </c>
    </row>
    <row r="31" spans="2:17" x14ac:dyDescent="0.2">
      <c r="B31" t="s">
        <v>62</v>
      </c>
      <c r="C31" s="51">
        <f>Corr_0!C31</f>
        <v>5.0551378510292101E-2</v>
      </c>
      <c r="D31" s="51">
        <v>2.8083138467523115E-2</v>
      </c>
      <c r="F31" s="55" t="s">
        <v>20</v>
      </c>
      <c r="G31" s="51">
        <f t="array" ref="G31">SQRT(MMULT(MMULT(TRANSPOSE(G28:G29),$G$10:$H$11),G28:G29))</f>
        <v>7.3728039708222129E-2</v>
      </c>
      <c r="H31" s="51">
        <f t="array" ref="H31">SQRT(MMULT(MMULT(TRANSPOSE(H28:H29),$G$10:$H$11),H28:H29))</f>
        <v>5.9604264064979644E-2</v>
      </c>
      <c r="I31" s="51">
        <f t="array" ref="I31">SQRT(MMULT(MMULT(TRANSPOSE(I28:I29),$G$10:$H$11),I28:I29))</f>
        <v>4.5687728172292663E-2</v>
      </c>
      <c r="J31" s="51">
        <f t="array" ref="J31">SQRT(MMULT(MMULT(TRANSPOSE(J28:J29),$G$10:$H$11),J28:J29))</f>
        <v>3.2247859954881102E-2</v>
      </c>
      <c r="K31" s="51">
        <f t="array" ref="K31">SQRT(MMULT(MMULT(TRANSPOSE(K28:K29),$G$10:$H$11),K28:K29))</f>
        <v>2.0256756727096783E-2</v>
      </c>
      <c r="L31" s="51">
        <f t="array" ref="L31">SQRT(MMULT(MMULT(TRANSPOSE(L28:L29),$G$10:$H$11),L28:L29))</f>
        <v>1.4092681428272453E-2</v>
      </c>
      <c r="M31" s="51">
        <f t="array" ref="M31">SQRT(MMULT(MMULT(TRANSPOSE(M28:M29),$G$10:$H$11),M28:M29))</f>
        <v>2.0117825476020205E-2</v>
      </c>
      <c r="N31" s="51">
        <f t="array" ref="N31">SQRT(MMULT(MMULT(TRANSPOSE(N28:N29),$G$10:$H$11),N28:N29))</f>
        <v>3.207344523488672E-2</v>
      </c>
      <c r="O31" s="51">
        <f t="array" ref="O31">SQRT(MMULT(MMULT(TRANSPOSE(O28:O29),$G$10:$H$11),O28:O29))</f>
        <v>4.5503193644993591E-2</v>
      </c>
      <c r="P31" s="51">
        <f t="array" ref="P31">SQRT(MMULT(MMULT(TRANSPOSE(P28:P29),$G$10:$H$11),P28:P29))</f>
        <v>5.9415748163758157E-2</v>
      </c>
      <c r="Q31" s="51">
        <f t="array" ref="Q31">SQRT(MMULT(MMULT(TRANSPOSE(Q28:Q29),$G$10:$H$11),Q28:Q29))</f>
        <v>7.3537591632656246E-2</v>
      </c>
    </row>
    <row r="32" spans="2:17" x14ac:dyDescent="0.2">
      <c r="B32" t="s">
        <v>63</v>
      </c>
      <c r="C32" s="51">
        <f>Corr_0!C32</f>
        <v>4.4628555460103178E-2</v>
      </c>
      <c r="D32" s="51">
        <v>3.3819998488157949E-2</v>
      </c>
      <c r="G32" s="37">
        <f>G30/G31</f>
        <v>-0.68759183793750411</v>
      </c>
      <c r="H32" s="37">
        <f t="shared" ref="H32:Q32" si="2">H30/H31</f>
        <v>-0.59783063925450031</v>
      </c>
      <c r="I32" s="37">
        <f t="shared" si="2"/>
        <v>-0.45026778675529833</v>
      </c>
      <c r="J32" s="37">
        <f t="shared" si="2"/>
        <v>-0.17086929834973316</v>
      </c>
      <c r="K32" s="37">
        <f t="shared" si="2"/>
        <v>0.47151545369044062</v>
      </c>
      <c r="L32" s="37">
        <f t="shared" si="2"/>
        <v>1.7465034603947622</v>
      </c>
      <c r="M32" s="37">
        <f t="shared" si="2"/>
        <v>1.9721047868843691</v>
      </c>
      <c r="N32" s="37">
        <f t="shared" si="2"/>
        <v>1.7065832050269292</v>
      </c>
      <c r="O32" s="37">
        <f t="shared" si="2"/>
        <v>1.5339043354187281</v>
      </c>
      <c r="P32" s="37">
        <f t="shared" si="2"/>
        <v>1.4282255407407296</v>
      </c>
      <c r="Q32" s="37">
        <f t="shared" si="2"/>
        <v>1.3587694385081155</v>
      </c>
    </row>
    <row r="33" spans="2:17" x14ac:dyDescent="0.2">
      <c r="B33" t="s">
        <v>64</v>
      </c>
      <c r="C33" s="51">
        <f>Corr_0!C33</f>
        <v>1.1566185736090622E-2</v>
      </c>
      <c r="D33" s="51">
        <v>2.8682804885375703E-2</v>
      </c>
      <c r="I33" s="53"/>
      <c r="J33" s="53"/>
      <c r="K33" s="53"/>
      <c r="L33" s="53"/>
      <c r="M33" s="53"/>
      <c r="N33" s="53"/>
      <c r="O33" s="53"/>
      <c r="P33" s="53"/>
      <c r="Q33" s="53"/>
    </row>
    <row r="34" spans="2:17" x14ac:dyDescent="0.2">
      <c r="B34" t="s">
        <v>65</v>
      </c>
      <c r="C34" s="51">
        <f>Corr_0!C34</f>
        <v>4.3301209896405624E-2</v>
      </c>
      <c r="D34" s="51">
        <v>2.6562962541708222E-2</v>
      </c>
      <c r="G34" s="50"/>
      <c r="I34" s="51"/>
      <c r="J34" s="51"/>
      <c r="K34" s="51"/>
      <c r="L34" s="51"/>
      <c r="M34" s="51"/>
      <c r="N34" s="51"/>
      <c r="O34" s="51"/>
      <c r="P34" s="51"/>
      <c r="Q34" s="51"/>
    </row>
    <row r="35" spans="2:17" x14ac:dyDescent="0.2">
      <c r="B35" t="s">
        <v>66</v>
      </c>
      <c r="C35" s="51">
        <f>Corr_0!C35</f>
        <v>-3.4263374563706581E-3</v>
      </c>
      <c r="D35" s="51">
        <v>2.5099951632128678E-2</v>
      </c>
      <c r="G35" s="50"/>
      <c r="I35" s="37"/>
      <c r="J35" s="37"/>
      <c r="K35" s="37"/>
      <c r="L35" s="37"/>
      <c r="M35" s="37"/>
      <c r="N35" s="37"/>
      <c r="O35" s="37"/>
      <c r="P35" s="37"/>
      <c r="Q35" s="37"/>
    </row>
    <row r="36" spans="2:17" x14ac:dyDescent="0.2">
      <c r="B36" t="s">
        <v>67</v>
      </c>
      <c r="C36" s="51">
        <f>Corr_0!C36</f>
        <v>4.2059239424371272E-2</v>
      </c>
      <c r="D36" s="51">
        <v>2.5181792999028625E-2</v>
      </c>
      <c r="G36" s="50"/>
    </row>
    <row r="37" spans="2:17" x14ac:dyDescent="0.2">
      <c r="B37" t="s">
        <v>68</v>
      </c>
      <c r="C37" s="51">
        <f>Corr_0!C37</f>
        <v>1.2158261417426101E-2</v>
      </c>
      <c r="D37" s="51">
        <v>6.0414198752696803E-2</v>
      </c>
      <c r="F37" s="55" t="s">
        <v>690</v>
      </c>
      <c r="G37" s="50">
        <v>0.20699865926009733</v>
      </c>
    </row>
    <row r="38" spans="2:17" x14ac:dyDescent="0.2">
      <c r="B38" t="s">
        <v>69</v>
      </c>
      <c r="C38" s="51">
        <f>Corr_0!C38</f>
        <v>2.1139964004287685E-2</v>
      </c>
      <c r="D38" s="51">
        <v>2.9004992055437342E-2</v>
      </c>
      <c r="F38" s="55" t="s">
        <v>691</v>
      </c>
      <c r="G38" s="50">
        <f>1-G37</f>
        <v>0.79300134073990269</v>
      </c>
    </row>
    <row r="39" spans="2:17" x14ac:dyDescent="0.2">
      <c r="B39" t="s">
        <v>70</v>
      </c>
      <c r="C39" s="51">
        <f>Corr_0!C39</f>
        <v>-1.3696960009550575E-2</v>
      </c>
      <c r="D39" s="51">
        <v>3.0262249297734908E-2</v>
      </c>
      <c r="F39" s="57" t="s">
        <v>21</v>
      </c>
      <c r="G39" s="53">
        <f t="array" ref="G39">SUMPRODUCT(G37:G38,TRANSPOSE($G$4:$H$4))</f>
        <v>3.3439021490697871E-2</v>
      </c>
    </row>
    <row r="40" spans="2:17" x14ac:dyDescent="0.2">
      <c r="B40" t="s">
        <v>71</v>
      </c>
      <c r="C40" s="51">
        <f>Corr_0!C40</f>
        <v>8.1392795946009823E-3</v>
      </c>
      <c r="D40" s="51">
        <v>3.7970838197340435E-2</v>
      </c>
      <c r="F40" s="57" t="s">
        <v>20</v>
      </c>
      <c r="G40" s="51">
        <f t="array" ref="G40">SQRT(MMULT(MMULT(TRANSPOSE(G37:G38),$G$10:$H$11),G37:G38))</f>
        <v>1.6392247986904529E-2</v>
      </c>
    </row>
    <row r="41" spans="2:17" x14ac:dyDescent="0.2">
      <c r="B41" t="s">
        <v>72</v>
      </c>
      <c r="C41" s="51">
        <f>Corr_0!C41</f>
        <v>6.0148363834403393E-3</v>
      </c>
      <c r="D41" s="51">
        <v>3.0469308898309948E-2</v>
      </c>
      <c r="F41" s="55" t="s">
        <v>694</v>
      </c>
      <c r="G41" s="37">
        <f>G39/G40</f>
        <v>2.0399289662657436</v>
      </c>
    </row>
    <row r="42" spans="2:17" x14ac:dyDescent="0.2">
      <c r="B42" t="s">
        <v>73</v>
      </c>
      <c r="C42" s="51">
        <f>Corr_0!C42</f>
        <v>1.085284570376655E-2</v>
      </c>
      <c r="D42" s="51">
        <v>4.0564688704332559E-2</v>
      </c>
    </row>
    <row r="43" spans="2:17" x14ac:dyDescent="0.2">
      <c r="B43" t="s">
        <v>74</v>
      </c>
      <c r="C43" s="51">
        <f>Corr_0!C43</f>
        <v>1.4668842467263202E-2</v>
      </c>
      <c r="D43" s="51">
        <v>2.977370985313689E-2</v>
      </c>
      <c r="F43" s="117" t="s">
        <v>4051</v>
      </c>
      <c r="G43" s="117"/>
    </row>
    <row r="44" spans="2:17" x14ac:dyDescent="0.2">
      <c r="B44" t="s">
        <v>75</v>
      </c>
      <c r="C44" s="51">
        <f>Corr_0!C44</f>
        <v>-2.7158256250608769E-2</v>
      </c>
      <c r="D44" s="51">
        <v>3.6972177686544115E-2</v>
      </c>
      <c r="F44" s="117"/>
      <c r="G44" s="117"/>
    </row>
    <row r="45" spans="2:17" x14ac:dyDescent="0.2">
      <c r="B45" t="s">
        <v>76</v>
      </c>
      <c r="C45" s="51">
        <f>Corr_0!C45</f>
        <v>4.9742552018280754E-2</v>
      </c>
      <c r="D45" s="51">
        <v>3.3005613623441427E-2</v>
      </c>
      <c r="F45" s="117"/>
      <c r="G45" s="117"/>
    </row>
    <row r="46" spans="2:17" x14ac:dyDescent="0.2">
      <c r="B46" t="s">
        <v>77</v>
      </c>
      <c r="C46" s="51">
        <f>Corr_0!C46</f>
        <v>5.4291379847713119E-3</v>
      </c>
      <c r="D46" s="51">
        <v>3.7501240656050351E-2</v>
      </c>
    </row>
    <row r="47" spans="2:17" x14ac:dyDescent="0.2">
      <c r="B47" t="s">
        <v>78</v>
      </c>
      <c r="C47" s="51">
        <f>Corr_0!C47</f>
        <v>6.7774599806131059E-3</v>
      </c>
      <c r="D47" s="51">
        <v>5.1287966590914766E-2</v>
      </c>
    </row>
    <row r="48" spans="2:17" x14ac:dyDescent="0.2">
      <c r="B48" t="s">
        <v>79</v>
      </c>
      <c r="C48" s="51">
        <f>Corr_0!C48</f>
        <v>1.7170392530343168E-2</v>
      </c>
      <c r="D48" s="51">
        <v>2.5241679666359328E-2</v>
      </c>
    </row>
    <row r="49" spans="2:4" x14ac:dyDescent="0.2">
      <c r="B49" t="s">
        <v>80</v>
      </c>
      <c r="C49" s="51">
        <f>Corr_0!C49</f>
        <v>4.1976199855399861E-2</v>
      </c>
      <c r="D49" s="51">
        <v>6.2716294767529476E-2</v>
      </c>
    </row>
    <row r="50" spans="2:4" x14ac:dyDescent="0.2">
      <c r="B50" t="s">
        <v>81</v>
      </c>
      <c r="C50" s="51">
        <f>Corr_0!C50</f>
        <v>-3.4398079723869015E-3</v>
      </c>
      <c r="D50" s="51">
        <v>4.1434308064105467E-2</v>
      </c>
    </row>
    <row r="51" spans="2:4" x14ac:dyDescent="0.2">
      <c r="B51" t="s">
        <v>82</v>
      </c>
      <c r="C51" s="51">
        <f>Corr_0!C51</f>
        <v>2.5157338978720228E-2</v>
      </c>
      <c r="D51" s="51">
        <v>7.9936760022755224E-2</v>
      </c>
    </row>
    <row r="52" spans="2:4" x14ac:dyDescent="0.2">
      <c r="B52" t="s">
        <v>83</v>
      </c>
      <c r="C52" s="51">
        <f>Corr_0!C52</f>
        <v>-2.6564233102976086E-3</v>
      </c>
      <c r="D52" s="51">
        <v>2.5053802464734546E-2</v>
      </c>
    </row>
    <row r="53" spans="2:4" x14ac:dyDescent="0.2">
      <c r="B53" t="s">
        <v>84</v>
      </c>
      <c r="C53" s="51">
        <f>Corr_0!C53</f>
        <v>-7.6141654037731026E-3</v>
      </c>
      <c r="D53" s="51">
        <v>5.4755558858853637E-2</v>
      </c>
    </row>
    <row r="54" spans="2:4" x14ac:dyDescent="0.2">
      <c r="B54" t="s">
        <v>85</v>
      </c>
      <c r="C54" s="51">
        <f>Corr_0!C54</f>
        <v>1.1603772409977405E-2</v>
      </c>
      <c r="D54" s="51">
        <v>3.0282026447244259E-2</v>
      </c>
    </row>
    <row r="55" spans="2:4" x14ac:dyDescent="0.2">
      <c r="B55" t="s">
        <v>86</v>
      </c>
      <c r="C55" s="51">
        <f>Corr_0!C55</f>
        <v>-1.2167898403181129E-2</v>
      </c>
      <c r="D55" s="51">
        <v>2.6649356844620473E-2</v>
      </c>
    </row>
    <row r="56" spans="2:4" x14ac:dyDescent="0.2">
      <c r="B56" t="s">
        <v>87</v>
      </c>
      <c r="C56" s="51">
        <f>Corr_0!C56</f>
        <v>-5.5800242529956343E-3</v>
      </c>
      <c r="D56" s="51">
        <v>8.4692817141231988E-2</v>
      </c>
    </row>
    <row r="57" spans="2:4" x14ac:dyDescent="0.2">
      <c r="B57" t="s">
        <v>88</v>
      </c>
      <c r="C57" s="51">
        <f>Corr_0!C57</f>
        <v>3.8679822049963966E-2</v>
      </c>
      <c r="D57" s="51">
        <v>2.8316548689261353E-2</v>
      </c>
    </row>
    <row r="58" spans="2:4" x14ac:dyDescent="0.2">
      <c r="B58" t="s">
        <v>89</v>
      </c>
      <c r="C58" s="51">
        <f>Corr_0!C58</f>
        <v>2.1871149424480086E-2</v>
      </c>
      <c r="D58" s="51">
        <v>2.5166063899315669E-2</v>
      </c>
    </row>
    <row r="59" spans="2:4" x14ac:dyDescent="0.2">
      <c r="B59" t="s">
        <v>90</v>
      </c>
      <c r="C59" s="51">
        <f>Corr_0!C59</f>
        <v>1.3873836097855818E-2</v>
      </c>
      <c r="D59" s="51">
        <v>2.5037283345556095E-2</v>
      </c>
    </row>
    <row r="60" spans="2:4" x14ac:dyDescent="0.2">
      <c r="B60" t="s">
        <v>91</v>
      </c>
      <c r="C60" s="51">
        <f>Corr_0!C60</f>
        <v>3.5599815606274315E-2</v>
      </c>
      <c r="D60" s="51">
        <v>7.240834139292493E-2</v>
      </c>
    </row>
    <row r="61" spans="2:4" x14ac:dyDescent="0.2">
      <c r="B61" t="s">
        <v>92</v>
      </c>
      <c r="C61" s="51">
        <f>Corr_0!C61</f>
        <v>-7.5027168806351737E-3</v>
      </c>
      <c r="D61" s="51">
        <v>8.5333062141958155E-2</v>
      </c>
    </row>
    <row r="62" spans="2:4" x14ac:dyDescent="0.2">
      <c r="B62" t="s">
        <v>93</v>
      </c>
      <c r="C62" s="51">
        <f>Corr_0!C62</f>
        <v>1.168381941140554E-2</v>
      </c>
      <c r="D62" s="51">
        <v>2.834156344386244E-2</v>
      </c>
    </row>
    <row r="63" spans="2:4" x14ac:dyDescent="0.2">
      <c r="B63" t="s">
        <v>94</v>
      </c>
      <c r="C63" s="51">
        <f>Corr_0!C63</f>
        <v>1.4391395772368851E-2</v>
      </c>
      <c r="D63" s="51">
        <v>4.8702015927061824E-2</v>
      </c>
    </row>
    <row r="64" spans="2:4" x14ac:dyDescent="0.2">
      <c r="B64" t="s">
        <v>95</v>
      </c>
      <c r="C64" s="51">
        <f>Corr_0!C64</f>
        <v>2.1438410043498862E-2</v>
      </c>
      <c r="D64" s="51">
        <v>2.5032150971654569E-2</v>
      </c>
    </row>
    <row r="65" spans="2:4" x14ac:dyDescent="0.2">
      <c r="B65" t="s">
        <v>96</v>
      </c>
      <c r="C65" s="51">
        <f>Corr_0!C65</f>
        <v>2.2444955572672606E-2</v>
      </c>
      <c r="D65" s="51">
        <v>4.1217965215400089E-2</v>
      </c>
    </row>
    <row r="66" spans="2:4" x14ac:dyDescent="0.2">
      <c r="B66" t="s">
        <v>97</v>
      </c>
      <c r="C66" s="51">
        <f>Corr_0!C66</f>
        <v>1.0534251893954997E-2</v>
      </c>
      <c r="D66" s="51">
        <v>3.5163075963895209E-2</v>
      </c>
    </row>
    <row r="67" spans="2:4" x14ac:dyDescent="0.2">
      <c r="B67" t="s">
        <v>98</v>
      </c>
      <c r="C67" s="51">
        <f>Corr_0!C67</f>
        <v>-2.6567644513308328E-3</v>
      </c>
      <c r="D67" s="51">
        <v>2.5395691491506424E-2</v>
      </c>
    </row>
    <row r="68" spans="2:4" x14ac:dyDescent="0.2">
      <c r="B68" t="s">
        <v>99</v>
      </c>
      <c r="C68" s="51">
        <f>Corr_0!C68</f>
        <v>8.1318398397679341E-3</v>
      </c>
      <c r="D68" s="51">
        <v>5.8049183895121342E-2</v>
      </c>
    </row>
    <row r="69" spans="2:4" x14ac:dyDescent="0.2">
      <c r="B69" t="s">
        <v>100</v>
      </c>
      <c r="C69" s="51">
        <f>Corr_0!C69</f>
        <v>4.3607914462561868E-2</v>
      </c>
      <c r="D69" s="51">
        <v>3.4703541290302072E-2</v>
      </c>
    </row>
    <row r="70" spans="2:4" x14ac:dyDescent="0.2">
      <c r="B70" t="s">
        <v>101</v>
      </c>
      <c r="C70" s="51">
        <f>Corr_0!C70</f>
        <v>-1.5069561630326652E-2</v>
      </c>
      <c r="D70" s="51">
        <v>4.8810607327652064E-2</v>
      </c>
    </row>
    <row r="71" spans="2:4" x14ac:dyDescent="0.2">
      <c r="B71" t="s">
        <v>102</v>
      </c>
      <c r="C71" s="51">
        <f>Corr_0!C71</f>
        <v>2.0401760357641407E-2</v>
      </c>
      <c r="D71" s="51">
        <v>3.7283886742933953E-2</v>
      </c>
    </row>
    <row r="72" spans="2:4" x14ac:dyDescent="0.2">
      <c r="B72" t="s">
        <v>103</v>
      </c>
      <c r="C72" s="51">
        <f>Corr_0!C72</f>
        <v>-1.2133675457381629E-3</v>
      </c>
      <c r="D72" s="51">
        <v>2.984286115044606E-2</v>
      </c>
    </row>
    <row r="73" spans="2:4" x14ac:dyDescent="0.2">
      <c r="B73" t="s">
        <v>104</v>
      </c>
      <c r="C73" s="51">
        <f>Corr_0!C73</f>
        <v>4.6347102471710122E-3</v>
      </c>
      <c r="D73" s="51">
        <v>4.472840750779928E-2</v>
      </c>
    </row>
    <row r="74" spans="2:4" x14ac:dyDescent="0.2">
      <c r="B74" t="s">
        <v>105</v>
      </c>
      <c r="C74" s="51">
        <f>Corr_0!C74</f>
        <v>4.3229822820581758E-3</v>
      </c>
      <c r="D74" s="51">
        <v>3.0810605331543516E-2</v>
      </c>
    </row>
    <row r="75" spans="2:4" x14ac:dyDescent="0.2">
      <c r="B75" t="s">
        <v>106</v>
      </c>
      <c r="C75" s="51">
        <f>Corr_0!C75</f>
        <v>-4.2099699374232458E-3</v>
      </c>
      <c r="D75" s="51">
        <v>2.5044355115450594E-2</v>
      </c>
    </row>
    <row r="76" spans="2:4" x14ac:dyDescent="0.2">
      <c r="B76" t="s">
        <v>107</v>
      </c>
      <c r="C76" s="51">
        <f>Corr_0!C76</f>
        <v>4.4024416928001506E-3</v>
      </c>
      <c r="D76" s="51">
        <v>5.0833710281394398E-2</v>
      </c>
    </row>
    <row r="77" spans="2:4" x14ac:dyDescent="0.2">
      <c r="B77" t="s">
        <v>108</v>
      </c>
      <c r="C77" s="51">
        <f>Corr_0!C77</f>
        <v>-2.0814677511462647E-2</v>
      </c>
      <c r="D77" s="51">
        <v>3.9506089003736158E-2</v>
      </c>
    </row>
    <row r="78" spans="2:4" x14ac:dyDescent="0.2">
      <c r="B78" t="s">
        <v>109</v>
      </c>
      <c r="C78" s="51">
        <f>Corr_0!C78</f>
        <v>5.9803992765960004E-3</v>
      </c>
      <c r="D78" s="51">
        <v>2.5043433250225778E-2</v>
      </c>
    </row>
    <row r="79" spans="2:4" x14ac:dyDescent="0.2">
      <c r="B79" t="s">
        <v>110</v>
      </c>
      <c r="C79" s="51">
        <f>Corr_0!C79</f>
        <v>2.5920685515454902E-3</v>
      </c>
      <c r="D79" s="51">
        <v>5.2310309389824956E-2</v>
      </c>
    </row>
    <row r="80" spans="2:4" x14ac:dyDescent="0.2">
      <c r="B80" t="s">
        <v>111</v>
      </c>
      <c r="C80" s="51">
        <f>Corr_0!C80</f>
        <v>1.0227201865964618E-2</v>
      </c>
      <c r="D80" s="51">
        <v>2.997665394141313E-2</v>
      </c>
    </row>
    <row r="81" spans="2:4" x14ac:dyDescent="0.2">
      <c r="B81" t="s">
        <v>112</v>
      </c>
      <c r="C81" s="51">
        <f>Corr_0!C81</f>
        <v>-1.2942523318341774E-4</v>
      </c>
      <c r="D81" s="51">
        <v>8.5660066463224008E-2</v>
      </c>
    </row>
    <row r="82" spans="2:4" x14ac:dyDescent="0.2">
      <c r="B82" t="s">
        <v>113</v>
      </c>
      <c r="C82" s="51">
        <f>Corr_0!C82</f>
        <v>-1.0770868373623963E-2</v>
      </c>
      <c r="D82" s="51">
        <v>2.7214621488084807E-2</v>
      </c>
    </row>
    <row r="83" spans="2:4" x14ac:dyDescent="0.2">
      <c r="B83" t="s">
        <v>114</v>
      </c>
      <c r="C83" s="51">
        <f>Corr_0!C83</f>
        <v>3.2255698776751919E-2</v>
      </c>
      <c r="D83" s="51">
        <v>5.170497709728393E-2</v>
      </c>
    </row>
    <row r="84" spans="2:4" x14ac:dyDescent="0.2">
      <c r="B84" t="s">
        <v>115</v>
      </c>
      <c r="C84" s="51">
        <f>Corr_0!C84</f>
        <v>1.3007697117201506E-2</v>
      </c>
      <c r="D84" s="51">
        <v>2.5239921802776941E-2</v>
      </c>
    </row>
    <row r="85" spans="2:4" x14ac:dyDescent="0.2">
      <c r="B85" t="s">
        <v>116</v>
      </c>
      <c r="C85" s="51">
        <f>Corr_0!C85</f>
        <v>1.2016086635107733E-2</v>
      </c>
      <c r="D85" s="51">
        <v>4.6789564880330481E-2</v>
      </c>
    </row>
    <row r="86" spans="2:4" x14ac:dyDescent="0.2">
      <c r="B86" t="s">
        <v>117</v>
      </c>
      <c r="C86" s="51">
        <f>Corr_0!C86</f>
        <v>2.5008802416512977E-2</v>
      </c>
      <c r="D86" s="51">
        <v>2.7284978945853414E-2</v>
      </c>
    </row>
    <row r="87" spans="2:4" x14ac:dyDescent="0.2">
      <c r="B87" t="s">
        <v>118</v>
      </c>
      <c r="C87" s="51">
        <f>Corr_0!C87</f>
        <v>2.7859298065688903E-2</v>
      </c>
      <c r="D87" s="51">
        <v>2.5201582088795201E-2</v>
      </c>
    </row>
    <row r="88" spans="2:4" x14ac:dyDescent="0.2">
      <c r="B88" t="s">
        <v>119</v>
      </c>
      <c r="C88" s="51">
        <f>Corr_0!C88</f>
        <v>2.3394346955081566E-2</v>
      </c>
      <c r="D88" s="51">
        <v>3.566630399406287E-2</v>
      </c>
    </row>
    <row r="89" spans="2:4" x14ac:dyDescent="0.2">
      <c r="B89" t="s">
        <v>120</v>
      </c>
      <c r="C89" s="51">
        <f>Corr_0!C89</f>
        <v>9.5328523901053695E-4</v>
      </c>
      <c r="D89" s="51">
        <v>5.5580193980999254E-2</v>
      </c>
    </row>
    <row r="90" spans="2:4" x14ac:dyDescent="0.2">
      <c r="B90" t="s">
        <v>121</v>
      </c>
      <c r="C90" s="51">
        <f>Corr_0!C90</f>
        <v>2.2869957050632952E-2</v>
      </c>
      <c r="D90" s="51">
        <v>2.5837415144790297E-2</v>
      </c>
    </row>
    <row r="91" spans="2:4" x14ac:dyDescent="0.2">
      <c r="B91" t="s">
        <v>122</v>
      </c>
      <c r="C91" s="51">
        <f>Corr_0!C91</f>
        <v>9.3896565448158709E-3</v>
      </c>
      <c r="D91" s="51">
        <v>2.8864338803421864E-2</v>
      </c>
    </row>
    <row r="92" spans="2:4" x14ac:dyDescent="0.2">
      <c r="B92" t="s">
        <v>123</v>
      </c>
      <c r="C92" s="51">
        <f>Corr_0!C92</f>
        <v>1.3126710680873652E-2</v>
      </c>
      <c r="D92" s="51">
        <v>3.724455268050595E-2</v>
      </c>
    </row>
    <row r="93" spans="2:4" x14ac:dyDescent="0.2">
      <c r="B93" t="s">
        <v>124</v>
      </c>
      <c r="C93" s="51">
        <f>Corr_0!C93</f>
        <v>1.6895624837231185E-2</v>
      </c>
      <c r="D93" s="51">
        <v>3.4760121861368419E-2</v>
      </c>
    </row>
    <row r="94" spans="2:4" x14ac:dyDescent="0.2">
      <c r="B94" t="s">
        <v>125</v>
      </c>
      <c r="C94" s="51">
        <f>Corr_0!C94</f>
        <v>7.412006491412923E-3</v>
      </c>
      <c r="D94" s="51">
        <v>8.4482503967741679E-2</v>
      </c>
    </row>
    <row r="95" spans="2:4" x14ac:dyDescent="0.2">
      <c r="B95" t="s">
        <v>126</v>
      </c>
      <c r="C95" s="51">
        <f>Corr_0!C95</f>
        <v>-1.3380128966739164E-2</v>
      </c>
      <c r="D95" s="51">
        <v>0.10502926652074598</v>
      </c>
    </row>
    <row r="96" spans="2:4" x14ac:dyDescent="0.2">
      <c r="B96" t="s">
        <v>127</v>
      </c>
      <c r="C96" s="51">
        <f>Corr_0!C96</f>
        <v>5.8724559048678765E-2</v>
      </c>
      <c r="D96" s="51">
        <v>4.1026339105879966E-2</v>
      </c>
    </row>
    <row r="97" spans="2:4" x14ac:dyDescent="0.2">
      <c r="B97" t="s">
        <v>128</v>
      </c>
      <c r="C97" s="51">
        <f>Corr_0!C97</f>
        <v>-1.0442221263156545E-2</v>
      </c>
      <c r="D97" s="51">
        <v>3.0456041917875307E-2</v>
      </c>
    </row>
    <row r="98" spans="2:4" x14ac:dyDescent="0.2">
      <c r="B98" t="s">
        <v>129</v>
      </c>
      <c r="C98" s="51">
        <f>Corr_0!C98</f>
        <v>1.0594076909220373E-2</v>
      </c>
      <c r="D98" s="51">
        <v>3.268952220525314E-2</v>
      </c>
    </row>
    <row r="99" spans="2:4" x14ac:dyDescent="0.2">
      <c r="B99" t="s">
        <v>130</v>
      </c>
      <c r="C99" s="51">
        <f>Corr_0!C99</f>
        <v>2.6431570853012343E-2</v>
      </c>
      <c r="D99" s="51">
        <v>3.8241175775883936E-2</v>
      </c>
    </row>
    <row r="100" spans="2:4" x14ac:dyDescent="0.2">
      <c r="B100" t="s">
        <v>131</v>
      </c>
      <c r="C100" s="51">
        <f>Corr_0!C100</f>
        <v>1.8312570070434311E-3</v>
      </c>
      <c r="D100" s="51">
        <v>3.8226151670665225E-2</v>
      </c>
    </row>
    <row r="101" spans="2:4" x14ac:dyDescent="0.2">
      <c r="B101" t="s">
        <v>132</v>
      </c>
      <c r="C101" s="51">
        <f>Corr_0!C101</f>
        <v>2.7992964918699542E-2</v>
      </c>
      <c r="D101" s="51">
        <v>6.9773697638689083E-2</v>
      </c>
    </row>
    <row r="102" spans="2:4" x14ac:dyDescent="0.2">
      <c r="B102" t="s">
        <v>133</v>
      </c>
      <c r="C102" s="51">
        <f>Corr_0!C102</f>
        <v>4.0246293524557001E-3</v>
      </c>
      <c r="D102" s="51">
        <v>6.8254267001495006E-2</v>
      </c>
    </row>
    <row r="103" spans="2:4" x14ac:dyDescent="0.2">
      <c r="B103" t="s">
        <v>134</v>
      </c>
      <c r="C103" s="51">
        <f>Corr_0!C103</f>
        <v>-1.7538154709545631E-2</v>
      </c>
      <c r="D103" s="51">
        <v>3.2461276689714422E-2</v>
      </c>
    </row>
    <row r="104" spans="2:4" x14ac:dyDescent="0.2">
      <c r="B104" t="s">
        <v>135</v>
      </c>
      <c r="C104" s="51">
        <f>Corr_0!C104</f>
        <v>-1.9350816457795822E-2</v>
      </c>
      <c r="D104" s="51">
        <v>5.1311085995805951E-2</v>
      </c>
    </row>
    <row r="105" spans="2:4" x14ac:dyDescent="0.2">
      <c r="B105" t="s">
        <v>136</v>
      </c>
      <c r="C105" s="51">
        <f>Corr_0!C105</f>
        <v>-2.3679211754679859E-3</v>
      </c>
      <c r="D105" s="51">
        <v>2.5191506282523632E-2</v>
      </c>
    </row>
    <row r="106" spans="2:4" x14ac:dyDescent="0.2">
      <c r="B106" t="s">
        <v>137</v>
      </c>
      <c r="C106" s="51">
        <f>Corr_0!C106</f>
        <v>-1.3165094340823585E-2</v>
      </c>
      <c r="D106" s="51">
        <v>5.193575338477581E-2</v>
      </c>
    </row>
    <row r="107" spans="2:4" x14ac:dyDescent="0.2">
      <c r="B107" t="s">
        <v>138</v>
      </c>
      <c r="C107" s="51">
        <f>Corr_0!C107</f>
        <v>9.731060555905769E-3</v>
      </c>
      <c r="D107" s="51">
        <v>3.6543259782940728E-2</v>
      </c>
    </row>
    <row r="108" spans="2:4" x14ac:dyDescent="0.2">
      <c r="B108" t="s">
        <v>139</v>
      </c>
      <c r="C108" s="51">
        <f>Corr_0!C108</f>
        <v>9.139533618333558E-3</v>
      </c>
      <c r="D108" s="51">
        <v>3.6610002702553213E-2</v>
      </c>
    </row>
    <row r="109" spans="2:4" x14ac:dyDescent="0.2">
      <c r="B109" t="s">
        <v>140</v>
      </c>
      <c r="C109" s="51">
        <f>Corr_0!C109</f>
        <v>2.8412373980931056E-2</v>
      </c>
      <c r="D109" s="51">
        <v>3.6434153176210717E-2</v>
      </c>
    </row>
    <row r="110" spans="2:4" x14ac:dyDescent="0.2">
      <c r="B110" t="s">
        <v>141</v>
      </c>
      <c r="C110" s="51">
        <f>Corr_0!C110</f>
        <v>3.7632307885146508E-2</v>
      </c>
      <c r="D110" s="51">
        <v>3.6848831466768942E-2</v>
      </c>
    </row>
    <row r="111" spans="2:4" x14ac:dyDescent="0.2">
      <c r="B111" t="s">
        <v>142</v>
      </c>
      <c r="C111" s="51">
        <f>Corr_0!C111</f>
        <v>-1.4510240347023346E-2</v>
      </c>
      <c r="D111" s="51">
        <v>6.4256508394635911E-2</v>
      </c>
    </row>
    <row r="112" spans="2:4" x14ac:dyDescent="0.2">
      <c r="B112" t="s">
        <v>143</v>
      </c>
      <c r="C112" s="51">
        <f>Corr_0!C112</f>
        <v>2.1643833217488181E-2</v>
      </c>
      <c r="D112" s="51">
        <v>3.0897270648001386E-2</v>
      </c>
    </row>
    <row r="113" spans="2:4" x14ac:dyDescent="0.2">
      <c r="B113" t="s">
        <v>144</v>
      </c>
      <c r="C113" s="51">
        <f>Corr_0!C113</f>
        <v>-1.4095525627865825E-2</v>
      </c>
      <c r="D113" s="51">
        <v>2.6426934231182198E-2</v>
      </c>
    </row>
    <row r="114" spans="2:4" x14ac:dyDescent="0.2">
      <c r="B114" t="s">
        <v>145</v>
      </c>
      <c r="C114" s="51">
        <f>Corr_0!C114</f>
        <v>8.3796213043483992E-3</v>
      </c>
      <c r="D114" s="51">
        <v>2.5000445612651963E-2</v>
      </c>
    </row>
    <row r="115" spans="2:4" x14ac:dyDescent="0.2">
      <c r="B115" t="s">
        <v>146</v>
      </c>
      <c r="C115" s="51">
        <f>Corr_0!C115</f>
        <v>-2.4854781692847036E-3</v>
      </c>
      <c r="D115" s="51">
        <v>2.5077662390358271E-2</v>
      </c>
    </row>
    <row r="116" spans="2:4" x14ac:dyDescent="0.2">
      <c r="B116" t="s">
        <v>147</v>
      </c>
      <c r="C116" s="51">
        <f>Corr_0!C116</f>
        <v>1.5565555932864454E-2</v>
      </c>
      <c r="D116" s="51">
        <v>3.1024975428939616E-2</v>
      </c>
    </row>
    <row r="117" spans="2:4" x14ac:dyDescent="0.2">
      <c r="B117" t="s">
        <v>148</v>
      </c>
      <c r="C117" s="51">
        <f>Corr_0!C117</f>
        <v>1.1478222456706403E-2</v>
      </c>
      <c r="D117" s="51">
        <v>2.7470403204695942E-2</v>
      </c>
    </row>
    <row r="118" spans="2:4" x14ac:dyDescent="0.2">
      <c r="B118" t="s">
        <v>149</v>
      </c>
      <c r="C118" s="51">
        <f>Corr_0!C118</f>
        <v>-9.4048324777726549E-3</v>
      </c>
      <c r="D118" s="51">
        <v>4.2127317771643275E-2</v>
      </c>
    </row>
    <row r="119" spans="2:4" x14ac:dyDescent="0.2">
      <c r="B119" t="s">
        <v>150</v>
      </c>
      <c r="C119" s="51">
        <f>Corr_0!C119</f>
        <v>-3.613289987195592E-2</v>
      </c>
      <c r="D119" s="51">
        <v>2.537921335437842E-2</v>
      </c>
    </row>
    <row r="120" spans="2:4" x14ac:dyDescent="0.2">
      <c r="B120" t="s">
        <v>151</v>
      </c>
      <c r="C120" s="51">
        <f>Corr_0!C120</f>
        <v>-1.1318592271200285E-2</v>
      </c>
      <c r="D120" s="51">
        <v>5.4361454301728548E-2</v>
      </c>
    </row>
    <row r="121" spans="2:4" x14ac:dyDescent="0.2">
      <c r="B121" t="s">
        <v>152</v>
      </c>
      <c r="C121" s="51">
        <f>Corr_0!C121</f>
        <v>1.1612671202257813E-3</v>
      </c>
      <c r="D121" s="51">
        <v>3.1175848821239943E-2</v>
      </c>
    </row>
    <row r="122" spans="2:4" x14ac:dyDescent="0.2">
      <c r="B122" t="s">
        <v>153</v>
      </c>
      <c r="C122" s="51">
        <f>Corr_0!C122</f>
        <v>2.2843827922973604E-2</v>
      </c>
      <c r="D122" s="51">
        <v>3.291405861655064E-2</v>
      </c>
    </row>
    <row r="123" spans="2:4" x14ac:dyDescent="0.2">
      <c r="B123" t="s">
        <v>154</v>
      </c>
      <c r="C123" s="51">
        <f>Corr_0!C123</f>
        <v>2.8187196411108041E-2</v>
      </c>
      <c r="D123" s="51">
        <v>4.1394255614073949E-2</v>
      </c>
    </row>
    <row r="124" spans="2:4" x14ac:dyDescent="0.2">
      <c r="B124" t="s">
        <v>155</v>
      </c>
      <c r="C124" s="51">
        <f>Corr_0!C124</f>
        <v>2.3791986868092432E-2</v>
      </c>
      <c r="D124" s="51">
        <v>8.9081160106511098E-2</v>
      </c>
    </row>
    <row r="125" spans="2:4" x14ac:dyDescent="0.2">
      <c r="B125" t="s">
        <v>156</v>
      </c>
      <c r="C125" s="51">
        <f>Corr_0!C125</f>
        <v>6.5039018139784022E-2</v>
      </c>
      <c r="D125" s="51">
        <v>2.6422884311564667E-2</v>
      </c>
    </row>
    <row r="126" spans="2:4" x14ac:dyDescent="0.2">
      <c r="B126" t="s">
        <v>157</v>
      </c>
      <c r="C126" s="51">
        <f>Corr_0!C126</f>
        <v>3.2320413695696264E-2</v>
      </c>
      <c r="D126" s="51">
        <v>3.6631035911676137E-2</v>
      </c>
    </row>
    <row r="127" spans="2:4" x14ac:dyDescent="0.2">
      <c r="B127" t="s">
        <v>158</v>
      </c>
      <c r="C127" s="51">
        <f>Corr_0!C127</f>
        <v>1.7374527440000009E-2</v>
      </c>
      <c r="D127" s="51">
        <v>2.6037038701985031E-2</v>
      </c>
    </row>
    <row r="128" spans="2:4" x14ac:dyDescent="0.2">
      <c r="B128" t="s">
        <v>159</v>
      </c>
      <c r="C128" s="51">
        <f>Corr_0!C128</f>
        <v>4.4567919716723831E-4</v>
      </c>
      <c r="D128" s="51">
        <v>4.7832150127121636E-2</v>
      </c>
    </row>
    <row r="129" spans="2:4" x14ac:dyDescent="0.2">
      <c r="B129" t="s">
        <v>160</v>
      </c>
      <c r="C129" s="51">
        <f>Corr_0!C129</f>
        <v>-3.8259114182847762E-5</v>
      </c>
      <c r="D129" s="51">
        <v>2.64839043254445E-2</v>
      </c>
    </row>
    <row r="130" spans="2:4" x14ac:dyDescent="0.2">
      <c r="B130" t="s">
        <v>161</v>
      </c>
      <c r="C130" s="51">
        <f>Corr_0!C130</f>
        <v>4.9733529992062632E-4</v>
      </c>
      <c r="D130" s="51">
        <v>2.6617428782044098E-2</v>
      </c>
    </row>
    <row r="131" spans="2:4" x14ac:dyDescent="0.2">
      <c r="B131" t="s">
        <v>162</v>
      </c>
      <c r="C131" s="51">
        <f>Corr_0!C131</f>
        <v>3.8452023889549963E-2</v>
      </c>
      <c r="D131" s="51">
        <v>3.7320247660880282E-2</v>
      </c>
    </row>
    <row r="132" spans="2:4" x14ac:dyDescent="0.2">
      <c r="B132" t="s">
        <v>163</v>
      </c>
      <c r="C132" s="51">
        <f>Corr_0!C132</f>
        <v>1.7501792171674142E-2</v>
      </c>
      <c r="D132" s="51">
        <v>3.0929706974478565E-2</v>
      </c>
    </row>
    <row r="133" spans="2:4" x14ac:dyDescent="0.2">
      <c r="B133" t="s">
        <v>164</v>
      </c>
      <c r="C133" s="51">
        <f>Corr_0!C133</f>
        <v>2.2418515356865329E-2</v>
      </c>
      <c r="D133" s="51">
        <v>2.8429232165243769E-2</v>
      </c>
    </row>
    <row r="134" spans="2:4" x14ac:dyDescent="0.2">
      <c r="B134" t="s">
        <v>165</v>
      </c>
      <c r="C134" s="51">
        <f>Corr_0!C134</f>
        <v>1.7366398563623889E-3</v>
      </c>
      <c r="D134" s="51">
        <v>7.5405237119230695E-2</v>
      </c>
    </row>
    <row r="135" spans="2:4" x14ac:dyDescent="0.2">
      <c r="B135" t="s">
        <v>166</v>
      </c>
      <c r="C135" s="51">
        <f>Corr_0!C135</f>
        <v>-3.8800331755021372E-2</v>
      </c>
      <c r="D135" s="51">
        <v>2.5274914282540924E-2</v>
      </c>
    </row>
    <row r="136" spans="2:4" x14ac:dyDescent="0.2">
      <c r="B136" t="s">
        <v>167</v>
      </c>
      <c r="C136" s="51">
        <f>Corr_0!C136</f>
        <v>3.3580033523930228E-3</v>
      </c>
      <c r="D136" s="51">
        <v>3.001431319994808E-2</v>
      </c>
    </row>
    <row r="137" spans="2:4" x14ac:dyDescent="0.2">
      <c r="B137" t="s">
        <v>168</v>
      </c>
      <c r="C137" s="51">
        <f>Corr_0!C137</f>
        <v>-5.8430210977556025E-2</v>
      </c>
      <c r="D137" s="51">
        <v>3.7935987437445071E-2</v>
      </c>
    </row>
    <row r="138" spans="2:4" x14ac:dyDescent="0.2">
      <c r="B138" t="s">
        <v>169</v>
      </c>
      <c r="C138" s="51">
        <f>Corr_0!C138</f>
        <v>2.6287350416217763E-2</v>
      </c>
      <c r="D138" s="51">
        <v>2.6006335859609382E-2</v>
      </c>
    </row>
    <row r="139" spans="2:4" x14ac:dyDescent="0.2">
      <c r="B139" t="s">
        <v>170</v>
      </c>
      <c r="C139" s="51">
        <f>Corr_0!C139</f>
        <v>-2.7984988213843251E-2</v>
      </c>
      <c r="D139" s="51">
        <v>2.8907102156237957E-2</v>
      </c>
    </row>
    <row r="140" spans="2:4" x14ac:dyDescent="0.2">
      <c r="B140" t="s">
        <v>171</v>
      </c>
      <c r="C140" s="51">
        <f>Corr_0!C140</f>
        <v>3.3073354042041467E-2</v>
      </c>
      <c r="D140" s="51">
        <v>2.5089494585215699E-2</v>
      </c>
    </row>
    <row r="141" spans="2:4" x14ac:dyDescent="0.2">
      <c r="B141" t="s">
        <v>172</v>
      </c>
      <c r="C141" s="51">
        <f>Corr_0!C141</f>
        <v>2.0431111091670014E-2</v>
      </c>
      <c r="D141" s="51">
        <v>2.7303654132580502E-2</v>
      </c>
    </row>
    <row r="142" spans="2:4" x14ac:dyDescent="0.2">
      <c r="B142" t="s">
        <v>173</v>
      </c>
      <c r="C142" s="51">
        <f>Corr_0!C142</f>
        <v>5.5040764177127416E-2</v>
      </c>
      <c r="D142" s="51">
        <v>4.4441513771521363E-2</v>
      </c>
    </row>
    <row r="143" spans="2:4" x14ac:dyDescent="0.2">
      <c r="B143" t="s">
        <v>174</v>
      </c>
      <c r="C143" s="51">
        <f>Corr_0!C143</f>
        <v>-7.2485194044586126E-3</v>
      </c>
      <c r="D143" s="51">
        <v>0.10211230766283202</v>
      </c>
    </row>
    <row r="144" spans="2:4" x14ac:dyDescent="0.2">
      <c r="B144" t="s">
        <v>175</v>
      </c>
      <c r="C144" s="51">
        <f>Corr_0!C144</f>
        <v>2.4216721351090206E-2</v>
      </c>
      <c r="D144" s="51">
        <v>2.622032225033635E-2</v>
      </c>
    </row>
    <row r="145" spans="2:4" x14ac:dyDescent="0.2">
      <c r="B145" t="s">
        <v>176</v>
      </c>
      <c r="C145" s="51">
        <f>Corr_0!C145</f>
        <v>-2.4460986350184476E-2</v>
      </c>
      <c r="D145" s="51">
        <v>3.5706544513569333E-2</v>
      </c>
    </row>
    <row r="146" spans="2:4" x14ac:dyDescent="0.2">
      <c r="B146" t="s">
        <v>177</v>
      </c>
      <c r="C146" s="51">
        <f>Corr_0!C146</f>
        <v>2.2546859548847335E-2</v>
      </c>
      <c r="D146" s="51">
        <v>3.9830739013489144E-2</v>
      </c>
    </row>
    <row r="147" spans="2:4" x14ac:dyDescent="0.2">
      <c r="B147" t="s">
        <v>178</v>
      </c>
      <c r="C147" s="51">
        <f>Corr_0!C147</f>
        <v>5.93049108376539E-3</v>
      </c>
      <c r="D147" s="51">
        <v>2.6312565238576814E-2</v>
      </c>
    </row>
    <row r="148" spans="2:4" x14ac:dyDescent="0.2">
      <c r="B148" t="s">
        <v>179</v>
      </c>
      <c r="C148" s="51">
        <f>Corr_0!C148</f>
        <v>3.6178618640187232E-2</v>
      </c>
      <c r="D148" s="51">
        <v>2.6978893164450776E-2</v>
      </c>
    </row>
    <row r="149" spans="2:4" x14ac:dyDescent="0.2">
      <c r="B149" t="s">
        <v>180</v>
      </c>
      <c r="C149" s="51">
        <f>Corr_0!C149</f>
        <v>5.7256754654286264E-2</v>
      </c>
      <c r="D149" s="51">
        <v>3.017434927107784E-2</v>
      </c>
    </row>
    <row r="150" spans="2:4" x14ac:dyDescent="0.2">
      <c r="B150" t="s">
        <v>181</v>
      </c>
      <c r="C150" s="51">
        <f>Corr_0!C150</f>
        <v>-1.0676816740116188E-2</v>
      </c>
      <c r="D150" s="51">
        <v>2.535077705872818E-2</v>
      </c>
    </row>
    <row r="151" spans="2:4" x14ac:dyDescent="0.2">
      <c r="B151" t="s">
        <v>182</v>
      </c>
      <c r="C151" s="51">
        <f>Corr_0!C151</f>
        <v>1.3669369568294568E-2</v>
      </c>
      <c r="D151" s="51">
        <v>5.1724333613036563E-2</v>
      </c>
    </row>
    <row r="152" spans="2:4" x14ac:dyDescent="0.2">
      <c r="B152" t="s">
        <v>183</v>
      </c>
      <c r="C152" s="51">
        <f>Corr_0!C152</f>
        <v>1.8454208581649124E-2</v>
      </c>
      <c r="D152" s="51">
        <v>4.2366448202848975E-2</v>
      </c>
    </row>
    <row r="153" spans="2:4" x14ac:dyDescent="0.2">
      <c r="B153" t="s">
        <v>184</v>
      </c>
      <c r="C153" s="51">
        <f>Corr_0!C153</f>
        <v>1.1239542474273901E-2</v>
      </c>
      <c r="D153" s="51">
        <v>2.5397959241273874E-2</v>
      </c>
    </row>
    <row r="154" spans="2:4" x14ac:dyDescent="0.2">
      <c r="B154" t="s">
        <v>185</v>
      </c>
      <c r="C154" s="51">
        <f>Corr_0!C154</f>
        <v>2.0517101007296337E-2</v>
      </c>
      <c r="D154" s="51">
        <v>2.6544884790992582E-2</v>
      </c>
    </row>
    <row r="155" spans="2:4" x14ac:dyDescent="0.2">
      <c r="B155" t="s">
        <v>186</v>
      </c>
      <c r="C155" s="51">
        <f>Corr_0!C155</f>
        <v>-3.0234806813936053E-2</v>
      </c>
      <c r="D155" s="51">
        <v>9.6066378548543441E-2</v>
      </c>
    </row>
    <row r="156" spans="2:4" x14ac:dyDescent="0.2">
      <c r="B156" t="s">
        <v>187</v>
      </c>
      <c r="C156" s="51">
        <f>Corr_0!C156</f>
        <v>2.8681491602676093E-2</v>
      </c>
      <c r="D156" s="51">
        <v>3.2882756662296272E-2</v>
      </c>
    </row>
    <row r="157" spans="2:4" x14ac:dyDescent="0.2">
      <c r="B157" t="s">
        <v>188</v>
      </c>
      <c r="C157" s="51">
        <f>Corr_0!C157</f>
        <v>3.1317809746818075E-2</v>
      </c>
      <c r="D157" s="51">
        <v>3.353278161184052E-2</v>
      </c>
    </row>
    <row r="158" spans="2:4" x14ac:dyDescent="0.2">
      <c r="B158" t="s">
        <v>189</v>
      </c>
      <c r="C158" s="51">
        <f>Corr_0!C158</f>
        <v>-1.3315275852656851E-2</v>
      </c>
      <c r="D158" s="51">
        <v>5.116471898894627E-2</v>
      </c>
    </row>
    <row r="159" spans="2:4" x14ac:dyDescent="0.2">
      <c r="B159" t="s">
        <v>190</v>
      </c>
      <c r="C159" s="51">
        <f>Corr_0!C159</f>
        <v>4.6481619864061782E-2</v>
      </c>
      <c r="D159" s="51">
        <v>4.9959439267950351E-2</v>
      </c>
    </row>
    <row r="160" spans="2:4" x14ac:dyDescent="0.2">
      <c r="B160" t="s">
        <v>191</v>
      </c>
      <c r="C160" s="51">
        <f>Corr_0!C160</f>
        <v>-3.8830850819649796E-3</v>
      </c>
      <c r="D160" s="51">
        <v>2.779933896388077E-2</v>
      </c>
    </row>
    <row r="161" spans="2:4" x14ac:dyDescent="0.2">
      <c r="B161" t="s">
        <v>192</v>
      </c>
      <c r="C161" s="51">
        <f>Corr_0!C161</f>
        <v>2.7152438948737007E-2</v>
      </c>
      <c r="D161" s="51">
        <v>3.6564832773497938E-2</v>
      </c>
    </row>
    <row r="162" spans="2:4" x14ac:dyDescent="0.2">
      <c r="B162" t="s">
        <v>193</v>
      </c>
      <c r="C162" s="51">
        <f>Corr_0!C162</f>
        <v>2.7845774421758104E-2</v>
      </c>
      <c r="D162" s="51">
        <v>2.5132262935594219E-2</v>
      </c>
    </row>
    <row r="163" spans="2:4" x14ac:dyDescent="0.2">
      <c r="B163" t="s">
        <v>194</v>
      </c>
      <c r="C163" s="51">
        <f>Corr_0!C163</f>
        <v>2.4689304117820908E-2</v>
      </c>
      <c r="D163" s="51">
        <v>2.8474033067034551E-2</v>
      </c>
    </row>
    <row r="164" spans="2:4" x14ac:dyDescent="0.2">
      <c r="B164" t="s">
        <v>195</v>
      </c>
      <c r="C164" s="51">
        <f>Corr_0!C164</f>
        <v>4.0040042493260644E-3</v>
      </c>
      <c r="D164" s="51">
        <v>4.3464551100125731E-2</v>
      </c>
    </row>
    <row r="165" spans="2:4" x14ac:dyDescent="0.2">
      <c r="B165" t="s">
        <v>196</v>
      </c>
      <c r="C165" s="51">
        <f>Corr_0!C165</f>
        <v>1.8426908982465622E-2</v>
      </c>
      <c r="D165" s="51">
        <v>2.6723608470662984E-2</v>
      </c>
    </row>
    <row r="166" spans="2:4" x14ac:dyDescent="0.2">
      <c r="B166" t="s">
        <v>197</v>
      </c>
      <c r="C166" s="51">
        <f>Corr_0!C166</f>
        <v>2.8043155867582631E-2</v>
      </c>
      <c r="D166" s="51">
        <v>2.5405991949111934E-2</v>
      </c>
    </row>
    <row r="167" spans="2:4" x14ac:dyDescent="0.2">
      <c r="B167" t="s">
        <v>198</v>
      </c>
      <c r="C167" s="51">
        <f>Corr_0!C167</f>
        <v>1.7649160333722803E-2</v>
      </c>
      <c r="D167" s="51">
        <v>4.0633839059106461E-2</v>
      </c>
    </row>
    <row r="168" spans="2:4" x14ac:dyDescent="0.2">
      <c r="B168" t="s">
        <v>199</v>
      </c>
      <c r="C168" s="51">
        <f>Corr_0!C168</f>
        <v>-1.5756945371894364E-2</v>
      </c>
      <c r="D168" s="51">
        <v>5.8326455914634263E-2</v>
      </c>
    </row>
    <row r="169" spans="2:4" x14ac:dyDescent="0.2">
      <c r="B169" t="s">
        <v>200</v>
      </c>
      <c r="C169" s="51">
        <f>Corr_0!C169</f>
        <v>-6.3901252203547119E-3</v>
      </c>
      <c r="D169" s="51">
        <v>0.13107584837341724</v>
      </c>
    </row>
    <row r="170" spans="2:4" x14ac:dyDescent="0.2">
      <c r="B170" t="s">
        <v>201</v>
      </c>
      <c r="C170" s="51">
        <f>Corr_0!C170</f>
        <v>2.0453348574298664E-2</v>
      </c>
      <c r="D170" s="51">
        <v>2.6171737016334937E-2</v>
      </c>
    </row>
    <row r="171" spans="2:4" x14ac:dyDescent="0.2">
      <c r="B171" t="s">
        <v>202</v>
      </c>
      <c r="C171" s="51">
        <f>Corr_0!C171</f>
        <v>2.5503255196178326E-2</v>
      </c>
      <c r="D171" s="51">
        <v>3.9858519838898918E-2</v>
      </c>
    </row>
    <row r="172" spans="2:4" x14ac:dyDescent="0.2">
      <c r="B172" t="s">
        <v>203</v>
      </c>
      <c r="C172" s="51">
        <f>Corr_0!C172</f>
        <v>6.8014859111107584E-3</v>
      </c>
      <c r="D172" s="51">
        <v>8.1095779176396515E-2</v>
      </c>
    </row>
    <row r="173" spans="2:4" x14ac:dyDescent="0.2">
      <c r="B173" t="s">
        <v>204</v>
      </c>
      <c r="C173" s="51">
        <f>Corr_0!C173</f>
        <v>9.3489060748193457E-3</v>
      </c>
      <c r="D173" s="51">
        <v>2.5182345911331439E-2</v>
      </c>
    </row>
    <row r="174" spans="2:4" x14ac:dyDescent="0.2">
      <c r="B174" t="s">
        <v>205</v>
      </c>
      <c r="C174" s="51">
        <f>Corr_0!C174</f>
        <v>6.3186901713795963E-4</v>
      </c>
      <c r="D174" s="51">
        <v>4.1517061892997316E-2</v>
      </c>
    </row>
    <row r="175" spans="2:4" x14ac:dyDescent="0.2">
      <c r="B175" t="s">
        <v>206</v>
      </c>
      <c r="C175" s="51">
        <f>Corr_0!C175</f>
        <v>-8.8234725403852302E-3</v>
      </c>
      <c r="D175" s="51">
        <v>3.0282621563358602E-2</v>
      </c>
    </row>
    <row r="176" spans="2:4" x14ac:dyDescent="0.2">
      <c r="B176" t="s">
        <v>207</v>
      </c>
      <c r="C176" s="51">
        <f>Corr_0!C176</f>
        <v>3.2244193599912957E-2</v>
      </c>
      <c r="D176" s="51">
        <v>7.2789310349992892E-2</v>
      </c>
    </row>
    <row r="177" spans="2:4" x14ac:dyDescent="0.2">
      <c r="B177" t="s">
        <v>208</v>
      </c>
      <c r="C177" s="51">
        <f>Corr_0!C177</f>
        <v>-8.0298730547053148E-3</v>
      </c>
      <c r="D177" s="51">
        <v>2.6255720605834275E-2</v>
      </c>
    </row>
    <row r="178" spans="2:4" x14ac:dyDescent="0.2">
      <c r="B178" t="s">
        <v>209</v>
      </c>
      <c r="C178" s="51">
        <f>Corr_0!C178</f>
        <v>6.5910103239385249E-3</v>
      </c>
      <c r="D178" s="51">
        <v>2.9035383100934044E-2</v>
      </c>
    </row>
    <row r="179" spans="2:4" x14ac:dyDescent="0.2">
      <c r="B179" t="s">
        <v>210</v>
      </c>
      <c r="C179" s="51">
        <f>Corr_0!C179</f>
        <v>1.3189208616598514E-2</v>
      </c>
      <c r="D179" s="51">
        <v>5.7129066453859706E-2</v>
      </c>
    </row>
    <row r="180" spans="2:4" x14ac:dyDescent="0.2">
      <c r="B180" t="s">
        <v>211</v>
      </c>
      <c r="C180" s="51">
        <f>Corr_0!C180</f>
        <v>2.6036150358212818E-3</v>
      </c>
      <c r="D180" s="51">
        <v>2.603798316546807E-2</v>
      </c>
    </row>
    <row r="181" spans="2:4" x14ac:dyDescent="0.2">
      <c r="B181" t="s">
        <v>212</v>
      </c>
      <c r="C181" s="51">
        <f>Corr_0!C181</f>
        <v>1.9578540165149164E-2</v>
      </c>
      <c r="D181" s="51">
        <v>3.0363191967659603E-2</v>
      </c>
    </row>
    <row r="182" spans="2:4" x14ac:dyDescent="0.2">
      <c r="B182" t="s">
        <v>213</v>
      </c>
      <c r="C182" s="51">
        <f>Corr_0!C182</f>
        <v>2.6493221680644483E-2</v>
      </c>
      <c r="D182" s="51">
        <v>2.6230952817604913E-2</v>
      </c>
    </row>
    <row r="183" spans="2:4" x14ac:dyDescent="0.2">
      <c r="B183" t="s">
        <v>214</v>
      </c>
      <c r="C183" s="51">
        <f>Corr_0!C183</f>
        <v>2.1669445720113652E-2</v>
      </c>
      <c r="D183" s="51">
        <v>3.2227496000383007E-2</v>
      </c>
    </row>
    <row r="184" spans="2:4" x14ac:dyDescent="0.2">
      <c r="B184" t="s">
        <v>215</v>
      </c>
      <c r="C184" s="51">
        <f>Corr_0!C184</f>
        <v>-6.1518709969482308E-3</v>
      </c>
      <c r="D184" s="51">
        <v>2.6930636396921795E-2</v>
      </c>
    </row>
    <row r="185" spans="2:4" x14ac:dyDescent="0.2">
      <c r="B185" t="s">
        <v>216</v>
      </c>
      <c r="C185" s="51">
        <f>Corr_0!C185</f>
        <v>-4.5665796060147812E-2</v>
      </c>
      <c r="D185" s="51">
        <v>2.5113406177185122E-2</v>
      </c>
    </row>
    <row r="186" spans="2:4" x14ac:dyDescent="0.2">
      <c r="B186" t="s">
        <v>217</v>
      </c>
      <c r="C186" s="51">
        <f>Corr_0!C186</f>
        <v>5.2689339595627743E-2</v>
      </c>
      <c r="D186" s="51">
        <v>2.6904951164498193E-2</v>
      </c>
    </row>
    <row r="187" spans="2:4" x14ac:dyDescent="0.2">
      <c r="B187" t="s">
        <v>218</v>
      </c>
      <c r="C187" s="51">
        <f>Corr_0!C187</f>
        <v>-1.3866530584314968E-2</v>
      </c>
      <c r="D187" s="51">
        <v>4.3936014913576585E-2</v>
      </c>
    </row>
    <row r="188" spans="2:4" x14ac:dyDescent="0.2">
      <c r="B188" t="s">
        <v>219</v>
      </c>
      <c r="C188" s="51">
        <f>Corr_0!C188</f>
        <v>-2.1268206031571958E-2</v>
      </c>
      <c r="D188" s="51">
        <v>4.8123183411896753E-2</v>
      </c>
    </row>
    <row r="189" spans="2:4" x14ac:dyDescent="0.2">
      <c r="B189" t="s">
        <v>220</v>
      </c>
      <c r="C189" s="51">
        <f>Corr_0!C189</f>
        <v>-1.9660227882382302E-2</v>
      </c>
      <c r="D189" s="51">
        <v>3.150102741163241E-2</v>
      </c>
    </row>
    <row r="190" spans="2:4" x14ac:dyDescent="0.2">
      <c r="B190" t="s">
        <v>221</v>
      </c>
      <c r="C190" s="51">
        <f>Corr_0!C190</f>
        <v>2.6110495984939947E-2</v>
      </c>
      <c r="D190" s="51">
        <v>9.1750747869591281E-2</v>
      </c>
    </row>
    <row r="191" spans="2:4" x14ac:dyDescent="0.2">
      <c r="B191" t="s">
        <v>222</v>
      </c>
      <c r="C191" s="51">
        <f>Corr_0!C191</f>
        <v>-2.1327639087772202E-2</v>
      </c>
      <c r="D191" s="51">
        <v>2.5568218367545532E-2</v>
      </c>
    </row>
    <row r="192" spans="2:4" x14ac:dyDescent="0.2">
      <c r="B192" t="s">
        <v>223</v>
      </c>
      <c r="C192" s="51">
        <f>Corr_0!C192</f>
        <v>-7.5871221785764002E-3</v>
      </c>
      <c r="D192" s="51">
        <v>2.5928923575136938E-2</v>
      </c>
    </row>
    <row r="193" spans="2:4" x14ac:dyDescent="0.2">
      <c r="B193" t="s">
        <v>224</v>
      </c>
      <c r="C193" s="51">
        <f>Corr_0!C193</f>
        <v>-6.0818340248145423E-3</v>
      </c>
      <c r="D193" s="51">
        <v>3.8162173084615121E-2</v>
      </c>
    </row>
    <row r="194" spans="2:4" x14ac:dyDescent="0.2">
      <c r="B194" t="s">
        <v>225</v>
      </c>
      <c r="C194" s="51">
        <f>Corr_0!C194</f>
        <v>-4.6025550953323353E-3</v>
      </c>
      <c r="D194" s="51">
        <v>2.5298922319757011E-2</v>
      </c>
    </row>
    <row r="195" spans="2:4" x14ac:dyDescent="0.2">
      <c r="B195" t="s">
        <v>226</v>
      </c>
      <c r="C195" s="51">
        <f>Corr_0!C195</f>
        <v>3.5385215595472634E-2</v>
      </c>
      <c r="D195" s="51">
        <v>3.8932175459181657E-2</v>
      </c>
    </row>
    <row r="196" spans="2:4" x14ac:dyDescent="0.2">
      <c r="B196" t="s">
        <v>227</v>
      </c>
      <c r="C196" s="51">
        <f>Corr_0!C196</f>
        <v>-9.0201789379234388E-3</v>
      </c>
      <c r="D196" s="51">
        <v>2.8288493409683153E-2</v>
      </c>
    </row>
    <row r="197" spans="2:4" x14ac:dyDescent="0.2">
      <c r="B197" t="s">
        <v>228</v>
      </c>
      <c r="C197" s="51">
        <f>Corr_0!C197</f>
        <v>1.3164205081711969E-2</v>
      </c>
      <c r="D197" s="51">
        <v>2.6856702083285125E-2</v>
      </c>
    </row>
    <row r="198" spans="2:4" x14ac:dyDescent="0.2">
      <c r="B198" t="s">
        <v>229</v>
      </c>
      <c r="C198" s="51">
        <f>Corr_0!C198</f>
        <v>-1.5518682011114284E-2</v>
      </c>
      <c r="D198" s="51">
        <v>6.256037129570155E-2</v>
      </c>
    </row>
    <row r="199" spans="2:4" x14ac:dyDescent="0.2">
      <c r="B199" t="s">
        <v>230</v>
      </c>
      <c r="C199" s="51">
        <f>Corr_0!C199</f>
        <v>-1.3698522476422151E-2</v>
      </c>
      <c r="D199" s="51">
        <v>3.4558050018865576E-2</v>
      </c>
    </row>
    <row r="200" spans="2:4" x14ac:dyDescent="0.2">
      <c r="B200" t="s">
        <v>231</v>
      </c>
      <c r="C200" s="51">
        <f>Corr_0!C200</f>
        <v>-2.9028891400583297E-2</v>
      </c>
      <c r="D200" s="51">
        <v>3.6374141459677524E-2</v>
      </c>
    </row>
    <row r="201" spans="2:4" x14ac:dyDescent="0.2">
      <c r="B201" t="s">
        <v>232</v>
      </c>
      <c r="C201" s="51">
        <f>Corr_0!C201</f>
        <v>7.4567415045745725E-4</v>
      </c>
      <c r="D201" s="51">
        <v>2.6608013349208273E-2</v>
      </c>
    </row>
    <row r="202" spans="2:4" x14ac:dyDescent="0.2">
      <c r="B202" t="s">
        <v>233</v>
      </c>
      <c r="C202" s="51">
        <f>Corr_0!C202</f>
        <v>2.6770479912394597E-2</v>
      </c>
      <c r="D202" s="51">
        <v>2.6526412318884359E-2</v>
      </c>
    </row>
    <row r="203" spans="2:4" x14ac:dyDescent="0.2">
      <c r="B203" t="s">
        <v>234</v>
      </c>
      <c r="C203" s="51">
        <f>Corr_0!C203</f>
        <v>-2.3262446688729767E-2</v>
      </c>
      <c r="D203" s="51">
        <v>2.5166641192250948E-2</v>
      </c>
    </row>
    <row r="204" spans="2:4" x14ac:dyDescent="0.2">
      <c r="B204" t="s">
        <v>235</v>
      </c>
      <c r="C204" s="51">
        <f>Corr_0!C204</f>
        <v>4.4033233137374464E-2</v>
      </c>
      <c r="D204" s="51">
        <v>2.5040896506891556E-2</v>
      </c>
    </row>
    <row r="205" spans="2:4" x14ac:dyDescent="0.2">
      <c r="B205" t="s">
        <v>236</v>
      </c>
      <c r="C205" s="51">
        <f>Corr_0!C205</f>
        <v>3.0005278814732847E-2</v>
      </c>
      <c r="D205" s="51">
        <v>8.9977471068308168E-2</v>
      </c>
    </row>
    <row r="206" spans="2:4" x14ac:dyDescent="0.2">
      <c r="B206" t="s">
        <v>237</v>
      </c>
      <c r="C206" s="51">
        <f>Corr_0!C206</f>
        <v>5.3673342621615707E-3</v>
      </c>
      <c r="D206" s="51">
        <v>2.5763338906726406E-2</v>
      </c>
    </row>
    <row r="207" spans="2:4" x14ac:dyDescent="0.2">
      <c r="B207" t="s">
        <v>238</v>
      </c>
      <c r="C207" s="51">
        <f>Corr_0!C207</f>
        <v>2.2563654789468618E-2</v>
      </c>
      <c r="D207" s="51">
        <v>3.3702214289797569E-2</v>
      </c>
    </row>
    <row r="208" spans="2:4" x14ac:dyDescent="0.2">
      <c r="B208" t="s">
        <v>239</v>
      </c>
      <c r="C208" s="51">
        <f>Corr_0!C208</f>
        <v>4.6084818137542031E-3</v>
      </c>
      <c r="D208" s="51">
        <v>4.1657003663479311E-2</v>
      </c>
    </row>
    <row r="209" spans="2:4" x14ac:dyDescent="0.2">
      <c r="B209" t="s">
        <v>240</v>
      </c>
      <c r="C209" s="51">
        <f>Corr_0!C209</f>
        <v>-6.7752553965827866E-3</v>
      </c>
      <c r="D209" s="51">
        <v>2.5021002798019984E-2</v>
      </c>
    </row>
    <row r="210" spans="2:4" x14ac:dyDescent="0.2">
      <c r="B210" t="s">
        <v>241</v>
      </c>
      <c r="C210" s="51">
        <f>Corr_0!C210</f>
        <v>-1.5188380307956982E-2</v>
      </c>
      <c r="D210" s="51">
        <v>9.4261222023344721E-2</v>
      </c>
    </row>
    <row r="211" spans="2:4" x14ac:dyDescent="0.2">
      <c r="B211" t="s">
        <v>242</v>
      </c>
      <c r="C211" s="51">
        <f>Corr_0!C211</f>
        <v>-4.3043339257651074E-3</v>
      </c>
      <c r="D211" s="51">
        <v>5.6226537060191067E-2</v>
      </c>
    </row>
    <row r="212" spans="2:4" x14ac:dyDescent="0.2">
      <c r="B212" t="s">
        <v>243</v>
      </c>
      <c r="C212" s="51">
        <f>Corr_0!C212</f>
        <v>4.0189995415490188E-3</v>
      </c>
      <c r="D212" s="51">
        <v>4.6384252964400213E-2</v>
      </c>
    </row>
    <row r="213" spans="2:4" x14ac:dyDescent="0.2">
      <c r="B213" t="s">
        <v>244</v>
      </c>
      <c r="C213" s="51">
        <f>Corr_0!C213</f>
        <v>-3.8271497629714948E-2</v>
      </c>
      <c r="D213" s="51">
        <v>2.9950534964443793E-2</v>
      </c>
    </row>
    <row r="214" spans="2:4" x14ac:dyDescent="0.2">
      <c r="B214" t="s">
        <v>245</v>
      </c>
      <c r="C214" s="51">
        <f>Corr_0!C214</f>
        <v>1.7202923555874418E-2</v>
      </c>
      <c r="D214" s="51">
        <v>2.7096604035967326E-2</v>
      </c>
    </row>
    <row r="215" spans="2:4" x14ac:dyDescent="0.2">
      <c r="B215" t="s">
        <v>246</v>
      </c>
      <c r="C215" s="51">
        <f>Corr_0!C215</f>
        <v>1.0887779191866089E-2</v>
      </c>
      <c r="D215" s="51">
        <v>2.6792887824770822E-2</v>
      </c>
    </row>
    <row r="216" spans="2:4" x14ac:dyDescent="0.2">
      <c r="B216" t="s">
        <v>247</v>
      </c>
      <c r="C216" s="51">
        <f>Corr_0!C216</f>
        <v>-9.5275563441535472E-3</v>
      </c>
      <c r="D216" s="51">
        <v>3.3495233906277094E-2</v>
      </c>
    </row>
    <row r="217" spans="2:4" x14ac:dyDescent="0.2">
      <c r="B217" t="s">
        <v>248</v>
      </c>
      <c r="C217" s="51">
        <f>Corr_0!C217</f>
        <v>2.4601353262088881E-2</v>
      </c>
      <c r="D217" s="51">
        <v>2.7835838977941157E-2</v>
      </c>
    </row>
    <row r="218" spans="2:4" x14ac:dyDescent="0.2">
      <c r="B218" t="s">
        <v>249</v>
      </c>
      <c r="C218" s="51">
        <f>Corr_0!C218</f>
        <v>3.48314549410342E-2</v>
      </c>
      <c r="D218" s="51">
        <v>4.0710439530519893E-2</v>
      </c>
    </row>
    <row r="219" spans="2:4" x14ac:dyDescent="0.2">
      <c r="B219" t="s">
        <v>250</v>
      </c>
      <c r="C219" s="51">
        <f>Corr_0!C219</f>
        <v>9.7677764172932752E-3</v>
      </c>
      <c r="D219" s="51">
        <v>2.7176140786697882E-2</v>
      </c>
    </row>
    <row r="220" spans="2:4" x14ac:dyDescent="0.2">
      <c r="B220" t="s">
        <v>251</v>
      </c>
      <c r="C220" s="51">
        <f>Corr_0!C220</f>
        <v>2.3974562075458186E-2</v>
      </c>
      <c r="D220" s="51">
        <v>5.8394014763924647E-2</v>
      </c>
    </row>
    <row r="221" spans="2:4" x14ac:dyDescent="0.2">
      <c r="B221" t="s">
        <v>252</v>
      </c>
      <c r="C221" s="51">
        <f>Corr_0!C221</f>
        <v>-4.0801433786462459E-3</v>
      </c>
      <c r="D221" s="51">
        <v>3.1658487353391773E-2</v>
      </c>
    </row>
    <row r="222" spans="2:4" x14ac:dyDescent="0.2">
      <c r="B222" t="s">
        <v>253</v>
      </c>
      <c r="C222" s="51">
        <f>Corr_0!C222</f>
        <v>1.0393375732571869E-2</v>
      </c>
      <c r="D222" s="51">
        <v>2.7486224262739622E-2</v>
      </c>
    </row>
    <row r="223" spans="2:4" x14ac:dyDescent="0.2">
      <c r="B223" t="s">
        <v>254</v>
      </c>
      <c r="C223" s="51">
        <f>Corr_0!C223</f>
        <v>-1.7011701458750257E-2</v>
      </c>
      <c r="D223" s="51">
        <v>4.8634682312866731E-2</v>
      </c>
    </row>
    <row r="224" spans="2:4" x14ac:dyDescent="0.2">
      <c r="B224" t="s">
        <v>255</v>
      </c>
      <c r="C224" s="51">
        <f>Corr_0!C224</f>
        <v>1.316139153075415E-2</v>
      </c>
      <c r="D224" s="51">
        <v>2.9985909159498829E-2</v>
      </c>
    </row>
    <row r="225" spans="2:4" x14ac:dyDescent="0.2">
      <c r="B225" t="s">
        <v>256</v>
      </c>
      <c r="C225" s="51">
        <f>Corr_0!C225</f>
        <v>3.5790197755652974E-2</v>
      </c>
      <c r="D225" s="51">
        <v>2.5143108881123335E-2</v>
      </c>
    </row>
    <row r="226" spans="2:4" x14ac:dyDescent="0.2">
      <c r="B226" t="s">
        <v>257</v>
      </c>
      <c r="C226" s="51">
        <f>Corr_0!C226</f>
        <v>2.0137369304665427E-2</v>
      </c>
      <c r="D226" s="51">
        <v>2.6791239841307674E-2</v>
      </c>
    </row>
    <row r="227" spans="2:4" x14ac:dyDescent="0.2">
      <c r="B227" t="s">
        <v>258</v>
      </c>
      <c r="C227" s="51">
        <f>Corr_0!C227</f>
        <v>1.7034931048123481E-2</v>
      </c>
      <c r="D227" s="51">
        <v>4.0027094568701897E-2</v>
      </c>
    </row>
    <row r="228" spans="2:4" x14ac:dyDescent="0.2">
      <c r="B228" t="s">
        <v>259</v>
      </c>
      <c r="C228" s="51">
        <f>Corr_0!C228</f>
        <v>6.6505257890905039E-3</v>
      </c>
      <c r="D228" s="51">
        <v>3.0335804722206858E-2</v>
      </c>
    </row>
    <row r="229" spans="2:4" x14ac:dyDescent="0.2">
      <c r="B229" t="s">
        <v>260</v>
      </c>
      <c r="C229" s="51">
        <f>Corr_0!C229</f>
        <v>5.1946896068953557E-3</v>
      </c>
      <c r="D229" s="51">
        <v>3.0750539558171017E-2</v>
      </c>
    </row>
    <row r="230" spans="2:4" x14ac:dyDescent="0.2">
      <c r="B230" t="s">
        <v>261</v>
      </c>
      <c r="C230" s="51">
        <f>Corr_0!C230</f>
        <v>-5.1656689607113976E-3</v>
      </c>
      <c r="D230" s="51">
        <v>2.500023938141813E-2</v>
      </c>
    </row>
    <row r="231" spans="2:4" x14ac:dyDescent="0.2">
      <c r="B231" t="s">
        <v>262</v>
      </c>
      <c r="C231" s="51">
        <f>Corr_0!C231</f>
        <v>2.5957089296971946E-3</v>
      </c>
      <c r="D231" s="51">
        <v>0.11171716832499654</v>
      </c>
    </row>
    <row r="232" spans="2:4" x14ac:dyDescent="0.2">
      <c r="B232" t="s">
        <v>263</v>
      </c>
      <c r="C232" s="51">
        <f>Corr_0!C232</f>
        <v>4.856760358525232E-4</v>
      </c>
      <c r="D232" s="51">
        <v>5.882675750321411E-2</v>
      </c>
    </row>
    <row r="233" spans="2:4" x14ac:dyDescent="0.2">
      <c r="B233" t="s">
        <v>264</v>
      </c>
      <c r="C233" s="51">
        <f>Corr_0!C233</f>
        <v>-1.5651433372714393E-2</v>
      </c>
      <c r="D233" s="51">
        <v>2.6014315545625513E-2</v>
      </c>
    </row>
    <row r="234" spans="2:4" x14ac:dyDescent="0.2">
      <c r="B234" t="s">
        <v>265</v>
      </c>
      <c r="C234" s="51">
        <f>Corr_0!C234</f>
        <v>-3.163721824802234E-2</v>
      </c>
      <c r="D234" s="51">
        <v>2.6123264166228309E-2</v>
      </c>
    </row>
    <row r="235" spans="2:4" x14ac:dyDescent="0.2">
      <c r="B235" t="s">
        <v>266</v>
      </c>
      <c r="C235" s="51">
        <f>Corr_0!C235</f>
        <v>4.4556912317311306E-2</v>
      </c>
      <c r="D235" s="51">
        <v>2.6934059007460091E-2</v>
      </c>
    </row>
    <row r="236" spans="2:4" x14ac:dyDescent="0.2">
      <c r="B236" t="s">
        <v>267</v>
      </c>
      <c r="C236" s="51">
        <f>Corr_0!C236</f>
        <v>-2.9587317918906585E-2</v>
      </c>
      <c r="D236" s="51">
        <v>5.2942589297227512E-2</v>
      </c>
    </row>
    <row r="237" spans="2:4" x14ac:dyDescent="0.2">
      <c r="B237" t="s">
        <v>268</v>
      </c>
      <c r="C237" s="51">
        <f>Corr_0!C237</f>
        <v>-1.183583307315177E-3</v>
      </c>
      <c r="D237" s="51">
        <v>2.5005034995583798E-2</v>
      </c>
    </row>
    <row r="238" spans="2:4" x14ac:dyDescent="0.2">
      <c r="B238" t="s">
        <v>269</v>
      </c>
      <c r="C238" s="51">
        <f>Corr_0!C238</f>
        <v>-6.6146746104761272E-3</v>
      </c>
      <c r="D238" s="51">
        <v>2.8821390097599157E-2</v>
      </c>
    </row>
    <row r="239" spans="2:4" x14ac:dyDescent="0.2">
      <c r="B239" t="s">
        <v>270</v>
      </c>
      <c r="C239" s="51">
        <f>Corr_0!C239</f>
        <v>1.5430122134589372E-2</v>
      </c>
      <c r="D239" s="51">
        <v>5.5357174440049201E-2</v>
      </c>
    </row>
    <row r="240" spans="2:4" x14ac:dyDescent="0.2">
      <c r="B240" t="s">
        <v>271</v>
      </c>
      <c r="C240" s="51">
        <f>Corr_0!C240</f>
        <v>2.4025525023096857E-2</v>
      </c>
      <c r="D240" s="51">
        <v>4.070283721832281E-2</v>
      </c>
    </row>
    <row r="241" spans="2:4" x14ac:dyDescent="0.2">
      <c r="B241" t="s">
        <v>272</v>
      </c>
      <c r="C241" s="51">
        <f>Corr_0!C241</f>
        <v>9.2307403043835404E-3</v>
      </c>
      <c r="D241" s="51">
        <v>5.9861239014763541E-2</v>
      </c>
    </row>
    <row r="242" spans="2:4" x14ac:dyDescent="0.2">
      <c r="B242" t="s">
        <v>273</v>
      </c>
      <c r="C242" s="51">
        <f>Corr_0!C242</f>
        <v>9.9772588484627594E-3</v>
      </c>
      <c r="D242" s="51">
        <v>2.5504315483237259E-2</v>
      </c>
    </row>
    <row r="243" spans="2:4" x14ac:dyDescent="0.2">
      <c r="B243" t="s">
        <v>274</v>
      </c>
      <c r="C243" s="51">
        <f>Corr_0!C243</f>
        <v>9.8685124626232169E-4</v>
      </c>
      <c r="D243" s="51">
        <v>5.1896173448372634E-2</v>
      </c>
    </row>
    <row r="244" spans="2:4" x14ac:dyDescent="0.2">
      <c r="B244" t="s">
        <v>275</v>
      </c>
      <c r="C244" s="51">
        <f>Corr_0!C244</f>
        <v>2.823443888300816E-2</v>
      </c>
      <c r="D244" s="51">
        <v>2.9001454159517201E-2</v>
      </c>
    </row>
    <row r="245" spans="2:4" x14ac:dyDescent="0.2">
      <c r="B245" t="s">
        <v>276</v>
      </c>
      <c r="C245" s="51">
        <f>Corr_0!C245</f>
        <v>3.8052552545063505E-2</v>
      </c>
      <c r="D245" s="51">
        <v>2.6549793697226341E-2</v>
      </c>
    </row>
    <row r="246" spans="2:4" x14ac:dyDescent="0.2">
      <c r="B246" t="s">
        <v>277</v>
      </c>
      <c r="C246" s="51">
        <f>Corr_0!C246</f>
        <v>-2.9390154876447212E-3</v>
      </c>
      <c r="D246" s="51">
        <v>5.0062227836958545E-2</v>
      </c>
    </row>
    <row r="247" spans="2:4" x14ac:dyDescent="0.2">
      <c r="B247" t="s">
        <v>278</v>
      </c>
      <c r="C247" s="51">
        <f>Corr_0!C247</f>
        <v>3.7330759756580142E-3</v>
      </c>
      <c r="D247" s="51">
        <v>2.7803384021003158E-2</v>
      </c>
    </row>
    <row r="248" spans="2:4" x14ac:dyDescent="0.2">
      <c r="B248" t="s">
        <v>279</v>
      </c>
      <c r="C248" s="51">
        <f>Corr_0!C248</f>
        <v>-6.1986306616564051E-3</v>
      </c>
      <c r="D248" s="51">
        <v>4.983361192145426E-2</v>
      </c>
    </row>
    <row r="249" spans="2:4" x14ac:dyDescent="0.2">
      <c r="B249" t="s">
        <v>280</v>
      </c>
      <c r="C249" s="51">
        <f>Corr_0!C249</f>
        <v>-1.5936364411222016E-2</v>
      </c>
      <c r="D249" s="51">
        <v>8.2861207521700536E-2</v>
      </c>
    </row>
    <row r="250" spans="2:4" x14ac:dyDescent="0.2">
      <c r="B250" t="s">
        <v>281</v>
      </c>
      <c r="C250" s="51">
        <f>Corr_0!C250</f>
        <v>1.4935213684107877E-2</v>
      </c>
      <c r="D250" s="51">
        <v>2.7345907467310384E-2</v>
      </c>
    </row>
    <row r="251" spans="2:4" x14ac:dyDescent="0.2">
      <c r="B251" t="s">
        <v>282</v>
      </c>
      <c r="C251" s="51">
        <f>Corr_0!C251</f>
        <v>1.9427285772804469E-2</v>
      </c>
      <c r="D251" s="51">
        <v>5.3887283274677275E-2</v>
      </c>
    </row>
    <row r="252" spans="2:4" x14ac:dyDescent="0.2">
      <c r="B252" t="s">
        <v>283</v>
      </c>
      <c r="C252" s="51">
        <f>Corr_0!C252</f>
        <v>1.439277721173967E-2</v>
      </c>
      <c r="D252" s="51">
        <v>6.1411577913259033E-2</v>
      </c>
    </row>
    <row r="253" spans="2:4" x14ac:dyDescent="0.2">
      <c r="B253" t="s">
        <v>284</v>
      </c>
      <c r="C253" s="51">
        <f>Corr_0!C253</f>
        <v>8.0309858888122764E-3</v>
      </c>
      <c r="D253" s="51">
        <v>2.5002923477592247E-2</v>
      </c>
    </row>
    <row r="254" spans="2:4" x14ac:dyDescent="0.2">
      <c r="B254" t="s">
        <v>285</v>
      </c>
      <c r="C254" s="51">
        <f>Corr_0!C254</f>
        <v>4.5961143318154561E-2</v>
      </c>
      <c r="D254" s="51">
        <v>5.3439959410244098E-2</v>
      </c>
    </row>
    <row r="255" spans="2:4" x14ac:dyDescent="0.2">
      <c r="B255" t="s">
        <v>286</v>
      </c>
      <c r="C255" s="51">
        <f>Corr_0!C255</f>
        <v>1.495671476526938E-2</v>
      </c>
      <c r="D255" s="51">
        <v>5.7262246985565896E-2</v>
      </c>
    </row>
    <row r="256" spans="2:4" x14ac:dyDescent="0.2">
      <c r="B256" t="s">
        <v>287</v>
      </c>
      <c r="C256" s="51">
        <f>Corr_0!C256</f>
        <v>5.3906674044276681E-2</v>
      </c>
      <c r="D256" s="51">
        <v>2.8340180887039001E-2</v>
      </c>
    </row>
    <row r="257" spans="2:4" x14ac:dyDescent="0.2">
      <c r="B257" t="s">
        <v>288</v>
      </c>
      <c r="C257" s="51">
        <f>Corr_0!C257</f>
        <v>-1.4540827831053366E-2</v>
      </c>
      <c r="D257" s="51">
        <v>3.0211421215274419E-2</v>
      </c>
    </row>
    <row r="258" spans="2:4" x14ac:dyDescent="0.2">
      <c r="B258" t="s">
        <v>289</v>
      </c>
      <c r="C258" s="51">
        <f>Corr_0!C258</f>
        <v>-2.0233464009115971E-2</v>
      </c>
      <c r="D258" s="51">
        <v>3.3952131602459273E-2</v>
      </c>
    </row>
    <row r="259" spans="2:4" x14ac:dyDescent="0.2">
      <c r="B259" t="s">
        <v>290</v>
      </c>
      <c r="C259" s="51">
        <f>Corr_0!C259</f>
        <v>2.4875443005893796E-2</v>
      </c>
      <c r="D259" s="51">
        <v>3.3191354768896453E-2</v>
      </c>
    </row>
    <row r="260" spans="2:4" x14ac:dyDescent="0.2">
      <c r="B260" t="s">
        <v>291</v>
      </c>
      <c r="C260" s="51">
        <f>Corr_0!C260</f>
        <v>5.5644940337218798E-2</v>
      </c>
      <c r="D260" s="51">
        <v>3.0683039612464401E-2</v>
      </c>
    </row>
    <row r="261" spans="2:4" x14ac:dyDescent="0.2">
      <c r="B261" t="s">
        <v>292</v>
      </c>
      <c r="C261" s="51">
        <f>Corr_0!C261</f>
        <v>3.7772814957353469E-2</v>
      </c>
      <c r="D261" s="51">
        <v>6.0871386353229043E-2</v>
      </c>
    </row>
    <row r="262" spans="2:4" x14ac:dyDescent="0.2">
      <c r="B262" t="s">
        <v>293</v>
      </c>
      <c r="C262" s="51">
        <f>Corr_0!C262</f>
        <v>-1.445882985847693E-2</v>
      </c>
      <c r="D262" s="51">
        <v>0.13342876322605129</v>
      </c>
    </row>
    <row r="263" spans="2:4" x14ac:dyDescent="0.2">
      <c r="B263" t="s">
        <v>294</v>
      </c>
      <c r="C263" s="51">
        <f>Corr_0!C263</f>
        <v>3.0508695312365573E-2</v>
      </c>
      <c r="D263" s="51">
        <v>2.5717229189818301E-2</v>
      </c>
    </row>
    <row r="264" spans="2:4" x14ac:dyDescent="0.2">
      <c r="B264" t="s">
        <v>295</v>
      </c>
      <c r="C264" s="51">
        <f>Corr_0!C264</f>
        <v>-8.6565819412601341E-3</v>
      </c>
      <c r="D264" s="51">
        <v>7.1111848542131442E-2</v>
      </c>
    </row>
    <row r="265" spans="2:4" x14ac:dyDescent="0.2">
      <c r="B265" t="s">
        <v>296</v>
      </c>
      <c r="C265" s="51">
        <f>Corr_0!C265</f>
        <v>4.065734252618923E-2</v>
      </c>
      <c r="D265" s="51">
        <v>2.9085997358410377E-2</v>
      </c>
    </row>
    <row r="266" spans="2:4" x14ac:dyDescent="0.2">
      <c r="B266" t="s">
        <v>297</v>
      </c>
      <c r="C266" s="51">
        <f>Corr_0!C266</f>
        <v>-1.6393422232619553E-2</v>
      </c>
      <c r="D266" s="51">
        <v>2.5000053056000528E-2</v>
      </c>
    </row>
    <row r="267" spans="2:4" x14ac:dyDescent="0.2">
      <c r="B267" t="s">
        <v>298</v>
      </c>
      <c r="C267" s="51">
        <f>Corr_0!C267</f>
        <v>2.7949141122384141E-2</v>
      </c>
      <c r="D267" s="51">
        <v>3.3942129845860647E-2</v>
      </c>
    </row>
    <row r="268" spans="2:4" x14ac:dyDescent="0.2">
      <c r="B268" t="s">
        <v>299</v>
      </c>
      <c r="C268" s="51">
        <f>Corr_0!C268</f>
        <v>2.01719544314303E-2</v>
      </c>
      <c r="D268" s="51">
        <v>2.5043390541944099E-2</v>
      </c>
    </row>
    <row r="269" spans="2:4" x14ac:dyDescent="0.2">
      <c r="B269" t="s">
        <v>300</v>
      </c>
      <c r="C269" s="51">
        <f>Corr_0!C269</f>
        <v>3.5995853282753884E-2</v>
      </c>
      <c r="D269" s="51">
        <v>3.409961556247551E-2</v>
      </c>
    </row>
    <row r="270" spans="2:4" x14ac:dyDescent="0.2">
      <c r="B270" t="s">
        <v>301</v>
      </c>
      <c r="C270" s="51">
        <f>Corr_0!C270</f>
        <v>9.529032663622386E-3</v>
      </c>
      <c r="D270" s="51">
        <v>4.8885873309061662E-2</v>
      </c>
    </row>
    <row r="271" spans="2:4" x14ac:dyDescent="0.2">
      <c r="B271" t="s">
        <v>302</v>
      </c>
      <c r="C271" s="51">
        <f>Corr_0!C271</f>
        <v>9.1170354645197897E-4</v>
      </c>
      <c r="D271" s="51">
        <v>2.9498696799152346E-2</v>
      </c>
    </row>
    <row r="272" spans="2:4" x14ac:dyDescent="0.2">
      <c r="B272" t="s">
        <v>303</v>
      </c>
      <c r="C272" s="51">
        <f>Corr_0!C272</f>
        <v>-5.3481649070010601E-3</v>
      </c>
      <c r="D272" s="51">
        <v>4.7513990526727633E-2</v>
      </c>
    </row>
    <row r="273" spans="2:4" x14ac:dyDescent="0.2">
      <c r="B273" t="s">
        <v>304</v>
      </c>
      <c r="C273" s="51">
        <f>Corr_0!C273</f>
        <v>6.0936575398027309E-3</v>
      </c>
      <c r="D273" s="51">
        <v>2.5971105142848807E-2</v>
      </c>
    </row>
    <row r="274" spans="2:4" x14ac:dyDescent="0.2">
      <c r="B274" t="s">
        <v>305</v>
      </c>
      <c r="C274" s="51">
        <f>Corr_0!C274</f>
        <v>5.6107587099881243E-2</v>
      </c>
      <c r="D274" s="51">
        <v>3.91881037830916E-2</v>
      </c>
    </row>
    <row r="275" spans="2:4" x14ac:dyDescent="0.2">
      <c r="B275" t="s">
        <v>306</v>
      </c>
      <c r="C275" s="51">
        <f>Corr_0!C275</f>
        <v>-8.6427442432058955E-3</v>
      </c>
      <c r="D275" s="51">
        <v>6.7031859203105282E-2</v>
      </c>
    </row>
    <row r="276" spans="2:4" x14ac:dyDescent="0.2">
      <c r="B276" t="s">
        <v>307</v>
      </c>
      <c r="C276" s="51">
        <f>Corr_0!C276</f>
        <v>1.1781299699942035E-2</v>
      </c>
      <c r="D276" s="51">
        <v>6.8813400145887965E-2</v>
      </c>
    </row>
    <row r="277" spans="2:4" x14ac:dyDescent="0.2">
      <c r="B277" t="s">
        <v>308</v>
      </c>
      <c r="C277" s="51">
        <f>Corr_0!C277</f>
        <v>1.1362484994180015E-2</v>
      </c>
      <c r="D277" s="51">
        <v>3.291233459276368E-2</v>
      </c>
    </row>
    <row r="278" spans="2:4" x14ac:dyDescent="0.2">
      <c r="B278" t="s">
        <v>309</v>
      </c>
      <c r="C278" s="51">
        <f>Corr_0!C278</f>
        <v>6.3422112480210815E-3</v>
      </c>
      <c r="D278" s="51">
        <v>2.5079860354677495E-2</v>
      </c>
    </row>
    <row r="279" spans="2:4" x14ac:dyDescent="0.2">
      <c r="B279" t="s">
        <v>310</v>
      </c>
      <c r="C279" s="51">
        <f>Corr_0!C279</f>
        <v>3.0328598080021855E-2</v>
      </c>
      <c r="D279" s="51">
        <v>2.5006544191490176E-2</v>
      </c>
    </row>
    <row r="280" spans="2:4" x14ac:dyDescent="0.2">
      <c r="B280" t="s">
        <v>311</v>
      </c>
      <c r="C280" s="51">
        <f>Corr_0!C280</f>
        <v>6.9919831834071196E-3</v>
      </c>
      <c r="D280" s="51">
        <v>3.8594010858678626E-2</v>
      </c>
    </row>
    <row r="281" spans="2:4" x14ac:dyDescent="0.2">
      <c r="B281" t="s">
        <v>312</v>
      </c>
      <c r="C281" s="51">
        <f>Corr_0!C281</f>
        <v>-1.1073449479432765E-2</v>
      </c>
      <c r="D281" s="51">
        <v>9.4179709933558092E-2</v>
      </c>
    </row>
    <row r="282" spans="2:4" x14ac:dyDescent="0.2">
      <c r="B282" t="s">
        <v>313</v>
      </c>
      <c r="C282" s="51">
        <f>Corr_0!C282</f>
        <v>3.0617164764267318E-2</v>
      </c>
      <c r="D282" s="51">
        <v>7.6141426892354813E-2</v>
      </c>
    </row>
    <row r="283" spans="2:4" x14ac:dyDescent="0.2">
      <c r="B283" t="s">
        <v>314</v>
      </c>
      <c r="C283" s="51">
        <f>Corr_0!C283</f>
        <v>1.8580908420726228E-2</v>
      </c>
      <c r="D283" s="51">
        <v>2.508661498130163E-2</v>
      </c>
    </row>
    <row r="284" spans="2:4" x14ac:dyDescent="0.2">
      <c r="B284" t="s">
        <v>315</v>
      </c>
      <c r="C284" s="51">
        <f>Corr_0!C284</f>
        <v>1.8795746985434063E-2</v>
      </c>
      <c r="D284" s="51">
        <v>2.6799894494853139E-2</v>
      </c>
    </row>
    <row r="285" spans="2:4" x14ac:dyDescent="0.2">
      <c r="B285" t="s">
        <v>316</v>
      </c>
      <c r="C285" s="51">
        <f>Corr_0!C285</f>
        <v>1.0933447495586196E-3</v>
      </c>
      <c r="D285" s="51">
        <v>6.1305201480882018E-2</v>
      </c>
    </row>
    <row r="286" spans="2:4" x14ac:dyDescent="0.2">
      <c r="B286" t="s">
        <v>317</v>
      </c>
      <c r="C286" s="51">
        <f>Corr_0!C286</f>
        <v>3.8924369629755755E-2</v>
      </c>
      <c r="D286" s="51">
        <v>3.9832717158706128E-2</v>
      </c>
    </row>
    <row r="287" spans="2:4" x14ac:dyDescent="0.2">
      <c r="B287" t="s">
        <v>318</v>
      </c>
      <c r="C287" s="51">
        <f>Corr_0!C287</f>
        <v>-4.3992643970162219E-3</v>
      </c>
      <c r="D287" s="51">
        <v>3.1859388176683011E-2</v>
      </c>
    </row>
    <row r="288" spans="2:4" x14ac:dyDescent="0.2">
      <c r="B288" t="s">
        <v>319</v>
      </c>
      <c r="C288" s="51">
        <f>Corr_0!C288</f>
        <v>2.3432276786101661E-3</v>
      </c>
      <c r="D288" s="51">
        <v>3.0020650513013152E-2</v>
      </c>
    </row>
    <row r="289" spans="2:4" x14ac:dyDescent="0.2">
      <c r="B289" t="s">
        <v>320</v>
      </c>
      <c r="C289" s="51">
        <f>Corr_0!C289</f>
        <v>7.1069896446851848E-3</v>
      </c>
      <c r="D289" s="51">
        <v>2.9318959805008163E-2</v>
      </c>
    </row>
    <row r="290" spans="2:4" x14ac:dyDescent="0.2">
      <c r="B290" t="s">
        <v>321</v>
      </c>
      <c r="C290" s="51">
        <f>Corr_0!C290</f>
        <v>3.11497472120442E-2</v>
      </c>
      <c r="D290" s="51">
        <v>2.9664664661904337E-2</v>
      </c>
    </row>
    <row r="291" spans="2:4" x14ac:dyDescent="0.2">
      <c r="B291" t="s">
        <v>322</v>
      </c>
      <c r="C291" s="51">
        <f>Corr_0!C291</f>
        <v>4.4828193976380784E-2</v>
      </c>
      <c r="D291" s="51">
        <v>8.4107658624681003E-2</v>
      </c>
    </row>
    <row r="292" spans="2:4" x14ac:dyDescent="0.2">
      <c r="B292" t="s">
        <v>323</v>
      </c>
      <c r="C292" s="51">
        <f>Corr_0!C292</f>
        <v>2.1772854435591939E-2</v>
      </c>
      <c r="D292" s="51">
        <v>2.7424244120052954E-2</v>
      </c>
    </row>
    <row r="293" spans="2:4" x14ac:dyDescent="0.2">
      <c r="B293" t="s">
        <v>324</v>
      </c>
      <c r="C293" s="51">
        <f>Corr_0!C293</f>
        <v>-1.9963362627737541E-2</v>
      </c>
      <c r="D293" s="51">
        <v>4.6613324823289295E-2</v>
      </c>
    </row>
    <row r="294" spans="2:4" x14ac:dyDescent="0.2">
      <c r="B294" t="s">
        <v>325</v>
      </c>
      <c r="C294" s="51">
        <f>Corr_0!C294</f>
        <v>7.05094864212703E-3</v>
      </c>
      <c r="D294" s="51">
        <v>4.1032174420526479E-2</v>
      </c>
    </row>
    <row r="295" spans="2:4" x14ac:dyDescent="0.2">
      <c r="B295" t="s">
        <v>326</v>
      </c>
      <c r="C295" s="51">
        <f>Corr_0!C295</f>
        <v>-1.6543255081892805E-2</v>
      </c>
      <c r="D295" s="51">
        <v>2.6423109531947996E-2</v>
      </c>
    </row>
    <row r="296" spans="2:4" x14ac:dyDescent="0.2">
      <c r="B296" t="s">
        <v>327</v>
      </c>
      <c r="C296" s="51">
        <f>Corr_0!C296</f>
        <v>-2.1001542349474225E-2</v>
      </c>
      <c r="D296" s="51">
        <v>4.2298883214359678E-2</v>
      </c>
    </row>
    <row r="297" spans="2:4" x14ac:dyDescent="0.2">
      <c r="B297" t="s">
        <v>328</v>
      </c>
      <c r="C297" s="51">
        <f>Corr_0!C297</f>
        <v>-7.973182427569744E-3</v>
      </c>
      <c r="D297" s="51">
        <v>5.8043414124535009E-2</v>
      </c>
    </row>
    <row r="298" spans="2:4" x14ac:dyDescent="0.2">
      <c r="B298" t="s">
        <v>329</v>
      </c>
      <c r="C298" s="51">
        <f>Corr_0!C298</f>
        <v>4.7146272776082458E-2</v>
      </c>
      <c r="D298" s="51">
        <v>4.0511701570570491E-2</v>
      </c>
    </row>
    <row r="299" spans="2:4" x14ac:dyDescent="0.2">
      <c r="B299" t="s">
        <v>330</v>
      </c>
      <c r="C299" s="51">
        <f>Corr_0!C299</f>
        <v>8.7942005792620084E-4</v>
      </c>
      <c r="D299" s="51">
        <v>2.5616345717783717E-2</v>
      </c>
    </row>
    <row r="300" spans="2:4" x14ac:dyDescent="0.2">
      <c r="B300" t="s">
        <v>331</v>
      </c>
      <c r="C300" s="51">
        <f>Corr_0!C300</f>
        <v>-1.2102672376334995E-2</v>
      </c>
      <c r="D300" s="51">
        <v>2.8883018362869686E-2</v>
      </c>
    </row>
    <row r="301" spans="2:4" x14ac:dyDescent="0.2">
      <c r="B301" t="s">
        <v>332</v>
      </c>
      <c r="C301" s="51">
        <f>Corr_0!C301</f>
        <v>-3.6369076023875999E-2</v>
      </c>
      <c r="D301" s="51">
        <v>5.3446104655686819E-2</v>
      </c>
    </row>
    <row r="302" spans="2:4" x14ac:dyDescent="0.2">
      <c r="B302" t="s">
        <v>333</v>
      </c>
      <c r="C302" s="51">
        <f>Corr_0!C302</f>
        <v>-1.6595469367533415E-2</v>
      </c>
      <c r="D302" s="51">
        <v>2.8586083955218344E-2</v>
      </c>
    </row>
    <row r="303" spans="2:4" x14ac:dyDescent="0.2">
      <c r="B303" t="s">
        <v>334</v>
      </c>
      <c r="C303" s="51">
        <f>Corr_0!C303</f>
        <v>2.3133702767442338E-2</v>
      </c>
      <c r="D303" s="51">
        <v>3.0716074655035893E-2</v>
      </c>
    </row>
    <row r="304" spans="2:4" x14ac:dyDescent="0.2">
      <c r="B304" t="s">
        <v>335</v>
      </c>
      <c r="C304" s="51">
        <f>Corr_0!C304</f>
        <v>1.1475374706800726E-2</v>
      </c>
      <c r="D304" s="51">
        <v>2.8813246985451207E-2</v>
      </c>
    </row>
    <row r="305" spans="2:4" x14ac:dyDescent="0.2">
      <c r="B305" t="s">
        <v>336</v>
      </c>
      <c r="C305" s="51">
        <f>Corr_0!C305</f>
        <v>3.9606617423099913E-2</v>
      </c>
      <c r="D305" s="51">
        <v>2.6318981851888832E-2</v>
      </c>
    </row>
    <row r="306" spans="2:4" x14ac:dyDescent="0.2">
      <c r="B306" t="s">
        <v>337</v>
      </c>
      <c r="C306" s="51">
        <f>Corr_0!C306</f>
        <v>1.3335732391433829E-2</v>
      </c>
      <c r="D306" s="51">
        <v>4.7977225657746196E-2</v>
      </c>
    </row>
    <row r="307" spans="2:4" x14ac:dyDescent="0.2">
      <c r="B307" t="s">
        <v>338</v>
      </c>
      <c r="C307" s="51">
        <f>Corr_0!C307</f>
        <v>-3.3991648540210473E-2</v>
      </c>
      <c r="D307" s="51">
        <v>2.8199558306651058E-2</v>
      </c>
    </row>
    <row r="308" spans="2:4" x14ac:dyDescent="0.2">
      <c r="B308" t="s">
        <v>339</v>
      </c>
      <c r="C308" s="51">
        <f>Corr_0!C308</f>
        <v>1.0245686777108321E-2</v>
      </c>
      <c r="D308" s="51">
        <v>0.10947091325469138</v>
      </c>
    </row>
    <row r="309" spans="2:4" x14ac:dyDescent="0.2">
      <c r="B309" t="s">
        <v>340</v>
      </c>
      <c r="C309" s="51">
        <f>Corr_0!C309</f>
        <v>1.7435596522094199E-2</v>
      </c>
      <c r="D309" s="51">
        <v>2.716941327579659E-2</v>
      </c>
    </row>
    <row r="310" spans="2:4" x14ac:dyDescent="0.2">
      <c r="B310" t="s">
        <v>341</v>
      </c>
      <c r="C310" s="51">
        <f>Corr_0!C310</f>
        <v>2.1363656333511966E-2</v>
      </c>
      <c r="D310" s="51">
        <v>9.8525323498827727E-2</v>
      </c>
    </row>
    <row r="311" spans="2:4" x14ac:dyDescent="0.2">
      <c r="B311" t="s">
        <v>342</v>
      </c>
      <c r="C311" s="51">
        <f>Corr_0!C311</f>
        <v>-1.5526855261187248E-3</v>
      </c>
      <c r="D311" s="51">
        <v>3.444377441188666E-2</v>
      </c>
    </row>
    <row r="312" spans="2:4" x14ac:dyDescent="0.2">
      <c r="B312" t="s">
        <v>343</v>
      </c>
      <c r="C312" s="51">
        <f>Corr_0!C312</f>
        <v>-2.3912115416162824E-2</v>
      </c>
      <c r="D312" s="51">
        <v>2.7525598672920797E-2</v>
      </c>
    </row>
    <row r="313" spans="2:4" x14ac:dyDescent="0.2">
      <c r="B313" t="s">
        <v>344</v>
      </c>
      <c r="C313" s="51">
        <f>Corr_0!C313</f>
        <v>5.2944850248453348E-3</v>
      </c>
      <c r="D313" s="51">
        <v>2.5235479632336858E-2</v>
      </c>
    </row>
    <row r="314" spans="2:4" x14ac:dyDescent="0.2">
      <c r="B314" t="s">
        <v>345</v>
      </c>
      <c r="C314" s="51">
        <f>Corr_0!C314</f>
        <v>5.0168203699465777E-3</v>
      </c>
      <c r="D314" s="51">
        <v>2.6106549298859683E-2</v>
      </c>
    </row>
    <row r="315" spans="2:4" x14ac:dyDescent="0.2">
      <c r="B315" t="s">
        <v>346</v>
      </c>
      <c r="C315" s="51">
        <f>Corr_0!C315</f>
        <v>3.9827851303871212E-3</v>
      </c>
      <c r="D315" s="51">
        <v>7.3867462164710199E-2</v>
      </c>
    </row>
    <row r="316" spans="2:4" x14ac:dyDescent="0.2">
      <c r="B316" t="s">
        <v>347</v>
      </c>
      <c r="C316" s="51">
        <f>Corr_0!C316</f>
        <v>-1.0169905695746615E-2</v>
      </c>
      <c r="D316" s="51">
        <v>2.5287988855074179E-2</v>
      </c>
    </row>
    <row r="317" spans="2:4" x14ac:dyDescent="0.2">
      <c r="B317" t="s">
        <v>348</v>
      </c>
      <c r="C317" s="51">
        <f>Corr_0!C317</f>
        <v>1.7834903952505064E-3</v>
      </c>
      <c r="D317" s="51">
        <v>2.526166263272352E-2</v>
      </c>
    </row>
    <row r="318" spans="2:4" x14ac:dyDescent="0.2">
      <c r="B318" t="s">
        <v>349</v>
      </c>
      <c r="C318" s="51">
        <f>Corr_0!C318</f>
        <v>9.4838664460877003E-3</v>
      </c>
      <c r="D318" s="51">
        <v>4.5911970949344912E-2</v>
      </c>
    </row>
    <row r="319" spans="2:4" x14ac:dyDescent="0.2">
      <c r="B319" t="s">
        <v>350</v>
      </c>
      <c r="C319" s="51">
        <f>Corr_0!C319</f>
        <v>1.9364202932146135E-3</v>
      </c>
      <c r="D319" s="51">
        <v>6.1365982449380553E-2</v>
      </c>
    </row>
    <row r="320" spans="2:4" x14ac:dyDescent="0.2">
      <c r="B320" t="s">
        <v>351</v>
      </c>
      <c r="C320" s="51">
        <f>Corr_0!C320</f>
        <v>2.8941835443229917E-2</v>
      </c>
      <c r="D320" s="51">
        <v>3.6292480315645421E-2</v>
      </c>
    </row>
    <row r="321" spans="2:4" x14ac:dyDescent="0.2">
      <c r="B321" t="s">
        <v>352</v>
      </c>
      <c r="C321" s="51">
        <f>Corr_0!C321</f>
        <v>-7.0913664681002495E-3</v>
      </c>
      <c r="D321" s="51">
        <v>5.0872514807495106E-2</v>
      </c>
    </row>
    <row r="322" spans="2:4" x14ac:dyDescent="0.2">
      <c r="B322" t="s">
        <v>353</v>
      </c>
      <c r="C322" s="51">
        <f>Corr_0!C322</f>
        <v>1.1510668516867054E-2</v>
      </c>
      <c r="D322" s="51">
        <v>3.3387517250219406E-2</v>
      </c>
    </row>
    <row r="323" spans="2:4" x14ac:dyDescent="0.2">
      <c r="B323" t="s">
        <v>354</v>
      </c>
      <c r="C323" s="51">
        <f>Corr_0!C323</f>
        <v>3.4486934174391533E-2</v>
      </c>
      <c r="D323" s="51">
        <v>2.7710508554415429E-2</v>
      </c>
    </row>
    <row r="324" spans="2:4" x14ac:dyDescent="0.2">
      <c r="B324" t="s">
        <v>355</v>
      </c>
      <c r="C324" s="51">
        <f>Corr_0!C324</f>
        <v>-2.1476671324240006E-2</v>
      </c>
      <c r="D324" s="51">
        <v>2.6279406910239916E-2</v>
      </c>
    </row>
    <row r="325" spans="2:4" x14ac:dyDescent="0.2">
      <c r="B325" t="s">
        <v>356</v>
      </c>
      <c r="C325" s="51">
        <f>Corr_0!C325</f>
        <v>-5.628286471682337E-3</v>
      </c>
      <c r="D325" s="51">
        <v>2.5523046790690607E-2</v>
      </c>
    </row>
    <row r="326" spans="2:4" x14ac:dyDescent="0.2">
      <c r="B326" t="s">
        <v>357</v>
      </c>
      <c r="C326" s="51">
        <f>Corr_0!C326</f>
        <v>2.6396528924682063E-3</v>
      </c>
      <c r="D326" s="51">
        <v>4.7424652091626232E-2</v>
      </c>
    </row>
    <row r="327" spans="2:4" x14ac:dyDescent="0.2">
      <c r="B327" t="s">
        <v>358</v>
      </c>
      <c r="C327" s="51">
        <f>Corr_0!C327</f>
        <v>9.4692935360422871E-3</v>
      </c>
      <c r="D327" s="51">
        <v>5.6039265141984415E-2</v>
      </c>
    </row>
    <row r="328" spans="2:4" x14ac:dyDescent="0.2">
      <c r="B328" t="s">
        <v>359</v>
      </c>
      <c r="C328" s="51">
        <f>Corr_0!C328</f>
        <v>2.9878991103319076E-2</v>
      </c>
      <c r="D328" s="51">
        <v>4.3371737041013894E-2</v>
      </c>
    </row>
    <row r="329" spans="2:4" x14ac:dyDescent="0.2">
      <c r="B329" t="s">
        <v>360</v>
      </c>
      <c r="C329" s="51">
        <f>Corr_0!C329</f>
        <v>3.1124609835880182E-2</v>
      </c>
      <c r="D329" s="51">
        <v>3.6966971239760171E-2</v>
      </c>
    </row>
    <row r="330" spans="2:4" x14ac:dyDescent="0.2">
      <c r="B330" t="s">
        <v>361</v>
      </c>
      <c r="C330" s="51">
        <f>Corr_0!C330</f>
        <v>-2.8795224753366461E-2</v>
      </c>
      <c r="D330" s="51">
        <v>2.6257313382637253E-2</v>
      </c>
    </row>
    <row r="331" spans="2:4" x14ac:dyDescent="0.2">
      <c r="B331" t="s">
        <v>362</v>
      </c>
      <c r="C331" s="51">
        <f>Corr_0!C331</f>
        <v>4.0096551955668734E-3</v>
      </c>
      <c r="D331" s="51">
        <v>2.5432088471237846E-2</v>
      </c>
    </row>
    <row r="332" spans="2:4" x14ac:dyDescent="0.2">
      <c r="B332" t="s">
        <v>363</v>
      </c>
      <c r="C332" s="51">
        <f>Corr_0!C332</f>
        <v>4.2480763920481418E-2</v>
      </c>
      <c r="D332" s="51">
        <v>3.8474589499100181E-2</v>
      </c>
    </row>
    <row r="333" spans="2:4" x14ac:dyDescent="0.2">
      <c r="B333" t="s">
        <v>364</v>
      </c>
      <c r="C333" s="51">
        <f>Corr_0!C333</f>
        <v>-6.3434683742124316E-3</v>
      </c>
      <c r="D333" s="51">
        <v>3.6792744583965808E-2</v>
      </c>
    </row>
    <row r="334" spans="2:4" x14ac:dyDescent="0.2">
      <c r="B334" t="s">
        <v>365</v>
      </c>
      <c r="C334" s="51">
        <f>Corr_0!C334</f>
        <v>4.5903148117998879E-2</v>
      </c>
      <c r="D334" s="51">
        <v>2.9255016504066991E-2</v>
      </c>
    </row>
    <row r="335" spans="2:4" x14ac:dyDescent="0.2">
      <c r="B335" t="s">
        <v>366</v>
      </c>
      <c r="C335" s="51">
        <f>Corr_0!C335</f>
        <v>2.02590401188509E-2</v>
      </c>
      <c r="D335" s="51">
        <v>2.8202837630047207E-2</v>
      </c>
    </row>
    <row r="336" spans="2:4" x14ac:dyDescent="0.2">
      <c r="B336" t="s">
        <v>367</v>
      </c>
      <c r="C336" s="51">
        <f>Corr_0!C336</f>
        <v>-7.9705419384611832E-3</v>
      </c>
      <c r="D336" s="51">
        <v>2.5095901823656307E-2</v>
      </c>
    </row>
    <row r="337" spans="2:4" x14ac:dyDescent="0.2">
      <c r="B337" t="s">
        <v>368</v>
      </c>
      <c r="C337" s="51">
        <f>Corr_0!C337</f>
        <v>1.0004219145033104E-2</v>
      </c>
      <c r="D337" s="51">
        <v>2.6321174381465001E-2</v>
      </c>
    </row>
    <row r="338" spans="2:4" x14ac:dyDescent="0.2">
      <c r="B338" t="s">
        <v>369</v>
      </c>
      <c r="C338" s="51">
        <f>Corr_0!C338</f>
        <v>2.3648920724551353E-2</v>
      </c>
      <c r="D338" s="51">
        <v>2.7680149379730526E-2</v>
      </c>
    </row>
    <row r="339" spans="2:4" x14ac:dyDescent="0.2">
      <c r="B339" t="s">
        <v>370</v>
      </c>
      <c r="C339" s="51">
        <f>Corr_0!C339</f>
        <v>8.7200504834286721E-3</v>
      </c>
      <c r="D339" s="51">
        <v>2.500918987872754E-2</v>
      </c>
    </row>
    <row r="340" spans="2:4" x14ac:dyDescent="0.2">
      <c r="B340" t="s">
        <v>371</v>
      </c>
      <c r="C340" s="51">
        <f>Corr_0!C340</f>
        <v>-5.6743191665224475E-3</v>
      </c>
      <c r="D340" s="51">
        <v>2.9118025729098593E-2</v>
      </c>
    </row>
    <row r="341" spans="2:4" x14ac:dyDescent="0.2">
      <c r="B341" t="s">
        <v>372</v>
      </c>
      <c r="C341" s="51">
        <f>Corr_0!C341</f>
        <v>1.8466130759168888E-2</v>
      </c>
      <c r="D341" s="51">
        <v>9.8395020165429836E-2</v>
      </c>
    </row>
    <row r="342" spans="2:4" x14ac:dyDescent="0.2">
      <c r="B342" t="s">
        <v>373</v>
      </c>
      <c r="C342" s="51">
        <f>Corr_0!C342</f>
        <v>-6.4544189274376631E-3</v>
      </c>
      <c r="D342" s="51">
        <v>2.7396384755393396E-2</v>
      </c>
    </row>
    <row r="343" spans="2:4" x14ac:dyDescent="0.2">
      <c r="B343" t="s">
        <v>374</v>
      </c>
      <c r="C343" s="51">
        <f>Corr_0!C343</f>
        <v>-3.0581174343504519E-2</v>
      </c>
      <c r="D343" s="51">
        <v>6.3932756103033575E-2</v>
      </c>
    </row>
    <row r="344" spans="2:4" x14ac:dyDescent="0.2">
      <c r="B344" t="s">
        <v>375</v>
      </c>
      <c r="C344" s="51">
        <f>Corr_0!C344</f>
        <v>-2.4665357451145543E-2</v>
      </c>
      <c r="D344" s="51">
        <v>2.8285377757709108E-2</v>
      </c>
    </row>
    <row r="345" spans="2:4" x14ac:dyDescent="0.2">
      <c r="B345" t="s">
        <v>376</v>
      </c>
      <c r="C345" s="51">
        <f>Corr_0!C345</f>
        <v>-5.8093094587301237E-3</v>
      </c>
      <c r="D345" s="51">
        <v>2.5295082197982325E-2</v>
      </c>
    </row>
    <row r="346" spans="2:4" x14ac:dyDescent="0.2">
      <c r="B346" t="s">
        <v>377</v>
      </c>
      <c r="C346" s="51">
        <f>Corr_0!C346</f>
        <v>3.559836626780493E-2</v>
      </c>
      <c r="D346" s="51">
        <v>3.9776089760127219E-2</v>
      </c>
    </row>
    <row r="347" spans="2:4" x14ac:dyDescent="0.2">
      <c r="B347" t="s">
        <v>378</v>
      </c>
      <c r="C347" s="51">
        <f>Corr_0!C347</f>
        <v>5.5416002581935714E-2</v>
      </c>
      <c r="D347" s="51">
        <v>5.3313782268176999E-2</v>
      </c>
    </row>
    <row r="348" spans="2:4" x14ac:dyDescent="0.2">
      <c r="B348" t="s">
        <v>379</v>
      </c>
      <c r="C348" s="51">
        <f>Corr_0!C348</f>
        <v>-3.9320407096780242E-3</v>
      </c>
      <c r="D348" s="51">
        <v>8.850106272936184E-2</v>
      </c>
    </row>
    <row r="349" spans="2:4" x14ac:dyDescent="0.2">
      <c r="B349" t="s">
        <v>380</v>
      </c>
      <c r="C349" s="51">
        <f>Corr_0!C349</f>
        <v>-2.6537857198072907E-3</v>
      </c>
      <c r="D349" s="51">
        <v>2.9659750659079172E-2</v>
      </c>
    </row>
    <row r="350" spans="2:4" x14ac:dyDescent="0.2">
      <c r="B350" t="s">
        <v>381</v>
      </c>
      <c r="C350" s="51">
        <f>Corr_0!C350</f>
        <v>-5.4010826796196728E-3</v>
      </c>
      <c r="D350" s="51">
        <v>0.13273925043601026</v>
      </c>
    </row>
    <row r="351" spans="2:4" x14ac:dyDescent="0.2">
      <c r="B351" t="s">
        <v>382</v>
      </c>
      <c r="C351" s="51">
        <f>Corr_0!C351</f>
        <v>-1.7083551157039675E-2</v>
      </c>
      <c r="D351" s="51">
        <v>4.9964925075777891E-2</v>
      </c>
    </row>
    <row r="352" spans="2:4" x14ac:dyDescent="0.2">
      <c r="B352" t="s">
        <v>383</v>
      </c>
      <c r="C352" s="51">
        <f>Corr_0!C352</f>
        <v>1.7366928638672507E-2</v>
      </c>
      <c r="D352" s="51">
        <v>2.5016561009953312E-2</v>
      </c>
    </row>
    <row r="353" spans="2:4" x14ac:dyDescent="0.2">
      <c r="B353" t="s">
        <v>384</v>
      </c>
      <c r="C353" s="51">
        <f>Corr_0!C353</f>
        <v>9.4431504880168847E-3</v>
      </c>
      <c r="D353" s="51">
        <v>8.5633450526251875E-2</v>
      </c>
    </row>
    <row r="354" spans="2:4" x14ac:dyDescent="0.2">
      <c r="B354" t="s">
        <v>385</v>
      </c>
      <c r="C354" s="51">
        <f>Corr_0!C354</f>
        <v>3.0063894953662367E-3</v>
      </c>
      <c r="D354" s="51">
        <v>2.6975690590049912E-2</v>
      </c>
    </row>
    <row r="355" spans="2:4" x14ac:dyDescent="0.2">
      <c r="B355" t="s">
        <v>386</v>
      </c>
      <c r="C355" s="51">
        <f>Corr_0!C355</f>
        <v>1.7989521549736081E-3</v>
      </c>
      <c r="D355" s="51">
        <v>5.1094469558237751E-2</v>
      </c>
    </row>
    <row r="356" spans="2:4" x14ac:dyDescent="0.2">
      <c r="B356" t="s">
        <v>387</v>
      </c>
      <c r="C356" s="51">
        <f>Corr_0!C356</f>
        <v>3.7686903953872294E-2</v>
      </c>
      <c r="D356" s="51">
        <v>3.3290899700076239E-2</v>
      </c>
    </row>
    <row r="357" spans="2:4" x14ac:dyDescent="0.2">
      <c r="B357" t="s">
        <v>388</v>
      </c>
      <c r="C357" s="51">
        <f>Corr_0!C357</f>
        <v>1.051738199003832E-2</v>
      </c>
      <c r="D357" s="51">
        <v>2.668752976696484E-2</v>
      </c>
    </row>
    <row r="358" spans="2:4" x14ac:dyDescent="0.2">
      <c r="B358" t="s">
        <v>389</v>
      </c>
      <c r="C358" s="51">
        <f>Corr_0!C358</f>
        <v>-1.4900419048350223E-2</v>
      </c>
      <c r="D358" s="51">
        <v>3.4202471299748891E-2</v>
      </c>
    </row>
    <row r="359" spans="2:4" x14ac:dyDescent="0.2">
      <c r="B359" t="s">
        <v>390</v>
      </c>
      <c r="C359" s="51">
        <f>Corr_0!C359</f>
        <v>-1.7126073091278074E-2</v>
      </c>
      <c r="D359" s="51">
        <v>2.8139340062420779E-2</v>
      </c>
    </row>
    <row r="360" spans="2:4" x14ac:dyDescent="0.2">
      <c r="B360" t="s">
        <v>391</v>
      </c>
      <c r="C360" s="51">
        <f>Corr_0!C360</f>
        <v>1.7265849273059623E-2</v>
      </c>
      <c r="D360" s="51">
        <v>4.9537040513805655E-2</v>
      </c>
    </row>
    <row r="361" spans="2:4" x14ac:dyDescent="0.2">
      <c r="B361" t="s">
        <v>392</v>
      </c>
      <c r="C361" s="51">
        <f>Corr_0!C361</f>
        <v>3.9463299090915602E-2</v>
      </c>
      <c r="D361" s="51">
        <v>2.8114306554135791E-2</v>
      </c>
    </row>
    <row r="362" spans="2:4" x14ac:dyDescent="0.2">
      <c r="B362" t="s">
        <v>393</v>
      </c>
      <c r="C362" s="51">
        <f>Corr_0!C362</f>
        <v>-4.4863211306704828E-3</v>
      </c>
      <c r="D362" s="51">
        <v>3.9729773855347053E-2</v>
      </c>
    </row>
    <row r="363" spans="2:4" x14ac:dyDescent="0.2">
      <c r="B363" t="s">
        <v>394</v>
      </c>
      <c r="C363" s="51">
        <f>Corr_0!C363</f>
        <v>-8.7619078116282032E-3</v>
      </c>
      <c r="D363" s="51">
        <v>3.7407326058043436E-2</v>
      </c>
    </row>
    <row r="364" spans="2:4" x14ac:dyDescent="0.2">
      <c r="B364" t="s">
        <v>395</v>
      </c>
      <c r="C364" s="51">
        <f>Corr_0!C364</f>
        <v>-1.4248799801176501E-2</v>
      </c>
      <c r="D364" s="51">
        <v>2.5935919231699668E-2</v>
      </c>
    </row>
    <row r="365" spans="2:4" x14ac:dyDescent="0.2">
      <c r="B365" t="s">
        <v>396</v>
      </c>
      <c r="C365" s="51">
        <f>Corr_0!C365</f>
        <v>3.7335069402761441E-2</v>
      </c>
      <c r="D365" s="51">
        <v>2.7270382014847834E-2</v>
      </c>
    </row>
    <row r="366" spans="2:4" x14ac:dyDescent="0.2">
      <c r="B366" t="s">
        <v>397</v>
      </c>
      <c r="C366" s="51">
        <f>Corr_0!C366</f>
        <v>2.9514916924681313E-2</v>
      </c>
      <c r="D366" s="51">
        <v>3.805744501936157E-2</v>
      </c>
    </row>
    <row r="367" spans="2:4" x14ac:dyDescent="0.2">
      <c r="B367" t="s">
        <v>398</v>
      </c>
      <c r="C367" s="51">
        <f>Corr_0!C367</f>
        <v>3.500675052068343E-2</v>
      </c>
      <c r="D367" s="51">
        <v>2.6185905469358943E-2</v>
      </c>
    </row>
    <row r="368" spans="2:4" x14ac:dyDescent="0.2">
      <c r="B368" t="s">
        <v>399</v>
      </c>
      <c r="C368" s="51">
        <f>Corr_0!C368</f>
        <v>1.5231976700735689E-2</v>
      </c>
      <c r="D368" s="51">
        <v>7.6415017428020426E-2</v>
      </c>
    </row>
    <row r="369" spans="2:4" x14ac:dyDescent="0.2">
      <c r="B369" t="s">
        <v>400</v>
      </c>
      <c r="C369" s="51">
        <f>Corr_0!C369</f>
        <v>2.0378341695283558E-2</v>
      </c>
      <c r="D369" s="51">
        <v>2.8689737048820531E-2</v>
      </c>
    </row>
    <row r="370" spans="2:4" x14ac:dyDescent="0.2">
      <c r="B370" t="s">
        <v>401</v>
      </c>
      <c r="C370" s="51">
        <f>Corr_0!C370</f>
        <v>-1.7320773432421659E-2</v>
      </c>
      <c r="D370" s="51">
        <v>2.5054355200905747E-2</v>
      </c>
    </row>
    <row r="371" spans="2:4" x14ac:dyDescent="0.2">
      <c r="B371" t="s">
        <v>402</v>
      </c>
      <c r="C371" s="51">
        <f>Corr_0!C371</f>
        <v>1.6266733172566342E-2</v>
      </c>
      <c r="D371" s="51">
        <v>3.4756994626921577E-2</v>
      </c>
    </row>
    <row r="372" spans="2:4" x14ac:dyDescent="0.2">
      <c r="B372" t="s">
        <v>403</v>
      </c>
      <c r="C372" s="51">
        <f>Corr_0!C372</f>
        <v>-1.1782999082327118E-2</v>
      </c>
      <c r="D372" s="51">
        <v>2.6791105252012053E-2</v>
      </c>
    </row>
    <row r="373" spans="2:4" x14ac:dyDescent="0.2">
      <c r="B373" t="s">
        <v>404</v>
      </c>
      <c r="C373" s="51">
        <f>Corr_0!C373</f>
        <v>-2.9270822717676389E-3</v>
      </c>
      <c r="D373" s="51">
        <v>3.169103999015753E-2</v>
      </c>
    </row>
    <row r="374" spans="2:4" x14ac:dyDescent="0.2">
      <c r="B374" t="s">
        <v>405</v>
      </c>
      <c r="C374" s="51">
        <f>Corr_0!C374</f>
        <v>1.7933549089885099E-2</v>
      </c>
      <c r="D374" s="51">
        <v>2.5519430406804426E-2</v>
      </c>
    </row>
    <row r="375" spans="2:4" x14ac:dyDescent="0.2">
      <c r="B375" t="s">
        <v>406</v>
      </c>
      <c r="C375" s="51">
        <f>Corr_0!C375</f>
        <v>3.6805477982558852E-3</v>
      </c>
      <c r="D375" s="51">
        <v>2.5990363093745757E-2</v>
      </c>
    </row>
    <row r="376" spans="2:4" x14ac:dyDescent="0.2">
      <c r="B376" t="s">
        <v>407</v>
      </c>
      <c r="C376" s="51">
        <f>Corr_0!C376</f>
        <v>2.1001101439922044E-2</v>
      </c>
      <c r="D376" s="51">
        <v>3.1978725435403803E-2</v>
      </c>
    </row>
    <row r="377" spans="2:4" x14ac:dyDescent="0.2">
      <c r="B377" t="s">
        <v>408</v>
      </c>
      <c r="C377" s="51">
        <f>Corr_0!C377</f>
        <v>3.1047863655377572E-3</v>
      </c>
      <c r="D377" s="51">
        <v>2.5001736388313243E-2</v>
      </c>
    </row>
    <row r="378" spans="2:4" x14ac:dyDescent="0.2">
      <c r="B378" t="s">
        <v>409</v>
      </c>
      <c r="C378" s="51">
        <f>Corr_0!C378</f>
        <v>2.2120122066474471E-2</v>
      </c>
      <c r="D378" s="51">
        <v>2.6679499101803342E-2</v>
      </c>
    </row>
    <row r="379" spans="2:4" x14ac:dyDescent="0.2">
      <c r="B379" t="s">
        <v>410</v>
      </c>
      <c r="C379" s="51">
        <f>Corr_0!C379</f>
        <v>2.3621592881087644E-2</v>
      </c>
      <c r="D379" s="51">
        <v>3.290199496394916E-2</v>
      </c>
    </row>
    <row r="380" spans="2:4" x14ac:dyDescent="0.2">
      <c r="B380" t="s">
        <v>411</v>
      </c>
      <c r="C380" s="51">
        <f>Corr_0!C380</f>
        <v>1.0732957642769398E-2</v>
      </c>
      <c r="D380" s="51">
        <v>4.9324334306656732E-2</v>
      </c>
    </row>
    <row r="381" spans="2:4" x14ac:dyDescent="0.2">
      <c r="B381" t="s">
        <v>412</v>
      </c>
      <c r="C381" s="51">
        <f>Corr_0!C381</f>
        <v>3.212847543898039E-2</v>
      </c>
      <c r="D381" s="51">
        <v>2.5189224320256928E-2</v>
      </c>
    </row>
    <row r="382" spans="2:4" x14ac:dyDescent="0.2">
      <c r="B382" t="s">
        <v>413</v>
      </c>
      <c r="C382" s="51">
        <f>Corr_0!C382</f>
        <v>-1.7912726339220312E-3</v>
      </c>
      <c r="D382" s="51">
        <v>5.7809351132997136E-2</v>
      </c>
    </row>
    <row r="383" spans="2:4" x14ac:dyDescent="0.2">
      <c r="B383" t="s">
        <v>414</v>
      </c>
      <c r="C383" s="51">
        <f>Corr_0!C383</f>
        <v>-1.1468785405411576E-2</v>
      </c>
      <c r="D383" s="51">
        <v>2.8699601612016373E-2</v>
      </c>
    </row>
    <row r="384" spans="2:4" x14ac:dyDescent="0.2">
      <c r="B384" t="s">
        <v>415</v>
      </c>
      <c r="C384" s="51">
        <f>Corr_0!C384</f>
        <v>-1.1626914905927025E-2</v>
      </c>
      <c r="D384" s="51">
        <v>2.6067314810604071E-2</v>
      </c>
    </row>
    <row r="385" spans="2:4" x14ac:dyDescent="0.2">
      <c r="B385" t="s">
        <v>416</v>
      </c>
      <c r="C385" s="51">
        <f>Corr_0!C385</f>
        <v>2.265176447201226E-2</v>
      </c>
      <c r="D385" s="51">
        <v>4.7832314490447225E-2</v>
      </c>
    </row>
    <row r="386" spans="2:4" x14ac:dyDescent="0.2">
      <c r="B386" t="s">
        <v>417</v>
      </c>
      <c r="C386" s="51">
        <f>Corr_0!C386</f>
        <v>-5.2345517943335664E-3</v>
      </c>
      <c r="D386" s="51">
        <v>2.5291371257188718E-2</v>
      </c>
    </row>
    <row r="387" spans="2:4" x14ac:dyDescent="0.2">
      <c r="B387" t="s">
        <v>418</v>
      </c>
      <c r="C387" s="51">
        <f>Corr_0!C387</f>
        <v>-3.9043673361327316E-2</v>
      </c>
      <c r="D387" s="51">
        <v>2.6491514045200851E-2</v>
      </c>
    </row>
    <row r="388" spans="2:4" x14ac:dyDescent="0.2">
      <c r="B388" t="s">
        <v>419</v>
      </c>
      <c r="C388" s="51">
        <f>Corr_0!C388</f>
        <v>-6.3369751821350725E-2</v>
      </c>
      <c r="D388" s="51">
        <v>2.5002703585741654E-2</v>
      </c>
    </row>
    <row r="389" spans="2:4" x14ac:dyDescent="0.2">
      <c r="B389" t="s">
        <v>420</v>
      </c>
      <c r="C389" s="51">
        <f>Corr_0!C389</f>
        <v>-1.3734151628782105E-2</v>
      </c>
      <c r="D389" s="51">
        <v>4.5176676536223773E-2</v>
      </c>
    </row>
    <row r="390" spans="2:4" x14ac:dyDescent="0.2">
      <c r="B390" t="s">
        <v>421</v>
      </c>
      <c r="C390" s="51">
        <f>Corr_0!C390</f>
        <v>1.7859145559854284E-2</v>
      </c>
      <c r="D390" s="51">
        <v>2.8350669914057401E-2</v>
      </c>
    </row>
    <row r="391" spans="2:4" x14ac:dyDescent="0.2">
      <c r="B391" t="s">
        <v>422</v>
      </c>
      <c r="C391" s="51">
        <f>Corr_0!C391</f>
        <v>4.5302692477777531E-2</v>
      </c>
      <c r="D391" s="51">
        <v>2.8238465406520412E-2</v>
      </c>
    </row>
    <row r="392" spans="2:4" x14ac:dyDescent="0.2">
      <c r="B392" t="s">
        <v>423</v>
      </c>
      <c r="C392" s="51">
        <f>Corr_0!C392</f>
        <v>-1.8941780712020424E-3</v>
      </c>
      <c r="D392" s="51">
        <v>3.4379396032870838E-2</v>
      </c>
    </row>
    <row r="393" spans="2:4" x14ac:dyDescent="0.2">
      <c r="B393" t="s">
        <v>424</v>
      </c>
      <c r="C393" s="51">
        <f>Corr_0!C393</f>
        <v>-5.139987001994771E-3</v>
      </c>
      <c r="D393" s="51">
        <v>2.5028652780387645E-2</v>
      </c>
    </row>
    <row r="394" spans="2:4" x14ac:dyDescent="0.2">
      <c r="B394" t="s">
        <v>425</v>
      </c>
      <c r="C394" s="51">
        <f>Corr_0!C394</f>
        <v>1.6304728901041707E-2</v>
      </c>
      <c r="D394" s="51">
        <v>2.5076242608212583E-2</v>
      </c>
    </row>
    <row r="395" spans="2:4" x14ac:dyDescent="0.2">
      <c r="B395" t="s">
        <v>426</v>
      </c>
      <c r="C395" s="51">
        <f>Corr_0!C395</f>
        <v>-1.6177546456393077E-2</v>
      </c>
      <c r="D395" s="51">
        <v>2.6275037103627309E-2</v>
      </c>
    </row>
    <row r="396" spans="2:4" x14ac:dyDescent="0.2">
      <c r="B396" t="s">
        <v>427</v>
      </c>
      <c r="C396" s="51">
        <f>Corr_0!C396</f>
        <v>3.3223574733604738E-2</v>
      </c>
      <c r="D396" s="51">
        <v>2.9555157628454821E-2</v>
      </c>
    </row>
    <row r="397" spans="2:4" x14ac:dyDescent="0.2">
      <c r="B397" t="s">
        <v>428</v>
      </c>
      <c r="C397" s="51">
        <f>Corr_0!C397</f>
        <v>-4.1877150686124284E-2</v>
      </c>
      <c r="D397" s="51">
        <v>2.5035474386531593E-2</v>
      </c>
    </row>
    <row r="398" spans="2:4" x14ac:dyDescent="0.2">
      <c r="B398" t="s">
        <v>429</v>
      </c>
      <c r="C398" s="51">
        <f>Corr_0!C398</f>
        <v>1.755147542059711E-2</v>
      </c>
      <c r="D398" s="51">
        <v>4.5824922147243687E-2</v>
      </c>
    </row>
    <row r="399" spans="2:4" x14ac:dyDescent="0.2">
      <c r="B399" t="s">
        <v>430</v>
      </c>
      <c r="C399" s="51">
        <f>Corr_0!C399</f>
        <v>5.8708198512580911E-3</v>
      </c>
      <c r="D399" s="51">
        <v>2.6785817507767207E-2</v>
      </c>
    </row>
    <row r="400" spans="2:4" x14ac:dyDescent="0.2">
      <c r="B400" t="s">
        <v>431</v>
      </c>
      <c r="C400" s="51">
        <f>Corr_0!C400</f>
        <v>7.3326107020529538E-3</v>
      </c>
      <c r="D400" s="51">
        <v>5.5283706760602708E-2</v>
      </c>
    </row>
    <row r="401" spans="2:4" x14ac:dyDescent="0.2">
      <c r="B401" t="s">
        <v>432</v>
      </c>
      <c r="C401" s="51">
        <f>Corr_0!C401</f>
        <v>7.2285314839500995E-3</v>
      </c>
      <c r="D401" s="51">
        <v>2.9522826054815376E-2</v>
      </c>
    </row>
    <row r="402" spans="2:4" x14ac:dyDescent="0.2">
      <c r="B402" t="s">
        <v>433</v>
      </c>
      <c r="C402" s="51">
        <f>Corr_0!C402</f>
        <v>4.8720189487679373E-2</v>
      </c>
      <c r="D402" s="51">
        <v>3.6884172577166252E-2</v>
      </c>
    </row>
    <row r="403" spans="2:4" x14ac:dyDescent="0.2">
      <c r="B403" t="s">
        <v>434</v>
      </c>
      <c r="C403" s="51">
        <f>Corr_0!C403</f>
        <v>3.7399209749646903E-2</v>
      </c>
      <c r="D403" s="51">
        <v>2.605567514187223E-2</v>
      </c>
    </row>
    <row r="404" spans="2:4" x14ac:dyDescent="0.2">
      <c r="B404" t="s">
        <v>435</v>
      </c>
      <c r="C404" s="51">
        <f>Corr_0!C404</f>
        <v>2.6517759692307519E-2</v>
      </c>
      <c r="D404" s="51">
        <v>3.220614559747921E-2</v>
      </c>
    </row>
    <row r="405" spans="2:4" x14ac:dyDescent="0.2">
      <c r="B405" t="s">
        <v>436</v>
      </c>
      <c r="C405" s="51">
        <f>Corr_0!C405</f>
        <v>-6.6084728313783019E-3</v>
      </c>
      <c r="D405" s="51">
        <v>2.5895596584119759E-2</v>
      </c>
    </row>
    <row r="406" spans="2:4" x14ac:dyDescent="0.2">
      <c r="B406" t="s">
        <v>437</v>
      </c>
      <c r="C406" s="51">
        <f>Corr_0!C406</f>
        <v>1.0739292775515868E-2</v>
      </c>
      <c r="D406" s="51">
        <v>2.5259892698783992E-2</v>
      </c>
    </row>
    <row r="407" spans="2:4" x14ac:dyDescent="0.2">
      <c r="B407" t="s">
        <v>438</v>
      </c>
      <c r="C407" s="51">
        <f>Corr_0!C407</f>
        <v>3.4015368147753418E-2</v>
      </c>
      <c r="D407" s="51">
        <v>2.6869470511461067E-2</v>
      </c>
    </row>
    <row r="408" spans="2:4" x14ac:dyDescent="0.2">
      <c r="B408" t="s">
        <v>439</v>
      </c>
      <c r="C408" s="51">
        <f>Corr_0!C408</f>
        <v>-3.4564822447226279E-3</v>
      </c>
      <c r="D408" s="51">
        <v>2.9485253516085268E-2</v>
      </c>
    </row>
    <row r="409" spans="2:4" x14ac:dyDescent="0.2">
      <c r="B409" t="s">
        <v>440</v>
      </c>
      <c r="C409" s="51">
        <f>Corr_0!C409</f>
        <v>-1.4578359271621219E-2</v>
      </c>
      <c r="D409" s="51">
        <v>2.8658105338369957E-2</v>
      </c>
    </row>
    <row r="410" spans="2:4" x14ac:dyDescent="0.2">
      <c r="B410" t="s">
        <v>441</v>
      </c>
      <c r="C410" s="51">
        <f>Corr_0!C410</f>
        <v>1.7364608127131028E-2</v>
      </c>
      <c r="D410" s="51">
        <v>2.6292241466157239E-2</v>
      </c>
    </row>
    <row r="411" spans="2:4" x14ac:dyDescent="0.2">
      <c r="B411" t="s">
        <v>442</v>
      </c>
      <c r="C411" s="51">
        <f>Corr_0!C411</f>
        <v>-4.4348285919670587E-3</v>
      </c>
      <c r="D411" s="51">
        <v>3.0347985989979731E-2</v>
      </c>
    </row>
    <row r="412" spans="2:4" x14ac:dyDescent="0.2">
      <c r="B412" t="s">
        <v>443</v>
      </c>
      <c r="C412" s="51">
        <f>Corr_0!C412</f>
        <v>4.4683963321245274E-2</v>
      </c>
      <c r="D412" s="51">
        <v>2.9981000783713137E-2</v>
      </c>
    </row>
    <row r="413" spans="2:4" x14ac:dyDescent="0.2">
      <c r="B413" t="s">
        <v>444</v>
      </c>
      <c r="C413" s="51">
        <f>Corr_0!C413</f>
        <v>1.6678758477364334E-2</v>
      </c>
      <c r="D413" s="51">
        <v>2.6867184878082095E-2</v>
      </c>
    </row>
    <row r="414" spans="2:4" x14ac:dyDescent="0.2">
      <c r="B414" t="s">
        <v>445</v>
      </c>
      <c r="C414" s="51">
        <f>Corr_0!C414</f>
        <v>2.9660767762834855E-2</v>
      </c>
      <c r="D414" s="51">
        <v>2.638502833156128E-2</v>
      </c>
    </row>
    <row r="415" spans="2:4" x14ac:dyDescent="0.2">
      <c r="B415" t="s">
        <v>446</v>
      </c>
      <c r="C415" s="51">
        <f>Corr_0!C415</f>
        <v>2.2133703600629509E-2</v>
      </c>
      <c r="D415" s="51">
        <v>2.5810441385752843E-2</v>
      </c>
    </row>
    <row r="416" spans="2:4" x14ac:dyDescent="0.2">
      <c r="B416" t="s">
        <v>447</v>
      </c>
      <c r="C416" s="51">
        <f>Corr_0!C416</f>
        <v>3.4093420901274575E-2</v>
      </c>
      <c r="D416" s="51">
        <v>3.310518591745882E-2</v>
      </c>
    </row>
    <row r="417" spans="2:4" x14ac:dyDescent="0.2">
      <c r="B417" t="s">
        <v>448</v>
      </c>
      <c r="C417" s="51">
        <f>Corr_0!C417</f>
        <v>-2.678859083799242E-2</v>
      </c>
      <c r="D417" s="51">
        <v>2.5761153885760949E-2</v>
      </c>
    </row>
    <row r="418" spans="2:4" x14ac:dyDescent="0.2">
      <c r="B418" t="s">
        <v>449</v>
      </c>
      <c r="C418" s="51">
        <f>Corr_0!C418</f>
        <v>1.7975747685074477E-2</v>
      </c>
      <c r="D418" s="51">
        <v>4.3055809325144995E-2</v>
      </c>
    </row>
    <row r="419" spans="2:4" x14ac:dyDescent="0.2">
      <c r="B419" t="s">
        <v>450</v>
      </c>
      <c r="C419" s="51">
        <f>Corr_0!C419</f>
        <v>9.6286763223233027E-3</v>
      </c>
      <c r="D419" s="51">
        <v>7.2018798403279821E-2</v>
      </c>
    </row>
    <row r="420" spans="2:4" x14ac:dyDescent="0.2">
      <c r="B420" t="s">
        <v>451</v>
      </c>
      <c r="C420" s="51">
        <f>Corr_0!C420</f>
        <v>1.2323287309472408E-2</v>
      </c>
      <c r="D420" s="51">
        <v>2.5066616266706726E-2</v>
      </c>
    </row>
    <row r="421" spans="2:4" x14ac:dyDescent="0.2">
      <c r="B421" t="s">
        <v>452</v>
      </c>
      <c r="C421" s="51">
        <f>Corr_0!C421</f>
        <v>-1.8405473511319825E-3</v>
      </c>
      <c r="D421" s="51">
        <v>3.8813166320557556E-2</v>
      </c>
    </row>
    <row r="422" spans="2:4" x14ac:dyDescent="0.2">
      <c r="B422" t="s">
        <v>453</v>
      </c>
      <c r="C422" s="51">
        <f>Corr_0!C422</f>
        <v>7.1813887365872152E-3</v>
      </c>
      <c r="D422" s="51">
        <v>2.6342420900524747E-2</v>
      </c>
    </row>
    <row r="423" spans="2:4" x14ac:dyDescent="0.2">
      <c r="B423" t="s">
        <v>454</v>
      </c>
      <c r="C423" s="51">
        <f>Corr_0!C423</f>
        <v>7.4308335225561836E-3</v>
      </c>
      <c r="D423" s="51">
        <v>8.4991949203840844E-2</v>
      </c>
    </row>
    <row r="424" spans="2:4" x14ac:dyDescent="0.2">
      <c r="B424" t="s">
        <v>455</v>
      </c>
      <c r="C424" s="51">
        <f>Corr_0!C424</f>
        <v>5.5626415208772225E-3</v>
      </c>
      <c r="D424" s="51">
        <v>2.8216425277026516E-2</v>
      </c>
    </row>
    <row r="425" spans="2:4" x14ac:dyDescent="0.2">
      <c r="B425" t="s">
        <v>456</v>
      </c>
      <c r="C425" s="51">
        <f>Corr_0!C425</f>
        <v>2.6273478026343075E-3</v>
      </c>
      <c r="D425" s="51">
        <v>4.3699405082624113E-2</v>
      </c>
    </row>
    <row r="426" spans="2:4" x14ac:dyDescent="0.2">
      <c r="B426" t="s">
        <v>457</v>
      </c>
      <c r="C426" s="51">
        <f>Corr_0!C426</f>
        <v>4.0539177139010084E-4</v>
      </c>
      <c r="D426" s="51">
        <v>3.8720588250071158E-2</v>
      </c>
    </row>
    <row r="427" spans="2:4" x14ac:dyDescent="0.2">
      <c r="B427" t="s">
        <v>458</v>
      </c>
      <c r="C427" s="51">
        <f>Corr_0!C427</f>
        <v>9.8149006212264432E-3</v>
      </c>
      <c r="D427" s="51">
        <v>6.579554492186615E-2</v>
      </c>
    </row>
    <row r="428" spans="2:4" x14ac:dyDescent="0.2">
      <c r="B428" t="s">
        <v>459</v>
      </c>
      <c r="C428" s="51">
        <f>Corr_0!C428</f>
        <v>4.0792772513099526E-2</v>
      </c>
      <c r="D428" s="51">
        <v>2.5287838941801574E-2</v>
      </c>
    </row>
    <row r="429" spans="2:4" x14ac:dyDescent="0.2">
      <c r="B429" t="s">
        <v>460</v>
      </c>
      <c r="C429" s="51">
        <f>Corr_0!C429</f>
        <v>2.0618369720794592E-2</v>
      </c>
      <c r="D429" s="51">
        <v>2.675864506285066E-2</v>
      </c>
    </row>
    <row r="430" spans="2:4" x14ac:dyDescent="0.2">
      <c r="B430" t="s">
        <v>461</v>
      </c>
      <c r="C430" s="51">
        <f>Corr_0!C430</f>
        <v>-2.1732163677534305E-2</v>
      </c>
      <c r="D430" s="51">
        <v>2.8470387203831618E-2</v>
      </c>
    </row>
    <row r="431" spans="2:4" x14ac:dyDescent="0.2">
      <c r="B431" t="s">
        <v>462</v>
      </c>
      <c r="C431" s="51">
        <f>Corr_0!C431</f>
        <v>-9.4181151320221219E-3</v>
      </c>
      <c r="D431" s="51">
        <v>2.6616652339672909E-2</v>
      </c>
    </row>
    <row r="432" spans="2:4" x14ac:dyDescent="0.2">
      <c r="B432" t="s">
        <v>463</v>
      </c>
      <c r="C432" s="51">
        <f>Corr_0!C432</f>
        <v>-1.4230590296341954E-2</v>
      </c>
      <c r="D432" s="51">
        <v>3.5215866597011675E-2</v>
      </c>
    </row>
    <row r="433" spans="2:4" x14ac:dyDescent="0.2">
      <c r="B433" t="s">
        <v>464</v>
      </c>
      <c r="C433" s="51">
        <f>Corr_0!C433</f>
        <v>1.76095850161051E-2</v>
      </c>
      <c r="D433" s="51">
        <v>2.7933321695968783E-2</v>
      </c>
    </row>
    <row r="434" spans="2:4" x14ac:dyDescent="0.2">
      <c r="B434" t="s">
        <v>465</v>
      </c>
      <c r="C434" s="51">
        <f>Corr_0!C434</f>
        <v>-7.1759503017702203E-4</v>
      </c>
      <c r="D434" s="51">
        <v>3.3148836525747363E-2</v>
      </c>
    </row>
    <row r="435" spans="2:4" x14ac:dyDescent="0.2">
      <c r="B435" t="s">
        <v>466</v>
      </c>
      <c r="C435" s="51">
        <f>Corr_0!C435</f>
        <v>3.0723712166741184E-2</v>
      </c>
      <c r="D435" s="51">
        <v>5.0020210025360071E-2</v>
      </c>
    </row>
    <row r="436" spans="2:4" x14ac:dyDescent="0.2">
      <c r="B436" t="s">
        <v>467</v>
      </c>
      <c r="C436" s="51">
        <f>Corr_0!C436</f>
        <v>1.3018812516097406E-2</v>
      </c>
      <c r="D436" s="51">
        <v>4.7051658339354423E-2</v>
      </c>
    </row>
    <row r="437" spans="2:4" x14ac:dyDescent="0.2">
      <c r="B437" t="s">
        <v>468</v>
      </c>
      <c r="C437" s="51">
        <f>Corr_0!C437</f>
        <v>2.70588037886886E-2</v>
      </c>
      <c r="D437" s="51">
        <v>3.5721387816709652E-2</v>
      </c>
    </row>
    <row r="438" spans="2:4" x14ac:dyDescent="0.2">
      <c r="B438" t="s">
        <v>469</v>
      </c>
      <c r="C438" s="51">
        <f>Corr_0!C438</f>
        <v>2.249352202518308E-2</v>
      </c>
      <c r="D438" s="51">
        <v>2.8644304934030515E-2</v>
      </c>
    </row>
    <row r="439" spans="2:4" x14ac:dyDescent="0.2">
      <c r="B439" t="s">
        <v>470</v>
      </c>
      <c r="C439" s="51">
        <f>Corr_0!C439</f>
        <v>-2.3646626180427437E-3</v>
      </c>
      <c r="D439" s="51">
        <v>7.2710728788376228E-2</v>
      </c>
    </row>
    <row r="440" spans="2:4" x14ac:dyDescent="0.2">
      <c r="B440" t="s">
        <v>471</v>
      </c>
      <c r="C440" s="51">
        <f>Corr_0!C440</f>
        <v>-2.4232868893121373E-2</v>
      </c>
      <c r="D440" s="51">
        <v>2.8188643761426161E-2</v>
      </c>
    </row>
    <row r="441" spans="2:4" x14ac:dyDescent="0.2">
      <c r="B441" t="s">
        <v>472</v>
      </c>
      <c r="C441" s="51">
        <f>Corr_0!C441</f>
        <v>2.5689097754556557E-2</v>
      </c>
      <c r="D441" s="51">
        <v>4.6804264593807716E-2</v>
      </c>
    </row>
    <row r="442" spans="2:4" x14ac:dyDescent="0.2">
      <c r="B442" t="s">
        <v>473</v>
      </c>
      <c r="C442" s="51">
        <f>Corr_0!C442</f>
        <v>3.2855953238217557E-2</v>
      </c>
      <c r="D442" s="51">
        <v>3.1317897027743513E-2</v>
      </c>
    </row>
    <row r="443" spans="2:4" x14ac:dyDescent="0.2">
      <c r="B443" t="s">
        <v>474</v>
      </c>
      <c r="C443" s="51">
        <f>Corr_0!C443</f>
        <v>-1.9559182007947033E-2</v>
      </c>
      <c r="D443" s="51">
        <v>3.9125873243797939E-2</v>
      </c>
    </row>
    <row r="444" spans="2:4" x14ac:dyDescent="0.2">
      <c r="B444" t="s">
        <v>475</v>
      </c>
      <c r="C444" s="51">
        <f>Corr_0!C444</f>
        <v>1.9136559023158681E-2</v>
      </c>
      <c r="D444" s="51">
        <v>6.6068495764999319E-2</v>
      </c>
    </row>
    <row r="445" spans="2:4" x14ac:dyDescent="0.2">
      <c r="B445" t="s">
        <v>476</v>
      </c>
      <c r="C445" s="51">
        <f>Corr_0!C445</f>
        <v>1.5702541465266163E-2</v>
      </c>
      <c r="D445" s="51">
        <v>2.5706202212807762E-2</v>
      </c>
    </row>
    <row r="446" spans="2:4" x14ac:dyDescent="0.2">
      <c r="B446" t="s">
        <v>477</v>
      </c>
      <c r="C446" s="51">
        <f>Corr_0!C446</f>
        <v>8.7016101834782311E-3</v>
      </c>
      <c r="D446" s="51">
        <v>2.5337266865522356E-2</v>
      </c>
    </row>
    <row r="447" spans="2:4" x14ac:dyDescent="0.2">
      <c r="B447" t="s">
        <v>478</v>
      </c>
      <c r="C447" s="51">
        <f>Corr_0!C447</f>
        <v>3.9972121614722432E-2</v>
      </c>
      <c r="D447" s="51">
        <v>4.0287399036780691E-2</v>
      </c>
    </row>
    <row r="448" spans="2:4" x14ac:dyDescent="0.2">
      <c r="B448" t="s">
        <v>479</v>
      </c>
      <c r="C448" s="51">
        <f>Corr_0!C448</f>
        <v>1.4038337161336796E-2</v>
      </c>
      <c r="D448" s="51">
        <v>2.6083234124620734E-2</v>
      </c>
    </row>
    <row r="449" spans="2:4" x14ac:dyDescent="0.2">
      <c r="B449" t="s">
        <v>480</v>
      </c>
      <c r="C449" s="51">
        <f>Corr_0!C449</f>
        <v>-3.5623906553100704E-3</v>
      </c>
      <c r="D449" s="51">
        <v>4.0557648617333769E-2</v>
      </c>
    </row>
    <row r="450" spans="2:4" x14ac:dyDescent="0.2">
      <c r="B450" t="s">
        <v>481</v>
      </c>
      <c r="C450" s="51">
        <f>Corr_0!C450</f>
        <v>-1.0010533650484032E-2</v>
      </c>
      <c r="D450" s="51">
        <v>6.149590108516597E-2</v>
      </c>
    </row>
    <row r="451" spans="2:4" x14ac:dyDescent="0.2">
      <c r="B451" t="s">
        <v>482</v>
      </c>
      <c r="C451" s="51">
        <f>Corr_0!C451</f>
        <v>-1.0949088722093903E-2</v>
      </c>
      <c r="D451" s="51">
        <v>6.3724349790026447E-2</v>
      </c>
    </row>
    <row r="452" spans="2:4" x14ac:dyDescent="0.2">
      <c r="B452" t="s">
        <v>483</v>
      </c>
      <c r="C452" s="51">
        <f>Corr_0!C452</f>
        <v>3.0655968480649096E-2</v>
      </c>
      <c r="D452" s="51">
        <v>4.1851153066663052E-2</v>
      </c>
    </row>
    <row r="453" spans="2:4" x14ac:dyDescent="0.2">
      <c r="B453" t="s">
        <v>484</v>
      </c>
      <c r="C453" s="51">
        <f>Corr_0!C453</f>
        <v>2.5704507769233373E-2</v>
      </c>
      <c r="D453" s="51">
        <v>4.0377810693488281E-2</v>
      </c>
    </row>
    <row r="454" spans="2:4" x14ac:dyDescent="0.2">
      <c r="B454" t="s">
        <v>485</v>
      </c>
      <c r="C454" s="51">
        <f>Corr_0!C454</f>
        <v>3.335868542728377E-2</v>
      </c>
      <c r="D454" s="51">
        <v>3.4672353911769704E-2</v>
      </c>
    </row>
    <row r="455" spans="2:4" x14ac:dyDescent="0.2">
      <c r="B455" t="s">
        <v>486</v>
      </c>
      <c r="C455" s="51">
        <f>Corr_0!C455</f>
        <v>1.7729599540003745E-3</v>
      </c>
      <c r="D455" s="51">
        <v>0.12758026053370022</v>
      </c>
    </row>
    <row r="456" spans="2:4" x14ac:dyDescent="0.2">
      <c r="B456" t="s">
        <v>487</v>
      </c>
      <c r="C456" s="51">
        <f>Corr_0!C456</f>
        <v>1.1569387411590021E-2</v>
      </c>
      <c r="D456" s="51">
        <v>6.3153326094017678E-2</v>
      </c>
    </row>
    <row r="457" spans="2:4" x14ac:dyDescent="0.2">
      <c r="B457" t="s">
        <v>488</v>
      </c>
      <c r="C457" s="51">
        <f>Corr_0!C457</f>
        <v>6.9225373682550943E-3</v>
      </c>
      <c r="D457" s="51">
        <v>4.0056710663545575E-2</v>
      </c>
    </row>
    <row r="458" spans="2:4" x14ac:dyDescent="0.2">
      <c r="B458" t="s">
        <v>489</v>
      </c>
      <c r="C458" s="51">
        <f>Corr_0!C458</f>
        <v>-1.5752072961372966E-2</v>
      </c>
      <c r="D458" s="51">
        <v>6.1916088008503074E-2</v>
      </c>
    </row>
    <row r="459" spans="2:4" x14ac:dyDescent="0.2">
      <c r="B459" t="s">
        <v>490</v>
      </c>
      <c r="C459" s="51">
        <f>Corr_0!C459</f>
        <v>-8.4958790835021804E-3</v>
      </c>
      <c r="D459" s="51">
        <v>3.0439043268677142E-2</v>
      </c>
    </row>
    <row r="460" spans="2:4" x14ac:dyDescent="0.2">
      <c r="B460" t="s">
        <v>491</v>
      </c>
      <c r="C460" s="51">
        <f>Corr_0!C460</f>
        <v>-2.2859916984459636E-3</v>
      </c>
      <c r="D460" s="51">
        <v>4.5932140555446109E-2</v>
      </c>
    </row>
    <row r="461" spans="2:4" x14ac:dyDescent="0.2">
      <c r="B461" t="s">
        <v>492</v>
      </c>
      <c r="C461" s="51">
        <f>Corr_0!C461</f>
        <v>1.0724883271516708E-2</v>
      </c>
      <c r="D461" s="51">
        <v>4.3526257524614309E-2</v>
      </c>
    </row>
    <row r="462" spans="2:4" x14ac:dyDescent="0.2">
      <c r="B462" t="s">
        <v>493</v>
      </c>
      <c r="C462" s="51">
        <f>Corr_0!C462</f>
        <v>2.786510872442878E-2</v>
      </c>
      <c r="D462" s="51">
        <v>3.5452533002585468E-2</v>
      </c>
    </row>
    <row r="463" spans="2:4" x14ac:dyDescent="0.2">
      <c r="B463" t="s">
        <v>494</v>
      </c>
      <c r="C463" s="51">
        <f>Corr_0!C463</f>
        <v>-8.0368609087619527E-3</v>
      </c>
      <c r="D463" s="51">
        <v>2.722372193974891E-2</v>
      </c>
    </row>
    <row r="464" spans="2:4" x14ac:dyDescent="0.2">
      <c r="B464" t="s">
        <v>495</v>
      </c>
      <c r="C464" s="51">
        <f>Corr_0!C464</f>
        <v>2.9468083414984962E-2</v>
      </c>
      <c r="D464" s="51">
        <v>7.3712171395961618E-2</v>
      </c>
    </row>
    <row r="465" spans="2:4" x14ac:dyDescent="0.2">
      <c r="B465" t="s">
        <v>496</v>
      </c>
      <c r="C465" s="51">
        <f>Corr_0!C465</f>
        <v>-3.4899310739528448E-2</v>
      </c>
      <c r="D465" s="51">
        <v>4.4446520076640794E-2</v>
      </c>
    </row>
    <row r="466" spans="2:4" x14ac:dyDescent="0.2">
      <c r="B466" t="s">
        <v>497</v>
      </c>
      <c r="C466" s="51">
        <f>Corr_0!C466</f>
        <v>4.0818848802402122E-2</v>
      </c>
      <c r="D466" s="51">
        <v>3.7264648830533681E-2</v>
      </c>
    </row>
    <row r="467" spans="2:4" x14ac:dyDescent="0.2">
      <c r="B467" t="s">
        <v>498</v>
      </c>
      <c r="C467" s="51">
        <f>Corr_0!C467</f>
        <v>1.7897492611448483E-2</v>
      </c>
      <c r="D467" s="51">
        <v>5.2389329152609132E-2</v>
      </c>
    </row>
    <row r="468" spans="2:4" x14ac:dyDescent="0.2">
      <c r="B468" t="s">
        <v>499</v>
      </c>
      <c r="C468" s="51">
        <f>Corr_0!C468</f>
        <v>2.5679068293444794E-3</v>
      </c>
      <c r="D468" s="51">
        <v>2.6912303542395745E-2</v>
      </c>
    </row>
    <row r="469" spans="2:4" x14ac:dyDescent="0.2">
      <c r="B469" t="s">
        <v>500</v>
      </c>
      <c r="C469" s="51">
        <f>Corr_0!C469</f>
        <v>2.4606640834001055E-2</v>
      </c>
      <c r="D469" s="51">
        <v>3.370980863268315E-2</v>
      </c>
    </row>
    <row r="470" spans="2:4" x14ac:dyDescent="0.2">
      <c r="B470" t="s">
        <v>501</v>
      </c>
      <c r="C470" s="51">
        <f>Corr_0!C470</f>
        <v>1.9595228576682236E-2</v>
      </c>
      <c r="D470" s="51">
        <v>2.7688201299975842E-2</v>
      </c>
    </row>
    <row r="471" spans="2:4" x14ac:dyDescent="0.2">
      <c r="B471" t="s">
        <v>502</v>
      </c>
      <c r="C471" s="51">
        <f>Corr_0!C471</f>
        <v>1.7690381426174739E-2</v>
      </c>
      <c r="D471" s="51">
        <v>3.184073553644446E-2</v>
      </c>
    </row>
    <row r="472" spans="2:4" x14ac:dyDescent="0.2">
      <c r="B472" t="s">
        <v>503</v>
      </c>
      <c r="C472" s="51">
        <f>Corr_0!C472</f>
        <v>1.2000831701631581E-2</v>
      </c>
      <c r="D472" s="51">
        <v>6.9417343233095175E-2</v>
      </c>
    </row>
    <row r="473" spans="2:4" x14ac:dyDescent="0.2">
      <c r="B473" t="s">
        <v>504</v>
      </c>
      <c r="C473" s="51">
        <f>Corr_0!C473</f>
        <v>1.8212092538435139E-2</v>
      </c>
      <c r="D473" s="51">
        <v>8.587245589197301E-2</v>
      </c>
    </row>
    <row r="474" spans="2:4" x14ac:dyDescent="0.2">
      <c r="B474" t="s">
        <v>505</v>
      </c>
      <c r="C474" s="51">
        <f>Corr_0!C474</f>
        <v>-2.0869688596704059E-4</v>
      </c>
      <c r="D474" s="51">
        <v>2.5199804121556323E-2</v>
      </c>
    </row>
    <row r="475" spans="2:4" x14ac:dyDescent="0.2">
      <c r="B475" t="s">
        <v>506</v>
      </c>
      <c r="C475" s="51">
        <f>Corr_0!C475</f>
        <v>2.3033551386476447E-2</v>
      </c>
      <c r="D475" s="51">
        <v>2.7726449893614852E-2</v>
      </c>
    </row>
    <row r="476" spans="2:4" x14ac:dyDescent="0.2">
      <c r="B476" t="s">
        <v>507</v>
      </c>
      <c r="C476" s="51">
        <f>Corr_0!C476</f>
        <v>5.6236210443630343E-2</v>
      </c>
      <c r="D476" s="51">
        <v>4.3247413211294078E-2</v>
      </c>
    </row>
    <row r="477" spans="2:4" x14ac:dyDescent="0.2">
      <c r="B477" t="s">
        <v>508</v>
      </c>
      <c r="C477" s="51">
        <f>Corr_0!C477</f>
        <v>8.2968615643887467E-3</v>
      </c>
      <c r="D477" s="51">
        <v>3.67571147440219E-2</v>
      </c>
    </row>
    <row r="478" spans="2:4" x14ac:dyDescent="0.2">
      <c r="B478" t="s">
        <v>509</v>
      </c>
      <c r="C478" s="51">
        <f>Corr_0!C478</f>
        <v>3.9073254195661912E-2</v>
      </c>
      <c r="D478" s="51">
        <v>0.12011445175170676</v>
      </c>
    </row>
    <row r="479" spans="2:4" x14ac:dyDescent="0.2">
      <c r="B479" t="s">
        <v>510</v>
      </c>
      <c r="C479" s="51">
        <f>Corr_0!C479</f>
        <v>-1.2214109323138237E-2</v>
      </c>
      <c r="D479" s="51">
        <v>2.567955950558496E-2</v>
      </c>
    </row>
    <row r="480" spans="2:4" x14ac:dyDescent="0.2">
      <c r="B480" t="s">
        <v>511</v>
      </c>
      <c r="C480" s="51">
        <f>Corr_0!C480</f>
        <v>1.9222984667338142E-2</v>
      </c>
      <c r="D480" s="51">
        <v>2.5078705612989364E-2</v>
      </c>
    </row>
    <row r="481" spans="2:4" x14ac:dyDescent="0.2">
      <c r="B481" t="s">
        <v>512</v>
      </c>
      <c r="C481" s="51">
        <f>Corr_0!C481</f>
        <v>3.1256948216414455E-2</v>
      </c>
      <c r="D481" s="51">
        <v>5.7044786327010544E-2</v>
      </c>
    </row>
    <row r="482" spans="2:4" x14ac:dyDescent="0.2">
      <c r="B482" t="s">
        <v>513</v>
      </c>
      <c r="C482" s="51">
        <f>Corr_0!C482</f>
        <v>1.1647646889637563E-4</v>
      </c>
      <c r="D482" s="51">
        <v>2.6546626969587372E-2</v>
      </c>
    </row>
    <row r="483" spans="2:4" x14ac:dyDescent="0.2">
      <c r="B483" t="s">
        <v>514</v>
      </c>
      <c r="C483" s="51">
        <f>Corr_0!C483</f>
        <v>1.6766100426019989E-2</v>
      </c>
      <c r="D483" s="51">
        <v>5.6796520622926817E-2</v>
      </c>
    </row>
    <row r="484" spans="2:4" x14ac:dyDescent="0.2">
      <c r="B484" t="s">
        <v>515</v>
      </c>
      <c r="C484" s="51">
        <f>Corr_0!C484</f>
        <v>6.2514776209584184E-3</v>
      </c>
      <c r="D484" s="51">
        <v>2.7450892164059444E-2</v>
      </c>
    </row>
    <row r="485" spans="2:4" x14ac:dyDescent="0.2">
      <c r="B485" t="s">
        <v>516</v>
      </c>
      <c r="C485" s="51">
        <f>Corr_0!C485</f>
        <v>-2.8463011727973969E-3</v>
      </c>
      <c r="D485" s="51">
        <v>3.9375971797769416E-2</v>
      </c>
    </row>
    <row r="486" spans="2:4" x14ac:dyDescent="0.2">
      <c r="B486" t="s">
        <v>517</v>
      </c>
      <c r="C486" s="51">
        <f>Corr_0!C486</f>
        <v>-1.3859384557102372E-2</v>
      </c>
      <c r="D486" s="51">
        <v>2.5943475448695782E-2</v>
      </c>
    </row>
    <row r="487" spans="2:4" x14ac:dyDescent="0.2">
      <c r="B487" t="s">
        <v>518</v>
      </c>
      <c r="C487" s="51">
        <f>Corr_0!C487</f>
        <v>-1.0730576859489199E-2</v>
      </c>
      <c r="D487" s="51">
        <v>3.2365017687310524E-2</v>
      </c>
    </row>
    <row r="488" spans="2:4" x14ac:dyDescent="0.2">
      <c r="B488" t="s">
        <v>519</v>
      </c>
      <c r="C488" s="51">
        <f>Corr_0!C488</f>
        <v>2.3362734316269722E-2</v>
      </c>
      <c r="D488" s="51">
        <v>2.8414992417357579E-2</v>
      </c>
    </row>
    <row r="489" spans="2:4" x14ac:dyDescent="0.2">
      <c r="B489" t="s">
        <v>520</v>
      </c>
      <c r="C489" s="51">
        <f>Corr_0!C489</f>
        <v>1.7706893102857273E-2</v>
      </c>
      <c r="D489" s="51">
        <v>3.2346562987409497E-2</v>
      </c>
    </row>
    <row r="490" spans="2:4" x14ac:dyDescent="0.2">
      <c r="B490" t="s">
        <v>521</v>
      </c>
      <c r="C490" s="51">
        <f>Corr_0!C490</f>
        <v>3.4117111228709182E-2</v>
      </c>
      <c r="D490" s="51">
        <v>2.5045938301289525E-2</v>
      </c>
    </row>
    <row r="491" spans="2:4" x14ac:dyDescent="0.2">
      <c r="B491" t="s">
        <v>522</v>
      </c>
      <c r="C491" s="51">
        <f>Corr_0!C491</f>
        <v>3.7114669980297083E-2</v>
      </c>
      <c r="D491" s="51">
        <v>2.6133089551533532E-2</v>
      </c>
    </row>
    <row r="492" spans="2:4" x14ac:dyDescent="0.2">
      <c r="B492" t="s">
        <v>523</v>
      </c>
      <c r="C492" s="51">
        <f>Corr_0!C492</f>
        <v>-1.8619600868072048E-3</v>
      </c>
      <c r="D492" s="51">
        <v>2.5349184938648343E-2</v>
      </c>
    </row>
    <row r="493" spans="2:4" x14ac:dyDescent="0.2">
      <c r="B493" t="s">
        <v>524</v>
      </c>
      <c r="C493" s="51">
        <f>Corr_0!C493</f>
        <v>2.5946916991017442E-2</v>
      </c>
      <c r="D493" s="51">
        <v>3.4746012266072622E-2</v>
      </c>
    </row>
    <row r="494" spans="2:4" x14ac:dyDescent="0.2">
      <c r="B494" t="s">
        <v>525</v>
      </c>
      <c r="C494" s="51">
        <f>Corr_0!C494</f>
        <v>-2.1402288323769829E-2</v>
      </c>
      <c r="D494" s="51">
        <v>4.5555816037958184E-2</v>
      </c>
    </row>
    <row r="495" spans="2:4" x14ac:dyDescent="0.2">
      <c r="B495" t="s">
        <v>526</v>
      </c>
      <c r="C495" s="51">
        <f>Corr_0!C495</f>
        <v>1.8432722897593349E-2</v>
      </c>
      <c r="D495" s="51">
        <v>0.12255899848390772</v>
      </c>
    </row>
    <row r="496" spans="2:4" x14ac:dyDescent="0.2">
      <c r="B496" t="s">
        <v>527</v>
      </c>
      <c r="C496" s="51">
        <f>Corr_0!C496</f>
        <v>8.2062714233495562E-3</v>
      </c>
      <c r="D496" s="51">
        <v>2.5021300589736183E-2</v>
      </c>
    </row>
    <row r="497" spans="2:4" x14ac:dyDescent="0.2">
      <c r="B497" t="s">
        <v>528</v>
      </c>
      <c r="C497" s="51">
        <f>Corr_0!C497</f>
        <v>1.6225322702472712E-2</v>
      </c>
      <c r="D497" s="51">
        <v>5.5465502561435336E-2</v>
      </c>
    </row>
    <row r="498" spans="2:4" x14ac:dyDescent="0.2">
      <c r="B498" t="s">
        <v>529</v>
      </c>
      <c r="C498" s="51">
        <f>Corr_0!C498</f>
        <v>-6.1267903761219964E-3</v>
      </c>
      <c r="D498" s="51">
        <v>2.5153526148985701E-2</v>
      </c>
    </row>
    <row r="499" spans="2:4" x14ac:dyDescent="0.2">
      <c r="B499" t="s">
        <v>530</v>
      </c>
      <c r="C499" s="51">
        <f>Corr_0!C499</f>
        <v>9.7605507232569628E-3</v>
      </c>
      <c r="D499" s="51">
        <v>3.3001817876115766E-2</v>
      </c>
    </row>
    <row r="500" spans="2:4" x14ac:dyDescent="0.2">
      <c r="B500" t="s">
        <v>531</v>
      </c>
      <c r="C500" s="51">
        <f>Corr_0!C500</f>
        <v>2.1027246523180238E-2</v>
      </c>
      <c r="D500" s="51">
        <v>3.7426373200760976E-2</v>
      </c>
    </row>
    <row r="501" spans="2:4" x14ac:dyDescent="0.2">
      <c r="B501" t="s">
        <v>532</v>
      </c>
      <c r="C501" s="51">
        <f>Corr_0!C501</f>
        <v>-1.2977433101276943E-2</v>
      </c>
      <c r="D501" s="51">
        <v>2.5078928454897193E-2</v>
      </c>
    </row>
    <row r="502" spans="2:4" x14ac:dyDescent="0.2">
      <c r="B502" t="s">
        <v>533</v>
      </c>
      <c r="C502" s="51">
        <f>Corr_0!C502</f>
        <v>-1.066290707660464E-2</v>
      </c>
      <c r="D502" s="51">
        <v>3.0004132271411337E-2</v>
      </c>
    </row>
    <row r="503" spans="2:4" x14ac:dyDescent="0.2">
      <c r="B503" t="s">
        <v>534</v>
      </c>
      <c r="C503" s="51">
        <f>Corr_0!C503</f>
        <v>-8.1879349697793879E-3</v>
      </c>
      <c r="D503" s="51">
        <v>2.8620818094699071E-2</v>
      </c>
    </row>
    <row r="504" spans="2:4" x14ac:dyDescent="0.2">
      <c r="B504" t="s">
        <v>535</v>
      </c>
      <c r="C504" s="51">
        <f>Corr_0!C504</f>
        <v>-6.375578983550673E-3</v>
      </c>
      <c r="D504" s="51">
        <v>3.3590185103350545E-2</v>
      </c>
    </row>
    <row r="505" spans="2:4" x14ac:dyDescent="0.2">
      <c r="B505" t="s">
        <v>536</v>
      </c>
      <c r="C505" s="51">
        <f>Corr_0!C505</f>
        <v>2.9149968263854069E-2</v>
      </c>
      <c r="D505" s="51">
        <v>3.5998625697875417E-2</v>
      </c>
    </row>
    <row r="506" spans="2:4" x14ac:dyDescent="0.2">
      <c r="B506" t="s">
        <v>537</v>
      </c>
      <c r="C506" s="51">
        <f>Corr_0!C506</f>
        <v>1.0307716569859135E-2</v>
      </c>
      <c r="D506" s="51">
        <v>3.6450324659489358E-2</v>
      </c>
    </row>
    <row r="507" spans="2:4" x14ac:dyDescent="0.2">
      <c r="B507" t="s">
        <v>538</v>
      </c>
      <c r="C507" s="51">
        <f>Corr_0!C507</f>
        <v>3.2766993730464818E-3</v>
      </c>
      <c r="D507" s="51">
        <v>2.6466635492906617E-2</v>
      </c>
    </row>
    <row r="508" spans="2:4" x14ac:dyDescent="0.2">
      <c r="B508" t="s">
        <v>539</v>
      </c>
      <c r="C508" s="51">
        <f>Corr_0!C508</f>
        <v>1.4341149266129057E-2</v>
      </c>
      <c r="D508" s="51">
        <v>2.5140615406340338E-2</v>
      </c>
    </row>
    <row r="509" spans="2:4" x14ac:dyDescent="0.2">
      <c r="B509" t="s">
        <v>540</v>
      </c>
      <c r="C509" s="51">
        <f>Corr_0!C509</f>
        <v>-4.7154040500812112E-3</v>
      </c>
      <c r="D509" s="51">
        <v>2.678565684144589E-2</v>
      </c>
    </row>
    <row r="510" spans="2:4" x14ac:dyDescent="0.2">
      <c r="B510" t="s">
        <v>541</v>
      </c>
      <c r="C510" s="51">
        <f>Corr_0!C510</f>
        <v>3.3822666790503497E-2</v>
      </c>
      <c r="D510" s="51">
        <v>2.5231726337325358E-2</v>
      </c>
    </row>
    <row r="511" spans="2:4" x14ac:dyDescent="0.2">
      <c r="B511" t="s">
        <v>542</v>
      </c>
      <c r="C511" s="51">
        <f>Corr_0!C511</f>
        <v>3.1470833656718399E-2</v>
      </c>
      <c r="D511" s="51">
        <v>5.3065971748598971E-2</v>
      </c>
    </row>
    <row r="512" spans="2:4" x14ac:dyDescent="0.2">
      <c r="B512" t="s">
        <v>543</v>
      </c>
      <c r="C512" s="51">
        <f>Corr_0!C512</f>
        <v>3.167034733077833E-2</v>
      </c>
      <c r="D512" s="51">
        <v>2.5006934897985354E-2</v>
      </c>
    </row>
    <row r="513" spans="2:4" x14ac:dyDescent="0.2">
      <c r="B513" t="s">
        <v>544</v>
      </c>
      <c r="C513" s="51">
        <f>Corr_0!C513</f>
        <v>2.5124272236671803E-2</v>
      </c>
      <c r="D513" s="51">
        <v>3.2438080408502566E-2</v>
      </c>
    </row>
    <row r="514" spans="2:4" x14ac:dyDescent="0.2">
      <c r="B514" t="s">
        <v>545</v>
      </c>
      <c r="C514" s="51">
        <f>Corr_0!C514</f>
        <v>4.2114882333714063E-2</v>
      </c>
      <c r="D514" s="51">
        <v>2.5506869124195586E-2</v>
      </c>
    </row>
    <row r="515" spans="2:4" x14ac:dyDescent="0.2">
      <c r="B515" t="s">
        <v>546</v>
      </c>
      <c r="C515" s="51">
        <f>Corr_0!C515</f>
        <v>5.0398592462825584E-3</v>
      </c>
      <c r="D515" s="51">
        <v>2.8394324480548887E-2</v>
      </c>
    </row>
    <row r="516" spans="2:4" x14ac:dyDescent="0.2">
      <c r="B516" t="s">
        <v>547</v>
      </c>
      <c r="C516" s="51">
        <f>Corr_0!C516</f>
        <v>-2.7410821844764406E-2</v>
      </c>
      <c r="D516" s="51">
        <v>2.9988382562380254E-2</v>
      </c>
    </row>
    <row r="517" spans="2:4" x14ac:dyDescent="0.2">
      <c r="B517" t="s">
        <v>548</v>
      </c>
      <c r="C517" s="51">
        <f>Corr_0!C517</f>
        <v>6.510590295944918E-3</v>
      </c>
      <c r="D517" s="51">
        <v>3.376381013644849E-2</v>
      </c>
    </row>
    <row r="518" spans="2:4" x14ac:dyDescent="0.2">
      <c r="B518" t="s">
        <v>549</v>
      </c>
      <c r="C518" s="51">
        <f>Corr_0!C518</f>
        <v>7.2123105225334206E-3</v>
      </c>
      <c r="D518" s="51">
        <v>8.1456489002196888E-2</v>
      </c>
    </row>
    <row r="519" spans="2:4" x14ac:dyDescent="0.2">
      <c r="B519" t="s">
        <v>550</v>
      </c>
      <c r="C519" s="51">
        <f>Corr_0!C519</f>
        <v>1.7577096863672086E-2</v>
      </c>
      <c r="D519" s="51">
        <v>4.6030133360184702E-2</v>
      </c>
    </row>
    <row r="520" spans="2:4" x14ac:dyDescent="0.2">
      <c r="B520" t="s">
        <v>551</v>
      </c>
      <c r="C520" s="51">
        <f>Corr_0!C520</f>
        <v>-6.7657447534138059E-3</v>
      </c>
      <c r="D520" s="51">
        <v>2.7292670965298249E-2</v>
      </c>
    </row>
    <row r="521" spans="2:4" x14ac:dyDescent="0.2">
      <c r="B521" t="s">
        <v>552</v>
      </c>
      <c r="C521" s="51">
        <f>Corr_0!C521</f>
        <v>2.8781803528389209E-2</v>
      </c>
      <c r="D521" s="51">
        <v>3.1045570623615116E-2</v>
      </c>
    </row>
    <row r="522" spans="2:4" x14ac:dyDescent="0.2">
      <c r="B522" t="s">
        <v>553</v>
      </c>
      <c r="C522" s="51">
        <f>Corr_0!C522</f>
        <v>2.8190493275357879E-2</v>
      </c>
      <c r="D522" s="51">
        <v>0.10834490571925506</v>
      </c>
    </row>
    <row r="523" spans="2:4" x14ac:dyDescent="0.2">
      <c r="B523" t="s">
        <v>554</v>
      </c>
      <c r="C523" s="51">
        <f>Corr_0!C523</f>
        <v>-2.956197981397328E-2</v>
      </c>
      <c r="D523" s="51">
        <v>2.6159174062956338E-2</v>
      </c>
    </row>
    <row r="524" spans="2:4" x14ac:dyDescent="0.2">
      <c r="B524" t="s">
        <v>555</v>
      </c>
      <c r="C524" s="51">
        <f>Corr_0!C524</f>
        <v>3.9132067460570684E-3</v>
      </c>
      <c r="D524" s="51">
        <v>8.023652525928493E-2</v>
      </c>
    </row>
    <row r="525" spans="2:4" x14ac:dyDescent="0.2">
      <c r="B525" t="s">
        <v>556</v>
      </c>
      <c r="C525" s="51">
        <f>Corr_0!C525</f>
        <v>5.8017776989088894E-2</v>
      </c>
      <c r="D525" s="51">
        <v>3.7006835084445688E-2</v>
      </c>
    </row>
    <row r="526" spans="2:4" x14ac:dyDescent="0.2">
      <c r="B526" t="s">
        <v>557</v>
      </c>
      <c r="C526" s="51">
        <f>Corr_0!C526</f>
        <v>-1.1245951663952524E-2</v>
      </c>
      <c r="D526" s="51">
        <v>2.5039915167529354E-2</v>
      </c>
    </row>
    <row r="527" spans="2:4" x14ac:dyDescent="0.2">
      <c r="B527" t="s">
        <v>558</v>
      </c>
      <c r="C527" s="51">
        <f>Corr_0!C527</f>
        <v>-6.1023977466916814E-3</v>
      </c>
      <c r="D527" s="51">
        <v>2.6782793986346396E-2</v>
      </c>
    </row>
    <row r="528" spans="2:4" x14ac:dyDescent="0.2">
      <c r="B528" t="s">
        <v>559</v>
      </c>
      <c r="C528" s="51">
        <f>Corr_0!C528</f>
        <v>1.7826321377998857E-2</v>
      </c>
      <c r="D528" s="51">
        <v>4.7151487967279845E-2</v>
      </c>
    </row>
    <row r="529" spans="2:4" x14ac:dyDescent="0.2">
      <c r="B529" t="s">
        <v>560</v>
      </c>
      <c r="C529" s="51">
        <f>Corr_0!C529</f>
        <v>4.7541433431213601E-2</v>
      </c>
      <c r="D529" s="51">
        <v>3.8801500055757165E-2</v>
      </c>
    </row>
    <row r="530" spans="2:4" x14ac:dyDescent="0.2">
      <c r="B530" t="s">
        <v>561</v>
      </c>
      <c r="C530" s="51">
        <f>Corr_0!C530</f>
        <v>3.0041854368838314E-2</v>
      </c>
      <c r="D530" s="51">
        <v>4.0010804666049449E-2</v>
      </c>
    </row>
    <row r="531" spans="2:4" x14ac:dyDescent="0.2">
      <c r="B531" t="s">
        <v>562</v>
      </c>
      <c r="C531" s="51">
        <f>Corr_0!C531</f>
        <v>4.4406715343869863E-3</v>
      </c>
      <c r="D531" s="51">
        <v>2.7337809244207274E-2</v>
      </c>
    </row>
    <row r="532" spans="2:4" x14ac:dyDescent="0.2">
      <c r="B532" t="s">
        <v>563</v>
      </c>
      <c r="C532" s="51">
        <f>Corr_0!C532</f>
        <v>4.3011838697436709E-2</v>
      </c>
      <c r="D532" s="51">
        <v>3.8102503707189518E-2</v>
      </c>
    </row>
    <row r="533" spans="2:4" x14ac:dyDescent="0.2">
      <c r="B533" t="s">
        <v>564</v>
      </c>
      <c r="C533" s="51">
        <f>Corr_0!C533</f>
        <v>4.2219016461583984E-2</v>
      </c>
      <c r="D533" s="51">
        <v>2.9452316615124013E-2</v>
      </c>
    </row>
    <row r="534" spans="2:4" x14ac:dyDescent="0.2">
      <c r="B534" t="s">
        <v>565</v>
      </c>
      <c r="C534" s="51">
        <f>Corr_0!C534</f>
        <v>1.0293727886301739E-3</v>
      </c>
      <c r="D534" s="51">
        <v>5.1979674480126248E-2</v>
      </c>
    </row>
    <row r="535" spans="2:4" x14ac:dyDescent="0.2">
      <c r="B535" t="s">
        <v>566</v>
      </c>
      <c r="C535" s="51">
        <f>Corr_0!C535</f>
        <v>1.7208825507962204E-2</v>
      </c>
      <c r="D535" s="51">
        <v>2.9422722824841256E-2</v>
      </c>
    </row>
    <row r="536" spans="2:4" x14ac:dyDescent="0.2">
      <c r="B536" t="s">
        <v>567</v>
      </c>
      <c r="C536" s="51">
        <f>Corr_0!C536</f>
        <v>1.1958786790872283E-2</v>
      </c>
      <c r="D536" s="51">
        <v>3.3747202887630209E-2</v>
      </c>
    </row>
    <row r="537" spans="2:4" x14ac:dyDescent="0.2">
      <c r="B537" t="s">
        <v>568</v>
      </c>
      <c r="C537" s="51">
        <f>Corr_0!C537</f>
        <v>1.2985016447279573E-3</v>
      </c>
      <c r="D537" s="51">
        <v>2.5093797856838608E-2</v>
      </c>
    </row>
    <row r="538" spans="2:4" x14ac:dyDescent="0.2">
      <c r="B538" t="s">
        <v>569</v>
      </c>
      <c r="C538" s="51">
        <f>Corr_0!C538</f>
        <v>1.9099978271682597E-2</v>
      </c>
      <c r="D538" s="51">
        <v>2.9194936048524016E-2</v>
      </c>
    </row>
    <row r="539" spans="2:4" x14ac:dyDescent="0.2">
      <c r="B539" t="s">
        <v>570</v>
      </c>
      <c r="C539" s="51">
        <f>Corr_0!C539</f>
        <v>2.7571097538838588E-2</v>
      </c>
      <c r="D539" s="51">
        <v>6.9861966236828221E-2</v>
      </c>
    </row>
    <row r="540" spans="2:4" x14ac:dyDescent="0.2">
      <c r="B540" t="s">
        <v>571</v>
      </c>
      <c r="C540" s="51">
        <f>Corr_0!C540</f>
        <v>2.9502239915828309E-2</v>
      </c>
      <c r="D540" s="51">
        <v>5.5091337188989106E-2</v>
      </c>
    </row>
    <row r="541" spans="2:4" x14ac:dyDescent="0.2">
      <c r="B541" t="s">
        <v>572</v>
      </c>
      <c r="C541" s="51">
        <f>Corr_0!C541</f>
        <v>4.5824211252271738E-3</v>
      </c>
      <c r="D541" s="51">
        <v>3.9233237549249761E-2</v>
      </c>
    </row>
    <row r="542" spans="2:4" x14ac:dyDescent="0.2">
      <c r="B542" t="s">
        <v>573</v>
      </c>
      <c r="C542" s="51">
        <f>Corr_0!C542</f>
        <v>3.0647912340056323E-2</v>
      </c>
      <c r="D542" s="51">
        <v>2.7656684773306062E-2</v>
      </c>
    </row>
    <row r="543" spans="2:4" x14ac:dyDescent="0.2">
      <c r="B543" t="s">
        <v>574</v>
      </c>
      <c r="C543" s="51">
        <f>Corr_0!C543</f>
        <v>1.6686493698324242E-2</v>
      </c>
      <c r="D543" s="51">
        <v>2.5011161766213555E-2</v>
      </c>
    </row>
    <row r="544" spans="2:4" x14ac:dyDescent="0.2">
      <c r="B544" t="s">
        <v>575</v>
      </c>
      <c r="C544" s="51">
        <f>Corr_0!C544</f>
        <v>-4.912743965749063E-3</v>
      </c>
      <c r="D544" s="51">
        <v>2.6285042193165454E-2</v>
      </c>
    </row>
    <row r="545" spans="2:4" x14ac:dyDescent="0.2">
      <c r="B545" t="s">
        <v>576</v>
      </c>
      <c r="C545" s="51">
        <f>Corr_0!C545</f>
        <v>-7.9512343820337204E-3</v>
      </c>
      <c r="D545" s="51">
        <v>2.9532973006299638E-2</v>
      </c>
    </row>
    <row r="546" spans="2:4" x14ac:dyDescent="0.2">
      <c r="B546" t="s">
        <v>577</v>
      </c>
      <c r="C546" s="51">
        <f>Corr_0!C546</f>
        <v>-4.3075585208058789E-3</v>
      </c>
      <c r="D546" s="51">
        <v>2.6732070037130417E-2</v>
      </c>
    </row>
    <row r="547" spans="2:4" x14ac:dyDescent="0.2">
      <c r="B547" t="s">
        <v>578</v>
      </c>
      <c r="C547" s="51">
        <f>Corr_0!C547</f>
        <v>-7.1974029032825845E-3</v>
      </c>
      <c r="D547" s="51">
        <v>2.5014108141358703E-2</v>
      </c>
    </row>
    <row r="548" spans="2:4" x14ac:dyDescent="0.2">
      <c r="B548" t="s">
        <v>579</v>
      </c>
      <c r="C548" s="51">
        <f>Corr_0!C548</f>
        <v>-2.0447446801429799E-2</v>
      </c>
      <c r="D548" s="51">
        <v>4.0322277536038148E-2</v>
      </c>
    </row>
    <row r="549" spans="2:4" x14ac:dyDescent="0.2">
      <c r="B549" t="s">
        <v>580</v>
      </c>
      <c r="C549" s="51">
        <f>Corr_0!C549</f>
        <v>1.9630633016426088E-2</v>
      </c>
      <c r="D549" s="51">
        <v>2.5012952588456545E-2</v>
      </c>
    </row>
    <row r="550" spans="2:4" x14ac:dyDescent="0.2">
      <c r="B550" t="s">
        <v>581</v>
      </c>
      <c r="C550" s="51">
        <f>Corr_0!C550</f>
        <v>3.8271942237852546E-2</v>
      </c>
      <c r="D550" s="51">
        <v>7.5464651198039828E-2</v>
      </c>
    </row>
    <row r="551" spans="2:4" x14ac:dyDescent="0.2">
      <c r="B551" t="s">
        <v>582</v>
      </c>
      <c r="C551" s="51">
        <f>Corr_0!C551</f>
        <v>3.3962317691300155E-2</v>
      </c>
      <c r="D551" s="51">
        <v>6.038025535913194E-2</v>
      </c>
    </row>
    <row r="552" spans="2:4" x14ac:dyDescent="0.2">
      <c r="B552" t="s">
        <v>583</v>
      </c>
      <c r="C552" s="51">
        <f>Corr_0!C552</f>
        <v>9.1941807873268978E-3</v>
      </c>
      <c r="D552" s="51">
        <v>5.1813620895185278E-2</v>
      </c>
    </row>
    <row r="553" spans="2:4" x14ac:dyDescent="0.2">
      <c r="B553" t="s">
        <v>584</v>
      </c>
      <c r="C553" s="51">
        <f>Corr_0!C553</f>
        <v>2.5240997606833373E-2</v>
      </c>
      <c r="D553" s="51">
        <v>2.8909118211647239E-2</v>
      </c>
    </row>
    <row r="554" spans="2:4" x14ac:dyDescent="0.2">
      <c r="B554" t="s">
        <v>585</v>
      </c>
      <c r="C554" s="51">
        <f>Corr_0!C554</f>
        <v>-9.4088760011004306E-3</v>
      </c>
      <c r="D554" s="51">
        <v>0.1718268411260786</v>
      </c>
    </row>
    <row r="555" spans="2:4" x14ac:dyDescent="0.2">
      <c r="B555" t="s">
        <v>586</v>
      </c>
      <c r="C555" s="51">
        <f>Corr_0!C555</f>
        <v>1.4078955310025568E-2</v>
      </c>
      <c r="D555" s="51">
        <v>4.6380055565876918E-2</v>
      </c>
    </row>
    <row r="556" spans="2:4" x14ac:dyDescent="0.2">
      <c r="B556" t="s">
        <v>587</v>
      </c>
      <c r="C556" s="51">
        <f>Corr_0!C556</f>
        <v>-2.1488399074429732E-2</v>
      </c>
      <c r="D556" s="51">
        <v>2.6125687179798664E-2</v>
      </c>
    </row>
    <row r="557" spans="2:4" x14ac:dyDescent="0.2">
      <c r="B557" t="s">
        <v>588</v>
      </c>
      <c r="C557" s="51">
        <f>Corr_0!C557</f>
        <v>2.711653745233613E-2</v>
      </c>
      <c r="D557" s="51">
        <v>2.553930308928605E-2</v>
      </c>
    </row>
    <row r="558" spans="2:4" x14ac:dyDescent="0.2">
      <c r="B558" t="s">
        <v>589</v>
      </c>
      <c r="C558" s="51">
        <f>Corr_0!C558</f>
        <v>4.7161029977075837E-2</v>
      </c>
      <c r="D558" s="51">
        <v>2.76732774732719E-2</v>
      </c>
    </row>
    <row r="559" spans="2:4" x14ac:dyDescent="0.2">
      <c r="B559" t="s">
        <v>590</v>
      </c>
      <c r="C559" s="51">
        <f>Corr_0!C559</f>
        <v>-1.7156131426579596E-2</v>
      </c>
      <c r="D559" s="51">
        <v>6.0438057737396841E-2</v>
      </c>
    </row>
    <row r="560" spans="2:4" x14ac:dyDescent="0.2">
      <c r="B560" t="s">
        <v>591</v>
      </c>
      <c r="C560" s="51">
        <f>Corr_0!C560</f>
        <v>-4.2388103454531173E-2</v>
      </c>
      <c r="D560" s="51">
        <v>4.0877572888398613E-2</v>
      </c>
    </row>
    <row r="561" spans="2:4" x14ac:dyDescent="0.2">
      <c r="B561" t="s">
        <v>592</v>
      </c>
      <c r="C561" s="51">
        <f>Corr_0!C561</f>
        <v>9.3495964149688665E-3</v>
      </c>
      <c r="D561" s="51">
        <v>2.5031326352677082E-2</v>
      </c>
    </row>
    <row r="562" spans="2:4" x14ac:dyDescent="0.2">
      <c r="B562" t="s">
        <v>593</v>
      </c>
      <c r="C562" s="51">
        <f>Corr_0!C562</f>
        <v>1.4382427878866268E-2</v>
      </c>
      <c r="D562" s="51">
        <v>2.5193604767203441E-2</v>
      </c>
    </row>
    <row r="563" spans="2:4" x14ac:dyDescent="0.2">
      <c r="B563" t="s">
        <v>594</v>
      </c>
      <c r="C563" s="51">
        <f>Corr_0!C563</f>
        <v>-1.2474853284704527E-2</v>
      </c>
      <c r="D563" s="51">
        <v>2.9212596264223345E-2</v>
      </c>
    </row>
    <row r="564" spans="2:4" x14ac:dyDescent="0.2">
      <c r="B564" t="s">
        <v>595</v>
      </c>
      <c r="C564" s="51">
        <f>Corr_0!C564</f>
        <v>8.8443423376129444E-3</v>
      </c>
      <c r="D564" s="51">
        <v>2.5000091668653673E-2</v>
      </c>
    </row>
    <row r="565" spans="2:4" x14ac:dyDescent="0.2">
      <c r="B565" t="s">
        <v>596</v>
      </c>
      <c r="C565" s="51">
        <f>Corr_0!C565</f>
        <v>2.5202212709557373E-2</v>
      </c>
      <c r="D565" s="51">
        <v>5.0775287540648674E-2</v>
      </c>
    </row>
    <row r="566" spans="2:4" x14ac:dyDescent="0.2">
      <c r="B566" t="s">
        <v>597</v>
      </c>
      <c r="C566" s="51">
        <f>Corr_0!C566</f>
        <v>6.4110282186633935E-2</v>
      </c>
      <c r="D566" s="51">
        <v>5.6299908535033208E-2</v>
      </c>
    </row>
    <row r="567" spans="2:4" x14ac:dyDescent="0.2">
      <c r="B567" t="s">
        <v>598</v>
      </c>
      <c r="C567" s="51">
        <f>Corr_0!C567</f>
        <v>-1.7346174208220037E-2</v>
      </c>
      <c r="D567" s="51">
        <v>2.6196804792497978E-2</v>
      </c>
    </row>
    <row r="568" spans="2:4" x14ac:dyDescent="0.2">
      <c r="B568" t="s">
        <v>599</v>
      </c>
      <c r="C568" s="51">
        <f>Corr_0!C568</f>
        <v>-8.5056925987289124E-4</v>
      </c>
      <c r="D568" s="51">
        <v>6.0314592765771016E-2</v>
      </c>
    </row>
    <row r="569" spans="2:4" x14ac:dyDescent="0.2">
      <c r="B569" t="s">
        <v>600</v>
      </c>
      <c r="C569" s="51">
        <f>Corr_0!C569</f>
        <v>4.6923380713862588E-3</v>
      </c>
      <c r="D569" s="51">
        <v>6.5000102986791972E-2</v>
      </c>
    </row>
    <row r="570" spans="2:4" x14ac:dyDescent="0.2">
      <c r="B570" t="s">
        <v>601</v>
      </c>
      <c r="C570" s="51">
        <f>Corr_0!C570</f>
        <v>8.5401432468961251E-3</v>
      </c>
      <c r="D570" s="51">
        <v>2.6599756033249766E-2</v>
      </c>
    </row>
    <row r="571" spans="2:4" x14ac:dyDescent="0.2">
      <c r="B571" t="s">
        <v>602</v>
      </c>
      <c r="C571" s="51">
        <f>Corr_0!C571</f>
        <v>-6.7680443653939468E-3</v>
      </c>
      <c r="D571" s="51">
        <v>6.1558654310813324E-2</v>
      </c>
    </row>
    <row r="572" spans="2:4" x14ac:dyDescent="0.2">
      <c r="B572" t="s">
        <v>603</v>
      </c>
      <c r="C572" s="51">
        <f>Corr_0!C572</f>
        <v>-2.3226225786214777E-2</v>
      </c>
      <c r="D572" s="51">
        <v>2.58988017846212E-2</v>
      </c>
    </row>
    <row r="573" spans="2:4" x14ac:dyDescent="0.2">
      <c r="B573" t="s">
        <v>604</v>
      </c>
      <c r="C573" s="51">
        <f>Corr_0!C573</f>
        <v>3.2582917246273331E-2</v>
      </c>
      <c r="D573" s="51">
        <v>3.5935490783164964E-2</v>
      </c>
    </row>
    <row r="574" spans="2:4" x14ac:dyDescent="0.2">
      <c r="B574" t="s">
        <v>605</v>
      </c>
      <c r="C574" s="51">
        <f>Corr_0!C574</f>
        <v>-1.365586238622111E-2</v>
      </c>
      <c r="D574" s="51">
        <v>7.832453582177934E-2</v>
      </c>
    </row>
    <row r="575" spans="2:4" x14ac:dyDescent="0.2">
      <c r="B575" t="s">
        <v>606</v>
      </c>
      <c r="C575" s="51">
        <f>Corr_0!C575</f>
        <v>-4.4549488777272647E-2</v>
      </c>
      <c r="D575" s="51">
        <v>2.5261483739986379E-2</v>
      </c>
    </row>
    <row r="576" spans="2:4" x14ac:dyDescent="0.2">
      <c r="B576" t="s">
        <v>607</v>
      </c>
      <c r="C576" s="51">
        <f>Corr_0!C576</f>
        <v>-7.6147375687484076E-3</v>
      </c>
      <c r="D576" s="51">
        <v>5.8272440517523637E-2</v>
      </c>
    </row>
    <row r="577" spans="2:4" x14ac:dyDescent="0.2">
      <c r="B577" t="s">
        <v>608</v>
      </c>
      <c r="C577" s="51">
        <f>Corr_0!C577</f>
        <v>3.9347014230599999E-3</v>
      </c>
      <c r="D577" s="51">
        <v>3.2573299683296655E-2</v>
      </c>
    </row>
    <row r="578" spans="2:4" x14ac:dyDescent="0.2">
      <c r="B578" t="s">
        <v>609</v>
      </c>
      <c r="C578" s="51">
        <f>Corr_0!C578</f>
        <v>-4.0756839481864079E-3</v>
      </c>
      <c r="D578" s="51">
        <v>3.7205289699113867E-2</v>
      </c>
    </row>
    <row r="579" spans="2:4" x14ac:dyDescent="0.2">
      <c r="B579" t="s">
        <v>610</v>
      </c>
      <c r="C579" s="51">
        <f>Corr_0!C579</f>
        <v>-4.2693325853967436E-2</v>
      </c>
      <c r="D579" s="51">
        <v>2.7467022345892749E-2</v>
      </c>
    </row>
    <row r="580" spans="2:4" x14ac:dyDescent="0.2">
      <c r="B580" t="s">
        <v>611</v>
      </c>
      <c r="C580" s="51">
        <f>Corr_0!C580</f>
        <v>1.9677260772780508E-2</v>
      </c>
      <c r="D580" s="51">
        <v>0.10259314079736581</v>
      </c>
    </row>
    <row r="581" spans="2:4" x14ac:dyDescent="0.2">
      <c r="B581" t="s">
        <v>612</v>
      </c>
      <c r="C581" s="51">
        <f>Corr_0!C581</f>
        <v>7.2393129658395432E-3</v>
      </c>
      <c r="D581" s="51">
        <v>2.9236371209229253E-2</v>
      </c>
    </row>
    <row r="582" spans="2:4" x14ac:dyDescent="0.2">
      <c r="B582" t="s">
        <v>613</v>
      </c>
      <c r="C582" s="51">
        <f>Corr_0!C582</f>
        <v>3.4459837629774261E-2</v>
      </c>
      <c r="D582" s="51">
        <v>2.5841014403611778E-2</v>
      </c>
    </row>
    <row r="583" spans="2:4" x14ac:dyDescent="0.2">
      <c r="B583" t="s">
        <v>614</v>
      </c>
      <c r="C583" s="51">
        <f>Corr_0!C583</f>
        <v>-1.0866683272929599E-2</v>
      </c>
      <c r="D583" s="51">
        <v>3.8488181355852982E-2</v>
      </c>
    </row>
    <row r="584" spans="2:4" x14ac:dyDescent="0.2">
      <c r="B584" t="s">
        <v>615</v>
      </c>
      <c r="C584" s="51">
        <f>Corr_0!C584</f>
        <v>-1.9228444796237868E-3</v>
      </c>
      <c r="D584" s="51">
        <v>7.0519649435238752E-2</v>
      </c>
    </row>
    <row r="585" spans="2:4" x14ac:dyDescent="0.2">
      <c r="B585" t="s">
        <v>616</v>
      </c>
      <c r="C585" s="51">
        <f>Corr_0!C585</f>
        <v>-2.5858716823135633E-3</v>
      </c>
      <c r="D585" s="51">
        <v>3.7198679572423704E-2</v>
      </c>
    </row>
    <row r="586" spans="2:4" x14ac:dyDescent="0.2">
      <c r="B586" t="s">
        <v>617</v>
      </c>
      <c r="C586" s="51">
        <f>Corr_0!C586</f>
        <v>-3.3428265111770418E-2</v>
      </c>
      <c r="D586" s="51">
        <v>6.0425044839586127E-2</v>
      </c>
    </row>
    <row r="587" spans="2:4" x14ac:dyDescent="0.2">
      <c r="B587" t="s">
        <v>618</v>
      </c>
      <c r="C587" s="51">
        <f>Corr_0!C587</f>
        <v>1.2223575616757895E-3</v>
      </c>
      <c r="D587" s="51">
        <v>7.5738896135496891E-2</v>
      </c>
    </row>
    <row r="588" spans="2:4" x14ac:dyDescent="0.2">
      <c r="B588" t="s">
        <v>619</v>
      </c>
      <c r="C588" s="51">
        <f>Corr_0!C588</f>
        <v>6.3909054596083051E-4</v>
      </c>
      <c r="D588" s="51">
        <v>2.9700484906894691E-2</v>
      </c>
    </row>
    <row r="589" spans="2:4" x14ac:dyDescent="0.2">
      <c r="B589" t="s">
        <v>620</v>
      </c>
      <c r="C589" s="51">
        <f>Corr_0!C589</f>
        <v>1.3920288343481522E-2</v>
      </c>
      <c r="D589" s="51">
        <v>2.7154275493834416E-2</v>
      </c>
    </row>
    <row r="590" spans="2:4" x14ac:dyDescent="0.2">
      <c r="B590" t="s">
        <v>621</v>
      </c>
      <c r="C590" s="51">
        <f>Corr_0!C590</f>
        <v>1.6877623619900174E-2</v>
      </c>
      <c r="D590" s="51">
        <v>2.9472540066032647E-2</v>
      </c>
    </row>
    <row r="591" spans="2:4" x14ac:dyDescent="0.2">
      <c r="B591" t="s">
        <v>622</v>
      </c>
      <c r="C591" s="51">
        <f>Corr_0!C591</f>
        <v>5.16478515247338E-2</v>
      </c>
      <c r="D591" s="51">
        <v>2.5158532323675716E-2</v>
      </c>
    </row>
    <row r="592" spans="2:4" x14ac:dyDescent="0.2">
      <c r="B592" t="s">
        <v>623</v>
      </c>
      <c r="C592" s="51">
        <f>Corr_0!C592</f>
        <v>-1.1512002101783362E-2</v>
      </c>
      <c r="D592" s="51">
        <v>2.9964581380660438E-2</v>
      </c>
    </row>
    <row r="593" spans="2:4" x14ac:dyDescent="0.2">
      <c r="B593" t="s">
        <v>624</v>
      </c>
      <c r="C593" s="51">
        <f>Corr_0!C593</f>
        <v>2.4229204520636958E-2</v>
      </c>
      <c r="D593" s="51">
        <v>3.8852758498737684E-2</v>
      </c>
    </row>
    <row r="594" spans="2:4" x14ac:dyDescent="0.2">
      <c r="B594" t="s">
        <v>625</v>
      </c>
      <c r="C594" s="51">
        <f>Corr_0!C594</f>
        <v>-8.0885601479138963E-3</v>
      </c>
      <c r="D594" s="51">
        <v>2.5133173331263501E-2</v>
      </c>
    </row>
    <row r="595" spans="2:4" x14ac:dyDescent="0.2">
      <c r="B595" t="s">
        <v>626</v>
      </c>
      <c r="C595" s="51">
        <f>Corr_0!C595</f>
        <v>1.2836741448953873E-2</v>
      </c>
      <c r="D595" s="51">
        <v>2.8420621648077418E-2</v>
      </c>
    </row>
    <row r="596" spans="2:4" x14ac:dyDescent="0.2">
      <c r="B596" t="s">
        <v>627</v>
      </c>
      <c r="C596" s="51">
        <f>Corr_0!C596</f>
        <v>3.540195994659566E-2</v>
      </c>
      <c r="D596" s="51">
        <v>2.9736370257046538E-2</v>
      </c>
    </row>
    <row r="597" spans="2:4" x14ac:dyDescent="0.2">
      <c r="B597" t="s">
        <v>628</v>
      </c>
      <c r="C597" s="51">
        <f>Corr_0!C597</f>
        <v>7.40069357259154E-4</v>
      </c>
      <c r="D597" s="51">
        <v>2.627362535222199E-2</v>
      </c>
    </row>
    <row r="598" spans="2:4" x14ac:dyDescent="0.2">
      <c r="B598" t="s">
        <v>629</v>
      </c>
      <c r="C598" s="51">
        <f>Corr_0!C598</f>
        <v>1.6214207762545445E-2</v>
      </c>
      <c r="D598" s="51">
        <v>2.6614753017142785E-2</v>
      </c>
    </row>
    <row r="599" spans="2:4" x14ac:dyDescent="0.2">
      <c r="B599" t="s">
        <v>630</v>
      </c>
      <c r="C599" s="51">
        <f>Corr_0!C599</f>
        <v>-6.7689546227122487E-3</v>
      </c>
      <c r="D599" s="51">
        <v>3.9675464536504598E-2</v>
      </c>
    </row>
    <row r="600" spans="2:4" x14ac:dyDescent="0.2">
      <c r="B600" t="s">
        <v>631</v>
      </c>
      <c r="C600" s="51">
        <f>Corr_0!C600</f>
        <v>2.8203419633463456E-2</v>
      </c>
      <c r="D600" s="51">
        <v>2.6101387876591338E-2</v>
      </c>
    </row>
    <row r="601" spans="2:4" x14ac:dyDescent="0.2">
      <c r="B601" t="s">
        <v>632</v>
      </c>
      <c r="C601" s="51">
        <f>Corr_0!C601</f>
        <v>-1.2125696197544488E-2</v>
      </c>
      <c r="D601" s="51">
        <v>3.6613975325058702E-2</v>
      </c>
    </row>
    <row r="602" spans="2:4" x14ac:dyDescent="0.2">
      <c r="B602" t="s">
        <v>633</v>
      </c>
      <c r="C602" s="51">
        <f>Corr_0!C602</f>
        <v>2.4114419323698871E-2</v>
      </c>
      <c r="D602" s="51">
        <v>2.9647602367448213E-2</v>
      </c>
    </row>
    <row r="603" spans="2:4" x14ac:dyDescent="0.2">
      <c r="B603" t="s">
        <v>634</v>
      </c>
      <c r="C603" s="51">
        <f>Corr_0!C603</f>
        <v>2.0501156391822269E-2</v>
      </c>
      <c r="D603" s="51">
        <v>4.2385616267071838E-2</v>
      </c>
    </row>
    <row r="604" spans="2:4" x14ac:dyDescent="0.2">
      <c r="B604" t="s">
        <v>635</v>
      </c>
      <c r="C604" s="51">
        <f>Corr_0!C604</f>
        <v>-1.7029647190231798E-2</v>
      </c>
      <c r="D604" s="51">
        <v>4.0874357163176792E-2</v>
      </c>
    </row>
    <row r="605" spans="2:4" x14ac:dyDescent="0.2">
      <c r="B605" t="s">
        <v>636</v>
      </c>
      <c r="C605" s="51">
        <f>Corr_0!C605</f>
        <v>-3.7827472969289323E-2</v>
      </c>
      <c r="D605" s="51">
        <v>2.8245681619108797E-2</v>
      </c>
    </row>
    <row r="606" spans="2:4" x14ac:dyDescent="0.2">
      <c r="B606" t="s">
        <v>637</v>
      </c>
      <c r="C606" s="51">
        <f>Corr_0!C606</f>
        <v>1.2225240705767285E-2</v>
      </c>
      <c r="D606" s="51">
        <v>5.7269841242564408E-2</v>
      </c>
    </row>
    <row r="607" spans="2:4" x14ac:dyDescent="0.2">
      <c r="B607" t="s">
        <v>638</v>
      </c>
      <c r="C607" s="51">
        <f>Corr_0!C607</f>
        <v>-1.8030792659155994E-3</v>
      </c>
      <c r="D607" s="51">
        <v>4.6789438568481376E-2</v>
      </c>
    </row>
    <row r="608" spans="2:4" x14ac:dyDescent="0.2">
      <c r="B608" t="s">
        <v>639</v>
      </c>
      <c r="C608" s="51">
        <f>Corr_0!C608</f>
        <v>2.3377862433592092E-2</v>
      </c>
      <c r="D608" s="51">
        <v>3.6835954079045025E-2</v>
      </c>
    </row>
    <row r="609" spans="2:4" x14ac:dyDescent="0.2">
      <c r="B609" t="s">
        <v>640</v>
      </c>
      <c r="C609" s="51">
        <f>Corr_0!C609</f>
        <v>1.4999261350443823E-2</v>
      </c>
      <c r="D609" s="51">
        <v>2.511257172997974E-2</v>
      </c>
    </row>
    <row r="610" spans="2:4" x14ac:dyDescent="0.2">
      <c r="B610" t="s">
        <v>641</v>
      </c>
      <c r="C610" s="51">
        <f>Corr_0!C610</f>
        <v>1.0413831604172011E-2</v>
      </c>
      <c r="D610" s="51">
        <v>2.8330826986759285E-2</v>
      </c>
    </row>
    <row r="611" spans="2:4" x14ac:dyDescent="0.2">
      <c r="B611" t="s">
        <v>642</v>
      </c>
      <c r="C611" s="51">
        <f>Corr_0!C611</f>
        <v>-1.3903171219732261E-2</v>
      </c>
      <c r="D611" s="51">
        <v>4.9097123260657051E-2</v>
      </c>
    </row>
    <row r="612" spans="2:4" x14ac:dyDescent="0.2">
      <c r="B612" t="s">
        <v>643</v>
      </c>
      <c r="C612" s="51">
        <f>Corr_0!C612</f>
        <v>-5.3432667508930328E-3</v>
      </c>
      <c r="D612" s="51">
        <v>3.6404693286324036E-2</v>
      </c>
    </row>
    <row r="613" spans="2:4" x14ac:dyDescent="0.2">
      <c r="B613" t="s">
        <v>644</v>
      </c>
      <c r="C613" s="51">
        <f>Corr_0!C613</f>
        <v>4.296505339554009E-4</v>
      </c>
      <c r="D613" s="51">
        <v>2.5000705612968428E-2</v>
      </c>
    </row>
    <row r="614" spans="2:4" x14ac:dyDescent="0.2">
      <c r="B614" t="s">
        <v>645</v>
      </c>
      <c r="C614" s="51">
        <f>Corr_0!C614</f>
        <v>1.0246597950758263E-2</v>
      </c>
      <c r="D614" s="51">
        <v>4.3637903862874305E-2</v>
      </c>
    </row>
    <row r="615" spans="2:4" x14ac:dyDescent="0.2">
      <c r="B615" t="s">
        <v>646</v>
      </c>
      <c r="C615" s="51">
        <f>Corr_0!C615</f>
        <v>2.5224288267757741E-2</v>
      </c>
      <c r="D615" s="51">
        <v>2.5823098594461948E-2</v>
      </c>
    </row>
    <row r="616" spans="2:4" x14ac:dyDescent="0.2">
      <c r="B616" t="s">
        <v>647</v>
      </c>
      <c r="C616" s="51">
        <f>Corr_0!C616</f>
        <v>3.4510621982516788E-2</v>
      </c>
      <c r="D616" s="51">
        <v>3.2053879421882078E-2</v>
      </c>
    </row>
    <row r="617" spans="2:4" x14ac:dyDescent="0.2">
      <c r="B617" t="s">
        <v>648</v>
      </c>
      <c r="C617" s="51">
        <f>Corr_0!C617</f>
        <v>1.8801946418563684E-2</v>
      </c>
      <c r="D617" s="51">
        <v>2.5008307755335423E-2</v>
      </c>
    </row>
    <row r="618" spans="2:4" x14ac:dyDescent="0.2">
      <c r="B618" t="s">
        <v>649</v>
      </c>
      <c r="C618" s="51">
        <f>Corr_0!C618</f>
        <v>-3.5433136442603857E-3</v>
      </c>
      <c r="D618" s="51">
        <v>5.1091248523673333E-2</v>
      </c>
    </row>
    <row r="619" spans="2:4" x14ac:dyDescent="0.2">
      <c r="B619" t="s">
        <v>650</v>
      </c>
      <c r="C619" s="51">
        <f>Corr_0!C619</f>
        <v>2.2958788379441038E-2</v>
      </c>
      <c r="D619" s="51">
        <v>4.736168720756128E-2</v>
      </c>
    </row>
    <row r="620" spans="2:4" x14ac:dyDescent="0.2">
      <c r="B620" t="s">
        <v>651</v>
      </c>
      <c r="C620" s="51">
        <f>Corr_0!C620</f>
        <v>4.6155905467814076E-4</v>
      </c>
      <c r="D620" s="51">
        <v>2.9704939165830821E-2</v>
      </c>
    </row>
    <row r="621" spans="2:4" x14ac:dyDescent="0.2">
      <c r="B621" t="s">
        <v>652</v>
      </c>
      <c r="C621" s="51">
        <f>Corr_0!C621</f>
        <v>6.3148351246027417E-3</v>
      </c>
      <c r="D621" s="51">
        <v>2.7529637174039612E-2</v>
      </c>
    </row>
    <row r="622" spans="2:4" x14ac:dyDescent="0.2">
      <c r="B622" t="s">
        <v>653</v>
      </c>
      <c r="C622" s="51">
        <f>Corr_0!C622</f>
        <v>-1.8463086827887054E-4</v>
      </c>
      <c r="D622" s="51">
        <v>6.3786698054098673E-2</v>
      </c>
    </row>
    <row r="623" spans="2:4" x14ac:dyDescent="0.2">
      <c r="B623" t="s">
        <v>654</v>
      </c>
      <c r="C623" s="51">
        <f>Corr_0!C623</f>
        <v>3.3465716076943312E-2</v>
      </c>
      <c r="D623" s="51">
        <v>3.2548280660741599E-2</v>
      </c>
    </row>
    <row r="624" spans="2:4" x14ac:dyDescent="0.2">
      <c r="B624" t="s">
        <v>655</v>
      </c>
      <c r="C624" s="51">
        <f>Corr_0!C624</f>
        <v>-2.2463893407756653E-2</v>
      </c>
      <c r="D624" s="51">
        <v>4.4575481287088659E-2</v>
      </c>
    </row>
    <row r="625" spans="2:4" x14ac:dyDescent="0.2">
      <c r="B625" t="s">
        <v>656</v>
      </c>
      <c r="C625" s="51">
        <f>Corr_0!C625</f>
        <v>4.8079521505513707E-2</v>
      </c>
      <c r="D625" s="51">
        <v>3.568795174585164E-2</v>
      </c>
    </row>
    <row r="626" spans="2:4" x14ac:dyDescent="0.2">
      <c r="B626" t="s">
        <v>657</v>
      </c>
      <c r="C626" s="51">
        <f>Corr_0!C626</f>
        <v>5.1617905160625491E-2</v>
      </c>
      <c r="D626" s="51">
        <v>4.2712092698319583E-2</v>
      </c>
    </row>
    <row r="627" spans="2:4" x14ac:dyDescent="0.2">
      <c r="B627" t="s">
        <v>658</v>
      </c>
      <c r="C627" s="51">
        <f>Corr_0!C627</f>
        <v>4.4619680359353306E-2</v>
      </c>
      <c r="D627" s="51">
        <v>3.2242895342303249E-2</v>
      </c>
    </row>
    <row r="628" spans="2:4" x14ac:dyDescent="0.2">
      <c r="B628" t="s">
        <v>659</v>
      </c>
      <c r="C628" s="51">
        <f>Corr_0!C628</f>
        <v>3.2809124430928892E-2</v>
      </c>
      <c r="D628" s="51">
        <v>5.0963454383009157E-2</v>
      </c>
    </row>
    <row r="629" spans="2:4" x14ac:dyDescent="0.2">
      <c r="B629" t="s">
        <v>660</v>
      </c>
      <c r="C629" s="51">
        <f>Corr_0!C629</f>
        <v>2.2350532474836472E-3</v>
      </c>
      <c r="D629" s="51">
        <v>2.6040064171587163E-2</v>
      </c>
    </row>
    <row r="630" spans="2:4" x14ac:dyDescent="0.2">
      <c r="B630" t="s">
        <v>661</v>
      </c>
      <c r="C630" s="51">
        <f>Corr_0!C630</f>
        <v>2.2084367072277684E-2</v>
      </c>
      <c r="D630" s="51">
        <v>4.2074108129199761E-2</v>
      </c>
    </row>
    <row r="631" spans="2:4" x14ac:dyDescent="0.2">
      <c r="B631" t="s">
        <v>662</v>
      </c>
      <c r="C631" s="51">
        <f>Corr_0!C631</f>
        <v>-1.3099953312093442E-3</v>
      </c>
      <c r="D631" s="51">
        <v>2.6980286335993336E-2</v>
      </c>
    </row>
    <row r="632" spans="2:4" x14ac:dyDescent="0.2">
      <c r="B632" t="s">
        <v>663</v>
      </c>
      <c r="C632" s="51">
        <f>Corr_0!C632</f>
        <v>1.5813554446602925E-3</v>
      </c>
      <c r="D632" s="51">
        <v>2.6099827516492195E-2</v>
      </c>
    </row>
    <row r="633" spans="2:4" x14ac:dyDescent="0.2">
      <c r="B633" t="s">
        <v>664</v>
      </c>
      <c r="C633" s="51">
        <f>Corr_0!C633</f>
        <v>-1.0042045827557815E-2</v>
      </c>
      <c r="D633" s="51">
        <v>4.468930618512007E-2</v>
      </c>
    </row>
    <row r="634" spans="2:4" x14ac:dyDescent="0.2">
      <c r="B634" t="s">
        <v>665</v>
      </c>
      <c r="C634" s="51">
        <f>Corr_0!C634</f>
        <v>8.1817691742529283E-3</v>
      </c>
      <c r="D634" s="51">
        <v>2.8675258987231885E-2</v>
      </c>
    </row>
    <row r="635" spans="2:4" x14ac:dyDescent="0.2">
      <c r="B635" t="s">
        <v>666</v>
      </c>
      <c r="C635" s="51">
        <f>Corr_0!C635</f>
        <v>5.7869948472401636E-4</v>
      </c>
      <c r="D635" s="51">
        <v>0.14977860091874245</v>
      </c>
    </row>
    <row r="636" spans="2:4" x14ac:dyDescent="0.2">
      <c r="B636" t="s">
        <v>667</v>
      </c>
      <c r="C636" s="51">
        <f>Corr_0!C636</f>
        <v>9.750106940451312E-3</v>
      </c>
      <c r="D636" s="51">
        <v>5.3528859209693143E-2</v>
      </c>
    </row>
    <row r="637" spans="2:4" x14ac:dyDescent="0.2">
      <c r="B637" t="s">
        <v>668</v>
      </c>
      <c r="C637" s="51">
        <f>Corr_0!C637</f>
        <v>4.7849805859101542E-2</v>
      </c>
      <c r="D637" s="51">
        <v>3.4755403552656466E-2</v>
      </c>
    </row>
    <row r="638" spans="2:4" x14ac:dyDescent="0.2">
      <c r="B638" t="s">
        <v>669</v>
      </c>
      <c r="C638" s="51">
        <f>Corr_0!C638</f>
        <v>8.844391338122766E-3</v>
      </c>
      <c r="D638" s="51">
        <v>8.6251163760692293E-2</v>
      </c>
    </row>
    <row r="639" spans="2:4" x14ac:dyDescent="0.2">
      <c r="B639" t="s">
        <v>670</v>
      </c>
      <c r="C639" s="51">
        <f>Corr_0!C639</f>
        <v>-1.0612551439937229E-2</v>
      </c>
      <c r="D639" s="51">
        <v>2.500472913651677E-2</v>
      </c>
    </row>
    <row r="640" spans="2:4" x14ac:dyDescent="0.2">
      <c r="B640" t="s">
        <v>671</v>
      </c>
      <c r="C640" s="51">
        <f>Corr_0!C640</f>
        <v>1.5367316424914491E-2</v>
      </c>
      <c r="D640" s="51">
        <v>4.2263318998174121E-2</v>
      </c>
    </row>
    <row r="641" spans="2:4" x14ac:dyDescent="0.2">
      <c r="B641" t="s">
        <v>672</v>
      </c>
      <c r="C641" s="51">
        <f>Corr_0!C641</f>
        <v>-3.2106168500295303E-2</v>
      </c>
      <c r="D641" s="51">
        <v>3.971636922081169E-2</v>
      </c>
    </row>
    <row r="642" spans="2:4" x14ac:dyDescent="0.2">
      <c r="B642" t="s">
        <v>673</v>
      </c>
      <c r="C642" s="51">
        <f>Corr_0!C642</f>
        <v>2.7090238349620287E-2</v>
      </c>
      <c r="D642" s="51">
        <v>2.5862262755670138E-2</v>
      </c>
    </row>
    <row r="643" spans="2:4" x14ac:dyDescent="0.2">
      <c r="B643" t="s">
        <v>674</v>
      </c>
      <c r="C643" s="51">
        <f>Corr_0!C643</f>
        <v>4.2502078888486484E-2</v>
      </c>
      <c r="D643" s="51">
        <v>2.8128022852112956E-2</v>
      </c>
    </row>
    <row r="644" spans="2:4" x14ac:dyDescent="0.2">
      <c r="B644" t="s">
        <v>675</v>
      </c>
      <c r="C644" s="51">
        <f>Corr_0!C644</f>
        <v>-3.9914824946474144E-3</v>
      </c>
      <c r="D644" s="51">
        <v>2.7347382228515446E-2</v>
      </c>
    </row>
    <row r="645" spans="2:4" x14ac:dyDescent="0.2">
      <c r="B645" t="s">
        <v>676</v>
      </c>
      <c r="C645" s="51">
        <f>Corr_0!C645</f>
        <v>2.5464392411035472E-2</v>
      </c>
      <c r="D645" s="51">
        <v>2.6108037660302251E-2</v>
      </c>
    </row>
    <row r="646" spans="2:4" x14ac:dyDescent="0.2">
      <c r="B646" t="s">
        <v>677</v>
      </c>
      <c r="C646" s="51">
        <f>Corr_0!C646</f>
        <v>3.5083215500335739E-2</v>
      </c>
      <c r="D646" s="51">
        <v>2.8345496772034538E-2</v>
      </c>
    </row>
    <row r="647" spans="2:4" x14ac:dyDescent="0.2">
      <c r="B647" t="s">
        <v>678</v>
      </c>
      <c r="C647" s="51">
        <f>Corr_0!C647</f>
        <v>2.6938731497156594E-2</v>
      </c>
      <c r="D647" s="51">
        <v>4.0123765315154006E-2</v>
      </c>
    </row>
    <row r="648" spans="2:4" x14ac:dyDescent="0.2">
      <c r="B648" t="s">
        <v>679</v>
      </c>
      <c r="C648" s="51">
        <f>Corr_0!C648</f>
        <v>-1.803815938860838E-2</v>
      </c>
      <c r="D648" s="51">
        <v>3.9991965471397328E-2</v>
      </c>
    </row>
    <row r="649" spans="2:4" x14ac:dyDescent="0.2">
      <c r="B649" t="s">
        <v>680</v>
      </c>
      <c r="C649" s="51">
        <f>Corr_0!C649</f>
        <v>-9.1589121178857567E-3</v>
      </c>
      <c r="D649" s="51">
        <v>5.9996570060112699E-2</v>
      </c>
    </row>
    <row r="650" spans="2:4" x14ac:dyDescent="0.2">
      <c r="B650" t="s">
        <v>681</v>
      </c>
      <c r="C650" s="51">
        <f>Corr_0!C650</f>
        <v>-3.3963279862404258E-2</v>
      </c>
      <c r="D650" s="51">
        <v>3.0744165434999825E-2</v>
      </c>
    </row>
    <row r="651" spans="2:4" x14ac:dyDescent="0.2">
      <c r="B651" t="s">
        <v>682</v>
      </c>
      <c r="C651" s="51">
        <f>Corr_0!C651</f>
        <v>-2.3814249385135398E-2</v>
      </c>
      <c r="D651" s="51">
        <v>2.5843836290182606E-2</v>
      </c>
    </row>
    <row r="652" spans="2:4" x14ac:dyDescent="0.2">
      <c r="B652" t="s">
        <v>683</v>
      </c>
      <c r="C652" s="51">
        <f>Corr_0!C652</f>
        <v>4.3450773372686073E-3</v>
      </c>
      <c r="D652" s="51">
        <v>3.8538243799680037E-2</v>
      </c>
    </row>
    <row r="653" spans="2:4" x14ac:dyDescent="0.2">
      <c r="B653" t="s">
        <v>684</v>
      </c>
      <c r="C653" s="51">
        <f>Corr_0!C653</f>
        <v>9.0835913127914024E-3</v>
      </c>
      <c r="D653" s="51">
        <v>3.4741322883105774E-2</v>
      </c>
    </row>
    <row r="654" spans="2:4" x14ac:dyDescent="0.2">
      <c r="B654" t="s">
        <v>685</v>
      </c>
      <c r="C654" s="51">
        <f>Corr_0!C654</f>
        <v>-1.7338418195714113E-2</v>
      </c>
      <c r="D654" s="51">
        <v>2.5807887892872129E-2</v>
      </c>
    </row>
    <row r="655" spans="2:4" x14ac:dyDescent="0.2">
      <c r="B655" t="s">
        <v>686</v>
      </c>
      <c r="C655" s="51">
        <f>Corr_0!C655</f>
        <v>2.7034030724293091E-2</v>
      </c>
      <c r="D655" s="51">
        <v>7.3904301553462282E-2</v>
      </c>
    </row>
    <row r="656" spans="2:4" x14ac:dyDescent="0.2">
      <c r="B656" t="s">
        <v>687</v>
      </c>
      <c r="C656" s="51">
        <f>Corr_0!C656</f>
        <v>2.0784468846663087E-2</v>
      </c>
      <c r="D656" s="51">
        <v>4.1935250090935169E-2</v>
      </c>
    </row>
    <row r="657" spans="2:4" x14ac:dyDescent="0.2">
      <c r="B657" t="s">
        <v>688</v>
      </c>
      <c r="C657" s="51">
        <f>Corr_0!C657</f>
        <v>-6.2773671388538042E-3</v>
      </c>
      <c r="D657" s="51">
        <v>2.7407297138530729E-2</v>
      </c>
    </row>
    <row r="658" spans="2:4" x14ac:dyDescent="0.2">
      <c r="B658" t="s">
        <v>689</v>
      </c>
      <c r="C658" s="51">
        <f>Corr_0!C658</f>
        <v>1.7336830203552856E-2</v>
      </c>
      <c r="D658" s="51">
        <v>3.0266030025822746E-2</v>
      </c>
    </row>
    <row r="659" spans="2:4" x14ac:dyDescent="0.2">
      <c r="B659" t="s">
        <v>695</v>
      </c>
      <c r="C659" s="51">
        <f>Corr_0!C659</f>
        <v>5.0844663073226749E-2</v>
      </c>
      <c r="D659" s="51">
        <v>2.5992023345281359E-2</v>
      </c>
    </row>
    <row r="660" spans="2:4" x14ac:dyDescent="0.2">
      <c r="B660" t="s">
        <v>696</v>
      </c>
      <c r="C660" s="51">
        <f>Corr_0!C660</f>
        <v>3.0015090383909072E-2</v>
      </c>
      <c r="D660" s="51">
        <v>3.917378866469471E-2</v>
      </c>
    </row>
    <row r="661" spans="2:4" x14ac:dyDescent="0.2">
      <c r="B661" t="s">
        <v>697</v>
      </c>
      <c r="C661" s="51">
        <f>Corr_0!C661</f>
        <v>2.7991423393279355E-2</v>
      </c>
      <c r="D661" s="51">
        <v>3.156125794559856E-2</v>
      </c>
    </row>
    <row r="662" spans="2:4" x14ac:dyDescent="0.2">
      <c r="B662" t="s">
        <v>698</v>
      </c>
      <c r="C662" s="51">
        <f>Corr_0!C662</f>
        <v>-2.8222911381785461E-2</v>
      </c>
      <c r="D662" s="51">
        <v>4.8144482956611834E-2</v>
      </c>
    </row>
    <row r="663" spans="2:4" x14ac:dyDescent="0.2">
      <c r="B663" t="s">
        <v>699</v>
      </c>
      <c r="C663" s="51">
        <f>Corr_0!C663</f>
        <v>-2.8504505175599631E-2</v>
      </c>
      <c r="D663" s="51">
        <v>5.0298159948141664E-2</v>
      </c>
    </row>
    <row r="664" spans="2:4" x14ac:dyDescent="0.2">
      <c r="B664" t="s">
        <v>700</v>
      </c>
      <c r="C664" s="51">
        <f>Corr_0!C664</f>
        <v>2.0686830351558303E-2</v>
      </c>
      <c r="D664" s="51">
        <v>2.6469558508737692E-2</v>
      </c>
    </row>
    <row r="665" spans="2:4" x14ac:dyDescent="0.2">
      <c r="B665" t="s">
        <v>701</v>
      </c>
      <c r="C665" s="51">
        <f>Corr_0!C665</f>
        <v>-2.8430000384304877E-2</v>
      </c>
      <c r="D665" s="51">
        <v>7.3655035454788437E-2</v>
      </c>
    </row>
    <row r="666" spans="2:4" x14ac:dyDescent="0.2">
      <c r="B666" t="s">
        <v>702</v>
      </c>
      <c r="C666" s="51">
        <f>Corr_0!C666</f>
        <v>4.8705462837113269E-3</v>
      </c>
      <c r="D666" s="51">
        <v>2.5266843956611801E-2</v>
      </c>
    </row>
    <row r="667" spans="2:4" x14ac:dyDescent="0.2">
      <c r="B667" t="s">
        <v>703</v>
      </c>
      <c r="C667" s="51">
        <f>Corr_0!C667</f>
        <v>3.2823694388420595E-2</v>
      </c>
      <c r="D667" s="51">
        <v>3.9399831199763154E-2</v>
      </c>
    </row>
    <row r="668" spans="2:4" x14ac:dyDescent="0.2">
      <c r="B668" t="s">
        <v>704</v>
      </c>
      <c r="C668" s="51">
        <f>Corr_0!C668</f>
        <v>3.9315165478376789E-2</v>
      </c>
      <c r="D668" s="51">
        <v>7.1653018667160867E-2</v>
      </c>
    </row>
    <row r="669" spans="2:4" x14ac:dyDescent="0.2">
      <c r="B669" t="s">
        <v>705</v>
      </c>
      <c r="C669" s="51">
        <f>Corr_0!C669</f>
        <v>2.7986408837270493E-2</v>
      </c>
      <c r="D669" s="51">
        <v>3.944237715976686E-2</v>
      </c>
    </row>
    <row r="670" spans="2:4" x14ac:dyDescent="0.2">
      <c r="B670" t="s">
        <v>706</v>
      </c>
      <c r="C670" s="51">
        <f>Corr_0!C670</f>
        <v>3.1756628167480358E-2</v>
      </c>
      <c r="D670" s="51">
        <v>4.7525358071575534E-2</v>
      </c>
    </row>
    <row r="671" spans="2:4" x14ac:dyDescent="0.2">
      <c r="B671" t="s">
        <v>707</v>
      </c>
      <c r="C671" s="51">
        <f>Corr_0!C671</f>
        <v>1.7493976718470469E-2</v>
      </c>
      <c r="D671" s="51">
        <v>5.0726803698294749E-2</v>
      </c>
    </row>
    <row r="672" spans="2:4" x14ac:dyDescent="0.2">
      <c r="B672" t="s">
        <v>708</v>
      </c>
      <c r="C672" s="51">
        <f>Corr_0!C672</f>
        <v>1.5709157380256009E-2</v>
      </c>
      <c r="D672" s="51">
        <v>2.5063448937764018E-2</v>
      </c>
    </row>
    <row r="673" spans="2:4" x14ac:dyDescent="0.2">
      <c r="B673" t="s">
        <v>709</v>
      </c>
      <c r="C673" s="51">
        <f>Corr_0!C673</f>
        <v>3.3835836319757132E-2</v>
      </c>
      <c r="D673" s="51">
        <v>2.5118376815752186E-2</v>
      </c>
    </row>
    <row r="674" spans="2:4" x14ac:dyDescent="0.2">
      <c r="B674" t="s">
        <v>710</v>
      </c>
      <c r="C674" s="51">
        <f>Corr_0!C674</f>
        <v>3.4195692645381595E-2</v>
      </c>
      <c r="D674" s="51">
        <v>3.6161652739771448E-2</v>
      </c>
    </row>
    <row r="675" spans="2:4" x14ac:dyDescent="0.2">
      <c r="B675" t="s">
        <v>711</v>
      </c>
      <c r="C675" s="51">
        <f>Corr_0!C675</f>
        <v>8.6520881801352024E-3</v>
      </c>
      <c r="D675" s="51">
        <v>6.6662462560954774E-2</v>
      </c>
    </row>
    <row r="676" spans="2:4" x14ac:dyDescent="0.2">
      <c r="B676" t="s">
        <v>712</v>
      </c>
      <c r="C676" s="51">
        <f>Corr_0!C676</f>
        <v>3.7312938828104436E-2</v>
      </c>
      <c r="D676" s="51">
        <v>2.6576780627585318E-2</v>
      </c>
    </row>
    <row r="677" spans="2:4" x14ac:dyDescent="0.2">
      <c r="B677" t="s">
        <v>713</v>
      </c>
      <c r="C677" s="51">
        <f>Corr_0!C677</f>
        <v>-6.1583499067805313E-3</v>
      </c>
      <c r="D677" s="51">
        <v>2.731054578382135E-2</v>
      </c>
    </row>
    <row r="678" spans="2:4" x14ac:dyDescent="0.2">
      <c r="B678" t="s">
        <v>714</v>
      </c>
      <c r="C678" s="51">
        <f>Corr_0!C678</f>
        <v>1.7626771241999167E-2</v>
      </c>
      <c r="D678" s="51">
        <v>2.5021580182741449E-2</v>
      </c>
    </row>
    <row r="679" spans="2:4" x14ac:dyDescent="0.2">
      <c r="B679" t="s">
        <v>715</v>
      </c>
      <c r="C679" s="51">
        <f>Corr_0!C679</f>
        <v>1.9113974323584304E-2</v>
      </c>
      <c r="D679" s="51">
        <v>3.5354603063246989E-2</v>
      </c>
    </row>
    <row r="680" spans="2:4" x14ac:dyDescent="0.2">
      <c r="B680" t="s">
        <v>716</v>
      </c>
      <c r="C680" s="51">
        <f>Corr_0!C680</f>
        <v>3.3262059405365946E-2</v>
      </c>
      <c r="D680" s="51">
        <v>2.5007969885754423E-2</v>
      </c>
    </row>
    <row r="681" spans="2:4" x14ac:dyDescent="0.2">
      <c r="B681" t="s">
        <v>717</v>
      </c>
      <c r="C681" s="51">
        <f>Corr_0!C681</f>
        <v>2.956230512437763E-2</v>
      </c>
      <c r="D681" s="51">
        <v>4.5654297944114373E-2</v>
      </c>
    </row>
    <row r="682" spans="2:4" x14ac:dyDescent="0.2">
      <c r="B682" t="s">
        <v>718</v>
      </c>
      <c r="C682" s="51">
        <f>Corr_0!C682</f>
        <v>3.0978664904643065E-2</v>
      </c>
      <c r="D682" s="51">
        <v>2.5665739915178572E-2</v>
      </c>
    </row>
    <row r="683" spans="2:4" x14ac:dyDescent="0.2">
      <c r="B683" t="s">
        <v>719</v>
      </c>
      <c r="C683" s="51">
        <f>Corr_0!C683</f>
        <v>-2.133880094887692E-2</v>
      </c>
      <c r="D683" s="51">
        <v>2.5551718135334384E-2</v>
      </c>
    </row>
    <row r="684" spans="2:4" x14ac:dyDescent="0.2">
      <c r="B684" t="s">
        <v>720</v>
      </c>
      <c r="C684" s="51">
        <f>Corr_0!C684</f>
        <v>4.9109869819802428E-4</v>
      </c>
      <c r="D684" s="51">
        <v>2.6695720041954162E-2</v>
      </c>
    </row>
    <row r="685" spans="2:4" x14ac:dyDescent="0.2">
      <c r="B685" t="s">
        <v>721</v>
      </c>
      <c r="C685" s="51">
        <f>Corr_0!C685</f>
        <v>1.3105754444782403E-3</v>
      </c>
      <c r="D685" s="51">
        <v>7.3132665913642619E-2</v>
      </c>
    </row>
    <row r="686" spans="2:4" x14ac:dyDescent="0.2">
      <c r="B686" t="s">
        <v>722</v>
      </c>
      <c r="C686" s="51">
        <f>Corr_0!C686</f>
        <v>1.3383240754160282E-2</v>
      </c>
      <c r="D686" s="51">
        <v>5.1236966093804431E-2</v>
      </c>
    </row>
    <row r="687" spans="2:4" x14ac:dyDescent="0.2">
      <c r="B687" t="s">
        <v>723</v>
      </c>
      <c r="C687" s="51">
        <f>Corr_0!C687</f>
        <v>-6.6959128929590991E-3</v>
      </c>
      <c r="D687" s="51">
        <v>2.8315445558017328E-2</v>
      </c>
    </row>
    <row r="688" spans="2:4" x14ac:dyDescent="0.2">
      <c r="B688" t="s">
        <v>724</v>
      </c>
      <c r="C688" s="51">
        <f>Corr_0!C688</f>
        <v>1.7523442704619994E-2</v>
      </c>
      <c r="D688" s="51">
        <v>3.022945075595318E-2</v>
      </c>
    </row>
    <row r="689" spans="2:4" x14ac:dyDescent="0.2">
      <c r="B689" t="s">
        <v>725</v>
      </c>
      <c r="C689" s="51">
        <f>Corr_0!C689</f>
        <v>5.9181676824760915E-3</v>
      </c>
      <c r="D689" s="51">
        <v>2.5997532604066832E-2</v>
      </c>
    </row>
    <row r="690" spans="2:4" x14ac:dyDescent="0.2">
      <c r="B690" t="s">
        <v>726</v>
      </c>
      <c r="C690" s="51">
        <f>Corr_0!C690</f>
        <v>9.2225501348564762E-3</v>
      </c>
      <c r="D690" s="51">
        <v>2.7326551890619513E-2</v>
      </c>
    </row>
    <row r="691" spans="2:4" x14ac:dyDescent="0.2">
      <c r="B691" t="s">
        <v>727</v>
      </c>
      <c r="C691" s="51">
        <f>Corr_0!C691</f>
        <v>-3.9033265322651941E-3</v>
      </c>
      <c r="D691" s="51">
        <v>3.6228940934494268E-2</v>
      </c>
    </row>
    <row r="692" spans="2:4" x14ac:dyDescent="0.2">
      <c r="B692" t="s">
        <v>728</v>
      </c>
      <c r="C692" s="51">
        <f>Corr_0!C692</f>
        <v>3.6722458088652529E-2</v>
      </c>
      <c r="D692" s="51">
        <v>4.6030162998846713E-2</v>
      </c>
    </row>
    <row r="693" spans="2:4" x14ac:dyDescent="0.2">
      <c r="B693" t="s">
        <v>729</v>
      </c>
      <c r="C693" s="51">
        <f>Corr_0!C693</f>
        <v>4.0182319326364915E-2</v>
      </c>
      <c r="D693" s="51">
        <v>2.6752228986299687E-2</v>
      </c>
    </row>
    <row r="694" spans="2:4" x14ac:dyDescent="0.2">
      <c r="B694" t="s">
        <v>730</v>
      </c>
      <c r="C694" s="51">
        <f>Corr_0!C694</f>
        <v>-5.1739659664985175E-3</v>
      </c>
      <c r="D694" s="51">
        <v>2.6286249607029029E-2</v>
      </c>
    </row>
    <row r="695" spans="2:4" x14ac:dyDescent="0.2">
      <c r="B695" t="s">
        <v>731</v>
      </c>
      <c r="C695" s="51">
        <f>Corr_0!C695</f>
        <v>5.9253033391788619E-3</v>
      </c>
      <c r="D695" s="51">
        <v>2.7023594850992223E-2</v>
      </c>
    </row>
    <row r="696" spans="2:4" x14ac:dyDescent="0.2">
      <c r="B696" t="s">
        <v>732</v>
      </c>
      <c r="C696" s="51">
        <f>Corr_0!C696</f>
        <v>9.8604016779716905E-5</v>
      </c>
      <c r="D696" s="51">
        <v>3.4234372787323011E-2</v>
      </c>
    </row>
    <row r="697" spans="2:4" x14ac:dyDescent="0.2">
      <c r="B697" t="s">
        <v>733</v>
      </c>
      <c r="C697" s="51">
        <f>Corr_0!C697</f>
        <v>9.9926252952126215E-3</v>
      </c>
      <c r="D697" s="51">
        <v>3.6217057719791057E-2</v>
      </c>
    </row>
    <row r="698" spans="2:4" x14ac:dyDescent="0.2">
      <c r="B698" t="s">
        <v>734</v>
      </c>
      <c r="C698" s="51">
        <f>Corr_0!C698</f>
        <v>-3.2160195552338837E-3</v>
      </c>
      <c r="D698" s="51">
        <v>4.1932578577010722E-2</v>
      </c>
    </row>
    <row r="699" spans="2:4" x14ac:dyDescent="0.2">
      <c r="B699" t="s">
        <v>735</v>
      </c>
      <c r="C699" s="51">
        <f>Corr_0!C699</f>
        <v>-4.4837642279564067E-3</v>
      </c>
      <c r="D699" s="51">
        <v>2.936039367736664E-2</v>
      </c>
    </row>
    <row r="700" spans="2:4" x14ac:dyDescent="0.2">
      <c r="B700" t="s">
        <v>736</v>
      </c>
      <c r="C700" s="51">
        <f>Corr_0!C700</f>
        <v>-1.1123026326860136E-2</v>
      </c>
      <c r="D700" s="51">
        <v>2.6292372116725912E-2</v>
      </c>
    </row>
    <row r="701" spans="2:4" x14ac:dyDescent="0.2">
      <c r="B701" t="s">
        <v>737</v>
      </c>
      <c r="C701" s="51">
        <f>Corr_0!C701</f>
        <v>-8.9399558242899326E-3</v>
      </c>
      <c r="D701" s="51">
        <v>2.5182637662172602E-2</v>
      </c>
    </row>
    <row r="702" spans="2:4" x14ac:dyDescent="0.2">
      <c r="B702" t="s">
        <v>738</v>
      </c>
      <c r="C702" s="51">
        <f>Corr_0!C702</f>
        <v>2.7756061292432452E-2</v>
      </c>
      <c r="D702" s="51">
        <v>4.8693796652465399E-2</v>
      </c>
    </row>
    <row r="703" spans="2:4" x14ac:dyDescent="0.2">
      <c r="B703" t="s">
        <v>739</v>
      </c>
      <c r="C703" s="51">
        <f>Corr_0!C703</f>
        <v>7.07685930495347E-3</v>
      </c>
      <c r="D703" s="51">
        <v>2.5233439558077025E-2</v>
      </c>
    </row>
    <row r="704" spans="2:4" x14ac:dyDescent="0.2">
      <c r="B704" t="s">
        <v>740</v>
      </c>
      <c r="C704" s="51">
        <f>Corr_0!C704</f>
        <v>2.9571877887149822E-2</v>
      </c>
      <c r="D704" s="51">
        <v>6.7876245632974258E-2</v>
      </c>
    </row>
    <row r="705" spans="2:4" x14ac:dyDescent="0.2">
      <c r="B705" t="s">
        <v>741</v>
      </c>
      <c r="C705" s="51">
        <f>Corr_0!C705</f>
        <v>4.319918947399088E-2</v>
      </c>
      <c r="D705" s="51">
        <v>3.2480871717979996E-2</v>
      </c>
    </row>
    <row r="706" spans="2:4" x14ac:dyDescent="0.2">
      <c r="B706" t="s">
        <v>742</v>
      </c>
      <c r="C706" s="51">
        <f>Corr_0!C706</f>
        <v>-1.4325695290805593E-2</v>
      </c>
      <c r="D706" s="51">
        <v>3.4118574548966225E-2</v>
      </c>
    </row>
    <row r="707" spans="2:4" x14ac:dyDescent="0.2">
      <c r="B707" t="s">
        <v>743</v>
      </c>
      <c r="C707" s="51">
        <f>Corr_0!C707</f>
        <v>1.6890120158017226E-2</v>
      </c>
      <c r="D707" s="51">
        <v>3.0280113853305441E-2</v>
      </c>
    </row>
    <row r="708" spans="2:4" x14ac:dyDescent="0.2">
      <c r="B708" t="s">
        <v>744</v>
      </c>
      <c r="C708" s="51">
        <f>Corr_0!C708</f>
        <v>1.5275930810908552E-2</v>
      </c>
      <c r="D708" s="51">
        <v>2.6477336049077746E-2</v>
      </c>
    </row>
    <row r="709" spans="2:4" x14ac:dyDescent="0.2">
      <c r="B709" t="s">
        <v>745</v>
      </c>
      <c r="C709" s="51">
        <f>Corr_0!C709</f>
        <v>-2.3136526562448356E-3</v>
      </c>
      <c r="D709" s="51">
        <v>3.7553776403140747E-2</v>
      </c>
    </row>
    <row r="710" spans="2:4" x14ac:dyDescent="0.2">
      <c r="B710" t="s">
        <v>746</v>
      </c>
      <c r="C710" s="51">
        <f>Corr_0!C710</f>
        <v>-1.1687230044268597E-2</v>
      </c>
      <c r="D710" s="51">
        <v>5.3845091133056328E-2</v>
      </c>
    </row>
    <row r="711" spans="2:4" x14ac:dyDescent="0.2">
      <c r="B711" t="s">
        <v>747</v>
      </c>
      <c r="C711" s="51">
        <f>Corr_0!C711</f>
        <v>-7.8690543654381852E-3</v>
      </c>
      <c r="D711" s="51">
        <v>3.1150443366661992E-2</v>
      </c>
    </row>
    <row r="712" spans="2:4" x14ac:dyDescent="0.2">
      <c r="B712" t="s">
        <v>748</v>
      </c>
      <c r="C712" s="51">
        <f>Corr_0!C712</f>
        <v>2.730964015111724E-2</v>
      </c>
      <c r="D712" s="51">
        <v>2.7313472422470179E-2</v>
      </c>
    </row>
    <row r="713" spans="2:4" x14ac:dyDescent="0.2">
      <c r="B713" t="s">
        <v>749</v>
      </c>
      <c r="C713" s="51">
        <f>Corr_0!C713</f>
        <v>9.771646522724501E-3</v>
      </c>
      <c r="D713" s="51">
        <v>3.3311929821616543E-2</v>
      </c>
    </row>
    <row r="714" spans="2:4" x14ac:dyDescent="0.2">
      <c r="B714" t="s">
        <v>750</v>
      </c>
      <c r="C714" s="51">
        <f>Corr_0!C714</f>
        <v>-6.6719482689022846E-3</v>
      </c>
      <c r="D714" s="51">
        <v>3.6023478174737951E-2</v>
      </c>
    </row>
    <row r="715" spans="2:4" x14ac:dyDescent="0.2">
      <c r="B715" t="s">
        <v>751</v>
      </c>
      <c r="C715" s="51">
        <f>Corr_0!C715</f>
        <v>3.3989637109795877E-2</v>
      </c>
      <c r="D715" s="51">
        <v>2.5683117778070644E-2</v>
      </c>
    </row>
    <row r="716" spans="2:4" x14ac:dyDescent="0.2">
      <c r="B716" t="s">
        <v>752</v>
      </c>
      <c r="C716" s="51">
        <f>Corr_0!C716</f>
        <v>-2.247248870458908E-2</v>
      </c>
      <c r="D716" s="51">
        <v>6.595183463900775E-2</v>
      </c>
    </row>
    <row r="717" spans="2:4" x14ac:dyDescent="0.2">
      <c r="B717" t="s">
        <v>753</v>
      </c>
      <c r="C717" s="51">
        <f>Corr_0!C717</f>
        <v>4.4625261756675201E-2</v>
      </c>
      <c r="D717" s="51">
        <v>3.1857832812529963E-2</v>
      </c>
    </row>
    <row r="718" spans="2:4" x14ac:dyDescent="0.2">
      <c r="B718" t="s">
        <v>754</v>
      </c>
      <c r="C718" s="51">
        <f>Corr_0!C718</f>
        <v>2.2593754770130356E-2</v>
      </c>
      <c r="D718" s="51">
        <v>3.2261498230251838E-2</v>
      </c>
    </row>
    <row r="719" spans="2:4" x14ac:dyDescent="0.2">
      <c r="B719" t="s">
        <v>755</v>
      </c>
      <c r="C719" s="51">
        <f>Corr_0!C719</f>
        <v>2.8653244146953236E-2</v>
      </c>
      <c r="D719" s="51">
        <v>2.5970994533879042E-2</v>
      </c>
    </row>
    <row r="720" spans="2:4" x14ac:dyDescent="0.2">
      <c r="B720" t="s">
        <v>756</v>
      </c>
      <c r="C720" s="51">
        <f>Corr_0!C720</f>
        <v>2.0685127391993019E-2</v>
      </c>
      <c r="D720" s="51">
        <v>2.502623407498121E-2</v>
      </c>
    </row>
    <row r="721" spans="2:4" x14ac:dyDescent="0.2">
      <c r="B721" t="s">
        <v>757</v>
      </c>
      <c r="C721" s="51">
        <f>Corr_0!C721</f>
        <v>2.5866258518450792E-3</v>
      </c>
      <c r="D721" s="51">
        <v>3.8517361464042499E-2</v>
      </c>
    </row>
    <row r="722" spans="2:4" x14ac:dyDescent="0.2">
      <c r="B722" t="s">
        <v>758</v>
      </c>
      <c r="C722" s="51">
        <f>Corr_0!C722</f>
        <v>3.0148398383385587E-2</v>
      </c>
      <c r="D722" s="51">
        <v>2.8975381353556061E-2</v>
      </c>
    </row>
    <row r="723" spans="2:4" x14ac:dyDescent="0.2">
      <c r="B723" t="s">
        <v>759</v>
      </c>
      <c r="C723" s="51">
        <f>Corr_0!C723</f>
        <v>2.478530924447888E-2</v>
      </c>
      <c r="D723" s="51">
        <v>3.2532282052964184E-2</v>
      </c>
    </row>
    <row r="724" spans="2:4" x14ac:dyDescent="0.2">
      <c r="B724" t="s">
        <v>760</v>
      </c>
      <c r="C724" s="51">
        <f>Corr_0!C724</f>
        <v>3.4723245383771459E-2</v>
      </c>
      <c r="D724" s="51">
        <v>6.5821469092827739E-2</v>
      </c>
    </row>
    <row r="725" spans="2:4" x14ac:dyDescent="0.2">
      <c r="B725" t="s">
        <v>761</v>
      </c>
      <c r="C725" s="51">
        <f>Corr_0!C725</f>
        <v>1.5327623281633502E-2</v>
      </c>
      <c r="D725" s="51">
        <v>2.5727940990998115E-2</v>
      </c>
    </row>
    <row r="726" spans="2:4" x14ac:dyDescent="0.2">
      <c r="B726" t="s">
        <v>762</v>
      </c>
      <c r="C726" s="51">
        <f>Corr_0!C726</f>
        <v>1.5441556914669159E-2</v>
      </c>
      <c r="D726" s="51">
        <v>2.6074967360466158E-2</v>
      </c>
    </row>
    <row r="727" spans="2:4" x14ac:dyDescent="0.2">
      <c r="B727" t="s">
        <v>763</v>
      </c>
      <c r="C727" s="51">
        <f>Corr_0!C727</f>
        <v>1.425901133577687E-2</v>
      </c>
      <c r="D727" s="51">
        <v>2.546430560913655E-2</v>
      </c>
    </row>
    <row r="728" spans="2:4" x14ac:dyDescent="0.2">
      <c r="B728" t="s">
        <v>764</v>
      </c>
      <c r="C728" s="51">
        <f>Corr_0!C728</f>
        <v>1.1642525210627634E-3</v>
      </c>
      <c r="D728" s="51">
        <v>6.0634137949868341E-2</v>
      </c>
    </row>
    <row r="729" spans="2:4" x14ac:dyDescent="0.2">
      <c r="B729" t="s">
        <v>765</v>
      </c>
      <c r="C729" s="51">
        <f>Corr_0!C729</f>
        <v>3.0911017029133757E-3</v>
      </c>
      <c r="D729" s="51">
        <v>2.7088643467177834E-2</v>
      </c>
    </row>
    <row r="730" spans="2:4" x14ac:dyDescent="0.2">
      <c r="B730" t="s">
        <v>766</v>
      </c>
      <c r="C730" s="51">
        <f>Corr_0!C730</f>
        <v>-1.5344421944831313E-2</v>
      </c>
      <c r="D730" s="51">
        <v>0.12030307044044311</v>
      </c>
    </row>
    <row r="731" spans="2:4" x14ac:dyDescent="0.2">
      <c r="B731" t="s">
        <v>767</v>
      </c>
      <c r="C731" s="51">
        <f>Corr_0!C731</f>
        <v>1.671096720256101E-2</v>
      </c>
      <c r="D731" s="51">
        <v>4.9148947710889193E-2</v>
      </c>
    </row>
    <row r="732" spans="2:4" x14ac:dyDescent="0.2">
      <c r="B732" t="s">
        <v>768</v>
      </c>
      <c r="C732" s="51">
        <f>Corr_0!C732</f>
        <v>-1.1408365896676495E-2</v>
      </c>
      <c r="D732" s="51">
        <v>2.7635809979686548E-2</v>
      </c>
    </row>
    <row r="733" spans="2:4" x14ac:dyDescent="0.2">
      <c r="B733" t="s">
        <v>769</v>
      </c>
      <c r="C733" s="51">
        <f>Corr_0!C733</f>
        <v>1.0730960267608796E-2</v>
      </c>
      <c r="D733" s="51">
        <v>2.5242297528020499E-2</v>
      </c>
    </row>
    <row r="734" spans="2:4" x14ac:dyDescent="0.2">
      <c r="B734" t="s">
        <v>770</v>
      </c>
      <c r="C734" s="51">
        <f>Corr_0!C734</f>
        <v>2.6258808390511493E-2</v>
      </c>
      <c r="D734" s="51">
        <v>2.7620553926142235E-2</v>
      </c>
    </row>
    <row r="735" spans="2:4" x14ac:dyDescent="0.2">
      <c r="B735" t="s">
        <v>771</v>
      </c>
      <c r="C735" s="51">
        <f>Corr_0!C735</f>
        <v>4.4125936847926414E-2</v>
      </c>
      <c r="D735" s="51">
        <v>2.7959747545289453E-2</v>
      </c>
    </row>
    <row r="736" spans="2:4" x14ac:dyDescent="0.2">
      <c r="B736" t="s">
        <v>772</v>
      </c>
      <c r="C736" s="51">
        <f>Corr_0!C736</f>
        <v>-1.594914067559642E-2</v>
      </c>
      <c r="D736" s="51">
        <v>2.7234744468656289E-2</v>
      </c>
    </row>
    <row r="737" spans="2:4" x14ac:dyDescent="0.2">
      <c r="B737" t="s">
        <v>773</v>
      </c>
      <c r="C737" s="51">
        <f>Corr_0!C737</f>
        <v>2.4929609850962563E-2</v>
      </c>
      <c r="D737" s="51">
        <v>3.0410668753544604E-2</v>
      </c>
    </row>
    <row r="738" spans="2:4" x14ac:dyDescent="0.2">
      <c r="B738" t="s">
        <v>774</v>
      </c>
      <c r="C738" s="51">
        <f>Corr_0!C738</f>
        <v>9.2699520366750221E-3</v>
      </c>
      <c r="D738" s="51">
        <v>4.0393698363481619E-2</v>
      </c>
    </row>
    <row r="739" spans="2:4" x14ac:dyDescent="0.2">
      <c r="B739" t="s">
        <v>775</v>
      </c>
      <c r="C739" s="51">
        <f>Corr_0!C739</f>
        <v>-8.5443901807082164E-3</v>
      </c>
      <c r="D739" s="51">
        <v>2.6830347954584048E-2</v>
      </c>
    </row>
    <row r="740" spans="2:4" x14ac:dyDescent="0.2">
      <c r="B740" t="s">
        <v>776</v>
      </c>
      <c r="C740" s="51">
        <f>Corr_0!C740</f>
        <v>-2.4219109072919479E-2</v>
      </c>
      <c r="D740" s="51">
        <v>2.6113141742831088E-2</v>
      </c>
    </row>
    <row r="741" spans="2:4" x14ac:dyDescent="0.2">
      <c r="B741" t="s">
        <v>777</v>
      </c>
      <c r="C741" s="51">
        <f>Corr_0!C741</f>
        <v>3.01579009721369E-2</v>
      </c>
      <c r="D741" s="51">
        <v>3.2569217004266258E-2</v>
      </c>
    </row>
    <row r="742" spans="2:4" x14ac:dyDescent="0.2">
      <c r="B742" t="s">
        <v>778</v>
      </c>
      <c r="C742" s="51">
        <f>Corr_0!C742</f>
        <v>1.7910614768754069E-2</v>
      </c>
      <c r="D742" s="51">
        <v>2.8084408984016582E-2</v>
      </c>
    </row>
    <row r="743" spans="2:4" x14ac:dyDescent="0.2">
      <c r="B743" t="s">
        <v>779</v>
      </c>
      <c r="C743" s="51">
        <f>Corr_0!C743</f>
        <v>4.7886899360467155E-3</v>
      </c>
      <c r="D743" s="51">
        <v>3.640265287780331E-2</v>
      </c>
    </row>
    <row r="744" spans="2:4" x14ac:dyDescent="0.2">
      <c r="B744" t="s">
        <v>780</v>
      </c>
      <c r="C744" s="51">
        <f>Corr_0!C744</f>
        <v>2.6763507716100136E-2</v>
      </c>
      <c r="D744" s="51">
        <v>3.2605873557336469E-2</v>
      </c>
    </row>
    <row r="745" spans="2:4" x14ac:dyDescent="0.2">
      <c r="B745" t="s">
        <v>781</v>
      </c>
      <c r="C745" s="51">
        <f>Corr_0!C745</f>
        <v>1.3991020090516244E-2</v>
      </c>
      <c r="D745" s="51">
        <v>4.5267206136837032E-2</v>
      </c>
    </row>
    <row r="746" spans="2:4" x14ac:dyDescent="0.2">
      <c r="B746" t="s">
        <v>782</v>
      </c>
      <c r="C746" s="51">
        <f>Corr_0!C746</f>
        <v>-1.6914413380926738E-2</v>
      </c>
      <c r="D746" s="51">
        <v>3.7203673077635141E-2</v>
      </c>
    </row>
    <row r="747" spans="2:4" x14ac:dyDescent="0.2">
      <c r="B747" t="s">
        <v>783</v>
      </c>
      <c r="C747" s="51">
        <f>Corr_0!C747</f>
        <v>8.0044532033879401E-3</v>
      </c>
      <c r="D747" s="51">
        <v>2.6551249445469209E-2</v>
      </c>
    </row>
    <row r="748" spans="2:4" x14ac:dyDescent="0.2">
      <c r="B748" t="s">
        <v>784</v>
      </c>
      <c r="C748" s="51">
        <f>Corr_0!C748</f>
        <v>-6.0005886428698644E-3</v>
      </c>
      <c r="D748" s="51">
        <v>5.065477063799733E-2</v>
      </c>
    </row>
    <row r="749" spans="2:4" x14ac:dyDescent="0.2">
      <c r="B749" t="s">
        <v>785</v>
      </c>
      <c r="C749" s="51">
        <f>Corr_0!C749</f>
        <v>2.0644703837688898E-2</v>
      </c>
      <c r="D749" s="51">
        <v>2.7784509079546812E-2</v>
      </c>
    </row>
    <row r="750" spans="2:4" x14ac:dyDescent="0.2">
      <c r="B750" t="s">
        <v>786</v>
      </c>
      <c r="C750" s="51">
        <f>Corr_0!C750</f>
        <v>1.6696653196756832E-2</v>
      </c>
      <c r="D750" s="51">
        <v>3.7551716471869771E-2</v>
      </c>
    </row>
    <row r="751" spans="2:4" x14ac:dyDescent="0.2">
      <c r="B751" t="s">
        <v>787</v>
      </c>
      <c r="C751" s="51">
        <f>Corr_0!C751</f>
        <v>9.8914147047262143E-3</v>
      </c>
      <c r="D751" s="51">
        <v>2.5721367034944577E-2</v>
      </c>
    </row>
    <row r="752" spans="2:4" x14ac:dyDescent="0.2">
      <c r="B752" t="s">
        <v>788</v>
      </c>
      <c r="C752" s="51">
        <f>Corr_0!C752</f>
        <v>2.4104033349826425E-3</v>
      </c>
      <c r="D752" s="51">
        <v>3.5066630694389082E-2</v>
      </c>
    </row>
    <row r="753" spans="2:4" x14ac:dyDescent="0.2">
      <c r="B753" t="s">
        <v>789</v>
      </c>
      <c r="C753" s="51">
        <f>Corr_0!C753</f>
        <v>1.3759323368407367E-2</v>
      </c>
      <c r="D753" s="51">
        <v>3.5279603509455623E-2</v>
      </c>
    </row>
    <row r="754" spans="2:4" x14ac:dyDescent="0.2">
      <c r="B754" t="s">
        <v>790</v>
      </c>
      <c r="C754" s="51">
        <f>Corr_0!C754</f>
        <v>-1.6133021998759947E-3</v>
      </c>
      <c r="D754" s="51">
        <v>2.5158869048800239E-2</v>
      </c>
    </row>
    <row r="755" spans="2:4" x14ac:dyDescent="0.2">
      <c r="B755" t="s">
        <v>791</v>
      </c>
      <c r="C755" s="51">
        <f>Corr_0!C755</f>
        <v>-1.4806511476399274E-2</v>
      </c>
      <c r="D755" s="51">
        <v>5.0591139490323345E-2</v>
      </c>
    </row>
    <row r="756" spans="2:4" x14ac:dyDescent="0.2">
      <c r="B756" t="s">
        <v>792</v>
      </c>
      <c r="C756" s="51">
        <f>Corr_0!C756</f>
        <v>-1.0429594660888849E-2</v>
      </c>
      <c r="D756" s="51">
        <v>2.5552495602605873E-2</v>
      </c>
    </row>
    <row r="757" spans="2:4" x14ac:dyDescent="0.2">
      <c r="B757" t="s">
        <v>793</v>
      </c>
      <c r="C757" s="51">
        <f>Corr_0!C757</f>
        <v>-1.4488547881865743E-2</v>
      </c>
      <c r="D757" s="51">
        <v>4.9814149872421297E-2</v>
      </c>
    </row>
    <row r="758" spans="2:4" x14ac:dyDescent="0.2">
      <c r="B758" t="s">
        <v>794</v>
      </c>
      <c r="C758" s="51">
        <f>Corr_0!C758</f>
        <v>1.7193675236655791E-2</v>
      </c>
      <c r="D758" s="51">
        <v>3.5380202268951659E-2</v>
      </c>
    </row>
    <row r="759" spans="2:4" x14ac:dyDescent="0.2">
      <c r="B759" t="s">
        <v>795</v>
      </c>
      <c r="C759" s="51">
        <f>Corr_0!C759</f>
        <v>-4.0095995167663441E-4</v>
      </c>
      <c r="D759" s="51">
        <v>4.8928578948696975E-2</v>
      </c>
    </row>
    <row r="760" spans="2:4" x14ac:dyDescent="0.2">
      <c r="B760" t="s">
        <v>796</v>
      </c>
      <c r="C760" s="51">
        <f>Corr_0!C760</f>
        <v>1.7735434498172054E-2</v>
      </c>
      <c r="D760" s="51">
        <v>3.9943847733315871E-2</v>
      </c>
    </row>
    <row r="761" spans="2:4" x14ac:dyDescent="0.2">
      <c r="B761" t="s">
        <v>797</v>
      </c>
      <c r="C761" s="51">
        <f>Corr_0!C761</f>
        <v>-7.7017542552056343E-3</v>
      </c>
      <c r="D761" s="51">
        <v>3.2007716154422126E-2</v>
      </c>
    </row>
    <row r="762" spans="2:4" x14ac:dyDescent="0.2">
      <c r="B762" t="s">
        <v>798</v>
      </c>
      <c r="C762" s="51">
        <f>Corr_0!C762</f>
        <v>2.2711026268813729E-3</v>
      </c>
      <c r="D762" s="51">
        <v>5.369018609577865E-2</v>
      </c>
    </row>
    <row r="763" spans="2:4" x14ac:dyDescent="0.2">
      <c r="B763" t="s">
        <v>799</v>
      </c>
      <c r="C763" s="51">
        <f>Corr_0!C763</f>
        <v>1.2780479375525641E-2</v>
      </c>
      <c r="D763" s="51">
        <v>2.919315774319001E-2</v>
      </c>
    </row>
    <row r="764" spans="2:4" x14ac:dyDescent="0.2">
      <c r="B764" t="s">
        <v>800</v>
      </c>
      <c r="C764" s="51">
        <f>Corr_0!C764</f>
        <v>-6.5338405176188618E-3</v>
      </c>
      <c r="D764" s="51">
        <v>4.9059208098779866E-2</v>
      </c>
    </row>
    <row r="765" spans="2:4" x14ac:dyDescent="0.2">
      <c r="B765" t="s">
        <v>801</v>
      </c>
      <c r="C765" s="51">
        <f>Corr_0!C765</f>
        <v>3.044959886775437E-2</v>
      </c>
      <c r="D765" s="51">
        <v>3.3643151113737169E-2</v>
      </c>
    </row>
    <row r="766" spans="2:4" x14ac:dyDescent="0.2">
      <c r="B766" t="s">
        <v>802</v>
      </c>
      <c r="C766" s="51">
        <f>Corr_0!C766</f>
        <v>7.3237121422832854E-3</v>
      </c>
      <c r="D766" s="51">
        <v>2.5290300859544049E-2</v>
      </c>
    </row>
    <row r="767" spans="2:4" x14ac:dyDescent="0.2">
      <c r="B767" t="s">
        <v>803</v>
      </c>
      <c r="C767" s="51">
        <f>Corr_0!C767</f>
        <v>-1.1278342024233097E-2</v>
      </c>
      <c r="D767" s="51">
        <v>3.1638889301826068E-2</v>
      </c>
    </row>
    <row r="768" spans="2:4" x14ac:dyDescent="0.2">
      <c r="B768" t="s">
        <v>804</v>
      </c>
      <c r="C768" s="51">
        <f>Corr_0!C768</f>
        <v>3.389481279662044E-2</v>
      </c>
      <c r="D768" s="51">
        <v>2.6778584423158905E-2</v>
      </c>
    </row>
    <row r="769" spans="2:4" x14ac:dyDescent="0.2">
      <c r="B769" t="s">
        <v>805</v>
      </c>
      <c r="C769" s="51">
        <f>Corr_0!C769</f>
        <v>2.6720024770090521E-2</v>
      </c>
      <c r="D769" s="51">
        <v>2.7443381379686629E-2</v>
      </c>
    </row>
    <row r="770" spans="2:4" x14ac:dyDescent="0.2">
      <c r="B770" t="s">
        <v>806</v>
      </c>
      <c r="C770" s="51">
        <f>Corr_0!C770</f>
        <v>-6.0518626337668097E-3</v>
      </c>
      <c r="D770" s="51">
        <v>3.2130245803444507E-2</v>
      </c>
    </row>
    <row r="771" spans="2:4" x14ac:dyDescent="0.2">
      <c r="B771" t="s">
        <v>807</v>
      </c>
      <c r="C771" s="51">
        <f>Corr_0!C771</f>
        <v>3.7573730550964649E-2</v>
      </c>
      <c r="D771" s="51">
        <v>3.3135924937376965E-2</v>
      </c>
    </row>
    <row r="772" spans="2:4" x14ac:dyDescent="0.2">
      <c r="B772" t="s">
        <v>808</v>
      </c>
      <c r="C772" s="51">
        <f>Corr_0!C772</f>
        <v>4.4616259284714403E-2</v>
      </c>
      <c r="D772" s="51">
        <v>2.5180443207508726E-2</v>
      </c>
    </row>
    <row r="773" spans="2:4" x14ac:dyDescent="0.2">
      <c r="B773" t="s">
        <v>809</v>
      </c>
      <c r="C773" s="51">
        <f>Corr_0!C773</f>
        <v>2.8759325257489678E-2</v>
      </c>
      <c r="D773" s="51">
        <v>2.6490755840538803E-2</v>
      </c>
    </row>
    <row r="774" spans="2:4" x14ac:dyDescent="0.2">
      <c r="B774" t="s">
        <v>810</v>
      </c>
      <c r="C774" s="51">
        <f>Corr_0!C774</f>
        <v>3.6310247364123562E-2</v>
      </c>
      <c r="D774" s="51">
        <v>2.5210454202623328E-2</v>
      </c>
    </row>
    <row r="775" spans="2:4" x14ac:dyDescent="0.2">
      <c r="B775" t="s">
        <v>811</v>
      </c>
      <c r="C775" s="51">
        <f>Corr_0!C775</f>
        <v>5.0020373304643624E-3</v>
      </c>
      <c r="D775" s="51">
        <v>4.6094246096449826E-2</v>
      </c>
    </row>
    <row r="776" spans="2:4" x14ac:dyDescent="0.2">
      <c r="B776" t="s">
        <v>812</v>
      </c>
      <c r="C776" s="51">
        <f>Corr_0!C776</f>
        <v>-2.2805584433448212E-4</v>
      </c>
      <c r="D776" s="51">
        <v>2.9249758079304296E-2</v>
      </c>
    </row>
    <row r="777" spans="2:4" x14ac:dyDescent="0.2">
      <c r="B777" t="s">
        <v>813</v>
      </c>
      <c r="C777" s="51">
        <f>Corr_0!C777</f>
        <v>-7.8509192895118689E-3</v>
      </c>
      <c r="D777" s="51">
        <v>2.7331778734883867E-2</v>
      </c>
    </row>
    <row r="778" spans="2:4" x14ac:dyDescent="0.2">
      <c r="B778" t="s">
        <v>814</v>
      </c>
      <c r="C778" s="51">
        <f>Corr_0!C778</f>
        <v>-1.4869809196274128E-2</v>
      </c>
      <c r="D778" s="51">
        <v>3.6459730778897553E-2</v>
      </c>
    </row>
    <row r="779" spans="2:4" x14ac:dyDescent="0.2">
      <c r="B779" t="s">
        <v>815</v>
      </c>
      <c r="C779" s="51">
        <f>Corr_0!C779</f>
        <v>3.2355933540712999E-2</v>
      </c>
      <c r="D779" s="51">
        <v>2.5162354442316463E-2</v>
      </c>
    </row>
    <row r="780" spans="2:4" x14ac:dyDescent="0.2">
      <c r="B780" t="s">
        <v>816</v>
      </c>
      <c r="C780" s="51">
        <f>Corr_0!C780</f>
        <v>-7.114303149695916E-3</v>
      </c>
      <c r="D780" s="51">
        <v>3.8070062892565253E-2</v>
      </c>
    </row>
    <row r="781" spans="2:4" x14ac:dyDescent="0.2">
      <c r="B781" t="s">
        <v>817</v>
      </c>
      <c r="C781" s="51">
        <f>Corr_0!C781</f>
        <v>5.368557966065883E-3</v>
      </c>
      <c r="D781" s="51">
        <v>5.4002037787836119E-2</v>
      </c>
    </row>
    <row r="782" spans="2:4" x14ac:dyDescent="0.2">
      <c r="B782" t="s">
        <v>818</v>
      </c>
      <c r="C782" s="51">
        <f>Corr_0!C782</f>
        <v>2.6699844871015857E-2</v>
      </c>
      <c r="D782" s="51">
        <v>5.7987745187237462E-2</v>
      </c>
    </row>
    <row r="783" spans="2:4" x14ac:dyDescent="0.2">
      <c r="B783" t="s">
        <v>819</v>
      </c>
      <c r="C783" s="51">
        <f>Corr_0!C783</f>
        <v>2.4168220925451765E-2</v>
      </c>
      <c r="D783" s="51">
        <v>6.394222992185758E-2</v>
      </c>
    </row>
    <row r="784" spans="2:4" x14ac:dyDescent="0.2">
      <c r="B784" t="s">
        <v>820</v>
      </c>
      <c r="C784" s="51">
        <f>Corr_0!C784</f>
        <v>1.9517222313409112E-3</v>
      </c>
      <c r="D784" s="51">
        <v>5.1086124996390536E-2</v>
      </c>
    </row>
    <row r="785" spans="2:4" x14ac:dyDescent="0.2">
      <c r="B785" t="s">
        <v>821</v>
      </c>
      <c r="C785" s="51">
        <f>Corr_0!C785</f>
        <v>-1.7839098895159958E-2</v>
      </c>
      <c r="D785" s="51">
        <v>0.12959416354476413</v>
      </c>
    </row>
    <row r="786" spans="2:4" x14ac:dyDescent="0.2">
      <c r="B786" t="s">
        <v>822</v>
      </c>
      <c r="C786" s="51">
        <f>Corr_0!C786</f>
        <v>-2.1634083997245528E-2</v>
      </c>
      <c r="D786" s="51">
        <v>0.10013823792222054</v>
      </c>
    </row>
    <row r="787" spans="2:4" x14ac:dyDescent="0.2">
      <c r="B787" t="s">
        <v>823</v>
      </c>
      <c r="C787" s="51">
        <f>Corr_0!C787</f>
        <v>2.1016790256275786E-2</v>
      </c>
      <c r="D787" s="51">
        <v>3.6734748309008088E-2</v>
      </c>
    </row>
    <row r="788" spans="2:4" x14ac:dyDescent="0.2">
      <c r="B788" t="s">
        <v>824</v>
      </c>
      <c r="C788" s="51">
        <f>Corr_0!C788</f>
        <v>7.6138335233894936E-3</v>
      </c>
      <c r="D788" s="51">
        <v>5.0513623599264576E-2</v>
      </c>
    </row>
    <row r="789" spans="2:4" x14ac:dyDescent="0.2">
      <c r="B789" t="s">
        <v>825</v>
      </c>
      <c r="C789" s="51">
        <f>Corr_0!C789</f>
        <v>2.6136412179687471E-2</v>
      </c>
      <c r="D789" s="51">
        <v>2.544013906072834E-2</v>
      </c>
    </row>
    <row r="790" spans="2:4" x14ac:dyDescent="0.2">
      <c r="B790" t="s">
        <v>826</v>
      </c>
      <c r="C790" s="51">
        <f>Corr_0!C790</f>
        <v>1.5900739855024167E-3</v>
      </c>
      <c r="D790" s="51">
        <v>0.11590241650520852</v>
      </c>
    </row>
    <row r="791" spans="2:4" x14ac:dyDescent="0.2">
      <c r="B791" t="s">
        <v>827</v>
      </c>
      <c r="C791" s="51">
        <f>Corr_0!C791</f>
        <v>4.8316352092559528E-3</v>
      </c>
      <c r="D791" s="51">
        <v>0.11585167865235604</v>
      </c>
    </row>
    <row r="792" spans="2:4" x14ac:dyDescent="0.2">
      <c r="B792" t="s">
        <v>828</v>
      </c>
      <c r="C792" s="51">
        <f>Corr_0!C792</f>
        <v>4.0640796405799866E-2</v>
      </c>
      <c r="D792" s="51">
        <v>3.8595860727489703E-2</v>
      </c>
    </row>
    <row r="793" spans="2:4" x14ac:dyDescent="0.2">
      <c r="B793" t="s">
        <v>829</v>
      </c>
      <c r="C793" s="51">
        <f>Corr_0!C793</f>
        <v>-1.5646189110917752E-2</v>
      </c>
      <c r="D793" s="51">
        <v>3.1435681265744121E-2</v>
      </c>
    </row>
    <row r="794" spans="2:4" x14ac:dyDescent="0.2">
      <c r="B794" t="s">
        <v>830</v>
      </c>
      <c r="C794" s="51">
        <f>Corr_0!C794</f>
        <v>6.764723952208096E-2</v>
      </c>
      <c r="D794" s="51">
        <v>3.9881872743039011E-2</v>
      </c>
    </row>
    <row r="795" spans="2:4" x14ac:dyDescent="0.2">
      <c r="B795" t="s">
        <v>831</v>
      </c>
      <c r="C795" s="51">
        <f>Corr_0!C795</f>
        <v>2.9938160990272394E-3</v>
      </c>
      <c r="D795" s="51">
        <v>2.543670414634985E-2</v>
      </c>
    </row>
    <row r="796" spans="2:4" x14ac:dyDescent="0.2">
      <c r="B796" t="s">
        <v>832</v>
      </c>
      <c r="C796" s="51">
        <f>Corr_0!C796</f>
        <v>3.4273074311447001E-2</v>
      </c>
      <c r="D796" s="51">
        <v>2.5833475765202535E-2</v>
      </c>
    </row>
    <row r="797" spans="2:4" x14ac:dyDescent="0.2">
      <c r="B797" t="s">
        <v>833</v>
      </c>
      <c r="C797" s="51">
        <f>Corr_0!C797</f>
        <v>-7.8306498074720756E-3</v>
      </c>
      <c r="D797" s="51">
        <v>5.8607762751879136E-2</v>
      </c>
    </row>
    <row r="798" spans="2:4" x14ac:dyDescent="0.2">
      <c r="B798" t="s">
        <v>834</v>
      </c>
      <c r="C798" s="51">
        <f>Corr_0!C798</f>
        <v>-3.5019177061278127E-3</v>
      </c>
      <c r="D798" s="51">
        <v>2.9694795691580813E-2</v>
      </c>
    </row>
    <row r="799" spans="2:4" x14ac:dyDescent="0.2">
      <c r="B799" t="s">
        <v>835</v>
      </c>
      <c r="C799" s="51">
        <f>Corr_0!C799</f>
        <v>-2.375278850894216E-3</v>
      </c>
      <c r="D799" s="51">
        <v>2.7359150269028156E-2</v>
      </c>
    </row>
    <row r="800" spans="2:4" x14ac:dyDescent="0.2">
      <c r="B800" t="s">
        <v>836</v>
      </c>
      <c r="C800" s="51">
        <f>Corr_0!C800</f>
        <v>2.2811684181883722E-2</v>
      </c>
      <c r="D800" s="51">
        <v>2.7289621663620037E-2</v>
      </c>
    </row>
    <row r="801" spans="2:4" x14ac:dyDescent="0.2">
      <c r="B801" t="s">
        <v>837</v>
      </c>
      <c r="C801" s="51">
        <f>Corr_0!C801</f>
        <v>4.3549789500580256E-2</v>
      </c>
      <c r="D801" s="51">
        <v>3.0968346915681337E-2</v>
      </c>
    </row>
    <row r="802" spans="2:4" x14ac:dyDescent="0.2">
      <c r="B802" t="s">
        <v>838</v>
      </c>
      <c r="C802" s="51">
        <f>Corr_0!C802</f>
        <v>3.4034456740725701E-2</v>
      </c>
      <c r="D802" s="51">
        <v>3.4252373965292612E-2</v>
      </c>
    </row>
    <row r="803" spans="2:4" x14ac:dyDescent="0.2">
      <c r="B803" t="s">
        <v>839</v>
      </c>
      <c r="C803" s="51">
        <f>Corr_0!C803</f>
        <v>1.7895463309285785E-2</v>
      </c>
      <c r="D803" s="51">
        <v>2.5716142869662024E-2</v>
      </c>
    </row>
    <row r="804" spans="2:4" x14ac:dyDescent="0.2">
      <c r="B804" t="s">
        <v>840</v>
      </c>
      <c r="C804" s="51">
        <f>Corr_0!C804</f>
        <v>-6.1865677067116289E-3</v>
      </c>
      <c r="D804" s="51">
        <v>4.1548064471686248E-2</v>
      </c>
    </row>
    <row r="805" spans="2:4" x14ac:dyDescent="0.2">
      <c r="B805" t="s">
        <v>841</v>
      </c>
      <c r="C805" s="51">
        <f>Corr_0!C805</f>
        <v>-1.6534644292744594E-2</v>
      </c>
      <c r="D805" s="51">
        <v>2.619063291281248E-2</v>
      </c>
    </row>
    <row r="806" spans="2:4" x14ac:dyDescent="0.2">
      <c r="B806" t="s">
        <v>842</v>
      </c>
      <c r="C806" s="51">
        <f>Corr_0!C806</f>
        <v>-8.3788925092921802E-4</v>
      </c>
      <c r="D806" s="51">
        <v>4.0428544309223199E-2</v>
      </c>
    </row>
    <row r="807" spans="2:4" x14ac:dyDescent="0.2">
      <c r="B807" t="s">
        <v>843</v>
      </c>
      <c r="C807" s="51">
        <f>Corr_0!C807</f>
        <v>-1.7009337062513362E-2</v>
      </c>
      <c r="D807" s="51">
        <v>4.1629651249782157E-2</v>
      </c>
    </row>
    <row r="808" spans="2:4" x14ac:dyDescent="0.2">
      <c r="B808" t="s">
        <v>844</v>
      </c>
      <c r="C808" s="51">
        <f>Corr_0!C808</f>
        <v>8.0852876134175945E-3</v>
      </c>
      <c r="D808" s="51">
        <v>7.8100578797181852E-2</v>
      </c>
    </row>
    <row r="809" spans="2:4" x14ac:dyDescent="0.2">
      <c r="B809" t="s">
        <v>845</v>
      </c>
      <c r="C809" s="51">
        <f>Corr_0!C809</f>
        <v>2.8760838974824586E-2</v>
      </c>
      <c r="D809" s="51">
        <v>2.5534594834843841E-2</v>
      </c>
    </row>
    <row r="810" spans="2:4" x14ac:dyDescent="0.2">
      <c r="B810" t="s">
        <v>846</v>
      </c>
      <c r="C810" s="51">
        <f>Corr_0!C810</f>
        <v>-1.4591793083834152E-2</v>
      </c>
      <c r="D810" s="51">
        <v>2.9381967137753647E-2</v>
      </c>
    </row>
    <row r="811" spans="2:4" x14ac:dyDescent="0.2">
      <c r="B811" t="s">
        <v>847</v>
      </c>
      <c r="C811" s="51">
        <f>Corr_0!C811</f>
        <v>-5.0719621728013767E-3</v>
      </c>
      <c r="D811" s="51">
        <v>2.9501531179361815E-2</v>
      </c>
    </row>
    <row r="812" spans="2:4" x14ac:dyDescent="0.2">
      <c r="B812" t="s">
        <v>848</v>
      </c>
      <c r="C812" s="51">
        <f>Corr_0!C812</f>
        <v>5.6198736062164772E-2</v>
      </c>
      <c r="D812" s="51">
        <v>2.54608607377898E-2</v>
      </c>
    </row>
    <row r="813" spans="2:4" x14ac:dyDescent="0.2">
      <c r="B813" t="s">
        <v>849</v>
      </c>
      <c r="C813" s="51">
        <f>Corr_0!C813</f>
        <v>1.7272565439773506E-2</v>
      </c>
      <c r="D813" s="51">
        <v>2.5672084188903852E-2</v>
      </c>
    </row>
    <row r="814" spans="2:4" x14ac:dyDescent="0.2">
      <c r="B814" t="s">
        <v>850</v>
      </c>
      <c r="C814" s="51">
        <f>Corr_0!C814</f>
        <v>-7.9884961161095034E-3</v>
      </c>
      <c r="D814" s="51">
        <v>4.0366224995455363E-2</v>
      </c>
    </row>
    <row r="815" spans="2:4" x14ac:dyDescent="0.2">
      <c r="B815" t="s">
        <v>851</v>
      </c>
      <c r="C815" s="51">
        <f>Corr_0!C815</f>
        <v>4.8671932488771226E-4</v>
      </c>
      <c r="D815" s="51">
        <v>2.778882567629563E-2</v>
      </c>
    </row>
    <row r="816" spans="2:4" x14ac:dyDescent="0.2">
      <c r="B816" t="s">
        <v>852</v>
      </c>
      <c r="C816" s="51">
        <f>Corr_0!C816</f>
        <v>2.5053899283244748E-2</v>
      </c>
      <c r="D816" s="51">
        <v>3.645422416780008E-2</v>
      </c>
    </row>
    <row r="817" spans="2:4" x14ac:dyDescent="0.2">
      <c r="B817" t="s">
        <v>853</v>
      </c>
      <c r="C817" s="51">
        <f>Corr_0!C817</f>
        <v>2.9272274874791962E-2</v>
      </c>
      <c r="D817" s="51">
        <v>4.0336784201968109E-2</v>
      </c>
    </row>
    <row r="818" spans="2:4" x14ac:dyDescent="0.2">
      <c r="B818" t="s">
        <v>854</v>
      </c>
      <c r="C818" s="51">
        <f>Corr_0!C818</f>
        <v>-2.6447845428799514E-2</v>
      </c>
      <c r="D818" s="51">
        <v>4.9560887080195445E-2</v>
      </c>
    </row>
    <row r="819" spans="2:4" x14ac:dyDescent="0.2">
      <c r="B819" t="s">
        <v>855</v>
      </c>
      <c r="C819" s="51">
        <f>Corr_0!C819</f>
        <v>3.2222357836492674E-3</v>
      </c>
      <c r="D819" s="51">
        <v>2.500331248383433E-2</v>
      </c>
    </row>
    <row r="820" spans="2:4" x14ac:dyDescent="0.2">
      <c r="B820" t="s">
        <v>856</v>
      </c>
      <c r="C820" s="51">
        <f>Corr_0!C820</f>
        <v>6.2492068968450437E-3</v>
      </c>
      <c r="D820" s="51">
        <v>6.1594209171902961E-2</v>
      </c>
    </row>
    <row r="821" spans="2:4" x14ac:dyDescent="0.2">
      <c r="B821" t="s">
        <v>857</v>
      </c>
      <c r="C821" s="51">
        <f>Corr_0!C821</f>
        <v>3.4456716005354542E-2</v>
      </c>
      <c r="D821" s="51">
        <v>2.5125735012835868E-2</v>
      </c>
    </row>
    <row r="822" spans="2:4" x14ac:dyDescent="0.2">
      <c r="B822" t="s">
        <v>858</v>
      </c>
      <c r="C822" s="51">
        <f>Corr_0!C822</f>
        <v>-2.3219672319104885E-2</v>
      </c>
      <c r="D822" s="51">
        <v>2.5039545795558175E-2</v>
      </c>
    </row>
    <row r="823" spans="2:4" x14ac:dyDescent="0.2">
      <c r="B823" t="s">
        <v>859</v>
      </c>
      <c r="C823" s="51">
        <f>Corr_0!C823</f>
        <v>-2.1079997369585421E-3</v>
      </c>
      <c r="D823" s="51">
        <v>0.15335641178503945</v>
      </c>
    </row>
    <row r="824" spans="2:4" x14ac:dyDescent="0.2">
      <c r="B824" t="s">
        <v>860</v>
      </c>
      <c r="C824" s="51">
        <f>Corr_0!C824</f>
        <v>3.5755483984616129E-2</v>
      </c>
      <c r="D824" s="51">
        <v>5.1908768235071401E-2</v>
      </c>
    </row>
    <row r="825" spans="2:4" x14ac:dyDescent="0.2">
      <c r="B825" t="s">
        <v>861</v>
      </c>
      <c r="C825" s="51">
        <f>Corr_0!C825</f>
        <v>4.2646895450206878E-3</v>
      </c>
      <c r="D825" s="51">
        <v>3.5690393341448981E-2</v>
      </c>
    </row>
    <row r="826" spans="2:4" x14ac:dyDescent="0.2">
      <c r="B826" t="s">
        <v>862</v>
      </c>
      <c r="C826" s="51">
        <f>Corr_0!C826</f>
        <v>6.3214816794639507E-3</v>
      </c>
      <c r="D826" s="51">
        <v>3.7303514816541088E-2</v>
      </c>
    </row>
    <row r="827" spans="2:4" x14ac:dyDescent="0.2">
      <c r="B827" t="s">
        <v>863</v>
      </c>
      <c r="C827" s="51">
        <f>Corr_0!C827</f>
        <v>9.2992802920231054E-3</v>
      </c>
      <c r="D827" s="51">
        <v>2.5074629640627604E-2</v>
      </c>
    </row>
    <row r="828" spans="2:4" x14ac:dyDescent="0.2">
      <c r="B828" t="s">
        <v>864</v>
      </c>
      <c r="C828" s="51">
        <f>Corr_0!C828</f>
        <v>-5.2588613260494931E-3</v>
      </c>
      <c r="D828" s="51">
        <v>2.5307286547964526E-2</v>
      </c>
    </row>
    <row r="829" spans="2:4" x14ac:dyDescent="0.2">
      <c r="B829" t="s">
        <v>865</v>
      </c>
      <c r="C829" s="51">
        <f>Corr_0!C829</f>
        <v>-1.6977741024160949E-2</v>
      </c>
      <c r="D829" s="51">
        <v>2.9038859613709282E-2</v>
      </c>
    </row>
    <row r="830" spans="2:4" x14ac:dyDescent="0.2">
      <c r="B830" t="s">
        <v>866</v>
      </c>
      <c r="C830" s="51">
        <f>Corr_0!C830</f>
        <v>2.0921073880850252E-2</v>
      </c>
      <c r="D830" s="51">
        <v>2.9231930255124019E-2</v>
      </c>
    </row>
    <row r="831" spans="2:4" x14ac:dyDescent="0.2">
      <c r="B831" t="s">
        <v>867</v>
      </c>
      <c r="C831" s="51">
        <f>Corr_0!C831</f>
        <v>-3.7449825203125439E-3</v>
      </c>
      <c r="D831" s="51">
        <v>3.7622376429131965E-2</v>
      </c>
    </row>
    <row r="832" spans="2:4" x14ac:dyDescent="0.2">
      <c r="B832" t="s">
        <v>868</v>
      </c>
      <c r="C832" s="51">
        <f>Corr_0!C832</f>
        <v>2.9160596237413405E-2</v>
      </c>
      <c r="D832" s="51">
        <v>5.4804334149356024E-2</v>
      </c>
    </row>
    <row r="833" spans="2:4" x14ac:dyDescent="0.2">
      <c r="B833" t="s">
        <v>869</v>
      </c>
      <c r="C833" s="51">
        <f>Corr_0!C833</f>
        <v>-1.294963881282158E-3</v>
      </c>
      <c r="D833" s="51">
        <v>5.0866284330329907E-2</v>
      </c>
    </row>
    <row r="834" spans="2:4" x14ac:dyDescent="0.2">
      <c r="B834" t="s">
        <v>870</v>
      </c>
      <c r="C834" s="51">
        <f>Corr_0!C834</f>
        <v>2.4012630050549114E-2</v>
      </c>
      <c r="D834" s="51">
        <v>4.0311875952811785E-2</v>
      </c>
    </row>
    <row r="835" spans="2:4" x14ac:dyDescent="0.2">
      <c r="B835" t="s">
        <v>871</v>
      </c>
      <c r="C835" s="51">
        <f>Corr_0!C835</f>
        <v>2.2248686736137745E-2</v>
      </c>
      <c r="D835" s="51">
        <v>4.2131947236150408E-2</v>
      </c>
    </row>
    <row r="836" spans="2:4" x14ac:dyDescent="0.2">
      <c r="B836" t="s">
        <v>872</v>
      </c>
      <c r="C836" s="51">
        <f>Corr_0!C836</f>
        <v>2.1210470438783411E-3</v>
      </c>
      <c r="D836" s="51">
        <v>8.0016149023592179E-2</v>
      </c>
    </row>
    <row r="837" spans="2:4" x14ac:dyDescent="0.2">
      <c r="B837" t="s">
        <v>873</v>
      </c>
      <c r="C837" s="51">
        <f>Corr_0!C837</f>
        <v>3.3366847699740866E-3</v>
      </c>
      <c r="D837" s="51">
        <v>9.0282752489907275E-2</v>
      </c>
    </row>
    <row r="838" spans="2:4" x14ac:dyDescent="0.2">
      <c r="B838" t="s">
        <v>874</v>
      </c>
      <c r="C838" s="51">
        <f>Corr_0!C838</f>
        <v>4.6041474676990881E-3</v>
      </c>
      <c r="D838" s="51">
        <v>3.0273285015955206E-2</v>
      </c>
    </row>
    <row r="839" spans="2:4" x14ac:dyDescent="0.2">
      <c r="B839" t="s">
        <v>875</v>
      </c>
      <c r="C839" s="51">
        <f>Corr_0!C839</f>
        <v>4.9552384203832567E-2</v>
      </c>
      <c r="D839" s="51">
        <v>5.9337997946788262E-2</v>
      </c>
    </row>
    <row r="840" spans="2:4" x14ac:dyDescent="0.2">
      <c r="B840" t="s">
        <v>876</v>
      </c>
      <c r="C840" s="51">
        <f>Corr_0!C840</f>
        <v>-7.9714915818694717E-3</v>
      </c>
      <c r="D840" s="51">
        <v>6.5897175758948295E-2</v>
      </c>
    </row>
    <row r="841" spans="2:4" x14ac:dyDescent="0.2">
      <c r="B841" t="s">
        <v>877</v>
      </c>
      <c r="C841" s="51">
        <f>Corr_0!C841</f>
        <v>1.1760491740599325E-2</v>
      </c>
      <c r="D841" s="51">
        <v>2.5086918571883672E-2</v>
      </c>
    </row>
    <row r="842" spans="2:4" x14ac:dyDescent="0.2">
      <c r="B842" t="s">
        <v>878</v>
      </c>
      <c r="C842" s="51">
        <f>Corr_0!C842</f>
        <v>-5.7245658666478221E-3</v>
      </c>
      <c r="D842" s="51">
        <v>3.5393329643687493E-2</v>
      </c>
    </row>
    <row r="843" spans="2:4" x14ac:dyDescent="0.2">
      <c r="B843" t="s">
        <v>879</v>
      </c>
      <c r="C843" s="51">
        <f>Corr_0!C843</f>
        <v>1.4475459311151267E-2</v>
      </c>
      <c r="D843" s="51">
        <v>2.6387388357211248E-2</v>
      </c>
    </row>
    <row r="844" spans="2:4" x14ac:dyDescent="0.2">
      <c r="B844" t="s">
        <v>880</v>
      </c>
      <c r="C844" s="51">
        <f>Corr_0!C844</f>
        <v>2.7392427037428883E-2</v>
      </c>
      <c r="D844" s="51">
        <v>2.5162008871965059E-2</v>
      </c>
    </row>
    <row r="845" spans="2:4" x14ac:dyDescent="0.2">
      <c r="B845" t="s">
        <v>881</v>
      </c>
      <c r="C845" s="51">
        <f>Corr_0!C845</f>
        <v>-9.0883038105011808E-3</v>
      </c>
      <c r="D845" s="51">
        <v>2.663311485878897E-2</v>
      </c>
    </row>
    <row r="846" spans="2:4" x14ac:dyDescent="0.2">
      <c r="B846" t="s">
        <v>882</v>
      </c>
      <c r="C846" s="51">
        <f>Corr_0!C846</f>
        <v>5.7615734268672237E-3</v>
      </c>
      <c r="D846" s="51">
        <v>2.5072568732394628E-2</v>
      </c>
    </row>
    <row r="847" spans="2:4" x14ac:dyDescent="0.2">
      <c r="B847" t="s">
        <v>883</v>
      </c>
      <c r="C847" s="51">
        <f>Corr_0!C847</f>
        <v>3.1166691746268467E-2</v>
      </c>
      <c r="D847" s="51">
        <v>2.6604338527838511E-2</v>
      </c>
    </row>
    <row r="848" spans="2:4" x14ac:dyDescent="0.2">
      <c r="B848" t="s">
        <v>884</v>
      </c>
      <c r="C848" s="51">
        <f>Corr_0!C848</f>
        <v>9.7042626098009684E-4</v>
      </c>
      <c r="D848" s="51">
        <v>2.533336156463253E-2</v>
      </c>
    </row>
    <row r="849" spans="2:4" x14ac:dyDescent="0.2">
      <c r="B849" t="s">
        <v>885</v>
      </c>
      <c r="C849" s="51">
        <f>Corr_0!C849</f>
        <v>-4.5586673355259653E-3</v>
      </c>
      <c r="D849" s="51">
        <v>3.8823359301391566E-2</v>
      </c>
    </row>
    <row r="850" spans="2:4" x14ac:dyDescent="0.2">
      <c r="B850" t="s">
        <v>886</v>
      </c>
      <c r="C850" s="51">
        <f>Corr_0!C850</f>
        <v>1.6514149056311139E-2</v>
      </c>
      <c r="D850" s="51">
        <v>3.7452028441637739E-2</v>
      </c>
    </row>
    <row r="851" spans="2:4" x14ac:dyDescent="0.2">
      <c r="B851" t="s">
        <v>887</v>
      </c>
      <c r="C851" s="51">
        <f>Corr_0!C851</f>
        <v>-4.1296180485822457E-3</v>
      </c>
      <c r="D851" s="51">
        <v>4.1298601119389419E-2</v>
      </c>
    </row>
    <row r="852" spans="2:4" x14ac:dyDescent="0.2">
      <c r="B852" t="s">
        <v>888</v>
      </c>
      <c r="C852" s="51">
        <f>Corr_0!C852</f>
        <v>2.4670157521858175E-3</v>
      </c>
      <c r="D852" s="51">
        <v>3.4057525203074951E-2</v>
      </c>
    </row>
    <row r="853" spans="2:4" x14ac:dyDescent="0.2">
      <c r="B853" t="s">
        <v>889</v>
      </c>
      <c r="C853" s="51">
        <f>Corr_0!C853</f>
        <v>5.7329580639995333E-2</v>
      </c>
      <c r="D853" s="51">
        <v>2.5099351032612953E-2</v>
      </c>
    </row>
    <row r="854" spans="2:4" x14ac:dyDescent="0.2">
      <c r="B854" t="s">
        <v>890</v>
      </c>
      <c r="C854" s="51">
        <f>Corr_0!C854</f>
        <v>9.1889430717491047E-4</v>
      </c>
      <c r="D854" s="51">
        <v>3.2661049338563522E-2</v>
      </c>
    </row>
    <row r="855" spans="2:4" x14ac:dyDescent="0.2">
      <c r="B855" t="s">
        <v>891</v>
      </c>
      <c r="C855" s="51">
        <f>Corr_0!C855</f>
        <v>-6.6472805383665946E-3</v>
      </c>
      <c r="D855" s="51">
        <v>4.1931321369146873E-2</v>
      </c>
    </row>
    <row r="856" spans="2:4" x14ac:dyDescent="0.2">
      <c r="B856" t="s">
        <v>892</v>
      </c>
      <c r="C856" s="51">
        <f>Corr_0!C856</f>
        <v>-1.3658565970272688E-2</v>
      </c>
      <c r="D856" s="51">
        <v>5.7105769374737693E-2</v>
      </c>
    </row>
    <row r="857" spans="2:4" x14ac:dyDescent="0.2">
      <c r="B857" t="s">
        <v>893</v>
      </c>
      <c r="C857" s="51">
        <f>Corr_0!C857</f>
        <v>1.3361465765042536E-2</v>
      </c>
      <c r="D857" s="51">
        <v>2.5420933162146758E-2</v>
      </c>
    </row>
    <row r="858" spans="2:4" x14ac:dyDescent="0.2">
      <c r="B858" t="s">
        <v>894</v>
      </c>
      <c r="C858" s="51">
        <f>Corr_0!C858</f>
        <v>9.1560567508139554E-3</v>
      </c>
      <c r="D858" s="51">
        <v>2.9751607851205827E-2</v>
      </c>
    </row>
    <row r="859" spans="2:4" x14ac:dyDescent="0.2">
      <c r="B859" t="s">
        <v>895</v>
      </c>
      <c r="C859" s="51">
        <f>Corr_0!C859</f>
        <v>1.7496389552386141E-2</v>
      </c>
      <c r="D859" s="51">
        <v>2.5268840520753576E-2</v>
      </c>
    </row>
    <row r="860" spans="2:4" x14ac:dyDescent="0.2">
      <c r="B860" t="s">
        <v>896</v>
      </c>
      <c r="C860" s="51">
        <f>Corr_0!C860</f>
        <v>2.9007295187675045E-2</v>
      </c>
      <c r="D860" s="51">
        <v>2.8325535005643131E-2</v>
      </c>
    </row>
    <row r="861" spans="2:4" x14ac:dyDescent="0.2">
      <c r="B861" t="s">
        <v>897</v>
      </c>
      <c r="C861" s="51">
        <f>Corr_0!C861</f>
        <v>1.2940310805885633E-2</v>
      </c>
      <c r="D861" s="51">
        <v>2.5164419799662073E-2</v>
      </c>
    </row>
    <row r="862" spans="2:4" x14ac:dyDescent="0.2">
      <c r="B862" t="s">
        <v>898</v>
      </c>
      <c r="C862" s="51">
        <f>Corr_0!C862</f>
        <v>-2.1581093729284448E-2</v>
      </c>
      <c r="D862" s="51">
        <v>2.8654075770590884E-2</v>
      </c>
    </row>
    <row r="863" spans="2:4" x14ac:dyDescent="0.2">
      <c r="B863" t="s">
        <v>899</v>
      </c>
      <c r="C863" s="51">
        <f>Corr_0!C863</f>
        <v>3.953433393767517E-3</v>
      </c>
      <c r="D863" s="51">
        <v>2.7806679832358482E-2</v>
      </c>
    </row>
    <row r="864" spans="2:4" x14ac:dyDescent="0.2">
      <c r="B864" t="s">
        <v>900</v>
      </c>
      <c r="C864" s="51">
        <f>Corr_0!C864</f>
        <v>2.5479693976294363E-2</v>
      </c>
      <c r="D864" s="51">
        <v>2.5478245937833835E-2</v>
      </c>
    </row>
    <row r="865" spans="2:4" x14ac:dyDescent="0.2">
      <c r="B865" t="s">
        <v>901</v>
      </c>
      <c r="C865" s="51">
        <f>Corr_0!C865</f>
        <v>5.5286713207867814E-4</v>
      </c>
      <c r="D865" s="51">
        <v>4.0164973672561541E-2</v>
      </c>
    </row>
    <row r="866" spans="2:4" x14ac:dyDescent="0.2">
      <c r="B866" t="s">
        <v>902</v>
      </c>
      <c r="C866" s="51">
        <f>Corr_0!C866</f>
        <v>2.8452269830191775E-3</v>
      </c>
      <c r="D866" s="51">
        <v>6.981831200999257E-2</v>
      </c>
    </row>
    <row r="867" spans="2:4" x14ac:dyDescent="0.2">
      <c r="B867" t="s">
        <v>903</v>
      </c>
      <c r="C867" s="51">
        <f>Corr_0!C867</f>
        <v>-2.4795902718022803E-2</v>
      </c>
      <c r="D867" s="51">
        <v>2.7703692230662044E-2</v>
      </c>
    </row>
    <row r="868" spans="2:4" x14ac:dyDescent="0.2">
      <c r="B868" t="s">
        <v>904</v>
      </c>
      <c r="C868" s="51">
        <f>Corr_0!C868</f>
        <v>3.8150513820371344E-2</v>
      </c>
      <c r="D868" s="51">
        <v>2.9250530541173315E-2</v>
      </c>
    </row>
    <row r="869" spans="2:4" x14ac:dyDescent="0.2">
      <c r="B869" t="s">
        <v>905</v>
      </c>
      <c r="C869" s="51">
        <f>Corr_0!C869</f>
        <v>3.0939448272585324E-2</v>
      </c>
      <c r="D869" s="51">
        <v>7.9335987050951254E-2</v>
      </c>
    </row>
    <row r="870" spans="2:4" x14ac:dyDescent="0.2">
      <c r="B870" t="s">
        <v>906</v>
      </c>
      <c r="C870" s="51">
        <f>Corr_0!C870</f>
        <v>-1.4047008969560442E-3</v>
      </c>
      <c r="D870" s="51">
        <v>3.7514974063842209E-2</v>
      </c>
    </row>
    <row r="871" spans="2:4" x14ac:dyDescent="0.2">
      <c r="B871" t="s">
        <v>907</v>
      </c>
      <c r="C871" s="51">
        <f>Corr_0!C871</f>
        <v>6.5727029462072831E-2</v>
      </c>
      <c r="D871" s="51">
        <v>6.1162474698534822E-2</v>
      </c>
    </row>
    <row r="872" spans="2:4" x14ac:dyDescent="0.2">
      <c r="B872" t="s">
        <v>908</v>
      </c>
      <c r="C872" s="51">
        <f>Corr_0!C872</f>
        <v>2.0300904879377458E-3</v>
      </c>
      <c r="D872" s="51">
        <v>3.1654185620491514E-2</v>
      </c>
    </row>
    <row r="873" spans="2:4" x14ac:dyDescent="0.2">
      <c r="B873" t="s">
        <v>909</v>
      </c>
      <c r="C873" s="51">
        <f>Corr_0!C873</f>
        <v>-2.9299179592084147E-3</v>
      </c>
      <c r="D873" s="51">
        <v>4.2564615992160069E-2</v>
      </c>
    </row>
    <row r="874" spans="2:4" x14ac:dyDescent="0.2">
      <c r="B874" t="s">
        <v>910</v>
      </c>
      <c r="C874" s="51">
        <f>Corr_0!C874</f>
        <v>3.1647380987481072E-2</v>
      </c>
      <c r="D874" s="51">
        <v>2.5825549492033372E-2</v>
      </c>
    </row>
    <row r="875" spans="2:4" x14ac:dyDescent="0.2">
      <c r="B875" t="s">
        <v>911</v>
      </c>
      <c r="C875" s="51">
        <f>Corr_0!C875</f>
        <v>-2.0339752994256902E-2</v>
      </c>
      <c r="D875" s="51">
        <v>2.9656204978774584E-2</v>
      </c>
    </row>
    <row r="876" spans="2:4" x14ac:dyDescent="0.2">
      <c r="B876" t="s">
        <v>912</v>
      </c>
      <c r="C876" s="51">
        <f>Corr_0!C876</f>
        <v>2.2729709590743555E-3</v>
      </c>
      <c r="D876" s="51">
        <v>3.5169528294421507E-2</v>
      </c>
    </row>
    <row r="877" spans="2:4" x14ac:dyDescent="0.2">
      <c r="B877" t="s">
        <v>913</v>
      </c>
      <c r="C877" s="51">
        <f>Corr_0!C877</f>
        <v>2.0050804063153755E-2</v>
      </c>
      <c r="D877" s="51">
        <v>3.3112791080278689E-2</v>
      </c>
    </row>
    <row r="878" spans="2:4" x14ac:dyDescent="0.2">
      <c r="B878" t="s">
        <v>914</v>
      </c>
      <c r="C878" s="51">
        <f>Corr_0!C878</f>
        <v>-2.0073056317874545E-2</v>
      </c>
      <c r="D878" s="51">
        <v>5.1249675860177896E-2</v>
      </c>
    </row>
    <row r="879" spans="2:4" x14ac:dyDescent="0.2">
      <c r="B879" t="s">
        <v>915</v>
      </c>
      <c r="C879" s="51">
        <f>Corr_0!C879</f>
        <v>1.647772987499023E-2</v>
      </c>
      <c r="D879" s="51">
        <v>3.1510911393733743E-2</v>
      </c>
    </row>
    <row r="880" spans="2:4" x14ac:dyDescent="0.2">
      <c r="B880" t="s">
        <v>916</v>
      </c>
      <c r="C880" s="51">
        <f>Corr_0!C880</f>
        <v>2.8490680499509285E-4</v>
      </c>
      <c r="D880" s="51">
        <v>6.8442098935620171E-2</v>
      </c>
    </row>
    <row r="881" spans="2:4" x14ac:dyDescent="0.2">
      <c r="B881" t="s">
        <v>917</v>
      </c>
      <c r="C881" s="51">
        <f>Corr_0!C881</f>
        <v>5.9983257230251739E-2</v>
      </c>
      <c r="D881" s="51">
        <v>9.0441406842121236E-2</v>
      </c>
    </row>
    <row r="882" spans="2:4" x14ac:dyDescent="0.2">
      <c r="B882" t="s">
        <v>918</v>
      </c>
      <c r="C882" s="51">
        <f>Corr_0!C882</f>
        <v>-1.1422288302477055E-2</v>
      </c>
      <c r="D882" s="51">
        <v>2.9472085407900465E-2</v>
      </c>
    </row>
    <row r="883" spans="2:4" x14ac:dyDescent="0.2">
      <c r="B883" t="s">
        <v>919</v>
      </c>
      <c r="C883" s="51">
        <f>Corr_0!C883</f>
        <v>-3.0132898277790577E-3</v>
      </c>
      <c r="D883" s="51">
        <v>2.6581073087211193E-2</v>
      </c>
    </row>
    <row r="884" spans="2:4" x14ac:dyDescent="0.2">
      <c r="B884" t="s">
        <v>920</v>
      </c>
      <c r="C884" s="51">
        <f>Corr_0!C884</f>
        <v>-3.5103498932079952E-2</v>
      </c>
      <c r="D884" s="51">
        <v>8.7067697468859701E-2</v>
      </c>
    </row>
    <row r="885" spans="2:4" x14ac:dyDescent="0.2">
      <c r="B885" t="s">
        <v>921</v>
      </c>
      <c r="C885" s="51">
        <f>Corr_0!C885</f>
        <v>9.8590916020984218E-3</v>
      </c>
      <c r="D885" s="51">
        <v>2.9269468581710464E-2</v>
      </c>
    </row>
    <row r="886" spans="2:4" x14ac:dyDescent="0.2">
      <c r="B886" t="s">
        <v>922</v>
      </c>
      <c r="C886" s="51">
        <f>Corr_0!C886</f>
        <v>1.9828250354811693E-2</v>
      </c>
      <c r="D886" s="51">
        <v>2.5030008452075186E-2</v>
      </c>
    </row>
    <row r="887" spans="2:4" x14ac:dyDescent="0.2">
      <c r="B887" t="s">
        <v>923</v>
      </c>
      <c r="C887" s="51">
        <f>Corr_0!C887</f>
        <v>6.062370194263104E-3</v>
      </c>
      <c r="D887" s="51">
        <v>3.6685007448183635E-2</v>
      </c>
    </row>
    <row r="888" spans="2:4" x14ac:dyDescent="0.2">
      <c r="B888" t="s">
        <v>924</v>
      </c>
      <c r="C888" s="51">
        <f>Corr_0!C888</f>
        <v>1.5471280886673627E-2</v>
      </c>
      <c r="D888" s="51">
        <v>2.6001543767289144E-2</v>
      </c>
    </row>
    <row r="889" spans="2:4" x14ac:dyDescent="0.2">
      <c r="B889" t="s">
        <v>925</v>
      </c>
      <c r="C889" s="51">
        <f>Corr_0!C889</f>
        <v>2.6911959818586517E-2</v>
      </c>
      <c r="D889" s="51">
        <v>2.6887986044022445E-2</v>
      </c>
    </row>
    <row r="890" spans="2:4" x14ac:dyDescent="0.2">
      <c r="B890" t="s">
        <v>926</v>
      </c>
      <c r="C890" s="51">
        <f>Corr_0!C890</f>
        <v>-3.3043919322136087E-4</v>
      </c>
      <c r="D890" s="51">
        <v>3.0841666117460552E-2</v>
      </c>
    </row>
    <row r="891" spans="2:4" x14ac:dyDescent="0.2">
      <c r="B891" t="s">
        <v>927</v>
      </c>
      <c r="C891" s="51">
        <f>Corr_0!C891</f>
        <v>2.6654283464848452E-2</v>
      </c>
      <c r="D891" s="51">
        <v>3.6855482431141492E-2</v>
      </c>
    </row>
    <row r="892" spans="2:4" x14ac:dyDescent="0.2">
      <c r="B892" t="s">
        <v>928</v>
      </c>
      <c r="C892" s="51">
        <f>Corr_0!C892</f>
        <v>-2.5868913722861035E-2</v>
      </c>
      <c r="D892" s="51">
        <v>5.0192999101594561E-2</v>
      </c>
    </row>
    <row r="893" spans="2:4" x14ac:dyDescent="0.2">
      <c r="B893" t="s">
        <v>929</v>
      </c>
      <c r="C893" s="51">
        <f>Corr_0!C893</f>
        <v>1.4378641318775016E-2</v>
      </c>
      <c r="D893" s="51">
        <v>5.1422775324422264E-2</v>
      </c>
    </row>
    <row r="894" spans="2:4" x14ac:dyDescent="0.2">
      <c r="B894" t="s">
        <v>930</v>
      </c>
      <c r="C894" s="51">
        <f>Corr_0!C894</f>
        <v>8.8062477370111809E-3</v>
      </c>
      <c r="D894" s="51">
        <v>2.745099925577443E-2</v>
      </c>
    </row>
    <row r="895" spans="2:4" x14ac:dyDescent="0.2">
      <c r="B895" t="s">
        <v>931</v>
      </c>
      <c r="C895" s="51">
        <f>Corr_0!C895</f>
        <v>2.6098313529411707E-2</v>
      </c>
      <c r="D895" s="51">
        <v>2.5614841566461519E-2</v>
      </c>
    </row>
    <row r="896" spans="2:4" x14ac:dyDescent="0.2">
      <c r="B896" t="s">
        <v>932</v>
      </c>
      <c r="C896" s="51">
        <f>Corr_0!C896</f>
        <v>-7.0589342897358198E-3</v>
      </c>
      <c r="D896" s="51">
        <v>2.5426763684737522E-2</v>
      </c>
    </row>
    <row r="897" spans="2:4" x14ac:dyDescent="0.2">
      <c r="B897" t="s">
        <v>933</v>
      </c>
      <c r="C897" s="51">
        <f>Corr_0!C897</f>
        <v>3.8136994712945592E-2</v>
      </c>
      <c r="D897" s="51">
        <v>2.5613514114826933E-2</v>
      </c>
    </row>
    <row r="898" spans="2:4" x14ac:dyDescent="0.2">
      <c r="B898" t="s">
        <v>934</v>
      </c>
      <c r="C898" s="51">
        <f>Corr_0!C898</f>
        <v>1.3171532770675527E-3</v>
      </c>
      <c r="D898" s="51">
        <v>2.5214822578351601E-2</v>
      </c>
    </row>
    <row r="899" spans="2:4" x14ac:dyDescent="0.2">
      <c r="B899" t="s">
        <v>935</v>
      </c>
      <c r="C899" s="51">
        <f>Corr_0!C899</f>
        <v>1.1470353435003612E-3</v>
      </c>
      <c r="D899" s="51">
        <v>2.5268071963682665E-2</v>
      </c>
    </row>
    <row r="900" spans="2:4" x14ac:dyDescent="0.2">
      <c r="B900" t="s">
        <v>936</v>
      </c>
      <c r="C900" s="51">
        <f>Corr_0!C900</f>
        <v>3.0927939459393129E-2</v>
      </c>
      <c r="D900" s="51">
        <v>2.5127371524395321E-2</v>
      </c>
    </row>
    <row r="901" spans="2:4" x14ac:dyDescent="0.2">
      <c r="B901" t="s">
        <v>937</v>
      </c>
      <c r="C901" s="51">
        <f>Corr_0!C901</f>
        <v>-3.0429269096818756E-2</v>
      </c>
      <c r="D901" s="51">
        <v>2.7959107029203172E-2</v>
      </c>
    </row>
    <row r="902" spans="2:4" x14ac:dyDescent="0.2">
      <c r="B902" t="s">
        <v>938</v>
      </c>
      <c r="C902" s="51">
        <f>Corr_0!C902</f>
        <v>2.289079790041534E-2</v>
      </c>
      <c r="D902" s="51">
        <v>3.5231214378047035E-2</v>
      </c>
    </row>
    <row r="903" spans="2:4" x14ac:dyDescent="0.2">
      <c r="B903" t="s">
        <v>939</v>
      </c>
      <c r="C903" s="51">
        <f>Corr_0!C903</f>
        <v>2.0370409224892399E-3</v>
      </c>
      <c r="D903" s="51">
        <v>2.5128971148090068E-2</v>
      </c>
    </row>
    <row r="904" spans="2:4" x14ac:dyDescent="0.2">
      <c r="B904" t="s">
        <v>940</v>
      </c>
      <c r="C904" s="51">
        <f>Corr_0!C904</f>
        <v>4.0173828907547865E-2</v>
      </c>
      <c r="D904" s="51">
        <v>2.7616645261336614E-2</v>
      </c>
    </row>
    <row r="905" spans="2:4" x14ac:dyDescent="0.2">
      <c r="B905" t="s">
        <v>941</v>
      </c>
      <c r="C905" s="51">
        <f>Corr_0!C905</f>
        <v>2.2376590510814878E-2</v>
      </c>
      <c r="D905" s="51">
        <v>3.846335954502976E-2</v>
      </c>
    </row>
    <row r="906" spans="2:4" x14ac:dyDescent="0.2">
      <c r="B906" t="s">
        <v>942</v>
      </c>
      <c r="C906" s="51">
        <f>Corr_0!C906</f>
        <v>1.9280640652406818E-2</v>
      </c>
      <c r="D906" s="51">
        <v>4.6646967503727238E-2</v>
      </c>
    </row>
    <row r="907" spans="2:4" x14ac:dyDescent="0.2">
      <c r="B907" t="s">
        <v>943</v>
      </c>
      <c r="C907" s="51">
        <f>Corr_0!C907</f>
        <v>2.3289717892276606E-3</v>
      </c>
      <c r="D907" s="51">
        <v>3.3327298332416107E-2</v>
      </c>
    </row>
    <row r="908" spans="2:4" x14ac:dyDescent="0.2">
      <c r="B908" t="s">
        <v>944</v>
      </c>
      <c r="C908" s="51">
        <f>Corr_0!C908</f>
        <v>2.6092992792332769E-3</v>
      </c>
      <c r="D908" s="51">
        <v>4.0586193136907506E-2</v>
      </c>
    </row>
    <row r="909" spans="2:4" x14ac:dyDescent="0.2">
      <c r="B909" t="s">
        <v>945</v>
      </c>
      <c r="C909" s="51">
        <f>Corr_0!C909</f>
        <v>1.6299180322650847E-2</v>
      </c>
      <c r="D909" s="51">
        <v>5.4734351374853794E-2</v>
      </c>
    </row>
    <row r="910" spans="2:4" x14ac:dyDescent="0.2">
      <c r="B910" t="s">
        <v>946</v>
      </c>
      <c r="C910" s="51">
        <f>Corr_0!C910</f>
        <v>1.8802750730567575E-3</v>
      </c>
      <c r="D910" s="51">
        <v>2.5097157985653141E-2</v>
      </c>
    </row>
    <row r="911" spans="2:4" x14ac:dyDescent="0.2">
      <c r="B911" t="s">
        <v>947</v>
      </c>
      <c r="C911" s="51">
        <f>Corr_0!C911</f>
        <v>-2.032424819185269E-2</v>
      </c>
      <c r="D911" s="51">
        <v>3.4861510411497862E-2</v>
      </c>
    </row>
    <row r="912" spans="2:4" x14ac:dyDescent="0.2">
      <c r="B912" t="s">
        <v>948</v>
      </c>
      <c r="C912" s="51">
        <f>Corr_0!C912</f>
        <v>3.2160444828748698E-2</v>
      </c>
      <c r="D912" s="51">
        <v>9.6475728795193422E-2</v>
      </c>
    </row>
    <row r="913" spans="2:4" x14ac:dyDescent="0.2">
      <c r="B913" t="s">
        <v>949</v>
      </c>
      <c r="C913" s="51">
        <f>Corr_0!C913</f>
        <v>-1.7263725715818377E-2</v>
      </c>
      <c r="D913" s="51">
        <v>5.9343256557418768E-2</v>
      </c>
    </row>
    <row r="914" spans="2:4" x14ac:dyDescent="0.2">
      <c r="B914" t="s">
        <v>950</v>
      </c>
      <c r="C914" s="51">
        <f>Corr_0!C914</f>
        <v>6.3563196333593702E-3</v>
      </c>
      <c r="D914" s="51">
        <v>2.9428693736841927E-2</v>
      </c>
    </row>
    <row r="915" spans="2:4" x14ac:dyDescent="0.2">
      <c r="B915" t="s">
        <v>951</v>
      </c>
      <c r="C915" s="51">
        <f>Corr_0!C915</f>
        <v>-4.2652193818086583E-3</v>
      </c>
      <c r="D915" s="51">
        <v>6.6022181679067149E-2</v>
      </c>
    </row>
    <row r="916" spans="2:4" x14ac:dyDescent="0.2">
      <c r="B916" t="s">
        <v>952</v>
      </c>
      <c r="C916" s="51">
        <f>Corr_0!C916</f>
        <v>2.6755057569327605E-2</v>
      </c>
      <c r="D916" s="51">
        <v>5.2531400418186214E-2</v>
      </c>
    </row>
    <row r="917" spans="2:4" x14ac:dyDescent="0.2">
      <c r="B917" t="s">
        <v>953</v>
      </c>
      <c r="C917" s="51">
        <f>Corr_0!C917</f>
        <v>5.2305380881072595E-2</v>
      </c>
      <c r="D917" s="51">
        <v>7.3524364652668928E-2</v>
      </c>
    </row>
    <row r="918" spans="2:4" x14ac:dyDescent="0.2">
      <c r="B918" t="s">
        <v>954</v>
      </c>
      <c r="C918" s="51">
        <f>Corr_0!C918</f>
        <v>-4.2507507555807879E-2</v>
      </c>
      <c r="D918" s="51">
        <v>5.3801048512565765E-2</v>
      </c>
    </row>
    <row r="919" spans="2:4" x14ac:dyDescent="0.2">
      <c r="B919" t="s">
        <v>955</v>
      </c>
      <c r="C919" s="51">
        <f>Corr_0!C919</f>
        <v>-2.427948682147299E-2</v>
      </c>
      <c r="D919" s="51">
        <v>4.0412857138197866E-2</v>
      </c>
    </row>
    <row r="920" spans="2:4" x14ac:dyDescent="0.2">
      <c r="B920" t="s">
        <v>956</v>
      </c>
      <c r="C920" s="51">
        <f>Corr_0!C920</f>
        <v>3.3015098146390372E-2</v>
      </c>
      <c r="D920" s="51">
        <v>3.6765054661499319E-2</v>
      </c>
    </row>
    <row r="921" spans="2:4" x14ac:dyDescent="0.2">
      <c r="B921" t="s">
        <v>957</v>
      </c>
      <c r="C921" s="51">
        <f>Corr_0!C921</f>
        <v>3.8911549846364649E-2</v>
      </c>
      <c r="D921" s="51">
        <v>2.8519946915670835E-2</v>
      </c>
    </row>
    <row r="922" spans="2:4" x14ac:dyDescent="0.2">
      <c r="B922" t="s">
        <v>958</v>
      </c>
      <c r="C922" s="51">
        <f>Corr_0!C922</f>
        <v>8.1350082209195387E-3</v>
      </c>
      <c r="D922" s="51">
        <v>3.7374681118370494E-2</v>
      </c>
    </row>
    <row r="923" spans="2:4" x14ac:dyDescent="0.2">
      <c r="B923" t="s">
        <v>959</v>
      </c>
      <c r="C923" s="51">
        <f>Corr_0!C923</f>
        <v>2.9032747250702803E-2</v>
      </c>
      <c r="D923" s="51">
        <v>3.5825665064506587E-2</v>
      </c>
    </row>
    <row r="924" spans="2:4" x14ac:dyDescent="0.2">
      <c r="B924" t="s">
        <v>960</v>
      </c>
      <c r="C924" s="51">
        <f>Corr_0!C924</f>
        <v>2.2783402149791545E-2</v>
      </c>
      <c r="D924" s="51">
        <v>2.5443761971071038E-2</v>
      </c>
    </row>
    <row r="925" spans="2:4" x14ac:dyDescent="0.2">
      <c r="B925" t="s">
        <v>961</v>
      </c>
      <c r="C925" s="51">
        <f>Corr_0!C925</f>
        <v>2.5165760642201995E-2</v>
      </c>
      <c r="D925" s="51">
        <v>2.6884250982226698E-2</v>
      </c>
    </row>
    <row r="926" spans="2:4" x14ac:dyDescent="0.2">
      <c r="B926" t="s">
        <v>962</v>
      </c>
      <c r="C926" s="51">
        <f>Corr_0!C926</f>
        <v>-9.5422717572643014E-4</v>
      </c>
      <c r="D926" s="51">
        <v>2.5668391865864292E-2</v>
      </c>
    </row>
    <row r="927" spans="2:4" x14ac:dyDescent="0.2">
      <c r="B927" t="s">
        <v>963</v>
      </c>
      <c r="C927" s="51">
        <f>Corr_0!C927</f>
        <v>3.0571380385335835E-2</v>
      </c>
      <c r="D927" s="51">
        <v>2.5736715837878347E-2</v>
      </c>
    </row>
    <row r="928" spans="2:4" x14ac:dyDescent="0.2">
      <c r="B928" t="s">
        <v>964</v>
      </c>
      <c r="C928" s="51">
        <f>Corr_0!C928</f>
        <v>-2.9958585270777917E-2</v>
      </c>
      <c r="D928" s="51">
        <v>3.2914479748750128E-2</v>
      </c>
    </row>
    <row r="929" spans="2:4" x14ac:dyDescent="0.2">
      <c r="B929" t="s">
        <v>965</v>
      </c>
      <c r="C929" s="51">
        <f>Corr_0!C929</f>
        <v>2.5586247129656708E-2</v>
      </c>
      <c r="D929" s="51">
        <v>2.6281779631189047E-2</v>
      </c>
    </row>
    <row r="930" spans="2:4" x14ac:dyDescent="0.2">
      <c r="B930" t="s">
        <v>966</v>
      </c>
      <c r="C930" s="51">
        <f>Corr_0!C930</f>
        <v>7.7850082890482345E-3</v>
      </c>
      <c r="D930" s="51">
        <v>2.5497645279616406E-2</v>
      </c>
    </row>
    <row r="931" spans="2:4" x14ac:dyDescent="0.2">
      <c r="B931" t="s">
        <v>967</v>
      </c>
      <c r="C931" s="51">
        <f>Corr_0!C931</f>
        <v>1.414834697625815E-3</v>
      </c>
      <c r="D931" s="51">
        <v>2.519741098725187E-2</v>
      </c>
    </row>
    <row r="932" spans="2:4" x14ac:dyDescent="0.2">
      <c r="B932" t="s">
        <v>968</v>
      </c>
      <c r="C932" s="51">
        <f>Corr_0!C932</f>
        <v>2.6406337826625742E-2</v>
      </c>
      <c r="D932" s="51">
        <v>2.500007096964706E-2</v>
      </c>
    </row>
    <row r="933" spans="2:4" x14ac:dyDescent="0.2">
      <c r="B933" t="s">
        <v>969</v>
      </c>
      <c r="C933" s="51">
        <f>Corr_0!C933</f>
        <v>-2.3527071772819711E-3</v>
      </c>
      <c r="D933" s="51">
        <v>3.6263544364243096E-2</v>
      </c>
    </row>
    <row r="934" spans="2:4" x14ac:dyDescent="0.2">
      <c r="B934" t="s">
        <v>970</v>
      </c>
      <c r="C934" s="51">
        <f>Corr_0!C934</f>
        <v>-3.3950662621183722E-2</v>
      </c>
      <c r="D934" s="51">
        <v>2.5119403757501605E-2</v>
      </c>
    </row>
    <row r="935" spans="2:4" x14ac:dyDescent="0.2">
      <c r="B935" t="s">
        <v>971</v>
      </c>
      <c r="C935" s="51">
        <f>Corr_0!C935</f>
        <v>2.0735410439272871E-2</v>
      </c>
      <c r="D935" s="51">
        <v>3.9729725726765037E-2</v>
      </c>
    </row>
    <row r="936" spans="2:4" x14ac:dyDescent="0.2">
      <c r="B936" t="s">
        <v>972</v>
      </c>
      <c r="C936" s="51">
        <f>Corr_0!C936</f>
        <v>2.3342035264550948E-2</v>
      </c>
      <c r="D936" s="51">
        <v>2.5889396174153267E-2</v>
      </c>
    </row>
    <row r="937" spans="2:4" x14ac:dyDescent="0.2">
      <c r="B937" t="s">
        <v>973</v>
      </c>
      <c r="C937" s="51">
        <f>Corr_0!C937</f>
        <v>-9.7049021534584955E-3</v>
      </c>
      <c r="D937" s="51">
        <v>3.4937314289210569E-2</v>
      </c>
    </row>
    <row r="938" spans="2:4" x14ac:dyDescent="0.2">
      <c r="B938" t="s">
        <v>974</v>
      </c>
      <c r="C938" s="51">
        <f>Corr_0!C938</f>
        <v>3.2727575005692622E-2</v>
      </c>
      <c r="D938" s="51">
        <v>2.5345728432827602E-2</v>
      </c>
    </row>
    <row r="939" spans="2:4" x14ac:dyDescent="0.2">
      <c r="B939" t="s">
        <v>975</v>
      </c>
      <c r="C939" s="51">
        <f>Corr_0!C939</f>
        <v>-2.8155789342619114E-2</v>
      </c>
      <c r="D939" s="51">
        <v>2.6837465716873454E-2</v>
      </c>
    </row>
    <row r="940" spans="2:4" x14ac:dyDescent="0.2">
      <c r="B940" t="s">
        <v>976</v>
      </c>
      <c r="C940" s="51">
        <f>Corr_0!C940</f>
        <v>2.1301401393640826E-2</v>
      </c>
      <c r="D940" s="51">
        <v>3.8726525629572892E-2</v>
      </c>
    </row>
    <row r="941" spans="2:4" x14ac:dyDescent="0.2">
      <c r="B941" t="s">
        <v>977</v>
      </c>
      <c r="C941" s="51">
        <f>Corr_0!C941</f>
        <v>2.7575343719513081E-3</v>
      </c>
      <c r="D941" s="51">
        <v>8.5006668026974208E-2</v>
      </c>
    </row>
    <row r="942" spans="2:4" x14ac:dyDescent="0.2">
      <c r="B942" t="s">
        <v>978</v>
      </c>
      <c r="C942" s="51">
        <f>Corr_0!C942</f>
        <v>-1.1029161596386282E-2</v>
      </c>
      <c r="D942" s="51">
        <v>2.5032163104645989E-2</v>
      </c>
    </row>
    <row r="943" spans="2:4" x14ac:dyDescent="0.2">
      <c r="B943" t="s">
        <v>979</v>
      </c>
      <c r="C943" s="51">
        <f>Corr_0!C943</f>
        <v>2.1538842262347743E-2</v>
      </c>
      <c r="D943" s="51">
        <v>5.0242271617718645E-2</v>
      </c>
    </row>
    <row r="944" spans="2:4" x14ac:dyDescent="0.2">
      <c r="B944" t="s">
        <v>980</v>
      </c>
      <c r="C944" s="51">
        <f>Corr_0!C944</f>
        <v>3.6364954023918698E-2</v>
      </c>
      <c r="D944" s="51">
        <v>5.4230751825020622E-2</v>
      </c>
    </row>
    <row r="945" spans="2:4" x14ac:dyDescent="0.2">
      <c r="B945" t="s">
        <v>981</v>
      </c>
      <c r="C945" s="51">
        <f>Corr_0!C945</f>
        <v>-1.492293048891963E-2</v>
      </c>
      <c r="D945" s="51">
        <v>5.9182676888723709E-2</v>
      </c>
    </row>
    <row r="946" spans="2:4" x14ac:dyDescent="0.2">
      <c r="B946" t="s">
        <v>982</v>
      </c>
      <c r="C946" s="51">
        <f>Corr_0!C946</f>
        <v>1.4047541837895956E-2</v>
      </c>
      <c r="D946" s="51">
        <v>2.731987192195489E-2</v>
      </c>
    </row>
    <row r="947" spans="2:4" x14ac:dyDescent="0.2">
      <c r="B947" t="s">
        <v>983</v>
      </c>
      <c r="C947" s="51">
        <f>Corr_0!C947</f>
        <v>-2.3603863711717576E-2</v>
      </c>
      <c r="D947" s="51">
        <v>4.5658797819656309E-2</v>
      </c>
    </row>
    <row r="948" spans="2:4" x14ac:dyDescent="0.2">
      <c r="B948" t="s">
        <v>984</v>
      </c>
      <c r="C948" s="51">
        <f>Corr_0!C948</f>
        <v>-1.0495854745483856E-2</v>
      </c>
      <c r="D948" s="51">
        <v>2.5143218617751199E-2</v>
      </c>
    </row>
    <row r="949" spans="2:4" x14ac:dyDescent="0.2">
      <c r="B949" t="s">
        <v>985</v>
      </c>
      <c r="C949" s="51">
        <f>Corr_0!C949</f>
        <v>5.9244610084453968E-2</v>
      </c>
      <c r="D949" s="51">
        <v>9.9818461394573704E-2</v>
      </c>
    </row>
    <row r="950" spans="2:4" x14ac:dyDescent="0.2">
      <c r="B950" t="s">
        <v>986</v>
      </c>
      <c r="C950" s="51">
        <f>Corr_0!C950</f>
        <v>1.1753626453992678E-2</v>
      </c>
      <c r="D950" s="51">
        <v>6.336407627997287E-2</v>
      </c>
    </row>
    <row r="951" spans="2:4" x14ac:dyDescent="0.2">
      <c r="B951" t="s">
        <v>987</v>
      </c>
      <c r="C951" s="51">
        <f>Corr_0!C951</f>
        <v>2.860436092507199E-3</v>
      </c>
      <c r="D951" s="51">
        <v>2.7437284416293294E-2</v>
      </c>
    </row>
    <row r="952" spans="2:4" x14ac:dyDescent="0.2">
      <c r="B952" t="s">
        <v>988</v>
      </c>
      <c r="C952" s="51">
        <f>Corr_0!C952</f>
        <v>2.5456601955564082E-2</v>
      </c>
      <c r="D952" s="51">
        <v>3.5801880262452665E-2</v>
      </c>
    </row>
    <row r="953" spans="2:4" x14ac:dyDescent="0.2">
      <c r="B953" t="s">
        <v>989</v>
      </c>
      <c r="C953" s="51">
        <f>Corr_0!C953</f>
        <v>1.9862957456924457E-2</v>
      </c>
      <c r="D953" s="51">
        <v>3.8164725487593303E-2</v>
      </c>
    </row>
    <row r="954" spans="2:4" x14ac:dyDescent="0.2">
      <c r="B954" t="s">
        <v>990</v>
      </c>
      <c r="C954" s="51">
        <f>Corr_0!C954</f>
        <v>-1.9766016030480001E-3</v>
      </c>
      <c r="D954" s="51">
        <v>4.6083410390113766E-2</v>
      </c>
    </row>
    <row r="955" spans="2:4" x14ac:dyDescent="0.2">
      <c r="B955" t="s">
        <v>991</v>
      </c>
      <c r="C955" s="51">
        <f>Corr_0!C955</f>
        <v>2.4039409487106457E-2</v>
      </c>
      <c r="D955" s="51">
        <v>2.7580777385963946E-2</v>
      </c>
    </row>
    <row r="956" spans="2:4" x14ac:dyDescent="0.2">
      <c r="B956" t="s">
        <v>992</v>
      </c>
      <c r="C956" s="51">
        <f>Corr_0!C956</f>
        <v>1.6095900481662526E-2</v>
      </c>
      <c r="D956" s="51">
        <v>3.2755279861456571E-2</v>
      </c>
    </row>
    <row r="957" spans="2:4" x14ac:dyDescent="0.2">
      <c r="B957" t="s">
        <v>993</v>
      </c>
      <c r="C957" s="51">
        <f>Corr_0!C957</f>
        <v>-4.5535955197260607E-2</v>
      </c>
      <c r="D957" s="51">
        <v>5.7985992670936674E-2</v>
      </c>
    </row>
    <row r="958" spans="2:4" x14ac:dyDescent="0.2">
      <c r="B958" t="s">
        <v>994</v>
      </c>
      <c r="C958" s="51">
        <f>Corr_0!C958</f>
        <v>2.6957071683111206E-2</v>
      </c>
      <c r="D958" s="51">
        <v>0.11988585595718126</v>
      </c>
    </row>
    <row r="959" spans="2:4" x14ac:dyDescent="0.2">
      <c r="B959" t="s">
        <v>995</v>
      </c>
      <c r="C959" s="51">
        <f>Corr_0!C959</f>
        <v>-9.0154917442794181E-3</v>
      </c>
      <c r="D959" s="51">
        <v>2.5933410447254713E-2</v>
      </c>
    </row>
    <row r="960" spans="2:4" x14ac:dyDescent="0.2">
      <c r="B960" t="s">
        <v>996</v>
      </c>
      <c r="C960" s="51">
        <f>Corr_0!C960</f>
        <v>-5.7526263526511117E-3</v>
      </c>
      <c r="D960" s="51">
        <v>4.3861469453192761E-2</v>
      </c>
    </row>
    <row r="961" spans="2:4" x14ac:dyDescent="0.2">
      <c r="B961" t="s">
        <v>997</v>
      </c>
      <c r="C961" s="51">
        <f>Corr_0!C961</f>
        <v>1.26714893466679E-2</v>
      </c>
      <c r="D961" s="51">
        <v>6.1135545053029657E-2</v>
      </c>
    </row>
    <row r="962" spans="2:4" x14ac:dyDescent="0.2">
      <c r="B962" t="s">
        <v>998</v>
      </c>
      <c r="C962" s="51">
        <f>Corr_0!C962</f>
        <v>1.1777277754572948E-2</v>
      </c>
      <c r="D962" s="51">
        <v>2.5004370535102738E-2</v>
      </c>
    </row>
    <row r="963" spans="2:4" x14ac:dyDescent="0.2">
      <c r="B963" t="s">
        <v>999</v>
      </c>
      <c r="C963" s="51">
        <f>Corr_0!C963</f>
        <v>-4.6069348213392675E-3</v>
      </c>
      <c r="D963" s="51">
        <v>6.6052297931226925E-2</v>
      </c>
    </row>
    <row r="964" spans="2:4" x14ac:dyDescent="0.2">
      <c r="B964" t="s">
        <v>1000</v>
      </c>
      <c r="C964" s="51">
        <f>Corr_0!C964</f>
        <v>1.1205674363033158E-3</v>
      </c>
      <c r="D964" s="51">
        <v>3.5986082778823439E-2</v>
      </c>
    </row>
    <row r="965" spans="2:4" x14ac:dyDescent="0.2">
      <c r="B965" t="s">
        <v>1001</v>
      </c>
      <c r="C965" s="51">
        <f>Corr_0!C965</f>
        <v>-8.1251443190185676E-3</v>
      </c>
      <c r="D965" s="51">
        <v>3.2164103934631615E-2</v>
      </c>
    </row>
    <row r="966" spans="2:4" x14ac:dyDescent="0.2">
      <c r="B966" t="s">
        <v>1002</v>
      </c>
      <c r="C966" s="51">
        <f>Corr_0!C966</f>
        <v>8.0132438009899738E-3</v>
      </c>
      <c r="D966" s="51">
        <v>2.9794297588366405E-2</v>
      </c>
    </row>
    <row r="967" spans="2:4" x14ac:dyDescent="0.2">
      <c r="B967" t="s">
        <v>1003</v>
      </c>
      <c r="C967" s="51">
        <f>Corr_0!C967</f>
        <v>3.2685576763246911E-2</v>
      </c>
      <c r="D967" s="51">
        <v>3.5521435721321271E-2</v>
      </c>
    </row>
    <row r="968" spans="2:4" x14ac:dyDescent="0.2">
      <c r="B968" t="s">
        <v>1004</v>
      </c>
      <c r="C968" s="51">
        <f>Corr_0!C968</f>
        <v>1.3113716479010136E-2</v>
      </c>
      <c r="D968" s="51">
        <v>4.019027556122666E-2</v>
      </c>
    </row>
    <row r="969" spans="2:4" x14ac:dyDescent="0.2">
      <c r="B969" t="s">
        <v>1005</v>
      </c>
      <c r="C969" s="51">
        <f>Corr_0!C969</f>
        <v>2.4427785028640986E-2</v>
      </c>
      <c r="D969" s="51">
        <v>2.7351976825338024E-2</v>
      </c>
    </row>
    <row r="970" spans="2:4" x14ac:dyDescent="0.2">
      <c r="B970" t="s">
        <v>1006</v>
      </c>
      <c r="C970" s="51">
        <f>Corr_0!C970</f>
        <v>9.6395030630021753E-3</v>
      </c>
      <c r="D970" s="51">
        <v>7.4926674856009817E-2</v>
      </c>
    </row>
    <row r="971" spans="2:4" x14ac:dyDescent="0.2">
      <c r="B971" t="s">
        <v>1007</v>
      </c>
      <c r="C971" s="51">
        <f>Corr_0!C971</f>
        <v>-4.8656307827013891E-3</v>
      </c>
      <c r="D971" s="51">
        <v>2.7553329028959246E-2</v>
      </c>
    </row>
    <row r="972" spans="2:4" x14ac:dyDescent="0.2">
      <c r="B972" t="s">
        <v>1008</v>
      </c>
      <c r="C972" s="51">
        <f>Corr_0!C972</f>
        <v>-1.3794547407600064E-2</v>
      </c>
      <c r="D972" s="51">
        <v>6.5980757050280003E-2</v>
      </c>
    </row>
    <row r="973" spans="2:4" x14ac:dyDescent="0.2">
      <c r="B973" t="s">
        <v>1009</v>
      </c>
      <c r="C973" s="51">
        <f>Corr_0!C973</f>
        <v>7.6888501964568565E-3</v>
      </c>
      <c r="D973" s="51">
        <v>2.6096010246333401E-2</v>
      </c>
    </row>
    <row r="974" spans="2:4" x14ac:dyDescent="0.2">
      <c r="B974" t="s">
        <v>1010</v>
      </c>
      <c r="C974" s="51">
        <f>Corr_0!C974</f>
        <v>3.6199183760365565E-2</v>
      </c>
      <c r="D974" s="51">
        <v>2.7802887286362869E-2</v>
      </c>
    </row>
    <row r="975" spans="2:4" x14ac:dyDescent="0.2">
      <c r="B975" t="s">
        <v>1011</v>
      </c>
      <c r="C975" s="51">
        <f>Corr_0!C975</f>
        <v>-7.9890020156197939E-3</v>
      </c>
      <c r="D975" s="51">
        <v>2.5023705587412341E-2</v>
      </c>
    </row>
    <row r="976" spans="2:4" x14ac:dyDescent="0.2">
      <c r="B976" t="s">
        <v>1012</v>
      </c>
      <c r="C976" s="51">
        <f>Corr_0!C976</f>
        <v>-2.0129479793768897E-3</v>
      </c>
      <c r="D976" s="51">
        <v>5.3397251475970846E-2</v>
      </c>
    </row>
    <row r="977" spans="2:4" x14ac:dyDescent="0.2">
      <c r="B977" t="s">
        <v>1013</v>
      </c>
      <c r="C977" s="51">
        <f>Corr_0!C977</f>
        <v>-1.1434281943903503E-2</v>
      </c>
      <c r="D977" s="51">
        <v>2.7946423170749236E-2</v>
      </c>
    </row>
    <row r="978" spans="2:4" x14ac:dyDescent="0.2">
      <c r="B978" t="s">
        <v>1014</v>
      </c>
      <c r="C978" s="51">
        <f>Corr_0!C978</f>
        <v>9.5082193648358074E-3</v>
      </c>
      <c r="D978" s="51">
        <v>2.8739952917434888E-2</v>
      </c>
    </row>
    <row r="979" spans="2:4" x14ac:dyDescent="0.2">
      <c r="B979" t="s">
        <v>1015</v>
      </c>
      <c r="C979" s="51">
        <f>Corr_0!C979</f>
        <v>2.5047778286132749E-2</v>
      </c>
      <c r="D979" s="51">
        <v>6.717876391161956E-2</v>
      </c>
    </row>
    <row r="980" spans="2:4" x14ac:dyDescent="0.2">
      <c r="B980" t="s">
        <v>1016</v>
      </c>
      <c r="C980" s="51">
        <f>Corr_0!C980</f>
        <v>3.9779146620292728E-2</v>
      </c>
      <c r="D980" s="51">
        <v>2.5014007588839735E-2</v>
      </c>
    </row>
    <row r="981" spans="2:4" x14ac:dyDescent="0.2">
      <c r="B981" t="s">
        <v>1017</v>
      </c>
      <c r="C981" s="51">
        <f>Corr_0!C981</f>
        <v>-2.232636243637056E-2</v>
      </c>
      <c r="D981" s="51">
        <v>2.545529669689723E-2</v>
      </c>
    </row>
    <row r="982" spans="2:4" x14ac:dyDescent="0.2">
      <c r="B982" t="s">
        <v>1018</v>
      </c>
      <c r="C982" s="51">
        <f>Corr_0!C982</f>
        <v>-1.318083472901275E-2</v>
      </c>
      <c r="D982" s="51">
        <v>2.9314971899889866E-2</v>
      </c>
    </row>
    <row r="983" spans="2:4" x14ac:dyDescent="0.2">
      <c r="B983" t="s">
        <v>1019</v>
      </c>
      <c r="C983" s="51">
        <f>Corr_0!C983</f>
        <v>-5.9393279569320643E-3</v>
      </c>
      <c r="D983" s="51">
        <v>8.0975584522805955E-2</v>
      </c>
    </row>
    <row r="984" spans="2:4" x14ac:dyDescent="0.2">
      <c r="B984" t="s">
        <v>1020</v>
      </c>
      <c r="C984" s="51">
        <f>Corr_0!C984</f>
        <v>-1.993170315007519E-2</v>
      </c>
      <c r="D984" s="51">
        <v>2.6117110757518575E-2</v>
      </c>
    </row>
    <row r="985" spans="2:4" x14ac:dyDescent="0.2">
      <c r="B985" t="s">
        <v>1021</v>
      </c>
      <c r="C985" s="51">
        <f>Corr_0!C985</f>
        <v>1.7942320871218574E-2</v>
      </c>
      <c r="D985" s="51">
        <v>2.7436272491750093E-2</v>
      </c>
    </row>
    <row r="986" spans="2:4" x14ac:dyDescent="0.2">
      <c r="B986" t="s">
        <v>1022</v>
      </c>
      <c r="C986" s="51">
        <f>Corr_0!C986</f>
        <v>1.3172393257743451E-2</v>
      </c>
      <c r="D986" s="51">
        <v>2.5806810835315372E-2</v>
      </c>
    </row>
    <row r="987" spans="2:4" x14ac:dyDescent="0.2">
      <c r="B987" t="s">
        <v>1023</v>
      </c>
      <c r="C987" s="51">
        <f>Corr_0!C987</f>
        <v>2.321888555783904E-2</v>
      </c>
      <c r="D987" s="51">
        <v>3.7767169939568607E-2</v>
      </c>
    </row>
    <row r="988" spans="2:4" x14ac:dyDescent="0.2">
      <c r="B988" t="s">
        <v>1024</v>
      </c>
      <c r="C988" s="51">
        <f>Corr_0!C988</f>
        <v>8.7763282609785772E-3</v>
      </c>
      <c r="D988" s="51">
        <v>2.5199206169513509E-2</v>
      </c>
    </row>
    <row r="989" spans="2:4" x14ac:dyDescent="0.2">
      <c r="B989" t="s">
        <v>1025</v>
      </c>
      <c r="C989" s="51">
        <f>Corr_0!C989</f>
        <v>3.1226388354469933E-2</v>
      </c>
      <c r="D989" s="51">
        <v>0.17093459678901335</v>
      </c>
    </row>
    <row r="990" spans="2:4" x14ac:dyDescent="0.2">
      <c r="B990" t="s">
        <v>1026</v>
      </c>
      <c r="C990" s="51">
        <f>Corr_0!C990</f>
        <v>1.6138503270619428E-2</v>
      </c>
      <c r="D990" s="51">
        <v>5.0168053286480489E-2</v>
      </c>
    </row>
    <row r="991" spans="2:4" x14ac:dyDescent="0.2">
      <c r="B991" t="s">
        <v>1027</v>
      </c>
      <c r="C991" s="51">
        <f>Corr_0!C991</f>
        <v>2.3969188254732231E-2</v>
      </c>
      <c r="D991" s="51">
        <v>2.6436134649189841E-2</v>
      </c>
    </row>
    <row r="992" spans="2:4" x14ac:dyDescent="0.2">
      <c r="B992" t="s">
        <v>1028</v>
      </c>
      <c r="C992" s="51">
        <f>Corr_0!C992</f>
        <v>3.7314178244820868E-2</v>
      </c>
      <c r="D992" s="51">
        <v>2.5515001854733897E-2</v>
      </c>
    </row>
    <row r="993" spans="2:4" x14ac:dyDescent="0.2">
      <c r="B993" t="s">
        <v>1029</v>
      </c>
      <c r="C993" s="51">
        <f>Corr_0!C993</f>
        <v>3.6495522229937627E-2</v>
      </c>
      <c r="D993" s="51">
        <v>5.1526548508898332E-2</v>
      </c>
    </row>
    <row r="994" spans="2:4" x14ac:dyDescent="0.2">
      <c r="B994" t="s">
        <v>1030</v>
      </c>
      <c r="C994" s="51">
        <f>Corr_0!C994</f>
        <v>-2.3769979003033459E-2</v>
      </c>
      <c r="D994" s="51">
        <v>3.0635286293500565E-2</v>
      </c>
    </row>
    <row r="995" spans="2:4" x14ac:dyDescent="0.2">
      <c r="B995" t="s">
        <v>1031</v>
      </c>
      <c r="C995" s="51">
        <f>Corr_0!C995</f>
        <v>8.7187756760364749E-3</v>
      </c>
      <c r="D995" s="51">
        <v>3.2618019468676519E-2</v>
      </c>
    </row>
    <row r="996" spans="2:4" x14ac:dyDescent="0.2">
      <c r="B996" t="s">
        <v>1032</v>
      </c>
      <c r="C996" s="51">
        <f>Corr_0!C996</f>
        <v>2.1803145123000363E-2</v>
      </c>
      <c r="D996" s="51">
        <v>3.9860728719909297E-2</v>
      </c>
    </row>
    <row r="997" spans="2:4" x14ac:dyDescent="0.2">
      <c r="B997" t="s">
        <v>1033</v>
      </c>
      <c r="C997" s="51">
        <f>Corr_0!C997</f>
        <v>1.2898570420198409E-2</v>
      </c>
      <c r="D997" s="51">
        <v>3.4376175437979932E-2</v>
      </c>
    </row>
    <row r="998" spans="2:4" x14ac:dyDescent="0.2">
      <c r="B998" t="s">
        <v>1034</v>
      </c>
      <c r="C998" s="51">
        <f>Corr_0!C998</f>
        <v>3.0123541123739585E-2</v>
      </c>
      <c r="D998" s="51">
        <v>4.3926865436022394E-2</v>
      </c>
    </row>
    <row r="999" spans="2:4" x14ac:dyDescent="0.2">
      <c r="B999" t="s">
        <v>1035</v>
      </c>
      <c r="C999" s="51">
        <f>Corr_0!C999</f>
        <v>-7.6076978132088389E-3</v>
      </c>
      <c r="D999" s="51">
        <v>4.7689848586294312E-2</v>
      </c>
    </row>
    <row r="1000" spans="2:4" x14ac:dyDescent="0.2">
      <c r="B1000" t="s">
        <v>1036</v>
      </c>
      <c r="C1000" s="51">
        <f>Corr_0!C1000</f>
        <v>2.8507103952412918E-2</v>
      </c>
      <c r="D1000" s="51">
        <v>2.7355599505006472E-2</v>
      </c>
    </row>
    <row r="1001" spans="2:4" x14ac:dyDescent="0.2">
      <c r="B1001" t="s">
        <v>1037</v>
      </c>
      <c r="C1001" s="51">
        <f>Corr_0!C1001</f>
        <v>1.7494944581130975E-2</v>
      </c>
      <c r="D1001" s="51">
        <v>2.5062832774450629E-2</v>
      </c>
    </row>
    <row r="1002" spans="2:4" x14ac:dyDescent="0.2">
      <c r="B1002" t="s">
        <v>1038</v>
      </c>
      <c r="C1002" s="51">
        <f>Corr_0!C1002</f>
        <v>4.4037549125098698E-2</v>
      </c>
      <c r="D1002" s="51">
        <v>3.2298000762013009E-2</v>
      </c>
    </row>
    <row r="1003" spans="2:4" x14ac:dyDescent="0.2">
      <c r="B1003" t="s">
        <v>1039</v>
      </c>
      <c r="C1003" s="51">
        <f>Corr_0!C1003</f>
        <v>5.5697379468546242E-3</v>
      </c>
      <c r="D1003" s="51">
        <v>2.5017327067522431E-2</v>
      </c>
    </row>
    <row r="1004" spans="2:4" x14ac:dyDescent="0.2">
      <c r="B1004" t="s">
        <v>1040</v>
      </c>
      <c r="C1004" s="51">
        <f>Corr_0!C1004</f>
        <v>3.5181692424877523E-2</v>
      </c>
      <c r="D1004" s="51">
        <v>2.7319564170484305E-2</v>
      </c>
    </row>
    <row r="1005" spans="2:4" x14ac:dyDescent="0.2">
      <c r="B1005" t="s">
        <v>1041</v>
      </c>
      <c r="C1005" s="51">
        <f>Corr_0!C1005</f>
        <v>8.4478793778930885E-3</v>
      </c>
      <c r="D1005" s="51">
        <v>3.1742233161353814E-2</v>
      </c>
    </row>
    <row r="1006" spans="2:4" x14ac:dyDescent="0.2">
      <c r="B1006" t="s">
        <v>1042</v>
      </c>
      <c r="C1006" s="51">
        <f>Corr_0!C1006</f>
        <v>-1.8664151899585348E-2</v>
      </c>
      <c r="D1006" s="51">
        <v>2.9461339045787537E-2</v>
      </c>
    </row>
    <row r="1007" spans="2:4" x14ac:dyDescent="0.2">
      <c r="B1007" t="s">
        <v>1043</v>
      </c>
      <c r="C1007" s="51">
        <f>Corr_0!C1007</f>
        <v>1.5766455715565224E-2</v>
      </c>
      <c r="D1007" s="51">
        <v>2.5086949148307756E-2</v>
      </c>
    </row>
    <row r="1008" spans="2:4" x14ac:dyDescent="0.2">
      <c r="B1008" t="s">
        <v>1044</v>
      </c>
      <c r="C1008" s="51">
        <f>Corr_0!C1008</f>
        <v>1.5654519621767178E-2</v>
      </c>
      <c r="D1008" s="51">
        <v>3.8079602756121225E-2</v>
      </c>
    </row>
    <row r="1009" spans="2:4" x14ac:dyDescent="0.2">
      <c r="B1009" t="s">
        <v>1045</v>
      </c>
      <c r="C1009" s="51">
        <f>Corr_0!C1009</f>
        <v>5.9130217156589705E-4</v>
      </c>
      <c r="D1009" s="51">
        <v>4.1488005627639178E-2</v>
      </c>
    </row>
    <row r="1010" spans="2:4" x14ac:dyDescent="0.2">
      <c r="B1010" t="s">
        <v>1046</v>
      </c>
      <c r="C1010" s="51">
        <f>Corr_0!C1010</f>
        <v>-6.1893115818936004E-3</v>
      </c>
      <c r="D1010" s="51">
        <v>2.559233093460999E-2</v>
      </c>
    </row>
    <row r="1011" spans="2:4" x14ac:dyDescent="0.2">
      <c r="B1011" t="s">
        <v>1047</v>
      </c>
      <c r="C1011" s="51">
        <f>Corr_0!C1011</f>
        <v>9.0221656046126746E-3</v>
      </c>
      <c r="D1011" s="51">
        <v>3.5577454412616581E-2</v>
      </c>
    </row>
    <row r="1012" spans="2:4" x14ac:dyDescent="0.2">
      <c r="B1012" t="s">
        <v>1048</v>
      </c>
      <c r="C1012" s="51">
        <f>Corr_0!C1012</f>
        <v>3.3866955946243275E-2</v>
      </c>
      <c r="D1012" s="51">
        <v>4.6044794571778069E-2</v>
      </c>
    </row>
    <row r="1013" spans="2:4" x14ac:dyDescent="0.2">
      <c r="B1013" t="s">
        <v>1049</v>
      </c>
      <c r="C1013" s="51">
        <f>Corr_0!C1013</f>
        <v>2.1814671162530434E-2</v>
      </c>
      <c r="D1013" s="51">
        <v>2.658716956296827E-2</v>
      </c>
    </row>
    <row r="1014" spans="2:4" x14ac:dyDescent="0.2">
      <c r="B1014" t="s">
        <v>1050</v>
      </c>
      <c r="C1014" s="51">
        <f>Corr_0!C1014</f>
        <v>-1.6748962166404729E-2</v>
      </c>
      <c r="D1014" s="51">
        <v>2.6322048685569224E-2</v>
      </c>
    </row>
    <row r="1015" spans="2:4" x14ac:dyDescent="0.2">
      <c r="B1015" t="s">
        <v>1051</v>
      </c>
      <c r="C1015" s="51">
        <f>Corr_0!C1015</f>
        <v>2.3535121358234233E-2</v>
      </c>
      <c r="D1015" s="51">
        <v>2.5062484441137751E-2</v>
      </c>
    </row>
    <row r="1016" spans="2:4" x14ac:dyDescent="0.2">
      <c r="B1016" t="s">
        <v>1052</v>
      </c>
      <c r="C1016" s="51">
        <f>Corr_0!C1016</f>
        <v>-7.6884863048427479E-3</v>
      </c>
      <c r="D1016" s="51">
        <v>2.5264478331785366E-2</v>
      </c>
    </row>
    <row r="1017" spans="2:4" x14ac:dyDescent="0.2">
      <c r="B1017" t="s">
        <v>1053</v>
      </c>
      <c r="C1017" s="51">
        <f>Corr_0!C1017</f>
        <v>2.0871097422175723E-2</v>
      </c>
      <c r="D1017" s="51">
        <v>3.4074831522119049E-2</v>
      </c>
    </row>
    <row r="1018" spans="2:4" x14ac:dyDescent="0.2">
      <c r="B1018" t="s">
        <v>1054</v>
      </c>
      <c r="C1018" s="51">
        <f>Corr_0!C1018</f>
        <v>-1.9981637324452864E-2</v>
      </c>
      <c r="D1018" s="51">
        <v>3.4054760254595806E-2</v>
      </c>
    </row>
    <row r="1019" spans="2:4" x14ac:dyDescent="0.2">
      <c r="B1019" t="s">
        <v>1055</v>
      </c>
      <c r="C1019" s="51">
        <f>Corr_0!C1019</f>
        <v>1.4901876519926173E-2</v>
      </c>
      <c r="D1019" s="51">
        <v>2.8721592321385055E-2</v>
      </c>
    </row>
    <row r="1020" spans="2:4" x14ac:dyDescent="0.2">
      <c r="B1020" t="s">
        <v>1056</v>
      </c>
      <c r="C1020" s="51">
        <f>Corr_0!C1020</f>
        <v>-6.0930690540740226E-4</v>
      </c>
      <c r="D1020" s="51">
        <v>5.4380848388607586E-2</v>
      </c>
    </row>
    <row r="1021" spans="2:4" x14ac:dyDescent="0.2">
      <c r="B1021" t="s">
        <v>1057</v>
      </c>
      <c r="C1021" s="51">
        <f>Corr_0!C1021</f>
        <v>-1.4196289235058092E-3</v>
      </c>
      <c r="D1021" s="51">
        <v>3.6248106850233414E-2</v>
      </c>
    </row>
    <row r="1022" spans="2:4" x14ac:dyDescent="0.2">
      <c r="B1022" t="s">
        <v>1058</v>
      </c>
      <c r="C1022" s="51">
        <f>Corr_0!C1022</f>
        <v>1.469527471973906E-2</v>
      </c>
      <c r="D1022" s="51">
        <v>3.3201396965973684E-2</v>
      </c>
    </row>
    <row r="1023" spans="2:4" x14ac:dyDescent="0.2">
      <c r="B1023" t="s">
        <v>1059</v>
      </c>
      <c r="C1023" s="51">
        <f>Corr_0!C1023</f>
        <v>-6.9887123881794948E-3</v>
      </c>
      <c r="D1023" s="51">
        <v>4.3601382523549129E-2</v>
      </c>
    </row>
    <row r="1024" spans="2:4" x14ac:dyDescent="0.2">
      <c r="B1024" t="s">
        <v>1060</v>
      </c>
      <c r="C1024" s="51">
        <f>Corr_0!C1024</f>
        <v>-3.4495905136504388E-3</v>
      </c>
      <c r="D1024" s="51">
        <v>2.5225646536560654E-2</v>
      </c>
    </row>
    <row r="1025" spans="2:4" x14ac:dyDescent="0.2">
      <c r="B1025" t="s">
        <v>1061</v>
      </c>
      <c r="C1025" s="51">
        <f>Corr_0!C1025</f>
        <v>2.7217433927107203E-2</v>
      </c>
      <c r="D1025" s="51">
        <v>2.5593361149895993E-2</v>
      </c>
    </row>
    <row r="1026" spans="2:4" x14ac:dyDescent="0.2">
      <c r="B1026" t="s">
        <v>1062</v>
      </c>
      <c r="C1026" s="51">
        <f>Corr_0!C1026</f>
        <v>2.8758983808268621E-2</v>
      </c>
      <c r="D1026" s="51">
        <v>3.6325992936418403E-2</v>
      </c>
    </row>
    <row r="1027" spans="2:4" x14ac:dyDescent="0.2">
      <c r="B1027" t="s">
        <v>1063</v>
      </c>
      <c r="C1027" s="51">
        <f>Corr_0!C1027</f>
        <v>-1.9719514575428095E-2</v>
      </c>
      <c r="D1027" s="51">
        <v>2.5809005596520676E-2</v>
      </c>
    </row>
    <row r="1028" spans="2:4" x14ac:dyDescent="0.2">
      <c r="B1028" t="s">
        <v>1064</v>
      </c>
      <c r="C1028" s="51">
        <f>Corr_0!C1028</f>
        <v>-1.9349666057999898E-3</v>
      </c>
      <c r="D1028" s="51">
        <v>4.0051252794247844E-2</v>
      </c>
    </row>
    <row r="1029" spans="2:4" x14ac:dyDescent="0.2">
      <c r="B1029" t="s">
        <v>1065</v>
      </c>
      <c r="C1029" s="51">
        <f>Corr_0!C1029</f>
        <v>1.8750652254019947E-2</v>
      </c>
      <c r="D1029" s="51">
        <v>5.2480612070080979E-2</v>
      </c>
    </row>
    <row r="1030" spans="2:4" x14ac:dyDescent="0.2">
      <c r="B1030" t="s">
        <v>1066</v>
      </c>
      <c r="C1030" s="51">
        <f>Corr_0!C1030</f>
        <v>-9.1727440557766039E-3</v>
      </c>
      <c r="D1030" s="51">
        <v>2.5000062242772299E-2</v>
      </c>
    </row>
    <row r="1031" spans="2:4" x14ac:dyDescent="0.2">
      <c r="B1031" t="s">
        <v>1067</v>
      </c>
      <c r="C1031" s="51">
        <f>Corr_0!C1031</f>
        <v>1.0092042232807269E-3</v>
      </c>
      <c r="D1031" s="51">
        <v>3.3207684936830739E-2</v>
      </c>
    </row>
    <row r="1032" spans="2:4" x14ac:dyDescent="0.2">
      <c r="B1032" t="s">
        <v>1068</v>
      </c>
      <c r="C1032" s="51">
        <f>Corr_0!C1032</f>
        <v>1.530731164804199E-2</v>
      </c>
      <c r="D1032" s="51">
        <v>4.9689622470417916E-2</v>
      </c>
    </row>
    <row r="1033" spans="2:4" x14ac:dyDescent="0.2">
      <c r="B1033" t="s">
        <v>1069</v>
      </c>
      <c r="C1033" s="51">
        <f>Corr_0!C1033</f>
        <v>-2.410543071885294E-3</v>
      </c>
      <c r="D1033" s="51">
        <v>3.2300440614025192E-2</v>
      </c>
    </row>
    <row r="1034" spans="2:4" x14ac:dyDescent="0.2">
      <c r="B1034" t="s">
        <v>1070</v>
      </c>
      <c r="C1034" s="51">
        <f>Corr_0!C1034</f>
        <v>3.5394378061575728E-2</v>
      </c>
      <c r="D1034" s="51">
        <v>5.201447310881549E-2</v>
      </c>
    </row>
    <row r="1035" spans="2:4" x14ac:dyDescent="0.2">
      <c r="B1035" t="s">
        <v>1071</v>
      </c>
      <c r="C1035" s="51">
        <f>Corr_0!C1035</f>
        <v>-3.9461785145100663E-3</v>
      </c>
      <c r="D1035" s="51">
        <v>2.7695481852747793E-2</v>
      </c>
    </row>
    <row r="1036" spans="2:4" x14ac:dyDescent="0.2">
      <c r="B1036" t="s">
        <v>1072</v>
      </c>
      <c r="C1036" s="51">
        <f>Corr_0!C1036</f>
        <v>1.4236655708380987E-2</v>
      </c>
      <c r="D1036" s="51">
        <v>2.5001959582271159E-2</v>
      </c>
    </row>
    <row r="1037" spans="2:4" x14ac:dyDescent="0.2">
      <c r="B1037" t="s">
        <v>1073</v>
      </c>
      <c r="C1037" s="51">
        <f>Corr_0!C1037</f>
        <v>1.9705088349243088E-2</v>
      </c>
      <c r="D1037" s="51">
        <v>2.964655585907874E-2</v>
      </c>
    </row>
    <row r="1038" spans="2:4" x14ac:dyDescent="0.2">
      <c r="B1038" t="s">
        <v>1074</v>
      </c>
      <c r="C1038" s="51">
        <f>Corr_0!C1038</f>
        <v>1.3377592792141827E-2</v>
      </c>
      <c r="D1038" s="51">
        <v>4.1055112695522381E-2</v>
      </c>
    </row>
    <row r="1039" spans="2:4" x14ac:dyDescent="0.2">
      <c r="B1039" t="s">
        <v>1075</v>
      </c>
      <c r="C1039" s="51">
        <f>Corr_0!C1039</f>
        <v>3.2110512341873947E-2</v>
      </c>
      <c r="D1039" s="51">
        <v>3.7649655374800396E-2</v>
      </c>
    </row>
    <row r="1040" spans="2:4" x14ac:dyDescent="0.2">
      <c r="B1040" t="s">
        <v>1076</v>
      </c>
      <c r="C1040" s="51">
        <f>Corr_0!C1040</f>
        <v>-1.2744351397155291E-2</v>
      </c>
      <c r="D1040" s="51">
        <v>2.8327551205817328E-2</v>
      </c>
    </row>
    <row r="1041" spans="2:4" x14ac:dyDescent="0.2">
      <c r="B1041" t="s">
        <v>1077</v>
      </c>
      <c r="C1041" s="51">
        <f>Corr_0!C1041</f>
        <v>1.308225366810593E-2</v>
      </c>
      <c r="D1041" s="51">
        <v>3.0564182326575311E-2</v>
      </c>
    </row>
    <row r="1042" spans="2:4" x14ac:dyDescent="0.2">
      <c r="B1042" t="s">
        <v>1078</v>
      </c>
      <c r="C1042" s="51">
        <f>Corr_0!C1042</f>
        <v>-6.294282913702735E-3</v>
      </c>
      <c r="D1042" s="51">
        <v>9.994606347616547E-2</v>
      </c>
    </row>
    <row r="1043" spans="2:4" x14ac:dyDescent="0.2">
      <c r="B1043" t="s">
        <v>1079</v>
      </c>
      <c r="C1043" s="51">
        <f>Corr_0!C1043</f>
        <v>2.8771477370164097E-2</v>
      </c>
      <c r="D1043" s="51">
        <v>2.5171853268115735E-2</v>
      </c>
    </row>
    <row r="1044" spans="2:4" x14ac:dyDescent="0.2">
      <c r="B1044" t="s">
        <v>1080</v>
      </c>
      <c r="C1044" s="51">
        <f>Corr_0!C1044</f>
        <v>-5.0257134019165584E-3</v>
      </c>
      <c r="D1044" s="51">
        <v>3.0002110345101741E-2</v>
      </c>
    </row>
    <row r="1045" spans="2:4" x14ac:dyDescent="0.2">
      <c r="B1045" t="s">
        <v>1081</v>
      </c>
      <c r="C1045" s="51">
        <f>Corr_0!C1045</f>
        <v>1.1190933962866167E-2</v>
      </c>
      <c r="D1045" s="51">
        <v>2.502410138802949E-2</v>
      </c>
    </row>
    <row r="1046" spans="2:4" x14ac:dyDescent="0.2">
      <c r="B1046" t="s">
        <v>1082</v>
      </c>
      <c r="C1046" s="51">
        <f>Corr_0!C1046</f>
        <v>-2.3977365828820978E-3</v>
      </c>
      <c r="D1046" s="51">
        <v>2.5243947753226154E-2</v>
      </c>
    </row>
    <row r="1047" spans="2:4" x14ac:dyDescent="0.2">
      <c r="B1047" t="s">
        <v>1083</v>
      </c>
      <c r="C1047" s="51">
        <f>Corr_0!C1047</f>
        <v>1.8415215713764414E-2</v>
      </c>
      <c r="D1047" s="51">
        <v>0.11549177693385937</v>
      </c>
    </row>
    <row r="1048" spans="2:4" x14ac:dyDescent="0.2">
      <c r="B1048" t="s">
        <v>1084</v>
      </c>
      <c r="C1048" s="51">
        <f>Corr_0!C1048</f>
        <v>9.3948880225970203E-3</v>
      </c>
      <c r="D1048" s="51">
        <v>4.640869065400012E-2</v>
      </c>
    </row>
    <row r="1049" spans="2:4" x14ac:dyDescent="0.2">
      <c r="B1049" t="s">
        <v>1085</v>
      </c>
      <c r="C1049" s="51">
        <f>Corr_0!C1049</f>
        <v>4.948908179643754E-3</v>
      </c>
      <c r="D1049" s="51">
        <v>2.7833000818245694E-2</v>
      </c>
    </row>
    <row r="1050" spans="2:4" x14ac:dyDescent="0.2">
      <c r="B1050" t="s">
        <v>1086</v>
      </c>
      <c r="C1050" s="51">
        <f>Corr_0!C1050</f>
        <v>-4.1033139845015942E-2</v>
      </c>
      <c r="D1050" s="51">
        <v>2.5846491102083459E-2</v>
      </c>
    </row>
    <row r="1051" spans="2:4" x14ac:dyDescent="0.2">
      <c r="B1051" t="s">
        <v>1087</v>
      </c>
      <c r="C1051" s="51">
        <f>Corr_0!C1051</f>
        <v>3.2300602311720515E-2</v>
      </c>
      <c r="D1051" s="51">
        <v>4.5347784414741188E-2</v>
      </c>
    </row>
    <row r="1052" spans="2:4" x14ac:dyDescent="0.2">
      <c r="B1052" t="s">
        <v>1088</v>
      </c>
      <c r="C1052" s="51">
        <f>Corr_0!C1052</f>
        <v>3.7715510918398906E-2</v>
      </c>
      <c r="D1052" s="51">
        <v>4.0970517444247276E-2</v>
      </c>
    </row>
    <row r="1053" spans="2:4" x14ac:dyDescent="0.2">
      <c r="B1053" t="s">
        <v>1089</v>
      </c>
      <c r="C1053" s="51">
        <f>Corr_0!C1053</f>
        <v>6.9783280252614863E-4</v>
      </c>
      <c r="D1053" s="51">
        <v>5.716776758317757E-2</v>
      </c>
    </row>
    <row r="1054" spans="2:4" x14ac:dyDescent="0.2">
      <c r="B1054" t="s">
        <v>1090</v>
      </c>
      <c r="C1054" s="51">
        <f>Corr_0!C1054</f>
        <v>2.4447785338237105E-2</v>
      </c>
      <c r="D1054" s="51">
        <v>2.5000913751135719E-2</v>
      </c>
    </row>
    <row r="1055" spans="2:4" x14ac:dyDescent="0.2">
      <c r="B1055" t="s">
        <v>1091</v>
      </c>
      <c r="C1055" s="51">
        <f>Corr_0!C1055</f>
        <v>-1.6341585567503952E-2</v>
      </c>
      <c r="D1055" s="51">
        <v>2.746706303629563E-2</v>
      </c>
    </row>
    <row r="1056" spans="2:4" x14ac:dyDescent="0.2">
      <c r="B1056" t="s">
        <v>1092</v>
      </c>
      <c r="C1056" s="51">
        <f>Corr_0!C1056</f>
        <v>2.7982283036776599E-2</v>
      </c>
      <c r="D1056" s="51">
        <v>2.5654985637224185E-2</v>
      </c>
    </row>
    <row r="1057" spans="2:4" x14ac:dyDescent="0.2">
      <c r="B1057" t="s">
        <v>1093</v>
      </c>
      <c r="C1057" s="51">
        <f>Corr_0!C1057</f>
        <v>2.2379025622442913E-2</v>
      </c>
      <c r="D1057" s="51">
        <v>2.8272618324598795E-2</v>
      </c>
    </row>
    <row r="1058" spans="2:4" x14ac:dyDescent="0.2">
      <c r="B1058" t="s">
        <v>1094</v>
      </c>
      <c r="C1058" s="51">
        <f>Corr_0!C1058</f>
        <v>4.7108662580777082E-2</v>
      </c>
      <c r="D1058" s="51">
        <v>3.319823067314643E-2</v>
      </c>
    </row>
    <row r="1059" spans="2:4" x14ac:dyDescent="0.2">
      <c r="B1059" t="s">
        <v>1095</v>
      </c>
      <c r="C1059" s="51">
        <f>Corr_0!C1059</f>
        <v>3.4447184372025957E-2</v>
      </c>
      <c r="D1059" s="51">
        <v>6.0486876752080178E-2</v>
      </c>
    </row>
    <row r="1060" spans="2:4" x14ac:dyDescent="0.2">
      <c r="B1060" t="s">
        <v>1096</v>
      </c>
      <c r="C1060" s="51">
        <f>Corr_0!C1060</f>
        <v>2.5855869914644961E-2</v>
      </c>
      <c r="D1060" s="51">
        <v>3.1246796029035826E-2</v>
      </c>
    </row>
    <row r="1061" spans="2:4" x14ac:dyDescent="0.2">
      <c r="B1061" t="s">
        <v>1097</v>
      </c>
      <c r="C1061" s="51">
        <f>Corr_0!C1061</f>
        <v>-1.1234372765977786E-2</v>
      </c>
      <c r="D1061" s="51">
        <v>3.8214483516877701E-2</v>
      </c>
    </row>
    <row r="1062" spans="2:4" x14ac:dyDescent="0.2">
      <c r="B1062" t="s">
        <v>1098</v>
      </c>
      <c r="C1062" s="51">
        <f>Corr_0!C1062</f>
        <v>-1.6081622517689555E-2</v>
      </c>
      <c r="D1062" s="51">
        <v>3.2357247298566622E-2</v>
      </c>
    </row>
    <row r="1063" spans="2:4" x14ac:dyDescent="0.2">
      <c r="B1063" t="s">
        <v>1099</v>
      </c>
      <c r="C1063" s="51">
        <f>Corr_0!C1063</f>
        <v>5.335129541675078E-2</v>
      </c>
      <c r="D1063" s="51">
        <v>4.2492025950852899E-2</v>
      </c>
    </row>
    <row r="1064" spans="2:4" x14ac:dyDescent="0.2">
      <c r="B1064" t="s">
        <v>1100</v>
      </c>
      <c r="C1064" s="51">
        <f>Corr_0!C1064</f>
        <v>9.608072681051882E-3</v>
      </c>
      <c r="D1064" s="51">
        <v>6.3514447878074684E-2</v>
      </c>
    </row>
    <row r="1065" spans="2:4" x14ac:dyDescent="0.2">
      <c r="B1065" t="s">
        <v>1101</v>
      </c>
      <c r="C1065" s="51">
        <f>Corr_0!C1065</f>
        <v>2.847572995682357E-2</v>
      </c>
      <c r="D1065" s="51">
        <v>3.0079674406289836E-2</v>
      </c>
    </row>
    <row r="1066" spans="2:4" x14ac:dyDescent="0.2">
      <c r="B1066" t="s">
        <v>1102</v>
      </c>
      <c r="C1066" s="51">
        <f>Corr_0!C1066</f>
        <v>-9.9498580027514213E-3</v>
      </c>
      <c r="D1066" s="51">
        <v>3.4281345475410202E-2</v>
      </c>
    </row>
    <row r="1067" spans="2:4" x14ac:dyDescent="0.2">
      <c r="B1067" t="s">
        <v>1103</v>
      </c>
      <c r="C1067" s="51">
        <f>Corr_0!C1067</f>
        <v>-4.2073039136559381E-4</v>
      </c>
      <c r="D1067" s="51">
        <v>2.7707625980149669E-2</v>
      </c>
    </row>
    <row r="1068" spans="2:4" x14ac:dyDescent="0.2">
      <c r="B1068" t="s">
        <v>1104</v>
      </c>
      <c r="C1068" s="51">
        <f>Corr_0!C1068</f>
        <v>3.3532629173075743E-2</v>
      </c>
      <c r="D1068" s="51">
        <v>8.4490876873634033E-2</v>
      </c>
    </row>
    <row r="1069" spans="2:4" x14ac:dyDescent="0.2">
      <c r="B1069" t="s">
        <v>1105</v>
      </c>
      <c r="C1069" s="51">
        <f>Corr_0!C1069</f>
        <v>-1.4926632091250122E-2</v>
      </c>
      <c r="D1069" s="51">
        <v>2.6973122963913156E-2</v>
      </c>
    </row>
    <row r="1070" spans="2:4" x14ac:dyDescent="0.2">
      <c r="B1070" t="s">
        <v>1106</v>
      </c>
      <c r="C1070" s="51">
        <f>Corr_0!C1070</f>
        <v>2.8925914848810415E-2</v>
      </c>
      <c r="D1070" s="51">
        <v>2.6248214313431953E-2</v>
      </c>
    </row>
    <row r="1071" spans="2:4" x14ac:dyDescent="0.2">
      <c r="B1071" t="s">
        <v>1107</v>
      </c>
      <c r="C1071" s="51">
        <f>Corr_0!C1071</f>
        <v>9.3515912024228053E-3</v>
      </c>
      <c r="D1071" s="51">
        <v>2.7824509215713021E-2</v>
      </c>
    </row>
    <row r="1072" spans="2:4" x14ac:dyDescent="0.2">
      <c r="B1072" t="s">
        <v>1108</v>
      </c>
      <c r="C1072" s="51">
        <f>Corr_0!C1072</f>
        <v>8.5411139223982406E-3</v>
      </c>
      <c r="D1072" s="51">
        <v>3.7300378488143271E-2</v>
      </c>
    </row>
    <row r="1073" spans="2:4" x14ac:dyDescent="0.2">
      <c r="B1073" t="s">
        <v>1109</v>
      </c>
      <c r="C1073" s="51">
        <f>Corr_0!C1073</f>
        <v>2.0113880102608395E-2</v>
      </c>
      <c r="D1073" s="51">
        <v>2.5040925613387922E-2</v>
      </c>
    </row>
    <row r="1074" spans="2:4" x14ac:dyDescent="0.2">
      <c r="B1074" t="s">
        <v>1110</v>
      </c>
      <c r="C1074" s="51">
        <f>Corr_0!C1074</f>
        <v>6.7822483003160943E-3</v>
      </c>
      <c r="D1074" s="51">
        <v>4.4777350073210848E-2</v>
      </c>
    </row>
    <row r="1075" spans="2:4" x14ac:dyDescent="0.2">
      <c r="B1075" t="s">
        <v>1111</v>
      </c>
      <c r="C1075" s="51">
        <f>Corr_0!C1075</f>
        <v>1.5174537966872303E-2</v>
      </c>
      <c r="D1075" s="51">
        <v>4.990392290520318E-2</v>
      </c>
    </row>
    <row r="1076" spans="2:4" x14ac:dyDescent="0.2">
      <c r="B1076" t="s">
        <v>1112</v>
      </c>
      <c r="C1076" s="51">
        <f>Corr_0!C1076</f>
        <v>1.3366137035502153E-2</v>
      </c>
      <c r="D1076" s="51">
        <v>4.4897638132862572E-2</v>
      </c>
    </row>
    <row r="1077" spans="2:4" x14ac:dyDescent="0.2">
      <c r="B1077" t="s">
        <v>1113</v>
      </c>
      <c r="C1077" s="51">
        <f>Corr_0!C1077</f>
        <v>6.9947864630284986E-3</v>
      </c>
      <c r="D1077" s="51">
        <v>2.5126250944026651E-2</v>
      </c>
    </row>
    <row r="1078" spans="2:4" x14ac:dyDescent="0.2">
      <c r="B1078" t="s">
        <v>1114</v>
      </c>
      <c r="C1078" s="51">
        <f>Corr_0!C1078</f>
        <v>-1.2181768799723743E-2</v>
      </c>
      <c r="D1078" s="51">
        <v>7.6005027285253851E-2</v>
      </c>
    </row>
    <row r="1079" spans="2:4" x14ac:dyDescent="0.2">
      <c r="B1079" t="s">
        <v>1115</v>
      </c>
      <c r="C1079" s="51">
        <f>Corr_0!C1079</f>
        <v>2.4278976645705226E-2</v>
      </c>
      <c r="D1079" s="51">
        <v>2.6924483189297289E-2</v>
      </c>
    </row>
    <row r="1080" spans="2:4" x14ac:dyDescent="0.2">
      <c r="B1080" t="s">
        <v>1116</v>
      </c>
      <c r="C1080" s="51">
        <f>Corr_0!C1080</f>
        <v>1.9016026439005372E-2</v>
      </c>
      <c r="D1080" s="51">
        <v>2.551402151011262E-2</v>
      </c>
    </row>
    <row r="1081" spans="2:4" x14ac:dyDescent="0.2">
      <c r="B1081" t="s">
        <v>1117</v>
      </c>
      <c r="C1081" s="51">
        <f>Corr_0!C1081</f>
        <v>-3.3940150026776507E-2</v>
      </c>
      <c r="D1081" s="51">
        <v>3.4196123508510437E-2</v>
      </c>
    </row>
    <row r="1082" spans="2:4" x14ac:dyDescent="0.2">
      <c r="B1082" t="s">
        <v>1118</v>
      </c>
      <c r="C1082" s="51">
        <f>Corr_0!C1082</f>
        <v>2.941899255717173E-2</v>
      </c>
      <c r="D1082" s="51">
        <v>3.0168928862477327E-2</v>
      </c>
    </row>
    <row r="1083" spans="2:4" x14ac:dyDescent="0.2">
      <c r="B1083" t="s">
        <v>1119</v>
      </c>
      <c r="C1083" s="51">
        <f>Corr_0!C1083</f>
        <v>2.8630238795039821E-2</v>
      </c>
      <c r="D1083" s="51">
        <v>0.10335241711992643</v>
      </c>
    </row>
    <row r="1084" spans="2:4" x14ac:dyDescent="0.2">
      <c r="B1084" t="s">
        <v>1120</v>
      </c>
      <c r="C1084" s="51">
        <f>Corr_0!C1084</f>
        <v>1.6697552921731529E-2</v>
      </c>
      <c r="D1084" s="51">
        <v>4.2415848421633512E-2</v>
      </c>
    </row>
    <row r="1085" spans="2:4" x14ac:dyDescent="0.2">
      <c r="B1085" t="s">
        <v>1121</v>
      </c>
      <c r="C1085" s="51">
        <f>Corr_0!C1085</f>
        <v>2.2233326125696458E-2</v>
      </c>
      <c r="D1085" s="51">
        <v>5.2087267370764689E-2</v>
      </c>
    </row>
    <row r="1086" spans="2:4" x14ac:dyDescent="0.2">
      <c r="B1086" t="s">
        <v>1122</v>
      </c>
      <c r="C1086" s="51">
        <f>Corr_0!C1086</f>
        <v>6.072590581737548E-3</v>
      </c>
      <c r="D1086" s="51">
        <v>2.6996015705635774E-2</v>
      </c>
    </row>
    <row r="1087" spans="2:4" x14ac:dyDescent="0.2">
      <c r="B1087" t="s">
        <v>1123</v>
      </c>
      <c r="C1087" s="51">
        <f>Corr_0!C1087</f>
        <v>1.8759617691264999E-2</v>
      </c>
      <c r="D1087" s="51">
        <v>2.8771327516124209E-2</v>
      </c>
    </row>
    <row r="1088" spans="2:4" x14ac:dyDescent="0.2">
      <c r="B1088" t="s">
        <v>1124</v>
      </c>
      <c r="C1088" s="51">
        <f>Corr_0!C1088</f>
        <v>-8.824035556926341E-3</v>
      </c>
      <c r="D1088" s="51">
        <v>6.1596584693601353E-2</v>
      </c>
    </row>
    <row r="1089" spans="2:4" x14ac:dyDescent="0.2">
      <c r="B1089" t="s">
        <v>1125</v>
      </c>
      <c r="C1089" s="51">
        <f>Corr_0!C1089</f>
        <v>4.9475165540729081E-4</v>
      </c>
      <c r="D1089" s="51">
        <v>2.6298159782378486E-2</v>
      </c>
    </row>
    <row r="1090" spans="2:4" x14ac:dyDescent="0.2">
      <c r="B1090" t="s">
        <v>1126</v>
      </c>
      <c r="C1090" s="51">
        <f>Corr_0!C1090</f>
        <v>1.663130205628971E-2</v>
      </c>
      <c r="D1090" s="51">
        <v>2.6031969831145009E-2</v>
      </c>
    </row>
    <row r="1091" spans="2:4" x14ac:dyDescent="0.2">
      <c r="B1091" t="s">
        <v>1127</v>
      </c>
      <c r="C1091" s="51">
        <f>Corr_0!C1091</f>
        <v>-1.088972335901507E-2</v>
      </c>
      <c r="D1091" s="51">
        <v>3.8445548038954523E-2</v>
      </c>
    </row>
    <row r="1092" spans="2:4" x14ac:dyDescent="0.2">
      <c r="B1092" t="s">
        <v>1128</v>
      </c>
      <c r="C1092" s="51">
        <f>Corr_0!C1092</f>
        <v>1.1012262188578021E-2</v>
      </c>
      <c r="D1092" s="51">
        <v>2.521588074004542E-2</v>
      </c>
    </row>
    <row r="1093" spans="2:4" x14ac:dyDescent="0.2">
      <c r="B1093" t="s">
        <v>1129</v>
      </c>
      <c r="C1093" s="51">
        <f>Corr_0!C1093</f>
        <v>-7.8621902351204715E-3</v>
      </c>
      <c r="D1093" s="51">
        <v>4.5543882532869055E-2</v>
      </c>
    </row>
    <row r="1094" spans="2:4" x14ac:dyDescent="0.2">
      <c r="B1094" t="s">
        <v>1130</v>
      </c>
      <c r="C1094" s="51">
        <f>Corr_0!C1094</f>
        <v>2.1011296815653065E-2</v>
      </c>
      <c r="D1094" s="51">
        <v>3.4822083326428291E-2</v>
      </c>
    </row>
    <row r="1095" spans="2:4" x14ac:dyDescent="0.2">
      <c r="B1095" t="s">
        <v>1131</v>
      </c>
      <c r="C1095" s="51">
        <f>Corr_0!C1095</f>
        <v>-8.8708145857411842E-3</v>
      </c>
      <c r="D1095" s="51">
        <v>2.7408563508132405E-2</v>
      </c>
    </row>
    <row r="1096" spans="2:4" x14ac:dyDescent="0.2">
      <c r="B1096" t="s">
        <v>1132</v>
      </c>
      <c r="C1096" s="51">
        <f>Corr_0!C1096</f>
        <v>2.7749651140865611E-2</v>
      </c>
      <c r="D1096" s="51">
        <v>3.4514126378951696E-2</v>
      </c>
    </row>
    <row r="1097" spans="2:4" x14ac:dyDescent="0.2">
      <c r="B1097" t="s">
        <v>1133</v>
      </c>
      <c r="C1097" s="51">
        <f>Corr_0!C1097</f>
        <v>3.7667620352018526E-3</v>
      </c>
      <c r="D1097" s="51">
        <v>2.5554535927052879E-2</v>
      </c>
    </row>
    <row r="1098" spans="2:4" x14ac:dyDescent="0.2">
      <c r="B1098" t="s">
        <v>1134</v>
      </c>
      <c r="C1098" s="51">
        <f>Corr_0!C1098</f>
        <v>1.2740126268811873E-2</v>
      </c>
      <c r="D1098" s="51">
        <v>2.8159698694948589E-2</v>
      </c>
    </row>
    <row r="1099" spans="2:4" x14ac:dyDescent="0.2">
      <c r="B1099" t="s">
        <v>1135</v>
      </c>
      <c r="C1099" s="51">
        <f>Corr_0!C1099</f>
        <v>-3.886452438438262E-2</v>
      </c>
      <c r="D1099" s="51">
        <v>2.5470751192832156E-2</v>
      </c>
    </row>
    <row r="1100" spans="2:4" x14ac:dyDescent="0.2">
      <c r="B1100" t="s">
        <v>1136</v>
      </c>
      <c r="C1100" s="51">
        <f>Corr_0!C1100</f>
        <v>-1.7957533300839712E-2</v>
      </c>
      <c r="D1100" s="51">
        <v>0.12148258409292256</v>
      </c>
    </row>
    <row r="1101" spans="2:4" x14ac:dyDescent="0.2">
      <c r="B1101" t="s">
        <v>1137</v>
      </c>
      <c r="C1101" s="51">
        <f>Corr_0!C1101</f>
        <v>2.3367313363196675E-2</v>
      </c>
      <c r="D1101" s="51">
        <v>2.876390199819839E-2</v>
      </c>
    </row>
    <row r="1102" spans="2:4" x14ac:dyDescent="0.2">
      <c r="B1102" t="s">
        <v>1138</v>
      </c>
      <c r="C1102" s="51">
        <f>Corr_0!C1102</f>
        <v>1.3887427313084826E-2</v>
      </c>
      <c r="D1102" s="51">
        <v>2.5248600523242303E-2</v>
      </c>
    </row>
    <row r="1103" spans="2:4" x14ac:dyDescent="0.2">
      <c r="B1103" t="s">
        <v>1139</v>
      </c>
      <c r="C1103" s="51">
        <f>Corr_0!C1103</f>
        <v>-1.235533004600828E-2</v>
      </c>
      <c r="D1103" s="51">
        <v>5.198328008725403E-2</v>
      </c>
    </row>
    <row r="1104" spans="2:4" x14ac:dyDescent="0.2">
      <c r="B1104" t="s">
        <v>1140</v>
      </c>
      <c r="C1104" s="51">
        <f>Corr_0!C1104</f>
        <v>2.0205443157449883E-3</v>
      </c>
      <c r="D1104" s="51">
        <v>7.9758865282181152E-2</v>
      </c>
    </row>
    <row r="1105" spans="2:4" x14ac:dyDescent="0.2">
      <c r="B1105" t="s">
        <v>1141</v>
      </c>
      <c r="C1105" s="51">
        <f>Corr_0!C1105</f>
        <v>1.9872752211172729E-2</v>
      </c>
      <c r="D1105" s="51">
        <v>2.906575503611205E-2</v>
      </c>
    </row>
    <row r="1106" spans="2:4" x14ac:dyDescent="0.2">
      <c r="B1106" t="s">
        <v>1142</v>
      </c>
      <c r="C1106" s="51">
        <f>Corr_0!C1106</f>
        <v>3.4622610570745338E-2</v>
      </c>
      <c r="D1106" s="51">
        <v>3.0743265118774173E-2</v>
      </c>
    </row>
    <row r="1107" spans="2:4" x14ac:dyDescent="0.2">
      <c r="B1107" t="s">
        <v>1143</v>
      </c>
      <c r="C1107" s="51">
        <f>Corr_0!C1107</f>
        <v>-6.8219081826542145E-3</v>
      </c>
      <c r="D1107" s="51">
        <v>4.3815013377085932E-2</v>
      </c>
    </row>
    <row r="1108" spans="2:4" x14ac:dyDescent="0.2">
      <c r="B1108" t="s">
        <v>1144</v>
      </c>
      <c r="C1108" s="51">
        <f>Corr_0!C1108</f>
        <v>8.305543419600353E-3</v>
      </c>
      <c r="D1108" s="51">
        <v>4.3739606588402036E-2</v>
      </c>
    </row>
    <row r="1109" spans="2:4" x14ac:dyDescent="0.2">
      <c r="B1109" t="s">
        <v>1145</v>
      </c>
      <c r="C1109" s="51">
        <f>Corr_0!C1109</f>
        <v>2.4466894165303572E-2</v>
      </c>
      <c r="D1109" s="51">
        <v>3.5982367282078792E-2</v>
      </c>
    </row>
    <row r="1110" spans="2:4" x14ac:dyDescent="0.2">
      <c r="B1110" t="s">
        <v>1146</v>
      </c>
      <c r="C1110" s="51">
        <f>Corr_0!C1110</f>
        <v>-3.0339419347527555E-2</v>
      </c>
      <c r="D1110" s="51">
        <v>3.7720599141496947E-2</v>
      </c>
    </row>
    <row r="1111" spans="2:4" x14ac:dyDescent="0.2">
      <c r="B1111" t="s">
        <v>1147</v>
      </c>
      <c r="C1111" s="51">
        <f>Corr_0!C1111</f>
        <v>4.1046492771057153E-2</v>
      </c>
      <c r="D1111" s="51">
        <v>3.0229947168582703E-2</v>
      </c>
    </row>
    <row r="1112" spans="2:4" x14ac:dyDescent="0.2">
      <c r="B1112" t="s">
        <v>1148</v>
      </c>
      <c r="C1112" s="51">
        <f>Corr_0!C1112</f>
        <v>1.2110912065583342E-2</v>
      </c>
      <c r="D1112" s="51">
        <v>3.9720638969960767E-2</v>
      </c>
    </row>
    <row r="1113" spans="2:4" x14ac:dyDescent="0.2">
      <c r="B1113" t="s">
        <v>1149</v>
      </c>
      <c r="C1113" s="51">
        <f>Corr_0!C1113</f>
        <v>1.5426930089163233E-2</v>
      </c>
      <c r="D1113" s="51">
        <v>3.2340064384107511E-2</v>
      </c>
    </row>
    <row r="1114" spans="2:4" x14ac:dyDescent="0.2">
      <c r="B1114" t="s">
        <v>1150</v>
      </c>
      <c r="C1114" s="51">
        <f>Corr_0!C1114</f>
        <v>2.0986770752774414E-2</v>
      </c>
      <c r="D1114" s="51">
        <v>2.5488965984471264E-2</v>
      </c>
    </row>
    <row r="1115" spans="2:4" x14ac:dyDescent="0.2">
      <c r="B1115" t="s">
        <v>1151</v>
      </c>
      <c r="C1115" s="51">
        <f>Corr_0!C1115</f>
        <v>-1.1940620899583247E-3</v>
      </c>
      <c r="D1115" s="51">
        <v>4.2442810106695469E-2</v>
      </c>
    </row>
    <row r="1116" spans="2:4" x14ac:dyDescent="0.2">
      <c r="B1116" t="s">
        <v>1152</v>
      </c>
      <c r="C1116" s="51">
        <f>Corr_0!C1116</f>
        <v>1.6944963364981844E-2</v>
      </c>
      <c r="D1116" s="51">
        <v>2.9264899315491609E-2</v>
      </c>
    </row>
    <row r="1117" spans="2:4" x14ac:dyDescent="0.2">
      <c r="B1117" t="s">
        <v>1153</v>
      </c>
      <c r="C1117" s="51">
        <f>Corr_0!C1117</f>
        <v>2.1636473196385207E-2</v>
      </c>
      <c r="D1117" s="51">
        <v>2.5878773846837379E-2</v>
      </c>
    </row>
    <row r="1118" spans="2:4" x14ac:dyDescent="0.2">
      <c r="B1118" t="s">
        <v>1154</v>
      </c>
      <c r="C1118" s="51">
        <f>Corr_0!C1118</f>
        <v>2.1647738854539689E-5</v>
      </c>
      <c r="D1118" s="51">
        <v>3.0360611335518865E-2</v>
      </c>
    </row>
    <row r="1119" spans="2:4" x14ac:dyDescent="0.2">
      <c r="B1119" t="s">
        <v>1155</v>
      </c>
      <c r="C1119" s="51">
        <f>Corr_0!C1119</f>
        <v>1.3864726247825903E-2</v>
      </c>
      <c r="D1119" s="51">
        <v>4.0931190279018606E-2</v>
      </c>
    </row>
    <row r="1120" spans="2:4" x14ac:dyDescent="0.2">
      <c r="B1120" t="s">
        <v>1156</v>
      </c>
      <c r="C1120" s="51">
        <f>Corr_0!C1120</f>
        <v>2.5481672588072581E-2</v>
      </c>
      <c r="D1120" s="51">
        <v>2.7090084438726021E-2</v>
      </c>
    </row>
    <row r="1121" spans="2:4" x14ac:dyDescent="0.2">
      <c r="B1121" t="s">
        <v>1157</v>
      </c>
      <c r="C1121" s="51">
        <f>Corr_0!C1121</f>
        <v>2.2661631559886375E-2</v>
      </c>
      <c r="D1121" s="51">
        <v>7.2357751062860312E-2</v>
      </c>
    </row>
    <row r="1122" spans="2:4" x14ac:dyDescent="0.2">
      <c r="B1122" t="s">
        <v>1158</v>
      </c>
      <c r="C1122" s="51">
        <f>Corr_0!C1122</f>
        <v>4.4406943679441438E-2</v>
      </c>
      <c r="D1122" s="51">
        <v>3.252913315202742E-2</v>
      </c>
    </row>
    <row r="1123" spans="2:4" x14ac:dyDescent="0.2">
      <c r="B1123" t="s">
        <v>1159</v>
      </c>
      <c r="C1123" s="51">
        <f>Corr_0!C1123</f>
        <v>-7.0431324227502434E-3</v>
      </c>
      <c r="D1123" s="51">
        <v>6.1381646641799063E-2</v>
      </c>
    </row>
    <row r="1124" spans="2:4" x14ac:dyDescent="0.2">
      <c r="B1124" t="s">
        <v>1160</v>
      </c>
      <c r="C1124" s="51">
        <f>Corr_0!C1124</f>
        <v>-4.3143919266230311E-2</v>
      </c>
      <c r="D1124" s="51">
        <v>2.6157583841492631E-2</v>
      </c>
    </row>
    <row r="1125" spans="2:4" x14ac:dyDescent="0.2">
      <c r="B1125" t="s">
        <v>1161</v>
      </c>
      <c r="C1125" s="51">
        <f>Corr_0!C1125</f>
        <v>-3.9442397001599079E-3</v>
      </c>
      <c r="D1125" s="51">
        <v>2.8526350377748557E-2</v>
      </c>
    </row>
    <row r="1126" spans="2:4" x14ac:dyDescent="0.2">
      <c r="B1126" t="s">
        <v>1162</v>
      </c>
      <c r="C1126" s="51">
        <f>Corr_0!C1126</f>
        <v>-1.350660457464505E-2</v>
      </c>
      <c r="D1126" s="51">
        <v>3.7218320477909787E-2</v>
      </c>
    </row>
    <row r="1127" spans="2:4" x14ac:dyDescent="0.2">
      <c r="B1127" t="s">
        <v>1163</v>
      </c>
      <c r="C1127" s="51">
        <f>Corr_0!C1127</f>
        <v>9.7425170571315764E-3</v>
      </c>
      <c r="D1127" s="51">
        <v>7.0359197702533516E-2</v>
      </c>
    </row>
    <row r="1128" spans="2:4" x14ac:dyDescent="0.2">
      <c r="B1128" t="s">
        <v>1164</v>
      </c>
      <c r="C1128" s="51">
        <f>Corr_0!C1128</f>
        <v>3.6638298642268551E-2</v>
      </c>
      <c r="D1128" s="51">
        <v>7.7213018413241963E-2</v>
      </c>
    </row>
    <row r="1129" spans="2:4" x14ac:dyDescent="0.2">
      <c r="B1129" t="s">
        <v>1165</v>
      </c>
      <c r="C1129" s="51">
        <f>Corr_0!C1129</f>
        <v>1.8601170329285238E-2</v>
      </c>
      <c r="D1129" s="51">
        <v>3.1002838934455625E-2</v>
      </c>
    </row>
    <row r="1130" spans="2:4" x14ac:dyDescent="0.2">
      <c r="B1130" t="s">
        <v>1166</v>
      </c>
      <c r="C1130" s="51">
        <f>Corr_0!C1130</f>
        <v>-4.5393364381407179E-3</v>
      </c>
      <c r="D1130" s="51">
        <v>2.5581388425185272E-2</v>
      </c>
    </row>
    <row r="1131" spans="2:4" x14ac:dyDescent="0.2">
      <c r="B1131" t="s">
        <v>1167</v>
      </c>
      <c r="C1131" s="51">
        <f>Corr_0!C1131</f>
        <v>-1.3551378020912131E-2</v>
      </c>
      <c r="D1131" s="51">
        <v>5.3707352041024281E-2</v>
      </c>
    </row>
    <row r="1132" spans="2:4" x14ac:dyDescent="0.2">
      <c r="B1132" t="s">
        <v>1168</v>
      </c>
      <c r="C1132" s="51">
        <f>Corr_0!C1132</f>
        <v>1.4551216074339037E-3</v>
      </c>
      <c r="D1132" s="51">
        <v>6.432446916424131E-2</v>
      </c>
    </row>
    <row r="1133" spans="2:4" x14ac:dyDescent="0.2">
      <c r="B1133" t="s">
        <v>1169</v>
      </c>
      <c r="C1133" s="51">
        <f>Corr_0!C1133</f>
        <v>3.8913154877578487E-2</v>
      </c>
      <c r="D1133" s="51">
        <v>5.7660574794483367E-2</v>
      </c>
    </row>
    <row r="1134" spans="2:4" x14ac:dyDescent="0.2">
      <c r="B1134" t="s">
        <v>1170</v>
      </c>
      <c r="C1134" s="51">
        <f>Corr_0!C1134</f>
        <v>-5.9209915862317528E-3</v>
      </c>
      <c r="D1134" s="51">
        <v>4.7228283462572282E-2</v>
      </c>
    </row>
    <row r="1135" spans="2:4" x14ac:dyDescent="0.2">
      <c r="B1135" t="s">
        <v>1171</v>
      </c>
      <c r="C1135" s="51">
        <f>Corr_0!C1135</f>
        <v>2.77187432895473E-2</v>
      </c>
      <c r="D1135" s="51">
        <v>8.5842992499713694E-2</v>
      </c>
    </row>
    <row r="1136" spans="2:4" x14ac:dyDescent="0.2">
      <c r="B1136" t="s">
        <v>1172</v>
      </c>
      <c r="C1136" s="51">
        <f>Corr_0!C1136</f>
        <v>3.3340950269143368E-2</v>
      </c>
      <c r="D1136" s="51">
        <v>6.9708873775016E-2</v>
      </c>
    </row>
    <row r="1137" spans="2:4" x14ac:dyDescent="0.2">
      <c r="B1137" t="s">
        <v>1173</v>
      </c>
      <c r="C1137" s="51">
        <f>Corr_0!C1137</f>
        <v>-6.3745425201089511E-3</v>
      </c>
      <c r="D1137" s="51">
        <v>3.126662966142154E-2</v>
      </c>
    </row>
    <row r="1138" spans="2:4" x14ac:dyDescent="0.2">
      <c r="B1138" t="s">
        <v>1174</v>
      </c>
      <c r="C1138" s="51">
        <f>Corr_0!C1138</f>
        <v>2.4942682955059158E-2</v>
      </c>
      <c r="D1138" s="51">
        <v>5.5644366075084772E-2</v>
      </c>
    </row>
    <row r="1139" spans="2:4" x14ac:dyDescent="0.2">
      <c r="B1139" t="s">
        <v>1175</v>
      </c>
      <c r="C1139" s="51">
        <f>Corr_0!C1139</f>
        <v>2.584010558641521E-2</v>
      </c>
      <c r="D1139" s="51">
        <v>3.8433251394568019E-2</v>
      </c>
    </row>
    <row r="1140" spans="2:4" x14ac:dyDescent="0.2">
      <c r="B1140" t="s">
        <v>1176</v>
      </c>
      <c r="C1140" s="51">
        <f>Corr_0!C1140</f>
        <v>3.3411882866316203E-2</v>
      </c>
      <c r="D1140" s="51">
        <v>3.0622346195774697E-2</v>
      </c>
    </row>
    <row r="1141" spans="2:4" x14ac:dyDescent="0.2">
      <c r="B1141" t="s">
        <v>1177</v>
      </c>
      <c r="C1141" s="51">
        <f>Corr_0!C1141</f>
        <v>2.6506933449797682E-2</v>
      </c>
      <c r="D1141" s="51">
        <v>2.5484310163734168E-2</v>
      </c>
    </row>
    <row r="1142" spans="2:4" x14ac:dyDescent="0.2">
      <c r="B1142" t="s">
        <v>1178</v>
      </c>
      <c r="C1142" s="51">
        <f>Corr_0!C1142</f>
        <v>-4.4509224487578464E-3</v>
      </c>
      <c r="D1142" s="51">
        <v>3.0350417392279627E-2</v>
      </c>
    </row>
    <row r="1143" spans="2:4" x14ac:dyDescent="0.2">
      <c r="B1143" t="s">
        <v>1179</v>
      </c>
      <c r="C1143" s="51">
        <f>Corr_0!C1143</f>
        <v>2.5050189225431528E-2</v>
      </c>
      <c r="D1143" s="51">
        <v>7.396929284301984E-2</v>
      </c>
    </row>
    <row r="1144" spans="2:4" x14ac:dyDescent="0.2">
      <c r="B1144" t="s">
        <v>1180</v>
      </c>
      <c r="C1144" s="51">
        <f>Corr_0!C1144</f>
        <v>1.2932405324663934E-2</v>
      </c>
      <c r="D1144" s="51">
        <v>3.2853722159916054E-2</v>
      </c>
    </row>
    <row r="1145" spans="2:4" x14ac:dyDescent="0.2">
      <c r="B1145" t="s">
        <v>1181</v>
      </c>
      <c r="C1145" s="51">
        <f>Corr_0!C1145</f>
        <v>1.130996769328867E-2</v>
      </c>
      <c r="D1145" s="51">
        <v>2.5000509908633922E-2</v>
      </c>
    </row>
    <row r="1146" spans="2:4" x14ac:dyDescent="0.2">
      <c r="B1146" t="s">
        <v>1182</v>
      </c>
      <c r="C1146" s="51">
        <f>Corr_0!C1146</f>
        <v>2.3411795039776938E-2</v>
      </c>
      <c r="D1146" s="51">
        <v>4.5898721750491984E-2</v>
      </c>
    </row>
    <row r="1147" spans="2:4" x14ac:dyDescent="0.2">
      <c r="B1147" t="s">
        <v>1183</v>
      </c>
      <c r="C1147" s="51">
        <f>Corr_0!C1147</f>
        <v>-1.1164036137422154E-2</v>
      </c>
      <c r="D1147" s="51">
        <v>7.2967069851572627E-2</v>
      </c>
    </row>
    <row r="1148" spans="2:4" x14ac:dyDescent="0.2">
      <c r="B1148" t="s">
        <v>1184</v>
      </c>
      <c r="C1148" s="51">
        <f>Corr_0!C1148</f>
        <v>5.0020794939379812E-3</v>
      </c>
      <c r="D1148" s="51">
        <v>3.9614854651805601E-2</v>
      </c>
    </row>
    <row r="1149" spans="2:4" x14ac:dyDescent="0.2">
      <c r="B1149" t="s">
        <v>1185</v>
      </c>
      <c r="C1149" s="51">
        <f>Corr_0!C1149</f>
        <v>1.8557239672113694E-2</v>
      </c>
      <c r="D1149" s="51">
        <v>3.9030028198468847E-2</v>
      </c>
    </row>
    <row r="1150" spans="2:4" x14ac:dyDescent="0.2">
      <c r="B1150" t="s">
        <v>1186</v>
      </c>
      <c r="C1150" s="51">
        <f>Corr_0!C1150</f>
        <v>5.7557687275654808E-2</v>
      </c>
      <c r="D1150" s="51">
        <v>2.6120893127095555E-2</v>
      </c>
    </row>
    <row r="1151" spans="2:4" x14ac:dyDescent="0.2">
      <c r="B1151" t="s">
        <v>1187</v>
      </c>
      <c r="C1151" s="51">
        <f>Corr_0!C1151</f>
        <v>1.5198078528397177E-2</v>
      </c>
      <c r="D1151" s="51">
        <v>2.6309784798444241E-2</v>
      </c>
    </row>
    <row r="1152" spans="2:4" x14ac:dyDescent="0.2">
      <c r="B1152" t="s">
        <v>1188</v>
      </c>
      <c r="C1152" s="51">
        <f>Corr_0!C1152</f>
        <v>5.7381400496902442E-3</v>
      </c>
      <c r="D1152" s="51">
        <v>6.2764189142247073E-2</v>
      </c>
    </row>
    <row r="1153" spans="2:4" x14ac:dyDescent="0.2">
      <c r="B1153" t="s">
        <v>1189</v>
      </c>
      <c r="C1153" s="51">
        <f>Corr_0!C1153</f>
        <v>5.8813708638235374E-3</v>
      </c>
      <c r="D1153" s="51">
        <v>2.9179012652134271E-2</v>
      </c>
    </row>
    <row r="1154" spans="2:4" x14ac:dyDescent="0.2">
      <c r="B1154" t="s">
        <v>1190</v>
      </c>
      <c r="C1154" s="51">
        <f>Corr_0!C1154</f>
        <v>-1.5425773678861174E-2</v>
      </c>
      <c r="D1154" s="51">
        <v>4.5446257048145762E-2</v>
      </c>
    </row>
    <row r="1155" spans="2:4" x14ac:dyDescent="0.2">
      <c r="B1155" t="s">
        <v>1191</v>
      </c>
      <c r="C1155" s="51">
        <f>Corr_0!C1155</f>
        <v>-6.261508255513774E-3</v>
      </c>
      <c r="D1155" s="51">
        <v>2.5168110982102018E-2</v>
      </c>
    </row>
    <row r="1156" spans="2:4" x14ac:dyDescent="0.2">
      <c r="B1156" t="s">
        <v>1192</v>
      </c>
      <c r="C1156" s="51">
        <f>Corr_0!C1156</f>
        <v>-2.5917146713238012E-2</v>
      </c>
      <c r="D1156" s="51">
        <v>5.6425509747689138E-2</v>
      </c>
    </row>
    <row r="1157" spans="2:4" x14ac:dyDescent="0.2">
      <c r="B1157" t="s">
        <v>1193</v>
      </c>
      <c r="C1157" s="51">
        <f>Corr_0!C1157</f>
        <v>5.6302457639425601E-3</v>
      </c>
      <c r="D1157" s="51">
        <v>0.12553096665590227</v>
      </c>
    </row>
    <row r="1158" spans="2:4" x14ac:dyDescent="0.2">
      <c r="B1158" t="s">
        <v>1194</v>
      </c>
      <c r="C1158" s="51">
        <f>Corr_0!C1158</f>
        <v>2.1054088574467271E-2</v>
      </c>
      <c r="D1158" s="51">
        <v>3.2187463733907594E-2</v>
      </c>
    </row>
    <row r="1159" spans="2:4" x14ac:dyDescent="0.2">
      <c r="B1159" t="s">
        <v>1195</v>
      </c>
      <c r="C1159" s="51">
        <f>Corr_0!C1159</f>
        <v>1.4795265255569234E-2</v>
      </c>
      <c r="D1159" s="51">
        <v>5.7696714275116891E-2</v>
      </c>
    </row>
    <row r="1160" spans="2:4" x14ac:dyDescent="0.2">
      <c r="B1160" t="s">
        <v>1196</v>
      </c>
      <c r="C1160" s="51">
        <f>Corr_0!C1160</f>
        <v>1.7242120181374113E-2</v>
      </c>
      <c r="D1160" s="51">
        <v>6.2207629392237992E-2</v>
      </c>
    </row>
    <row r="1161" spans="2:4" x14ac:dyDescent="0.2">
      <c r="B1161" t="s">
        <v>1197</v>
      </c>
      <c r="C1161" s="51">
        <f>Corr_0!C1161</f>
        <v>1.5020058819023463E-2</v>
      </c>
      <c r="D1161" s="51">
        <v>8.456156105246046E-2</v>
      </c>
    </row>
    <row r="1162" spans="2:4" x14ac:dyDescent="0.2">
      <c r="B1162" t="s">
        <v>1198</v>
      </c>
      <c r="C1162" s="51">
        <f>Corr_0!C1162</f>
        <v>1.3462880775003988E-2</v>
      </c>
      <c r="D1162" s="51">
        <v>2.6601981470028953E-2</v>
      </c>
    </row>
    <row r="1163" spans="2:4" x14ac:dyDescent="0.2">
      <c r="B1163" t="s">
        <v>1199</v>
      </c>
      <c r="C1163" s="51">
        <f>Corr_0!C1163</f>
        <v>-1.3994414860054904E-2</v>
      </c>
      <c r="D1163" s="51">
        <v>6.4150822223683401E-2</v>
      </c>
    </row>
    <row r="1164" spans="2:4" x14ac:dyDescent="0.2">
      <c r="B1164" t="s">
        <v>1200</v>
      </c>
      <c r="C1164" s="51">
        <f>Corr_0!C1164</f>
        <v>-1.4041164847397E-2</v>
      </c>
      <c r="D1164" s="51">
        <v>2.8505205845469776E-2</v>
      </c>
    </row>
    <row r="1165" spans="2:4" x14ac:dyDescent="0.2">
      <c r="B1165" t="s">
        <v>1201</v>
      </c>
      <c r="C1165" s="51">
        <f>Corr_0!C1165</f>
        <v>-1.1511646655647757E-2</v>
      </c>
      <c r="D1165" s="51">
        <v>3.0046138016731384E-2</v>
      </c>
    </row>
    <row r="1166" spans="2:4" x14ac:dyDescent="0.2">
      <c r="B1166" t="s">
        <v>1202</v>
      </c>
      <c r="C1166" s="51">
        <f>Corr_0!C1166</f>
        <v>5.1859154042701611E-2</v>
      </c>
      <c r="D1166" s="51">
        <v>4.642486997362185E-2</v>
      </c>
    </row>
    <row r="1167" spans="2:4" x14ac:dyDescent="0.2">
      <c r="B1167" t="s">
        <v>1203</v>
      </c>
      <c r="C1167" s="51">
        <f>Corr_0!C1167</f>
        <v>3.5944764266463002E-2</v>
      </c>
      <c r="D1167" s="51">
        <v>7.2307930955018418E-2</v>
      </c>
    </row>
    <row r="1168" spans="2:4" x14ac:dyDescent="0.2">
      <c r="B1168" t="s">
        <v>1204</v>
      </c>
      <c r="C1168" s="51">
        <f>Corr_0!C1168</f>
        <v>1.9942618430643801E-2</v>
      </c>
      <c r="D1168" s="51">
        <v>2.6465241586123987E-2</v>
      </c>
    </row>
    <row r="1169" spans="2:4" x14ac:dyDescent="0.2">
      <c r="B1169" t="s">
        <v>1205</v>
      </c>
      <c r="C1169" s="51">
        <f>Corr_0!C1169</f>
        <v>8.0003052177791932E-3</v>
      </c>
      <c r="D1169" s="51">
        <v>2.6000109642126134E-2</v>
      </c>
    </row>
    <row r="1170" spans="2:4" x14ac:dyDescent="0.2">
      <c r="B1170" t="s">
        <v>1206</v>
      </c>
      <c r="C1170" s="51">
        <f>Corr_0!C1170</f>
        <v>4.0559732192541421E-2</v>
      </c>
      <c r="D1170" s="51">
        <v>3.9931276404734824E-2</v>
      </c>
    </row>
    <row r="1171" spans="2:4" x14ac:dyDescent="0.2">
      <c r="B1171" t="s">
        <v>1207</v>
      </c>
      <c r="C1171" s="51">
        <f>Corr_0!C1171</f>
        <v>1.3848444239311161E-2</v>
      </c>
      <c r="D1171" s="51">
        <v>7.4038397039402098E-2</v>
      </c>
    </row>
    <row r="1172" spans="2:4" x14ac:dyDescent="0.2">
      <c r="B1172" t="s">
        <v>1208</v>
      </c>
      <c r="C1172" s="51">
        <f>Corr_0!C1172</f>
        <v>7.6718744447444361E-3</v>
      </c>
      <c r="D1172" s="51">
        <v>2.5398333713088313E-2</v>
      </c>
    </row>
    <row r="1173" spans="2:4" x14ac:dyDescent="0.2">
      <c r="B1173" t="s">
        <v>1209</v>
      </c>
      <c r="C1173" s="51">
        <f>Corr_0!C1173</f>
        <v>1.0307451466604983E-2</v>
      </c>
      <c r="D1173" s="51">
        <v>2.8783792878882882E-2</v>
      </c>
    </row>
    <row r="1174" spans="2:4" x14ac:dyDescent="0.2">
      <c r="B1174" t="s">
        <v>1210</v>
      </c>
      <c r="C1174" s="51">
        <f>Corr_0!C1174</f>
        <v>-5.117225889713594E-3</v>
      </c>
      <c r="D1174" s="51">
        <v>3.860369782343695E-2</v>
      </c>
    </row>
    <row r="1175" spans="2:4" x14ac:dyDescent="0.2">
      <c r="B1175" t="s">
        <v>1211</v>
      </c>
      <c r="C1175" s="51">
        <f>Corr_0!C1175</f>
        <v>-8.1306598955335416E-4</v>
      </c>
      <c r="D1175" s="51">
        <v>2.551554822636937E-2</v>
      </c>
    </row>
    <row r="1176" spans="2:4" x14ac:dyDescent="0.2">
      <c r="B1176" t="s">
        <v>1212</v>
      </c>
      <c r="C1176" s="51">
        <f>Corr_0!C1176</f>
        <v>2.3841692782571935E-3</v>
      </c>
      <c r="D1176" s="51">
        <v>3.6796888629888377E-2</v>
      </c>
    </row>
    <row r="1177" spans="2:4" x14ac:dyDescent="0.2">
      <c r="B1177" t="s">
        <v>1213</v>
      </c>
      <c r="C1177" s="51">
        <f>Corr_0!C1177</f>
        <v>2.1996846908546416E-2</v>
      </c>
      <c r="D1177" s="51">
        <v>2.708026281204207E-2</v>
      </c>
    </row>
    <row r="1178" spans="2:4" x14ac:dyDescent="0.2">
      <c r="B1178" t="s">
        <v>1214</v>
      </c>
      <c r="C1178" s="51">
        <f>Corr_0!C1178</f>
        <v>1.1036047373372273E-2</v>
      </c>
      <c r="D1178" s="51">
        <v>2.6481449824301315E-2</v>
      </c>
    </row>
    <row r="1179" spans="2:4" x14ac:dyDescent="0.2">
      <c r="B1179" t="s">
        <v>1215</v>
      </c>
      <c r="C1179" s="51">
        <f>Corr_0!C1179</f>
        <v>3.9874177740691089E-2</v>
      </c>
      <c r="D1179" s="51">
        <v>5.6480884117304765E-2</v>
      </c>
    </row>
    <row r="1180" spans="2:4" x14ac:dyDescent="0.2">
      <c r="B1180" t="s">
        <v>1216</v>
      </c>
      <c r="C1180" s="51">
        <f>Corr_0!C1180</f>
        <v>3.0115885132923445E-2</v>
      </c>
      <c r="D1180" s="51">
        <v>3.0677287500653825E-2</v>
      </c>
    </row>
    <row r="1181" spans="2:4" x14ac:dyDescent="0.2">
      <c r="B1181" t="s">
        <v>1217</v>
      </c>
      <c r="C1181" s="51">
        <f>Corr_0!C1181</f>
        <v>1.9377501224415495E-2</v>
      </c>
      <c r="D1181" s="51">
        <v>2.5334051584085485E-2</v>
      </c>
    </row>
    <row r="1182" spans="2:4" x14ac:dyDescent="0.2">
      <c r="B1182" t="s">
        <v>1218</v>
      </c>
      <c r="C1182" s="51">
        <f>Corr_0!C1182</f>
        <v>6.7076212023079946E-3</v>
      </c>
      <c r="D1182" s="51">
        <v>2.5498089473152644E-2</v>
      </c>
    </row>
    <row r="1183" spans="2:4" x14ac:dyDescent="0.2">
      <c r="B1183" t="s">
        <v>1219</v>
      </c>
      <c r="C1183" s="51">
        <f>Corr_0!C1183</f>
        <v>-3.6382521628238809E-3</v>
      </c>
      <c r="D1183" s="51">
        <v>2.5267538779763791E-2</v>
      </c>
    </row>
    <row r="1184" spans="2:4" x14ac:dyDescent="0.2">
      <c r="B1184" t="s">
        <v>1220</v>
      </c>
      <c r="C1184" s="51">
        <f>Corr_0!C1184</f>
        <v>3.6032874004296007E-2</v>
      </c>
      <c r="D1184" s="51">
        <v>4.8077938934214484E-2</v>
      </c>
    </row>
    <row r="1185" spans="2:4" x14ac:dyDescent="0.2">
      <c r="B1185" t="s">
        <v>1221</v>
      </c>
      <c r="C1185" s="51">
        <f>Corr_0!C1185</f>
        <v>1.5569918222019318E-2</v>
      </c>
      <c r="D1185" s="51">
        <v>0.12163794542821607</v>
      </c>
    </row>
    <row r="1186" spans="2:4" x14ac:dyDescent="0.2">
      <c r="B1186" t="s">
        <v>1222</v>
      </c>
      <c r="C1186" s="51">
        <f>Corr_0!C1186</f>
        <v>-2.7170606932371815E-3</v>
      </c>
      <c r="D1186" s="51">
        <v>3.398960039706489E-2</v>
      </c>
    </row>
    <row r="1187" spans="2:4" x14ac:dyDescent="0.2">
      <c r="B1187" t="s">
        <v>1223</v>
      </c>
      <c r="C1187" s="51">
        <f>Corr_0!C1187</f>
        <v>4.0867250123975433E-3</v>
      </c>
      <c r="D1187" s="51">
        <v>2.9763890913667115E-2</v>
      </c>
    </row>
    <row r="1188" spans="2:4" x14ac:dyDescent="0.2">
      <c r="B1188" t="s">
        <v>1224</v>
      </c>
      <c r="C1188" s="51">
        <f>Corr_0!C1188</f>
        <v>6.019541409669699E-3</v>
      </c>
      <c r="D1188" s="51">
        <v>2.7252905690343575E-2</v>
      </c>
    </row>
    <row r="1189" spans="2:4" x14ac:dyDescent="0.2">
      <c r="B1189" t="s">
        <v>1225</v>
      </c>
      <c r="C1189" s="51">
        <f>Corr_0!C1189</f>
        <v>-1.0823699305922601E-2</v>
      </c>
      <c r="D1189" s="51">
        <v>3.0986268265069866E-2</v>
      </c>
    </row>
    <row r="1190" spans="2:4" x14ac:dyDescent="0.2">
      <c r="B1190" t="s">
        <v>1226</v>
      </c>
      <c r="C1190" s="51">
        <f>Corr_0!C1190</f>
        <v>3.2513959296572971E-3</v>
      </c>
      <c r="D1190" s="51">
        <v>4.1800828972303611E-2</v>
      </c>
    </row>
    <row r="1191" spans="2:4" x14ac:dyDescent="0.2">
      <c r="B1191" t="s">
        <v>1227</v>
      </c>
      <c r="C1191" s="51">
        <f>Corr_0!C1191</f>
        <v>4.0560674323080045E-3</v>
      </c>
      <c r="D1191" s="51">
        <v>3.1254971436883175E-2</v>
      </c>
    </row>
    <row r="1192" spans="2:4" x14ac:dyDescent="0.2">
      <c r="B1192" t="s">
        <v>1228</v>
      </c>
      <c r="C1192" s="51">
        <f>Corr_0!C1192</f>
        <v>-3.4012877772867815E-2</v>
      </c>
      <c r="D1192" s="51">
        <v>0.15047957907391732</v>
      </c>
    </row>
    <row r="1193" spans="2:4" x14ac:dyDescent="0.2">
      <c r="B1193" t="s">
        <v>1229</v>
      </c>
      <c r="C1193" s="51">
        <f>Corr_0!C1193</f>
        <v>-4.717410311331419E-3</v>
      </c>
      <c r="D1193" s="51">
        <v>5.09202937517894E-2</v>
      </c>
    </row>
    <row r="1194" spans="2:4" x14ac:dyDescent="0.2">
      <c r="B1194" t="s">
        <v>1230</v>
      </c>
      <c r="C1194" s="51">
        <f>Corr_0!C1194</f>
        <v>2.3854103644877618E-2</v>
      </c>
      <c r="D1194" s="51">
        <v>2.5585568447618855E-2</v>
      </c>
    </row>
    <row r="1195" spans="2:4" x14ac:dyDescent="0.2">
      <c r="B1195" t="s">
        <v>1231</v>
      </c>
      <c r="C1195" s="51">
        <f>Corr_0!C1195</f>
        <v>3.3076363121190118E-2</v>
      </c>
      <c r="D1195" s="51">
        <v>3.0087744371826718E-2</v>
      </c>
    </row>
    <row r="1196" spans="2:4" x14ac:dyDescent="0.2">
      <c r="B1196" t="s">
        <v>1232</v>
      </c>
      <c r="C1196" s="51">
        <f>Corr_0!C1196</f>
        <v>-1.0621087036289129E-3</v>
      </c>
      <c r="D1196" s="51">
        <v>2.7923461942428628E-2</v>
      </c>
    </row>
    <row r="1197" spans="2:4" x14ac:dyDescent="0.2">
      <c r="B1197" t="s">
        <v>1233</v>
      </c>
      <c r="C1197" s="51">
        <f>Corr_0!C1197</f>
        <v>4.4104241302148454E-2</v>
      </c>
      <c r="D1197" s="51">
        <v>3.4516130301345774E-2</v>
      </c>
    </row>
    <row r="1198" spans="2:4" x14ac:dyDescent="0.2">
      <c r="B1198" t="s">
        <v>1234</v>
      </c>
      <c r="C1198" s="51">
        <f>Corr_0!C1198</f>
        <v>5.0446563014169121E-3</v>
      </c>
      <c r="D1198" s="51">
        <v>2.6066484313278633E-2</v>
      </c>
    </row>
    <row r="1199" spans="2:4" x14ac:dyDescent="0.2">
      <c r="B1199" t="s">
        <v>1235</v>
      </c>
      <c r="C1199" s="51">
        <f>Corr_0!C1199</f>
        <v>1.7805656726389684E-3</v>
      </c>
      <c r="D1199" s="51">
        <v>4.4114975886577035E-2</v>
      </c>
    </row>
    <row r="1200" spans="2:4" x14ac:dyDescent="0.2">
      <c r="B1200" t="s">
        <v>1236</v>
      </c>
      <c r="C1200" s="51">
        <f>Corr_0!C1200</f>
        <v>1.9519371815102278E-4</v>
      </c>
      <c r="D1200" s="51">
        <v>3.973010534731395E-2</v>
      </c>
    </row>
    <row r="1201" spans="2:4" x14ac:dyDescent="0.2">
      <c r="B1201" t="s">
        <v>1237</v>
      </c>
      <c r="C1201" s="51">
        <f>Corr_0!C1201</f>
        <v>2.2047658230367174E-2</v>
      </c>
      <c r="D1201" s="51">
        <v>2.5001601172819569E-2</v>
      </c>
    </row>
    <row r="1202" spans="2:4" x14ac:dyDescent="0.2">
      <c r="B1202" t="s">
        <v>1238</v>
      </c>
      <c r="C1202" s="51">
        <f>Corr_0!C1202</f>
        <v>3.2961753468982197E-2</v>
      </c>
      <c r="D1202" s="51">
        <v>2.6422527247722621E-2</v>
      </c>
    </row>
    <row r="1203" spans="2:4" x14ac:dyDescent="0.2">
      <c r="B1203" t="s">
        <v>1239</v>
      </c>
      <c r="C1203" s="51">
        <f>Corr_0!C1203</f>
        <v>-1.9357392538849515E-2</v>
      </c>
      <c r="D1203" s="51">
        <v>2.7314216521770612E-2</v>
      </c>
    </row>
    <row r="1204" spans="2:4" x14ac:dyDescent="0.2">
      <c r="B1204" t="s">
        <v>1240</v>
      </c>
      <c r="C1204" s="51">
        <f>Corr_0!C1204</f>
        <v>8.0516314537782529E-3</v>
      </c>
      <c r="D1204" s="51">
        <v>2.7842056940324728E-2</v>
      </c>
    </row>
    <row r="1205" spans="2:4" x14ac:dyDescent="0.2">
      <c r="B1205" t="s">
        <v>1241</v>
      </c>
      <c r="C1205" s="51">
        <f>Corr_0!C1205</f>
        <v>-8.2459251598991003E-3</v>
      </c>
      <c r="D1205" s="51">
        <v>3.0479090749668595E-2</v>
      </c>
    </row>
    <row r="1206" spans="2:4" x14ac:dyDescent="0.2">
      <c r="B1206" t="s">
        <v>1242</v>
      </c>
      <c r="C1206" s="51">
        <f>Corr_0!C1206</f>
        <v>2.2501580935721733E-2</v>
      </c>
      <c r="D1206" s="51">
        <v>8.5429262794210703E-2</v>
      </c>
    </row>
    <row r="1207" spans="2:4" x14ac:dyDescent="0.2">
      <c r="B1207" t="s">
        <v>1243</v>
      </c>
      <c r="C1207" s="51">
        <f>Corr_0!C1207</f>
        <v>2.5360137344148694E-4</v>
      </c>
      <c r="D1207" s="51">
        <v>3.1493979985608329E-2</v>
      </c>
    </row>
    <row r="1208" spans="2:4" x14ac:dyDescent="0.2">
      <c r="B1208" t="s">
        <v>1244</v>
      </c>
      <c r="C1208" s="51">
        <f>Corr_0!C1208</f>
        <v>2.6232377368774658E-2</v>
      </c>
      <c r="D1208" s="51">
        <v>7.2878827081349573E-2</v>
      </c>
    </row>
    <row r="1209" spans="2:4" x14ac:dyDescent="0.2">
      <c r="B1209" t="s">
        <v>1245</v>
      </c>
      <c r="C1209" s="51">
        <f>Corr_0!C1209</f>
        <v>-2.4284052358438779E-2</v>
      </c>
      <c r="D1209" s="51">
        <v>3.4522879406368001E-2</v>
      </c>
    </row>
    <row r="1210" spans="2:4" x14ac:dyDescent="0.2">
      <c r="B1210" t="s">
        <v>1246</v>
      </c>
      <c r="C1210" s="51">
        <f>Corr_0!C1210</f>
        <v>1.3396967511364256E-2</v>
      </c>
      <c r="D1210" s="51">
        <v>4.9539457831876223E-2</v>
      </c>
    </row>
    <row r="1211" spans="2:4" x14ac:dyDescent="0.2">
      <c r="B1211" t="s">
        <v>1247</v>
      </c>
      <c r="C1211" s="51">
        <f>Corr_0!C1211</f>
        <v>7.6571334142134899E-4</v>
      </c>
      <c r="D1211" s="51">
        <v>3.996760060649019E-2</v>
      </c>
    </row>
    <row r="1212" spans="2:4" x14ac:dyDescent="0.2">
      <c r="B1212" t="s">
        <v>1248</v>
      </c>
      <c r="C1212" s="51">
        <f>Corr_0!C1212</f>
        <v>-2.7365704454567201E-2</v>
      </c>
      <c r="D1212" s="51">
        <v>4.9920795212910624E-2</v>
      </c>
    </row>
    <row r="1213" spans="2:4" x14ac:dyDescent="0.2">
      <c r="B1213" t="s">
        <v>1249</v>
      </c>
      <c r="C1213" s="51">
        <f>Corr_0!C1213</f>
        <v>-2.9069518615912011E-2</v>
      </c>
      <c r="D1213" s="51">
        <v>6.1834832691259493E-2</v>
      </c>
    </row>
    <row r="1214" spans="2:4" x14ac:dyDescent="0.2">
      <c r="B1214" t="s">
        <v>1250</v>
      </c>
      <c r="C1214" s="51">
        <f>Corr_0!C1214</f>
        <v>-5.0327082687863685E-4</v>
      </c>
      <c r="D1214" s="51">
        <v>4.3311732311275046E-2</v>
      </c>
    </row>
    <row r="1215" spans="2:4" x14ac:dyDescent="0.2">
      <c r="B1215" t="s">
        <v>1251</v>
      </c>
      <c r="C1215" s="51">
        <f>Corr_0!C1215</f>
        <v>5.2649684639720508E-2</v>
      </c>
      <c r="D1215" s="51">
        <v>2.5049434149024476E-2</v>
      </c>
    </row>
    <row r="1216" spans="2:4" x14ac:dyDescent="0.2">
      <c r="B1216" t="s">
        <v>1252</v>
      </c>
      <c r="C1216" s="51">
        <f>Corr_0!C1216</f>
        <v>4.3476673410854351E-2</v>
      </c>
      <c r="D1216" s="51">
        <v>3.7383104978209167E-2</v>
      </c>
    </row>
    <row r="1217" spans="2:4" x14ac:dyDescent="0.2">
      <c r="B1217" t="s">
        <v>1253</v>
      </c>
      <c r="C1217" s="51">
        <f>Corr_0!C1217</f>
        <v>2.4674718824925111E-3</v>
      </c>
      <c r="D1217" s="51">
        <v>3.7790826137807584E-2</v>
      </c>
    </row>
    <row r="1218" spans="2:4" x14ac:dyDescent="0.2">
      <c r="B1218" t="s">
        <v>1254</v>
      </c>
      <c r="C1218" s="51">
        <f>Corr_0!C1218</f>
        <v>2.4562261853900307E-2</v>
      </c>
      <c r="D1218" s="51">
        <v>2.9015711046397833E-2</v>
      </c>
    </row>
    <row r="1219" spans="2:4" x14ac:dyDescent="0.2">
      <c r="B1219" t="s">
        <v>1255</v>
      </c>
      <c r="C1219" s="51">
        <f>Corr_0!C1219</f>
        <v>8.5973689943303917E-3</v>
      </c>
      <c r="D1219" s="51">
        <v>3.1697639795820638E-2</v>
      </c>
    </row>
    <row r="1220" spans="2:4" x14ac:dyDescent="0.2">
      <c r="B1220" t="s">
        <v>1256</v>
      </c>
      <c r="C1220" s="51">
        <f>Corr_0!C1220</f>
        <v>4.2668388885340774E-2</v>
      </c>
      <c r="D1220" s="51">
        <v>3.2722305371599841E-2</v>
      </c>
    </row>
    <row r="1221" spans="2:4" x14ac:dyDescent="0.2">
      <c r="B1221" t="s">
        <v>1257</v>
      </c>
      <c r="C1221" s="51">
        <f>Corr_0!C1221</f>
        <v>1.8646790754329616E-2</v>
      </c>
      <c r="D1221" s="51">
        <v>4.0295969336458529E-2</v>
      </c>
    </row>
    <row r="1222" spans="2:4" x14ac:dyDescent="0.2">
      <c r="B1222" t="s">
        <v>1258</v>
      </c>
      <c r="C1222" s="51">
        <f>Corr_0!C1222</f>
        <v>2.0333865268343538E-2</v>
      </c>
      <c r="D1222" s="51">
        <v>3.5209908832596198E-2</v>
      </c>
    </row>
    <row r="1223" spans="2:4" x14ac:dyDescent="0.2">
      <c r="B1223" t="s">
        <v>1259</v>
      </c>
      <c r="C1223" s="51">
        <f>Corr_0!C1223</f>
        <v>3.5647601490510404E-2</v>
      </c>
      <c r="D1223" s="51">
        <v>3.6735368030319522E-2</v>
      </c>
    </row>
    <row r="1224" spans="2:4" x14ac:dyDescent="0.2">
      <c r="B1224" t="s">
        <v>1260</v>
      </c>
      <c r="C1224" s="51">
        <f>Corr_0!C1224</f>
        <v>-2.8122206056574485E-2</v>
      </c>
      <c r="D1224" s="51">
        <v>2.5401057260958489E-2</v>
      </c>
    </row>
    <row r="1225" spans="2:4" x14ac:dyDescent="0.2">
      <c r="B1225" t="s">
        <v>1261</v>
      </c>
      <c r="C1225" s="51">
        <f>Corr_0!C1225</f>
        <v>1.1430580179772613E-2</v>
      </c>
      <c r="D1225" s="51">
        <v>2.798820034304636E-2</v>
      </c>
    </row>
    <row r="1226" spans="2:4" x14ac:dyDescent="0.2">
      <c r="B1226" t="s">
        <v>1262</v>
      </c>
      <c r="C1226" s="51">
        <f>Corr_0!C1226</f>
        <v>-9.2240472727754697E-3</v>
      </c>
      <c r="D1226" s="51">
        <v>3.3316239356819523E-2</v>
      </c>
    </row>
    <row r="1227" spans="2:4" x14ac:dyDescent="0.2">
      <c r="B1227" t="s">
        <v>1263</v>
      </c>
      <c r="C1227" s="51">
        <f>Corr_0!C1227</f>
        <v>-2.4188681584063142E-2</v>
      </c>
      <c r="D1227" s="51">
        <v>0.11373989969876819</v>
      </c>
    </row>
    <row r="1228" spans="2:4" x14ac:dyDescent="0.2">
      <c r="B1228" t="s">
        <v>1264</v>
      </c>
      <c r="C1228" s="51">
        <f>Corr_0!C1228</f>
        <v>5.9001910216441335E-2</v>
      </c>
      <c r="D1228" s="51">
        <v>2.5405969126418373E-2</v>
      </c>
    </row>
    <row r="1229" spans="2:4" x14ac:dyDescent="0.2">
      <c r="B1229" t="s">
        <v>1265</v>
      </c>
      <c r="C1229" s="51">
        <f>Corr_0!C1229</f>
        <v>6.5016323315986698E-3</v>
      </c>
      <c r="D1229" s="51">
        <v>2.8630272330455866E-2</v>
      </c>
    </row>
    <row r="1230" spans="2:4" x14ac:dyDescent="0.2">
      <c r="B1230" t="s">
        <v>1266</v>
      </c>
      <c r="C1230" s="51">
        <f>Corr_0!C1230</f>
        <v>1.0398664434586714E-2</v>
      </c>
      <c r="D1230" s="51">
        <v>2.5013339550799579E-2</v>
      </c>
    </row>
    <row r="1231" spans="2:4" x14ac:dyDescent="0.2">
      <c r="B1231" t="s">
        <v>1267</v>
      </c>
      <c r="C1231" s="51">
        <f>Corr_0!C1231</f>
        <v>9.1348624067238166E-3</v>
      </c>
      <c r="D1231" s="51">
        <v>2.603664267014786E-2</v>
      </c>
    </row>
    <row r="1232" spans="2:4" x14ac:dyDescent="0.2">
      <c r="B1232" t="s">
        <v>1268</v>
      </c>
      <c r="C1232" s="51">
        <f>Corr_0!C1232</f>
        <v>-6.3373867044833453E-3</v>
      </c>
      <c r="D1232" s="51">
        <v>2.5805172417013997E-2</v>
      </c>
    </row>
    <row r="1233" spans="2:4" x14ac:dyDescent="0.2">
      <c r="B1233" t="s">
        <v>1269</v>
      </c>
      <c r="C1233" s="51">
        <f>Corr_0!C1233</f>
        <v>1.1727110188429269E-2</v>
      </c>
      <c r="D1233" s="51">
        <v>4.7841356205631194E-2</v>
      </c>
    </row>
    <row r="1234" spans="2:4" x14ac:dyDescent="0.2">
      <c r="B1234" t="s">
        <v>1270</v>
      </c>
      <c r="C1234" s="51">
        <f>Corr_0!C1234</f>
        <v>-2.1697346934907345E-2</v>
      </c>
      <c r="D1234" s="51">
        <v>2.5028643283058441E-2</v>
      </c>
    </row>
    <row r="1235" spans="2:4" x14ac:dyDescent="0.2">
      <c r="B1235" t="s">
        <v>1271</v>
      </c>
      <c r="C1235" s="51">
        <f>Corr_0!C1235</f>
        <v>-1.039527440442242E-2</v>
      </c>
      <c r="D1235" s="51">
        <v>4.2189778614304743E-2</v>
      </c>
    </row>
    <row r="1236" spans="2:4" x14ac:dyDescent="0.2">
      <c r="B1236" t="s">
        <v>1272</v>
      </c>
      <c r="C1236" s="51">
        <f>Corr_0!C1236</f>
        <v>4.9765231020900275E-2</v>
      </c>
      <c r="D1236" s="51">
        <v>3.002859288322814E-2</v>
      </c>
    </row>
    <row r="1237" spans="2:4" x14ac:dyDescent="0.2">
      <c r="B1237" t="s">
        <v>1273</v>
      </c>
      <c r="C1237" s="51">
        <f>Corr_0!C1237</f>
        <v>4.8296525387432985E-3</v>
      </c>
      <c r="D1237" s="51">
        <v>4.5004343504540259E-2</v>
      </c>
    </row>
    <row r="1238" spans="2:4" x14ac:dyDescent="0.2">
      <c r="B1238" t="s">
        <v>1274</v>
      </c>
      <c r="C1238" s="51">
        <f>Corr_0!C1238</f>
        <v>4.9710506059567366E-2</v>
      </c>
      <c r="D1238" s="51">
        <v>5.5529960816521173E-2</v>
      </c>
    </row>
    <row r="1239" spans="2:4" x14ac:dyDescent="0.2">
      <c r="B1239" t="s">
        <v>1275</v>
      </c>
      <c r="C1239" s="51">
        <f>Corr_0!C1239</f>
        <v>-1.8906877324708304E-2</v>
      </c>
      <c r="D1239" s="51">
        <v>5.9280838817577702E-2</v>
      </c>
    </row>
    <row r="1240" spans="2:4" x14ac:dyDescent="0.2">
      <c r="B1240" t="s">
        <v>1276</v>
      </c>
      <c r="C1240" s="51">
        <f>Corr_0!C1240</f>
        <v>3.5110304579124278E-2</v>
      </c>
      <c r="D1240" s="51">
        <v>3.2455895108501137E-2</v>
      </c>
    </row>
    <row r="1241" spans="2:4" x14ac:dyDescent="0.2">
      <c r="B1241" t="s">
        <v>1277</v>
      </c>
      <c r="C1241" s="51">
        <f>Corr_0!C1241</f>
        <v>1.7076903462069214E-2</v>
      </c>
      <c r="D1241" s="51">
        <v>4.9503291294084532E-2</v>
      </c>
    </row>
    <row r="1242" spans="2:4" x14ac:dyDescent="0.2">
      <c r="B1242" t="s">
        <v>1278</v>
      </c>
      <c r="C1242" s="51">
        <f>Corr_0!C1242</f>
        <v>4.8093790469390498E-3</v>
      </c>
      <c r="D1242" s="51">
        <v>5.0468548735904568E-2</v>
      </c>
    </row>
    <row r="1243" spans="2:4" x14ac:dyDescent="0.2">
      <c r="B1243" t="s">
        <v>1279</v>
      </c>
      <c r="C1243" s="51">
        <f>Corr_0!C1243</f>
        <v>-1.9565874638410776E-3</v>
      </c>
      <c r="D1243" s="51">
        <v>3.0222981461703619E-2</v>
      </c>
    </row>
    <row r="1244" spans="2:4" x14ac:dyDescent="0.2">
      <c r="B1244" t="s">
        <v>1280</v>
      </c>
      <c r="C1244" s="51">
        <f>Corr_0!C1244</f>
        <v>1.2687878378713371E-2</v>
      </c>
      <c r="D1244" s="51">
        <v>5.446754435365294E-2</v>
      </c>
    </row>
    <row r="1245" spans="2:4" x14ac:dyDescent="0.2">
      <c r="B1245" t="s">
        <v>1281</v>
      </c>
      <c r="C1245" s="51">
        <f>Corr_0!C1245</f>
        <v>1.2018130547334733E-2</v>
      </c>
      <c r="D1245" s="51">
        <v>2.5054095534975864E-2</v>
      </c>
    </row>
    <row r="1246" spans="2:4" x14ac:dyDescent="0.2">
      <c r="B1246" t="s">
        <v>1282</v>
      </c>
      <c r="C1246" s="51">
        <f>Corr_0!C1246</f>
        <v>-5.1981266972683238E-3</v>
      </c>
      <c r="D1246" s="51">
        <v>2.5157095651864844E-2</v>
      </c>
    </row>
    <row r="1247" spans="2:4" x14ac:dyDescent="0.2">
      <c r="B1247" t="s">
        <v>1283</v>
      </c>
      <c r="C1247" s="51">
        <f>Corr_0!C1247</f>
        <v>3.7258870239714019E-2</v>
      </c>
      <c r="D1247" s="51">
        <v>3.622213074859499E-2</v>
      </c>
    </row>
    <row r="1248" spans="2:4" x14ac:dyDescent="0.2">
      <c r="B1248" t="s">
        <v>1284</v>
      </c>
      <c r="C1248" s="51">
        <f>Corr_0!C1248</f>
        <v>2.8699755285243305E-3</v>
      </c>
      <c r="D1248" s="51">
        <v>2.950012524724379E-2</v>
      </c>
    </row>
    <row r="1249" spans="2:4" x14ac:dyDescent="0.2">
      <c r="B1249" t="s">
        <v>1285</v>
      </c>
      <c r="C1249" s="51">
        <f>Corr_0!C1249</f>
        <v>-2.2634067280766806E-2</v>
      </c>
      <c r="D1249" s="51">
        <v>4.6550587902414176E-2</v>
      </c>
    </row>
    <row r="1250" spans="2:4" x14ac:dyDescent="0.2">
      <c r="B1250" t="s">
        <v>1286</v>
      </c>
      <c r="C1250" s="51">
        <f>Corr_0!C1250</f>
        <v>3.710223095305519E-2</v>
      </c>
      <c r="D1250" s="51">
        <v>2.6575050088639619E-2</v>
      </c>
    </row>
    <row r="1251" spans="2:4" x14ac:dyDescent="0.2">
      <c r="B1251" t="s">
        <v>1287</v>
      </c>
      <c r="C1251" s="51">
        <f>Corr_0!C1251</f>
        <v>-2.8635981586938281E-2</v>
      </c>
      <c r="D1251" s="51">
        <v>3.294282766140632E-2</v>
      </c>
    </row>
    <row r="1252" spans="2:4" x14ac:dyDescent="0.2">
      <c r="B1252" t="s">
        <v>1288</v>
      </c>
      <c r="C1252" s="51">
        <f>Corr_0!C1252</f>
        <v>4.3635045031544681E-2</v>
      </c>
      <c r="D1252" s="51">
        <v>2.5215526601686213E-2</v>
      </c>
    </row>
    <row r="1253" spans="2:4" x14ac:dyDescent="0.2">
      <c r="B1253" t="s">
        <v>1289</v>
      </c>
      <c r="C1253" s="51">
        <f>Corr_0!C1253</f>
        <v>8.6293388140173885E-3</v>
      </c>
      <c r="D1253" s="51">
        <v>6.9035700214355206E-2</v>
      </c>
    </row>
    <row r="1254" spans="2:4" x14ac:dyDescent="0.2">
      <c r="B1254" t="s">
        <v>1290</v>
      </c>
      <c r="C1254" s="51">
        <f>Corr_0!C1254</f>
        <v>-5.0395486971132591E-3</v>
      </c>
      <c r="D1254" s="51">
        <v>2.7357688747126296E-2</v>
      </c>
    </row>
    <row r="1255" spans="2:4" x14ac:dyDescent="0.2">
      <c r="B1255" t="s">
        <v>1291</v>
      </c>
      <c r="C1255" s="51">
        <f>Corr_0!C1255</f>
        <v>2.1204456144027533E-2</v>
      </c>
      <c r="D1255" s="51">
        <v>3.1581596856274423E-2</v>
      </c>
    </row>
    <row r="1256" spans="2:4" x14ac:dyDescent="0.2">
      <c r="B1256" t="s">
        <v>1292</v>
      </c>
      <c r="C1256" s="51">
        <f>Corr_0!C1256</f>
        <v>-1.3609979075475068E-3</v>
      </c>
      <c r="D1256" s="51">
        <v>2.9936888589365506E-2</v>
      </c>
    </row>
    <row r="1257" spans="2:4" x14ac:dyDescent="0.2">
      <c r="B1257" t="s">
        <v>1293</v>
      </c>
      <c r="C1257" s="51">
        <f>Corr_0!C1257</f>
        <v>-4.7189153638064162E-4</v>
      </c>
      <c r="D1257" s="51">
        <v>2.5209950748273584E-2</v>
      </c>
    </row>
    <row r="1258" spans="2:4" x14ac:dyDescent="0.2">
      <c r="B1258" t="s">
        <v>1294</v>
      </c>
      <c r="C1258" s="51">
        <f>Corr_0!C1258</f>
        <v>8.609694321510767E-3</v>
      </c>
      <c r="D1258" s="51">
        <v>3.6886254682597167E-2</v>
      </c>
    </row>
    <row r="1259" spans="2:4" x14ac:dyDescent="0.2">
      <c r="B1259" t="s">
        <v>1295</v>
      </c>
      <c r="C1259" s="51">
        <f>Corr_0!C1259</f>
        <v>1.6190969928841059E-2</v>
      </c>
      <c r="D1259" s="51">
        <v>2.5726826229268029E-2</v>
      </c>
    </row>
    <row r="1260" spans="2:4" x14ac:dyDescent="0.2">
      <c r="B1260" t="s">
        <v>1296</v>
      </c>
      <c r="C1260" s="51">
        <f>Corr_0!C1260</f>
        <v>3.4874690399469841E-3</v>
      </c>
      <c r="D1260" s="51">
        <v>2.591838553127598E-2</v>
      </c>
    </row>
    <row r="1261" spans="2:4" x14ac:dyDescent="0.2">
      <c r="B1261" t="s">
        <v>1297</v>
      </c>
      <c r="C1261" s="51">
        <f>Corr_0!C1261</f>
        <v>1.9063160433431488E-2</v>
      </c>
      <c r="D1261" s="51">
        <v>6.7212243287617227E-2</v>
      </c>
    </row>
    <row r="1262" spans="2:4" x14ac:dyDescent="0.2">
      <c r="B1262" t="s">
        <v>1298</v>
      </c>
      <c r="C1262" s="51">
        <f>Corr_0!C1262</f>
        <v>4.4805942005806856E-2</v>
      </c>
      <c r="D1262" s="51">
        <v>8.9133266244346143E-2</v>
      </c>
    </row>
    <row r="1263" spans="2:4" x14ac:dyDescent="0.2">
      <c r="B1263" t="s">
        <v>1299</v>
      </c>
      <c r="C1263" s="51">
        <f>Corr_0!C1263</f>
        <v>4.3315669227719043E-3</v>
      </c>
      <c r="D1263" s="51">
        <v>5.1292172446741571E-2</v>
      </c>
    </row>
    <row r="1264" spans="2:4" x14ac:dyDescent="0.2">
      <c r="B1264" t="s">
        <v>1300</v>
      </c>
      <c r="C1264" s="51">
        <f>Corr_0!C1264</f>
        <v>-1.4564742623207368E-2</v>
      </c>
      <c r="D1264" s="51">
        <v>2.5467815588000133E-2</v>
      </c>
    </row>
    <row r="1265" spans="2:4" x14ac:dyDescent="0.2">
      <c r="B1265" t="s">
        <v>1301</v>
      </c>
      <c r="C1265" s="51">
        <f>Corr_0!C1265</f>
        <v>1.3767221855701058E-2</v>
      </c>
      <c r="D1265" s="51">
        <v>2.5010269951707961E-2</v>
      </c>
    </row>
    <row r="1266" spans="2:4" x14ac:dyDescent="0.2">
      <c r="B1266" t="s">
        <v>1302</v>
      </c>
      <c r="C1266" s="51">
        <f>Corr_0!C1266</f>
        <v>1.5501191952816819E-2</v>
      </c>
      <c r="D1266" s="51">
        <v>4.2488973490207221E-2</v>
      </c>
    </row>
    <row r="1267" spans="2:4" x14ac:dyDescent="0.2">
      <c r="B1267" t="s">
        <v>1303</v>
      </c>
      <c r="C1267" s="51">
        <f>Corr_0!C1267</f>
        <v>2.4437302005426327E-2</v>
      </c>
      <c r="D1267" s="51">
        <v>6.2684967525787352E-2</v>
      </c>
    </row>
    <row r="1268" spans="2:4" x14ac:dyDescent="0.2">
      <c r="B1268" t="s">
        <v>1304</v>
      </c>
      <c r="C1268" s="51">
        <f>Corr_0!C1268</f>
        <v>-3.0014877073670246E-2</v>
      </c>
      <c r="D1268" s="51">
        <v>3.9237361098932388E-2</v>
      </c>
    </row>
    <row r="1269" spans="2:4" x14ac:dyDescent="0.2">
      <c r="B1269" t="s">
        <v>1305</v>
      </c>
      <c r="C1269" s="51">
        <f>Corr_0!C1269</f>
        <v>-1.0695896383854034E-2</v>
      </c>
      <c r="D1269" s="51">
        <v>5.395057244877928E-2</v>
      </c>
    </row>
    <row r="1270" spans="2:4" x14ac:dyDescent="0.2">
      <c r="B1270" t="s">
        <v>1306</v>
      </c>
      <c r="C1270" s="51">
        <f>Corr_0!C1270</f>
        <v>-2.4212697023448589E-2</v>
      </c>
      <c r="D1270" s="51">
        <v>2.8020099902826764E-2</v>
      </c>
    </row>
    <row r="1271" spans="2:4" x14ac:dyDescent="0.2">
      <c r="B1271" t="s">
        <v>1307</v>
      </c>
      <c r="C1271" s="51">
        <f>Corr_0!C1271</f>
        <v>2.1282757850877802E-2</v>
      </c>
      <c r="D1271" s="51">
        <v>3.5525935109312269E-2</v>
      </c>
    </row>
    <row r="1272" spans="2:4" x14ac:dyDescent="0.2">
      <c r="B1272" t="s">
        <v>1308</v>
      </c>
      <c r="C1272" s="51">
        <f>Corr_0!C1272</f>
        <v>-2.1628760258781392E-3</v>
      </c>
      <c r="D1272" s="51">
        <v>2.5931202745594323E-2</v>
      </c>
    </row>
    <row r="1273" spans="2:4" x14ac:dyDescent="0.2">
      <c r="B1273" t="s">
        <v>1309</v>
      </c>
      <c r="C1273" s="51">
        <f>Corr_0!C1273</f>
        <v>2.9797130345668693E-2</v>
      </c>
      <c r="D1273" s="51">
        <v>2.7612303724042938E-2</v>
      </c>
    </row>
    <row r="1274" spans="2:4" x14ac:dyDescent="0.2">
      <c r="B1274" t="s">
        <v>1310</v>
      </c>
      <c r="C1274" s="51">
        <f>Corr_0!C1274</f>
        <v>1.3915653437919801E-3</v>
      </c>
      <c r="D1274" s="51">
        <v>4.4012647743880286E-2</v>
      </c>
    </row>
    <row r="1275" spans="2:4" x14ac:dyDescent="0.2">
      <c r="B1275" t="s">
        <v>1311</v>
      </c>
      <c r="C1275" s="51">
        <f>Corr_0!C1275</f>
        <v>2.6917027920153637E-2</v>
      </c>
      <c r="D1275" s="51">
        <v>2.8525693239423337E-2</v>
      </c>
    </row>
    <row r="1276" spans="2:4" x14ac:dyDescent="0.2">
      <c r="B1276" t="s">
        <v>1312</v>
      </c>
      <c r="C1276" s="51">
        <f>Corr_0!C1276</f>
        <v>4.1107367772012706E-3</v>
      </c>
      <c r="D1276" s="51">
        <v>3.1526531879800569E-2</v>
      </c>
    </row>
    <row r="1277" spans="2:4" x14ac:dyDescent="0.2">
      <c r="B1277" t="s">
        <v>1313</v>
      </c>
      <c r="C1277" s="51">
        <f>Corr_0!C1277</f>
        <v>1.5569659511191068E-2</v>
      </c>
      <c r="D1277" s="51">
        <v>2.797605777978119E-2</v>
      </c>
    </row>
    <row r="1278" spans="2:4" x14ac:dyDescent="0.2">
      <c r="B1278" t="s">
        <v>1314</v>
      </c>
      <c r="C1278" s="51">
        <f>Corr_0!C1278</f>
        <v>1.121939373451555E-3</v>
      </c>
      <c r="D1278" s="51">
        <v>2.5135780481360784E-2</v>
      </c>
    </row>
    <row r="1279" spans="2:4" x14ac:dyDescent="0.2">
      <c r="B1279" t="s">
        <v>1315</v>
      </c>
      <c r="C1279" s="51">
        <f>Corr_0!C1279</f>
        <v>-2.4076852153986378E-3</v>
      </c>
      <c r="D1279" s="51">
        <v>2.5753715456678629E-2</v>
      </c>
    </row>
    <row r="1280" spans="2:4" x14ac:dyDescent="0.2">
      <c r="B1280" t="s">
        <v>1316</v>
      </c>
      <c r="C1280" s="51">
        <f>Corr_0!C1280</f>
        <v>2.0726870608508266E-2</v>
      </c>
      <c r="D1280" s="51">
        <v>6.371597093448253E-2</v>
      </c>
    </row>
    <row r="1281" spans="2:4" x14ac:dyDescent="0.2">
      <c r="B1281" t="s">
        <v>1317</v>
      </c>
      <c r="C1281" s="51">
        <f>Corr_0!C1281</f>
        <v>2.4670532611745996E-2</v>
      </c>
      <c r="D1281" s="51">
        <v>8.0922380256758589E-2</v>
      </c>
    </row>
    <row r="1282" spans="2:4" x14ac:dyDescent="0.2">
      <c r="B1282" t="s">
        <v>1318</v>
      </c>
      <c r="C1282" s="51">
        <f>Corr_0!C1282</f>
        <v>-9.7106586366702951E-3</v>
      </c>
      <c r="D1282" s="51">
        <v>4.7816518002970418E-2</v>
      </c>
    </row>
    <row r="1283" spans="2:4" x14ac:dyDescent="0.2">
      <c r="B1283" t="s">
        <v>1319</v>
      </c>
      <c r="C1283" s="51">
        <f>Corr_0!C1283</f>
        <v>-5.9545070087120271E-3</v>
      </c>
      <c r="D1283" s="51">
        <v>3.9631663662743538E-2</v>
      </c>
    </row>
    <row r="1284" spans="2:4" x14ac:dyDescent="0.2">
      <c r="B1284" t="s">
        <v>1320</v>
      </c>
      <c r="C1284" s="51">
        <f>Corr_0!C1284</f>
        <v>4.7305416434055229E-3</v>
      </c>
      <c r="D1284" s="51">
        <v>2.914681562648273E-2</v>
      </c>
    </row>
    <row r="1285" spans="2:4" x14ac:dyDescent="0.2">
      <c r="B1285" t="s">
        <v>1321</v>
      </c>
      <c r="C1285" s="51">
        <f>Corr_0!C1285</f>
        <v>-3.0754101470426305E-3</v>
      </c>
      <c r="D1285" s="51">
        <v>3.3048546395340231E-2</v>
      </c>
    </row>
    <row r="1286" spans="2:4" x14ac:dyDescent="0.2">
      <c r="B1286" t="s">
        <v>1322</v>
      </c>
      <c r="C1286" s="51">
        <f>Corr_0!C1286</f>
        <v>2.8097978942268217E-2</v>
      </c>
      <c r="D1286" s="51">
        <v>2.7350594400492576E-2</v>
      </c>
    </row>
    <row r="1287" spans="2:4" x14ac:dyDescent="0.2">
      <c r="B1287" t="s">
        <v>1323</v>
      </c>
      <c r="C1287" s="51">
        <f>Corr_0!C1287</f>
        <v>2.4339417697553135E-2</v>
      </c>
      <c r="D1287" s="51">
        <v>6.0900544161718223E-2</v>
      </c>
    </row>
    <row r="1288" spans="2:4" x14ac:dyDescent="0.2">
      <c r="B1288" t="s">
        <v>1324</v>
      </c>
      <c r="C1288" s="51">
        <f>Corr_0!C1288</f>
        <v>9.9196727316468881E-3</v>
      </c>
      <c r="D1288" s="51">
        <v>4.011797834990502E-2</v>
      </c>
    </row>
    <row r="1289" spans="2:4" x14ac:dyDescent="0.2">
      <c r="B1289" t="s">
        <v>1325</v>
      </c>
      <c r="C1289" s="51">
        <f>Corr_0!C1289</f>
        <v>7.3033839541827503E-4</v>
      </c>
      <c r="D1289" s="51">
        <v>2.861577178434211E-2</v>
      </c>
    </row>
    <row r="1290" spans="2:4" x14ac:dyDescent="0.2">
      <c r="B1290" t="s">
        <v>1326</v>
      </c>
      <c r="C1290" s="51">
        <f>Corr_0!C1290</f>
        <v>-2.0031133365383241E-3</v>
      </c>
      <c r="D1290" s="51">
        <v>7.9551557666551059E-2</v>
      </c>
    </row>
    <row r="1291" spans="2:4" x14ac:dyDescent="0.2">
      <c r="B1291" t="s">
        <v>1327</v>
      </c>
      <c r="C1291" s="51">
        <f>Corr_0!C1291</f>
        <v>1.8327217608925181E-2</v>
      </c>
      <c r="D1291" s="51">
        <v>3.0563889777430527E-2</v>
      </c>
    </row>
    <row r="1292" spans="2:4" x14ac:dyDescent="0.2">
      <c r="B1292" t="s">
        <v>1328</v>
      </c>
      <c r="C1292" s="51">
        <f>Corr_0!C1292</f>
        <v>-4.603346956833872E-3</v>
      </c>
      <c r="D1292" s="51">
        <v>3.6500418664893577E-2</v>
      </c>
    </row>
    <row r="1293" spans="2:4" x14ac:dyDescent="0.2">
      <c r="B1293" t="s">
        <v>1329</v>
      </c>
      <c r="C1293" s="51">
        <f>Corr_0!C1293</f>
        <v>1.2681818533784367E-2</v>
      </c>
      <c r="D1293" s="51">
        <v>3.3838177559691436E-2</v>
      </c>
    </row>
    <row r="1294" spans="2:4" x14ac:dyDescent="0.2">
      <c r="B1294" t="s">
        <v>1330</v>
      </c>
      <c r="C1294" s="51">
        <f>Corr_0!C1294</f>
        <v>-3.7533661496420342E-3</v>
      </c>
      <c r="D1294" s="51">
        <v>3.3232186031929428E-2</v>
      </c>
    </row>
    <row r="1295" spans="2:4" x14ac:dyDescent="0.2">
      <c r="B1295" t="s">
        <v>1331</v>
      </c>
      <c r="C1295" s="51">
        <f>Corr_0!C1295</f>
        <v>-3.1168569113691806E-2</v>
      </c>
      <c r="D1295" s="51">
        <v>2.5334271450959074E-2</v>
      </c>
    </row>
    <row r="1296" spans="2:4" x14ac:dyDescent="0.2">
      <c r="B1296" t="s">
        <v>1332</v>
      </c>
      <c r="C1296" s="51">
        <f>Corr_0!C1296</f>
        <v>2.8099701492386039E-2</v>
      </c>
      <c r="D1296" s="51">
        <v>2.5133391119250403E-2</v>
      </c>
    </row>
    <row r="1297" spans="2:4" x14ac:dyDescent="0.2">
      <c r="B1297" t="s">
        <v>1333</v>
      </c>
      <c r="C1297" s="51">
        <f>Corr_0!C1297</f>
        <v>2.4130586902851268E-2</v>
      </c>
      <c r="D1297" s="51">
        <v>2.7835204330780405E-2</v>
      </c>
    </row>
    <row r="1298" spans="2:4" x14ac:dyDescent="0.2">
      <c r="B1298" t="s">
        <v>1334</v>
      </c>
      <c r="C1298" s="51">
        <f>Corr_0!C1298</f>
        <v>-9.2198375772493315E-3</v>
      </c>
      <c r="D1298" s="51">
        <v>0.11060670659972846</v>
      </c>
    </row>
    <row r="1299" spans="2:4" x14ac:dyDescent="0.2">
      <c r="B1299" t="s">
        <v>1335</v>
      </c>
      <c r="C1299" s="51">
        <f>Corr_0!C1299</f>
        <v>2.1911169251281289E-2</v>
      </c>
      <c r="D1299" s="51">
        <v>2.5343004664854195E-2</v>
      </c>
    </row>
    <row r="1300" spans="2:4" x14ac:dyDescent="0.2">
      <c r="B1300" t="s">
        <v>1336</v>
      </c>
      <c r="C1300" s="51">
        <f>Corr_0!C1300</f>
        <v>2.6518130072184322E-2</v>
      </c>
      <c r="D1300" s="51">
        <v>2.8812723183502732E-2</v>
      </c>
    </row>
    <row r="1301" spans="2:4" x14ac:dyDescent="0.2">
      <c r="B1301" t="s">
        <v>1337</v>
      </c>
      <c r="C1301" s="51">
        <f>Corr_0!C1301</f>
        <v>3.578660947130629E-2</v>
      </c>
      <c r="D1301" s="51">
        <v>2.5200825069123321E-2</v>
      </c>
    </row>
    <row r="1302" spans="2:4" x14ac:dyDescent="0.2">
      <c r="B1302" t="s">
        <v>1338</v>
      </c>
      <c r="C1302" s="51">
        <f>Corr_0!C1302</f>
        <v>1.2925264121426484E-2</v>
      </c>
      <c r="D1302" s="51">
        <v>4.2902103507721001E-2</v>
      </c>
    </row>
    <row r="1303" spans="2:4" x14ac:dyDescent="0.2">
      <c r="B1303" t="s">
        <v>1339</v>
      </c>
      <c r="C1303" s="51">
        <f>Corr_0!C1303</f>
        <v>7.5355230250446718E-3</v>
      </c>
      <c r="D1303" s="51">
        <v>8.3516453289485704E-2</v>
      </c>
    </row>
    <row r="1304" spans="2:4" x14ac:dyDescent="0.2">
      <c r="B1304" t="s">
        <v>1340</v>
      </c>
      <c r="C1304" s="51">
        <f>Corr_0!C1304</f>
        <v>3.0357368432301197E-2</v>
      </c>
      <c r="D1304" s="51">
        <v>4.9056071155454378E-2</v>
      </c>
    </row>
    <row r="1305" spans="2:4" x14ac:dyDescent="0.2">
      <c r="B1305" t="s">
        <v>1341</v>
      </c>
      <c r="C1305" s="51">
        <f>Corr_0!C1305</f>
        <v>2.4698669165719002E-3</v>
      </c>
      <c r="D1305" s="51">
        <v>3.1759654066603034E-2</v>
      </c>
    </row>
    <row r="1306" spans="2:4" x14ac:dyDescent="0.2">
      <c r="B1306" t="s">
        <v>1342</v>
      </c>
      <c r="C1306" s="51">
        <f>Corr_0!C1306</f>
        <v>1.9924135152707915E-2</v>
      </c>
      <c r="D1306" s="51">
        <v>2.5764755076553285E-2</v>
      </c>
    </row>
    <row r="1307" spans="2:4" x14ac:dyDescent="0.2">
      <c r="B1307" t="s">
        <v>1343</v>
      </c>
      <c r="C1307" s="51">
        <f>Corr_0!C1307</f>
        <v>1.708486543704266E-3</v>
      </c>
      <c r="D1307" s="51">
        <v>3.2156521508096211E-2</v>
      </c>
    </row>
    <row r="1308" spans="2:4" x14ac:dyDescent="0.2">
      <c r="B1308" t="s">
        <v>1344</v>
      </c>
      <c r="C1308" s="51">
        <f>Corr_0!C1308</f>
        <v>2.8867190379050708E-2</v>
      </c>
      <c r="D1308" s="51">
        <v>3.6135116107089443E-2</v>
      </c>
    </row>
    <row r="1309" spans="2:4" x14ac:dyDescent="0.2">
      <c r="B1309" t="s">
        <v>1345</v>
      </c>
      <c r="C1309" s="51">
        <f>Corr_0!C1309</f>
        <v>-4.5232821234937725E-3</v>
      </c>
      <c r="D1309" s="51">
        <v>4.8455323555983226E-2</v>
      </c>
    </row>
    <row r="1310" spans="2:4" x14ac:dyDescent="0.2">
      <c r="B1310" t="s">
        <v>1346</v>
      </c>
      <c r="C1310" s="51">
        <f>Corr_0!C1310</f>
        <v>1.3634950770565726E-2</v>
      </c>
      <c r="D1310" s="51">
        <v>4.3713494805338329E-2</v>
      </c>
    </row>
    <row r="1311" spans="2:4" x14ac:dyDescent="0.2">
      <c r="B1311" t="s">
        <v>1347</v>
      </c>
      <c r="C1311" s="51">
        <f>Corr_0!C1311</f>
        <v>2.2649784623724693E-3</v>
      </c>
      <c r="D1311" s="51">
        <v>4.1873158683761777E-2</v>
      </c>
    </row>
    <row r="1312" spans="2:4" x14ac:dyDescent="0.2">
      <c r="B1312" t="s">
        <v>1348</v>
      </c>
      <c r="C1312" s="51">
        <f>Corr_0!C1312</f>
        <v>6.5429885800292031E-3</v>
      </c>
      <c r="D1312" s="51">
        <v>2.5273954770534453E-2</v>
      </c>
    </row>
    <row r="1313" spans="2:4" x14ac:dyDescent="0.2">
      <c r="B1313" t="s">
        <v>1349</v>
      </c>
      <c r="C1313" s="51">
        <f>Corr_0!C1313</f>
        <v>4.1555620843712004E-2</v>
      </c>
      <c r="D1313" s="51">
        <v>3.1562113657436448E-2</v>
      </c>
    </row>
    <row r="1314" spans="2:4" x14ac:dyDescent="0.2">
      <c r="B1314" t="s">
        <v>1350</v>
      </c>
      <c r="C1314" s="51">
        <f>Corr_0!C1314</f>
        <v>-3.0045936917884545E-3</v>
      </c>
      <c r="D1314" s="51">
        <v>3.7320425811760927E-2</v>
      </c>
    </row>
    <row r="1315" spans="2:4" x14ac:dyDescent="0.2">
      <c r="B1315" t="s">
        <v>1351</v>
      </c>
      <c r="C1315" s="51">
        <f>Corr_0!C1315</f>
        <v>1.5184232245149528E-2</v>
      </c>
      <c r="D1315" s="51">
        <v>2.6332860409963941E-2</v>
      </c>
    </row>
    <row r="1316" spans="2:4" x14ac:dyDescent="0.2">
      <c r="B1316" t="s">
        <v>1352</v>
      </c>
      <c r="C1316" s="51">
        <f>Corr_0!C1316</f>
        <v>-1.6614318205578467E-2</v>
      </c>
      <c r="D1316" s="51">
        <v>2.6330202939286947E-2</v>
      </c>
    </row>
    <row r="1317" spans="2:4" x14ac:dyDescent="0.2">
      <c r="B1317" t="s">
        <v>1353</v>
      </c>
      <c r="C1317" s="51">
        <f>Corr_0!C1317</f>
        <v>2.2017977545890209E-2</v>
      </c>
      <c r="D1317" s="51">
        <v>3.5117755938821438E-2</v>
      </c>
    </row>
    <row r="1318" spans="2:4" x14ac:dyDescent="0.2">
      <c r="B1318" t="s">
        <v>1354</v>
      </c>
      <c r="C1318" s="51">
        <f>Corr_0!C1318</f>
        <v>3.6839099113623097E-2</v>
      </c>
      <c r="D1318" s="51">
        <v>3.0153155874589731E-2</v>
      </c>
    </row>
    <row r="1319" spans="2:4" x14ac:dyDescent="0.2">
      <c r="B1319" t="s">
        <v>1355</v>
      </c>
      <c r="C1319" s="51">
        <f>Corr_0!C1319</f>
        <v>8.3589071826503415E-3</v>
      </c>
      <c r="D1319" s="51">
        <v>2.7268095573405281E-2</v>
      </c>
    </row>
    <row r="1320" spans="2:4" x14ac:dyDescent="0.2">
      <c r="B1320" t="s">
        <v>1356</v>
      </c>
      <c r="C1320" s="51">
        <f>Corr_0!C1320</f>
        <v>4.6056475444746163E-2</v>
      </c>
      <c r="D1320" s="51">
        <v>4.5632597304613554E-2</v>
      </c>
    </row>
    <row r="1321" spans="2:4" x14ac:dyDescent="0.2">
      <c r="B1321" t="s">
        <v>1357</v>
      </c>
      <c r="C1321" s="51">
        <f>Corr_0!C1321</f>
        <v>9.437977146553797E-4</v>
      </c>
      <c r="D1321" s="51">
        <v>2.7256252080754884E-2</v>
      </c>
    </row>
    <row r="1322" spans="2:4" x14ac:dyDescent="0.2">
      <c r="B1322" t="s">
        <v>1358</v>
      </c>
      <c r="C1322" s="51">
        <f>Corr_0!C1322</f>
        <v>1.8211713185431418E-2</v>
      </c>
      <c r="D1322" s="51">
        <v>2.7138440958997121E-2</v>
      </c>
    </row>
    <row r="1323" spans="2:4" x14ac:dyDescent="0.2">
      <c r="B1323" t="s">
        <v>1359</v>
      </c>
      <c r="C1323" s="51">
        <f>Corr_0!C1323</f>
        <v>-1.4917415630374261E-2</v>
      </c>
      <c r="D1323" s="51">
        <v>4.1059046196821242E-2</v>
      </c>
    </row>
    <row r="1324" spans="2:4" x14ac:dyDescent="0.2">
      <c r="B1324" t="s">
        <v>1360</v>
      </c>
      <c r="C1324" s="51">
        <f>Corr_0!C1324</f>
        <v>2.0514670403013642E-2</v>
      </c>
      <c r="D1324" s="51">
        <v>3.1500768233404378E-2</v>
      </c>
    </row>
    <row r="1325" spans="2:4" x14ac:dyDescent="0.2">
      <c r="B1325" t="s">
        <v>1361</v>
      </c>
      <c r="C1325" s="51">
        <f>Corr_0!C1325</f>
        <v>4.2483158233582563E-2</v>
      </c>
      <c r="D1325" s="51">
        <v>3.1816458024896403E-2</v>
      </c>
    </row>
    <row r="1326" spans="2:4" x14ac:dyDescent="0.2">
      <c r="B1326" t="s">
        <v>1362</v>
      </c>
      <c r="C1326" s="51">
        <f>Corr_0!C1326</f>
        <v>9.0000431099941779E-3</v>
      </c>
      <c r="D1326" s="51">
        <v>5.7528822665373715E-2</v>
      </c>
    </row>
    <row r="1327" spans="2:4" x14ac:dyDescent="0.2">
      <c r="B1327" t="s">
        <v>1363</v>
      </c>
      <c r="C1327" s="51">
        <f>Corr_0!C1327</f>
        <v>8.5226207556269272E-3</v>
      </c>
      <c r="D1327" s="51">
        <v>2.5751663006362623E-2</v>
      </c>
    </row>
    <row r="1328" spans="2:4" x14ac:dyDescent="0.2">
      <c r="B1328" t="s">
        <v>1364</v>
      </c>
      <c r="C1328" s="51">
        <f>Corr_0!C1328</f>
        <v>1.6941157048223337E-2</v>
      </c>
      <c r="D1328" s="51">
        <v>3.7331879578952051E-2</v>
      </c>
    </row>
    <row r="1329" spans="2:4" x14ac:dyDescent="0.2">
      <c r="B1329" t="s">
        <v>1365</v>
      </c>
      <c r="C1329" s="51">
        <f>Corr_0!C1329</f>
        <v>3.1044563157713333E-2</v>
      </c>
      <c r="D1329" s="51">
        <v>8.0703077166280821E-2</v>
      </c>
    </row>
    <row r="1330" spans="2:4" x14ac:dyDescent="0.2">
      <c r="B1330" t="s">
        <v>1366</v>
      </c>
      <c r="C1330" s="51">
        <f>Corr_0!C1330</f>
        <v>3.6210209738276669E-3</v>
      </c>
      <c r="D1330" s="51">
        <v>3.0904301399853038E-2</v>
      </c>
    </row>
    <row r="1331" spans="2:4" x14ac:dyDescent="0.2">
      <c r="B1331" t="s">
        <v>1367</v>
      </c>
      <c r="C1331" s="51">
        <f>Corr_0!C1331</f>
        <v>6.1730177031137801E-3</v>
      </c>
      <c r="D1331" s="51">
        <v>2.5320358579090783E-2</v>
      </c>
    </row>
    <row r="1332" spans="2:4" x14ac:dyDescent="0.2">
      <c r="B1332" t="s">
        <v>1368</v>
      </c>
      <c r="C1332" s="51">
        <f>Corr_0!C1332</f>
        <v>3.4500919924012234E-3</v>
      </c>
      <c r="D1332" s="51">
        <v>2.7202964743985307E-2</v>
      </c>
    </row>
    <row r="1333" spans="2:4" x14ac:dyDescent="0.2">
      <c r="B1333" t="s">
        <v>1369</v>
      </c>
      <c r="C1333" s="51">
        <f>Corr_0!C1333</f>
        <v>-1.1230413493731982E-2</v>
      </c>
      <c r="D1333" s="51">
        <v>5.8863382396753434E-2</v>
      </c>
    </row>
    <row r="1334" spans="2:4" x14ac:dyDescent="0.2">
      <c r="B1334" t="s">
        <v>1370</v>
      </c>
      <c r="C1334" s="51">
        <f>Corr_0!C1334</f>
        <v>-2.7540704020882177E-3</v>
      </c>
      <c r="D1334" s="51">
        <v>3.9492663584615034E-2</v>
      </c>
    </row>
    <row r="1335" spans="2:4" x14ac:dyDescent="0.2">
      <c r="B1335" t="s">
        <v>1371</v>
      </c>
      <c r="C1335" s="51">
        <f>Corr_0!C1335</f>
        <v>1.8621570516552798E-2</v>
      </c>
      <c r="D1335" s="51">
        <v>3.0664548929864713E-2</v>
      </c>
    </row>
    <row r="1336" spans="2:4" x14ac:dyDescent="0.2">
      <c r="B1336" t="s">
        <v>1372</v>
      </c>
      <c r="C1336" s="51">
        <f>Corr_0!C1336</f>
        <v>1.3450561255898188E-3</v>
      </c>
      <c r="D1336" s="51">
        <v>2.5865585385966564E-2</v>
      </c>
    </row>
    <row r="1337" spans="2:4" x14ac:dyDescent="0.2">
      <c r="B1337" t="s">
        <v>1373</v>
      </c>
      <c r="C1337" s="51">
        <f>Corr_0!C1337</f>
        <v>9.8866386529824039E-3</v>
      </c>
      <c r="D1337" s="51">
        <v>2.6077033820083362E-2</v>
      </c>
    </row>
    <row r="1338" spans="2:4" x14ac:dyDescent="0.2">
      <c r="B1338" t="s">
        <v>1374</v>
      </c>
      <c r="C1338" s="51">
        <f>Corr_0!C1338</f>
        <v>-1.1607313261681669E-2</v>
      </c>
      <c r="D1338" s="51">
        <v>4.3113015734797693E-2</v>
      </c>
    </row>
    <row r="1339" spans="2:4" x14ac:dyDescent="0.2">
      <c r="B1339" t="s">
        <v>1375</v>
      </c>
      <c r="C1339" s="51">
        <f>Corr_0!C1339</f>
        <v>3.649982196031553E-2</v>
      </c>
      <c r="D1339" s="51">
        <v>2.6652200996637204E-2</v>
      </c>
    </row>
    <row r="1340" spans="2:4" x14ac:dyDescent="0.2">
      <c r="B1340" t="s">
        <v>1376</v>
      </c>
      <c r="C1340" s="51">
        <f>Corr_0!C1340</f>
        <v>-3.1397112681827571E-2</v>
      </c>
      <c r="D1340" s="51">
        <v>3.2569721158527784E-2</v>
      </c>
    </row>
    <row r="1341" spans="2:4" x14ac:dyDescent="0.2">
      <c r="B1341" t="s">
        <v>1377</v>
      </c>
      <c r="C1341" s="51">
        <f>Corr_0!C1341</f>
        <v>-2.0118109968906943E-2</v>
      </c>
      <c r="D1341" s="51">
        <v>2.6212265697935031E-2</v>
      </c>
    </row>
    <row r="1342" spans="2:4" x14ac:dyDescent="0.2">
      <c r="B1342" t="s">
        <v>1378</v>
      </c>
      <c r="C1342" s="51">
        <f>Corr_0!C1342</f>
        <v>2.0509647083802984E-2</v>
      </c>
      <c r="D1342" s="51">
        <v>4.2736251559978122E-2</v>
      </c>
    </row>
    <row r="1343" spans="2:4" x14ac:dyDescent="0.2">
      <c r="B1343" t="s">
        <v>1379</v>
      </c>
      <c r="C1343" s="51">
        <f>Corr_0!C1343</f>
        <v>5.3833636485150528E-2</v>
      </c>
      <c r="D1343" s="51">
        <v>3.7190701150097011E-2</v>
      </c>
    </row>
    <row r="1344" spans="2:4" x14ac:dyDescent="0.2">
      <c r="B1344" t="s">
        <v>1380</v>
      </c>
      <c r="C1344" s="51">
        <f>Corr_0!C1344</f>
        <v>-8.8631384360242458E-3</v>
      </c>
      <c r="D1344" s="51">
        <v>2.5011281106233206E-2</v>
      </c>
    </row>
    <row r="1345" spans="2:4" x14ac:dyDescent="0.2">
      <c r="B1345" t="s">
        <v>1381</v>
      </c>
      <c r="C1345" s="51">
        <f>Corr_0!C1345</f>
        <v>1.5690531299133507E-2</v>
      </c>
      <c r="D1345" s="51">
        <v>2.5279595189469251E-2</v>
      </c>
    </row>
    <row r="1346" spans="2:4" x14ac:dyDescent="0.2">
      <c r="B1346" t="s">
        <v>1382</v>
      </c>
      <c r="C1346" s="51">
        <f>Corr_0!C1346</f>
        <v>7.020747728757222E-3</v>
      </c>
      <c r="D1346" s="51">
        <v>2.7198893160742463E-2</v>
      </c>
    </row>
    <row r="1347" spans="2:4" x14ac:dyDescent="0.2">
      <c r="B1347" t="s">
        <v>1383</v>
      </c>
      <c r="C1347" s="51">
        <f>Corr_0!C1347</f>
        <v>3.5742230281245256E-2</v>
      </c>
      <c r="D1347" s="51">
        <v>4.008207392352163E-2</v>
      </c>
    </row>
    <row r="1348" spans="2:4" x14ac:dyDescent="0.2">
      <c r="B1348" t="s">
        <v>1384</v>
      </c>
      <c r="C1348" s="51">
        <f>Corr_0!C1348</f>
        <v>3.7512450135088908E-2</v>
      </c>
      <c r="D1348" s="51">
        <v>7.4176535096776519E-2</v>
      </c>
    </row>
    <row r="1349" spans="2:4" x14ac:dyDescent="0.2">
      <c r="B1349" t="s">
        <v>1385</v>
      </c>
      <c r="C1349" s="51">
        <f>Corr_0!C1349</f>
        <v>1.2130257746554581E-2</v>
      </c>
      <c r="D1349" s="51">
        <v>4.8160856060596974E-2</v>
      </c>
    </row>
    <row r="1350" spans="2:4" x14ac:dyDescent="0.2">
      <c r="B1350" t="s">
        <v>1386</v>
      </c>
      <c r="C1350" s="51">
        <f>Corr_0!C1350</f>
        <v>-6.8710448331398607E-3</v>
      </c>
      <c r="D1350" s="51">
        <v>9.9244433126394499E-2</v>
      </c>
    </row>
    <row r="1351" spans="2:4" x14ac:dyDescent="0.2">
      <c r="B1351" t="s">
        <v>1387</v>
      </c>
      <c r="C1351" s="51">
        <f>Corr_0!C1351</f>
        <v>4.8544381008902508E-2</v>
      </c>
      <c r="D1351" s="51">
        <v>2.6705866214590632E-2</v>
      </c>
    </row>
    <row r="1352" spans="2:4" x14ac:dyDescent="0.2">
      <c r="B1352" t="s">
        <v>1388</v>
      </c>
      <c r="C1352" s="51">
        <f>Corr_0!C1352</f>
        <v>1.9658193270698593E-2</v>
      </c>
      <c r="D1352" s="51">
        <v>3.5624769484338979E-2</v>
      </c>
    </row>
    <row r="1353" spans="2:4" x14ac:dyDescent="0.2">
      <c r="B1353" t="s">
        <v>1389</v>
      </c>
      <c r="C1353" s="51">
        <f>Corr_0!C1353</f>
        <v>1.7437015886068614E-2</v>
      </c>
      <c r="D1353" s="51">
        <v>5.3669621369586674E-2</v>
      </c>
    </row>
    <row r="1354" spans="2:4" x14ac:dyDescent="0.2">
      <c r="B1354" t="s">
        <v>1390</v>
      </c>
      <c r="C1354" s="51">
        <f>Corr_0!C1354</f>
        <v>2.8392428625277077E-2</v>
      </c>
      <c r="D1354" s="51">
        <v>2.6953447622220326E-2</v>
      </c>
    </row>
    <row r="1355" spans="2:4" x14ac:dyDescent="0.2">
      <c r="B1355" t="s">
        <v>1391</v>
      </c>
      <c r="C1355" s="51">
        <f>Corr_0!C1355</f>
        <v>-1.7470262822163546E-2</v>
      </c>
      <c r="D1355" s="51">
        <v>2.5477477369159746E-2</v>
      </c>
    </row>
    <row r="1356" spans="2:4" x14ac:dyDescent="0.2">
      <c r="B1356" t="s">
        <v>1392</v>
      </c>
      <c r="C1356" s="51">
        <f>Corr_0!C1356</f>
        <v>-1.7834598934534249E-2</v>
      </c>
      <c r="D1356" s="51">
        <v>4.213251384820435E-2</v>
      </c>
    </row>
    <row r="1357" spans="2:4" x14ac:dyDescent="0.2">
      <c r="B1357" t="s">
        <v>1393</v>
      </c>
      <c r="C1357" s="51">
        <f>Corr_0!C1357</f>
        <v>5.1953203835671646E-2</v>
      </c>
      <c r="D1357" s="51">
        <v>3.2917633696694815E-2</v>
      </c>
    </row>
    <row r="1358" spans="2:4" x14ac:dyDescent="0.2">
      <c r="B1358" t="s">
        <v>1394</v>
      </c>
      <c r="C1358" s="51">
        <f>Corr_0!C1358</f>
        <v>-5.076094743582003E-3</v>
      </c>
      <c r="D1358" s="51">
        <v>3.1791221223726705E-2</v>
      </c>
    </row>
    <row r="1359" spans="2:4" x14ac:dyDescent="0.2">
      <c r="B1359" t="s">
        <v>1395</v>
      </c>
      <c r="C1359" s="51">
        <f>Corr_0!C1359</f>
        <v>4.1676656293429683E-2</v>
      </c>
      <c r="D1359" s="51">
        <v>4.0760405494872101E-2</v>
      </c>
    </row>
    <row r="1360" spans="2:4" x14ac:dyDescent="0.2">
      <c r="B1360" t="s">
        <v>1396</v>
      </c>
      <c r="C1360" s="51">
        <f>Corr_0!C1360</f>
        <v>-3.7479210824573866E-2</v>
      </c>
      <c r="D1360" s="51">
        <v>2.6576748455564819E-2</v>
      </c>
    </row>
    <row r="1361" spans="2:4" x14ac:dyDescent="0.2">
      <c r="B1361" t="s">
        <v>1397</v>
      </c>
      <c r="C1361" s="51">
        <f>Corr_0!C1361</f>
        <v>-8.5444904532284895E-3</v>
      </c>
      <c r="D1361" s="51">
        <v>2.8887777065127511E-2</v>
      </c>
    </row>
    <row r="1362" spans="2:4" x14ac:dyDescent="0.2">
      <c r="B1362" t="s">
        <v>1398</v>
      </c>
      <c r="C1362" s="51">
        <f>Corr_0!C1362</f>
        <v>1.771739751015098E-2</v>
      </c>
      <c r="D1362" s="51">
        <v>2.5192473592605576E-2</v>
      </c>
    </row>
    <row r="1363" spans="2:4" x14ac:dyDescent="0.2">
      <c r="B1363" t="s">
        <v>1399</v>
      </c>
      <c r="C1363" s="51">
        <f>Corr_0!C1363</f>
        <v>-4.954809319125392E-3</v>
      </c>
      <c r="D1363" s="51">
        <v>3.7448153186036594E-2</v>
      </c>
    </row>
    <row r="1364" spans="2:4" x14ac:dyDescent="0.2">
      <c r="B1364" t="s">
        <v>1400</v>
      </c>
      <c r="C1364" s="51">
        <f>Corr_0!C1364</f>
        <v>4.0929856037116269E-2</v>
      </c>
      <c r="D1364" s="51">
        <v>2.5622800407959861E-2</v>
      </c>
    </row>
    <row r="1365" spans="2:4" x14ac:dyDescent="0.2">
      <c r="B1365" t="s">
        <v>1401</v>
      </c>
      <c r="C1365" s="51">
        <f>Corr_0!C1365</f>
        <v>5.8205082043924381E-3</v>
      </c>
      <c r="D1365" s="51">
        <v>6.0806863952124576E-2</v>
      </c>
    </row>
    <row r="1366" spans="2:4" x14ac:dyDescent="0.2">
      <c r="B1366" t="s">
        <v>1402</v>
      </c>
      <c r="C1366" s="51">
        <f>Corr_0!C1366</f>
        <v>-1.7910687253531003E-3</v>
      </c>
      <c r="D1366" s="51">
        <v>2.9562620469957786E-2</v>
      </c>
    </row>
    <row r="1367" spans="2:4" x14ac:dyDescent="0.2">
      <c r="B1367" t="s">
        <v>1403</v>
      </c>
      <c r="C1367" s="51">
        <f>Corr_0!C1367</f>
        <v>-1.2541941353785875E-2</v>
      </c>
      <c r="D1367" s="51">
        <v>3.3246968726545145E-2</v>
      </c>
    </row>
    <row r="1368" spans="2:4" x14ac:dyDescent="0.2">
      <c r="B1368" t="s">
        <v>1404</v>
      </c>
      <c r="C1368" s="51">
        <f>Corr_0!C1368</f>
        <v>-8.7216941758974428E-3</v>
      </c>
      <c r="D1368" s="51">
        <v>2.6575253595686559E-2</v>
      </c>
    </row>
    <row r="1369" spans="2:4" x14ac:dyDescent="0.2">
      <c r="B1369" t="s">
        <v>1405</v>
      </c>
      <c r="C1369" s="51">
        <f>Corr_0!C1369</f>
        <v>1.8323108660230694E-3</v>
      </c>
      <c r="D1369" s="51">
        <v>3.4342434176109632E-2</v>
      </c>
    </row>
    <row r="1370" spans="2:4" x14ac:dyDescent="0.2">
      <c r="B1370" t="s">
        <v>1406</v>
      </c>
      <c r="C1370" s="51">
        <f>Corr_0!C1370</f>
        <v>2.1003001782096353E-2</v>
      </c>
      <c r="D1370" s="51">
        <v>2.9361225354212157E-2</v>
      </c>
    </row>
    <row r="1371" spans="2:4" x14ac:dyDescent="0.2">
      <c r="B1371" t="s">
        <v>1407</v>
      </c>
      <c r="C1371" s="51">
        <f>Corr_0!C1371</f>
        <v>-4.9815531970981569E-3</v>
      </c>
      <c r="D1371" s="51">
        <v>2.6881656140807366E-2</v>
      </c>
    </row>
    <row r="1372" spans="2:4" x14ac:dyDescent="0.2">
      <c r="B1372" t="s">
        <v>1408</v>
      </c>
      <c r="C1372" s="51">
        <f>Corr_0!C1372</f>
        <v>7.7455291818710401E-5</v>
      </c>
      <c r="D1372" s="51">
        <v>2.6847573715976503E-2</v>
      </c>
    </row>
    <row r="1373" spans="2:4" x14ac:dyDescent="0.2">
      <c r="B1373" t="s">
        <v>1409</v>
      </c>
      <c r="C1373" s="51">
        <f>Corr_0!C1373</f>
        <v>-1.2526838841236105E-2</v>
      </c>
      <c r="D1373" s="51">
        <v>2.5178563315034024E-2</v>
      </c>
    </row>
    <row r="1374" spans="2:4" x14ac:dyDescent="0.2">
      <c r="B1374" t="s">
        <v>1410</v>
      </c>
      <c r="C1374" s="51">
        <f>Corr_0!C1374</f>
        <v>-1.0802516856929194E-2</v>
      </c>
      <c r="D1374" s="51">
        <v>5.6302463194435444E-2</v>
      </c>
    </row>
    <row r="1375" spans="2:4" x14ac:dyDescent="0.2">
      <c r="B1375" t="s">
        <v>1411</v>
      </c>
      <c r="C1375" s="51">
        <f>Corr_0!C1375</f>
        <v>9.3566769255059856E-3</v>
      </c>
      <c r="D1375" s="51">
        <v>4.7102592057106346E-2</v>
      </c>
    </row>
    <row r="1376" spans="2:4" x14ac:dyDescent="0.2">
      <c r="B1376" t="s">
        <v>1412</v>
      </c>
      <c r="C1376" s="51">
        <f>Corr_0!C1376</f>
        <v>-4.0778949985849286E-3</v>
      </c>
      <c r="D1376" s="51">
        <v>3.0651677427256004E-2</v>
      </c>
    </row>
    <row r="1377" spans="2:4" x14ac:dyDescent="0.2">
      <c r="B1377" t="s">
        <v>1413</v>
      </c>
      <c r="C1377" s="51">
        <f>Corr_0!C1377</f>
        <v>1.0366280103618402E-2</v>
      </c>
      <c r="D1377" s="51">
        <v>3.9706318551119862E-2</v>
      </c>
    </row>
    <row r="1378" spans="2:4" x14ac:dyDescent="0.2">
      <c r="B1378" t="s">
        <v>1414</v>
      </c>
      <c r="C1378" s="51">
        <f>Corr_0!C1378</f>
        <v>8.3749508737264514E-3</v>
      </c>
      <c r="D1378" s="51">
        <v>3.9094485049390053E-2</v>
      </c>
    </row>
    <row r="1379" spans="2:4" x14ac:dyDescent="0.2">
      <c r="B1379" t="s">
        <v>1415</v>
      </c>
      <c r="C1379" s="51">
        <f>Corr_0!C1379</f>
        <v>-3.2509074729732395E-3</v>
      </c>
      <c r="D1379" s="51">
        <v>2.7414283254815736E-2</v>
      </c>
    </row>
    <row r="1380" spans="2:4" x14ac:dyDescent="0.2">
      <c r="B1380" t="s">
        <v>1416</v>
      </c>
      <c r="C1380" s="51">
        <f>Corr_0!C1380</f>
        <v>-1.2425701257421909E-2</v>
      </c>
      <c r="D1380" s="51">
        <v>0.11434542740613743</v>
      </c>
    </row>
    <row r="1381" spans="2:4" x14ac:dyDescent="0.2">
      <c r="B1381" t="s">
        <v>1417</v>
      </c>
      <c r="C1381" s="51">
        <f>Corr_0!C1381</f>
        <v>2.3374852795516876E-2</v>
      </c>
      <c r="D1381" s="51">
        <v>2.6811602002587104E-2</v>
      </c>
    </row>
    <row r="1382" spans="2:4" x14ac:dyDescent="0.2">
      <c r="B1382" t="s">
        <v>1418</v>
      </c>
      <c r="C1382" s="51">
        <f>Corr_0!C1382</f>
        <v>-1.4922698613707696E-2</v>
      </c>
      <c r="D1382" s="51">
        <v>4.7209030734580389E-2</v>
      </c>
    </row>
    <row r="1383" spans="2:4" x14ac:dyDescent="0.2">
      <c r="B1383" t="s">
        <v>1419</v>
      </c>
      <c r="C1383" s="51">
        <f>Corr_0!C1383</f>
        <v>2.5572736727168283E-2</v>
      </c>
      <c r="D1383" s="51">
        <v>3.2196466629852712E-2</v>
      </c>
    </row>
    <row r="1384" spans="2:4" x14ac:dyDescent="0.2">
      <c r="B1384" t="s">
        <v>1420</v>
      </c>
      <c r="C1384" s="51">
        <f>Corr_0!C1384</f>
        <v>3.238043746761303E-2</v>
      </c>
      <c r="D1384" s="51">
        <v>3.8180651287027495E-2</v>
      </c>
    </row>
    <row r="1385" spans="2:4" x14ac:dyDescent="0.2">
      <c r="B1385" t="s">
        <v>1421</v>
      </c>
      <c r="C1385" s="51">
        <f>Corr_0!C1385</f>
        <v>9.5189087504620445E-3</v>
      </c>
      <c r="D1385" s="51">
        <v>4.5025533337175218E-2</v>
      </c>
    </row>
    <row r="1386" spans="2:4" x14ac:dyDescent="0.2">
      <c r="B1386" t="s">
        <v>1422</v>
      </c>
      <c r="C1386" s="51">
        <f>Corr_0!C1386</f>
        <v>9.886732939780405E-3</v>
      </c>
      <c r="D1386" s="51">
        <v>2.5029040818632067E-2</v>
      </c>
    </row>
    <row r="1387" spans="2:4" x14ac:dyDescent="0.2">
      <c r="B1387" t="s">
        <v>1423</v>
      </c>
      <c r="C1387" s="51">
        <f>Corr_0!C1387</f>
        <v>2.5198603491511949E-2</v>
      </c>
      <c r="D1387" s="51">
        <v>3.7941582858708731E-2</v>
      </c>
    </row>
    <row r="1388" spans="2:4" x14ac:dyDescent="0.2">
      <c r="B1388" t="s">
        <v>1424</v>
      </c>
      <c r="C1388" s="51">
        <f>Corr_0!C1388</f>
        <v>-1.5585447318412113E-2</v>
      </c>
      <c r="D1388" s="51">
        <v>3.101928957292573E-2</v>
      </c>
    </row>
    <row r="1389" spans="2:4" x14ac:dyDescent="0.2">
      <c r="B1389" t="s">
        <v>1425</v>
      </c>
      <c r="C1389" s="51">
        <f>Corr_0!C1389</f>
        <v>4.6163652974166143E-2</v>
      </c>
      <c r="D1389" s="51">
        <v>2.6286727531134348E-2</v>
      </c>
    </row>
    <row r="1390" spans="2:4" x14ac:dyDescent="0.2">
      <c r="B1390" t="s">
        <v>1426</v>
      </c>
      <c r="C1390" s="51">
        <f>Corr_0!C1390</f>
        <v>3.5210251368710754E-2</v>
      </c>
      <c r="D1390" s="51">
        <v>4.4937678699643463E-2</v>
      </c>
    </row>
    <row r="1391" spans="2:4" x14ac:dyDescent="0.2">
      <c r="B1391" t="s">
        <v>1427</v>
      </c>
      <c r="C1391" s="51">
        <f>Corr_0!C1391</f>
        <v>2.5382230154158053E-2</v>
      </c>
      <c r="D1391" s="51">
        <v>2.5993592942324267E-2</v>
      </c>
    </row>
    <row r="1392" spans="2:4" x14ac:dyDescent="0.2">
      <c r="B1392" t="s">
        <v>1428</v>
      </c>
      <c r="C1392" s="51">
        <f>Corr_0!C1392</f>
        <v>4.4503041420723066E-3</v>
      </c>
      <c r="D1392" s="51">
        <v>2.758465519675701E-2</v>
      </c>
    </row>
    <row r="1393" spans="2:4" x14ac:dyDescent="0.2">
      <c r="B1393" t="s">
        <v>1429</v>
      </c>
      <c r="C1393" s="51">
        <f>Corr_0!C1393</f>
        <v>3.3569175847626094E-2</v>
      </c>
      <c r="D1393" s="51">
        <v>2.6050772128262418E-2</v>
      </c>
    </row>
    <row r="1394" spans="2:4" x14ac:dyDescent="0.2">
      <c r="B1394" t="s">
        <v>1430</v>
      </c>
      <c r="C1394" s="51">
        <f>Corr_0!C1394</f>
        <v>-5.6164522805786793E-3</v>
      </c>
      <c r="D1394" s="51">
        <v>2.959134400054594E-2</v>
      </c>
    </row>
    <row r="1395" spans="2:4" x14ac:dyDescent="0.2">
      <c r="B1395" t="s">
        <v>1431</v>
      </c>
      <c r="C1395" s="51">
        <f>Corr_0!C1395</f>
        <v>3.4736885042795644E-2</v>
      </c>
      <c r="D1395" s="51">
        <v>3.1051735292629078E-2</v>
      </c>
    </row>
    <row r="1396" spans="2:4" x14ac:dyDescent="0.2">
      <c r="B1396" t="s">
        <v>1432</v>
      </c>
      <c r="C1396" s="51">
        <f>Corr_0!C1396</f>
        <v>4.7356502429637598E-2</v>
      </c>
      <c r="D1396" s="51">
        <v>3.1093401368729283E-2</v>
      </c>
    </row>
    <row r="1397" spans="2:4" x14ac:dyDescent="0.2">
      <c r="B1397" t="s">
        <v>1433</v>
      </c>
      <c r="C1397" s="51">
        <f>Corr_0!C1397</f>
        <v>6.2978907260261216E-3</v>
      </c>
      <c r="D1397" s="51">
        <v>4.0159336056263283E-2</v>
      </c>
    </row>
    <row r="1398" spans="2:4" x14ac:dyDescent="0.2">
      <c r="B1398" t="s">
        <v>1434</v>
      </c>
      <c r="C1398" s="51">
        <f>Corr_0!C1398</f>
        <v>-5.3436821512401252E-3</v>
      </c>
      <c r="D1398" s="51">
        <v>3.2487851403821447E-2</v>
      </c>
    </row>
    <row r="1399" spans="2:4" x14ac:dyDescent="0.2">
      <c r="B1399" t="s">
        <v>1435</v>
      </c>
      <c r="C1399" s="51">
        <f>Corr_0!C1399</f>
        <v>-3.2803732653271293E-2</v>
      </c>
      <c r="D1399" s="51">
        <v>7.3270512116695649E-2</v>
      </c>
    </row>
    <row r="1400" spans="2:4" x14ac:dyDescent="0.2">
      <c r="B1400" t="s">
        <v>1436</v>
      </c>
      <c r="C1400" s="51">
        <f>Corr_0!C1400</f>
        <v>3.7302567672104554E-2</v>
      </c>
      <c r="D1400" s="51">
        <v>4.3875590082817009E-2</v>
      </c>
    </row>
    <row r="1401" spans="2:4" x14ac:dyDescent="0.2">
      <c r="B1401" t="s">
        <v>1437</v>
      </c>
      <c r="C1401" s="51">
        <f>Corr_0!C1401</f>
        <v>-2.4343330760196562E-2</v>
      </c>
      <c r="D1401" s="51">
        <v>2.5206167620500659E-2</v>
      </c>
    </row>
    <row r="1402" spans="2:4" x14ac:dyDescent="0.2">
      <c r="B1402" t="s">
        <v>1438</v>
      </c>
      <c r="C1402" s="51">
        <f>Corr_0!C1402</f>
        <v>-3.6517831683343466E-2</v>
      </c>
      <c r="D1402" s="51">
        <v>2.743342140639983E-2</v>
      </c>
    </row>
    <row r="1403" spans="2:4" x14ac:dyDescent="0.2">
      <c r="B1403" t="s">
        <v>1439</v>
      </c>
      <c r="C1403" s="51">
        <f>Corr_0!C1403</f>
        <v>-2.5410672067889498E-3</v>
      </c>
      <c r="D1403" s="51">
        <v>2.7790237563921644E-2</v>
      </c>
    </row>
    <row r="1404" spans="2:4" x14ac:dyDescent="0.2">
      <c r="B1404" t="s">
        <v>1440</v>
      </c>
      <c r="C1404" s="51">
        <f>Corr_0!C1404</f>
        <v>6.4440270234782295E-3</v>
      </c>
      <c r="D1404" s="51">
        <v>2.8791659553086359E-2</v>
      </c>
    </row>
    <row r="1405" spans="2:4" x14ac:dyDescent="0.2">
      <c r="B1405" t="s">
        <v>1441</v>
      </c>
      <c r="C1405" s="51">
        <f>Corr_0!C1405</f>
        <v>4.3753961872012172E-2</v>
      </c>
      <c r="D1405" s="51">
        <v>2.8347485292318238E-2</v>
      </c>
    </row>
    <row r="1406" spans="2:4" x14ac:dyDescent="0.2">
      <c r="B1406" t="s">
        <v>1442</v>
      </c>
      <c r="C1406" s="51">
        <f>Corr_0!C1406</f>
        <v>-4.8149275903265117E-3</v>
      </c>
      <c r="D1406" s="51">
        <v>2.5796047672117441E-2</v>
      </c>
    </row>
    <row r="1407" spans="2:4" x14ac:dyDescent="0.2">
      <c r="B1407" t="s">
        <v>1443</v>
      </c>
      <c r="C1407" s="51">
        <f>Corr_0!C1407</f>
        <v>-6.715952726307305E-3</v>
      </c>
      <c r="D1407" s="51">
        <v>5.1158978419153595E-2</v>
      </c>
    </row>
    <row r="1408" spans="2:4" x14ac:dyDescent="0.2">
      <c r="B1408" t="s">
        <v>1444</v>
      </c>
      <c r="C1408" s="51">
        <f>Corr_0!C1408</f>
        <v>3.371563899279971E-2</v>
      </c>
      <c r="D1408" s="51">
        <v>2.5307962971380011E-2</v>
      </c>
    </row>
    <row r="1409" spans="2:4" x14ac:dyDescent="0.2">
      <c r="B1409" t="s">
        <v>1445</v>
      </c>
      <c r="C1409" s="51">
        <f>Corr_0!C1409</f>
        <v>-5.152303571486324E-3</v>
      </c>
      <c r="D1409" s="51">
        <v>2.5815248485233425E-2</v>
      </c>
    </row>
    <row r="1410" spans="2:4" x14ac:dyDescent="0.2">
      <c r="B1410" t="s">
        <v>1446</v>
      </c>
      <c r="C1410" s="51">
        <f>Corr_0!C1410</f>
        <v>1.8342125386943131E-2</v>
      </c>
      <c r="D1410" s="51">
        <v>2.7540364700088509E-2</v>
      </c>
    </row>
    <row r="1411" spans="2:4" x14ac:dyDescent="0.2">
      <c r="B1411" t="s">
        <v>1447</v>
      </c>
      <c r="C1411" s="51">
        <f>Corr_0!C1411</f>
        <v>3.2198370096098439E-2</v>
      </c>
      <c r="D1411" s="51">
        <v>2.8088599449183432E-2</v>
      </c>
    </row>
    <row r="1412" spans="2:4" x14ac:dyDescent="0.2">
      <c r="B1412" t="s">
        <v>1448</v>
      </c>
      <c r="C1412" s="51">
        <f>Corr_0!C1412</f>
        <v>9.1597073075722207E-3</v>
      </c>
      <c r="D1412" s="51">
        <v>2.5268658848542545E-2</v>
      </c>
    </row>
    <row r="1413" spans="2:4" x14ac:dyDescent="0.2">
      <c r="B1413" t="s">
        <v>1449</v>
      </c>
      <c r="C1413" s="51">
        <f>Corr_0!C1413</f>
        <v>5.8117940589190432E-2</v>
      </c>
      <c r="D1413" s="51">
        <v>3.7884313209173112E-2</v>
      </c>
    </row>
    <row r="1414" spans="2:4" x14ac:dyDescent="0.2">
      <c r="B1414" t="s">
        <v>1450</v>
      </c>
      <c r="C1414" s="51">
        <f>Corr_0!C1414</f>
        <v>-2.3112702130478668E-2</v>
      </c>
      <c r="D1414" s="51">
        <v>2.5123555470152381E-2</v>
      </c>
    </row>
    <row r="1415" spans="2:4" x14ac:dyDescent="0.2">
      <c r="B1415" t="s">
        <v>1451</v>
      </c>
      <c r="C1415" s="51">
        <f>Corr_0!C1415</f>
        <v>2.9591908519201834E-2</v>
      </c>
      <c r="D1415" s="51">
        <v>3.7615887986748357E-2</v>
      </c>
    </row>
    <row r="1416" spans="2:4" x14ac:dyDescent="0.2">
      <c r="B1416" t="s">
        <v>1452</v>
      </c>
      <c r="C1416" s="51">
        <f>Corr_0!C1416</f>
        <v>2.418483945358408E-2</v>
      </c>
      <c r="D1416" s="51">
        <v>2.5483255196308424E-2</v>
      </c>
    </row>
    <row r="1417" spans="2:4" x14ac:dyDescent="0.2">
      <c r="B1417" t="s">
        <v>1453</v>
      </c>
      <c r="C1417" s="51">
        <f>Corr_0!C1417</f>
        <v>3.2209661884228129E-2</v>
      </c>
      <c r="D1417" s="51">
        <v>0.1053095994399835</v>
      </c>
    </row>
    <row r="1418" spans="2:4" x14ac:dyDescent="0.2">
      <c r="B1418" t="s">
        <v>1454</v>
      </c>
      <c r="C1418" s="51">
        <f>Corr_0!C1418</f>
        <v>-7.1802442162381703E-3</v>
      </c>
      <c r="D1418" s="51">
        <v>2.7431092300408227E-2</v>
      </c>
    </row>
    <row r="1419" spans="2:4" x14ac:dyDescent="0.2">
      <c r="B1419" t="s">
        <v>1455</v>
      </c>
      <c r="C1419" s="51">
        <f>Corr_0!C1419</f>
        <v>-1.0220911879307537E-2</v>
      </c>
      <c r="D1419" s="51">
        <v>3.3250804076613169E-2</v>
      </c>
    </row>
    <row r="1420" spans="2:4" x14ac:dyDescent="0.2">
      <c r="B1420" t="s">
        <v>1456</v>
      </c>
      <c r="C1420" s="51">
        <f>Corr_0!C1420</f>
        <v>2.5905765650593854E-2</v>
      </c>
      <c r="D1420" s="51">
        <v>2.5449863180159786E-2</v>
      </c>
    </row>
    <row r="1421" spans="2:4" x14ac:dyDescent="0.2">
      <c r="B1421" t="s">
        <v>1457</v>
      </c>
      <c r="C1421" s="51">
        <f>Corr_0!C1421</f>
        <v>5.10318248552976E-3</v>
      </c>
      <c r="D1421" s="51">
        <v>3.2433614368276284E-2</v>
      </c>
    </row>
    <row r="1422" spans="2:4" x14ac:dyDescent="0.2">
      <c r="B1422" t="s">
        <v>1458</v>
      </c>
      <c r="C1422" s="51">
        <f>Corr_0!C1422</f>
        <v>-4.5049668693777134E-2</v>
      </c>
      <c r="D1422" s="51">
        <v>4.9424698147660998E-2</v>
      </c>
    </row>
    <row r="1423" spans="2:4" x14ac:dyDescent="0.2">
      <c r="B1423" t="s">
        <v>1459</v>
      </c>
      <c r="C1423" s="51">
        <f>Corr_0!C1423</f>
        <v>3.2355041449725827E-2</v>
      </c>
      <c r="D1423" s="51">
        <v>3.6032226659883322E-2</v>
      </c>
    </row>
    <row r="1424" spans="2:4" x14ac:dyDescent="0.2">
      <c r="B1424" t="s">
        <v>1460</v>
      </c>
      <c r="C1424" s="51">
        <f>Corr_0!C1424</f>
        <v>-6.9016293248520353E-3</v>
      </c>
      <c r="D1424" s="51">
        <v>2.9437645560990666E-2</v>
      </c>
    </row>
    <row r="1425" spans="2:4" x14ac:dyDescent="0.2">
      <c r="B1425" t="s">
        <v>1461</v>
      </c>
      <c r="C1425" s="51">
        <f>Corr_0!C1425</f>
        <v>1.0775021808078621E-2</v>
      </c>
      <c r="D1425" s="51">
        <v>4.2580584441378577E-2</v>
      </c>
    </row>
    <row r="1426" spans="2:4" x14ac:dyDescent="0.2">
      <c r="B1426" t="s">
        <v>1462</v>
      </c>
      <c r="C1426" s="51">
        <f>Corr_0!C1426</f>
        <v>2.2597470751925829E-2</v>
      </c>
      <c r="D1426" s="51">
        <v>3.9661340734995762E-2</v>
      </c>
    </row>
    <row r="1427" spans="2:4" x14ac:dyDescent="0.2">
      <c r="B1427" t="s">
        <v>1463</v>
      </c>
      <c r="C1427" s="51">
        <f>Corr_0!C1427</f>
        <v>1.0201533678436507E-2</v>
      </c>
      <c r="D1427" s="51">
        <v>0.10892997112593295</v>
      </c>
    </row>
    <row r="1428" spans="2:4" x14ac:dyDescent="0.2">
      <c r="B1428" t="s">
        <v>1464</v>
      </c>
      <c r="C1428" s="51">
        <f>Corr_0!C1428</f>
        <v>1.3848471061738222E-2</v>
      </c>
      <c r="D1428" s="51">
        <v>2.8935450019657295E-2</v>
      </c>
    </row>
    <row r="1429" spans="2:4" x14ac:dyDescent="0.2">
      <c r="B1429" t="s">
        <v>1465</v>
      </c>
      <c r="C1429" s="51">
        <f>Corr_0!C1429</f>
        <v>1.4392665733426041E-2</v>
      </c>
      <c r="D1429" s="51">
        <v>2.550355463773624E-2</v>
      </c>
    </row>
    <row r="1430" spans="2:4" x14ac:dyDescent="0.2">
      <c r="B1430" t="s">
        <v>1466</v>
      </c>
      <c r="C1430" s="51">
        <f>Corr_0!C1430</f>
        <v>7.0929783194817282E-3</v>
      </c>
      <c r="D1430" s="51">
        <v>2.5150654073467303E-2</v>
      </c>
    </row>
    <row r="1431" spans="2:4" x14ac:dyDescent="0.2">
      <c r="B1431" t="s">
        <v>1467</v>
      </c>
      <c r="C1431" s="51">
        <f>Corr_0!C1431</f>
        <v>-5.2834066498657385E-2</v>
      </c>
      <c r="D1431" s="51">
        <v>2.5431222893273882E-2</v>
      </c>
    </row>
    <row r="1432" spans="2:4" x14ac:dyDescent="0.2">
      <c r="B1432" t="s">
        <v>1468</v>
      </c>
      <c r="C1432" s="51">
        <f>Corr_0!C1432</f>
        <v>2.6925379011899897E-2</v>
      </c>
      <c r="D1432" s="51">
        <v>4.7594779618643231E-2</v>
      </c>
    </row>
    <row r="1433" spans="2:4" x14ac:dyDescent="0.2">
      <c r="B1433" t="s">
        <v>1469</v>
      </c>
      <c r="C1433" s="51">
        <f>Corr_0!C1433</f>
        <v>2.7579349888857081E-2</v>
      </c>
      <c r="D1433" s="51">
        <v>2.5220150027985597E-2</v>
      </c>
    </row>
    <row r="1434" spans="2:4" x14ac:dyDescent="0.2">
      <c r="B1434" t="s">
        <v>1470</v>
      </c>
      <c r="C1434" s="51">
        <f>Corr_0!C1434</f>
        <v>1.7335110594129483E-2</v>
      </c>
      <c r="D1434" s="51">
        <v>4.9276021576537869E-2</v>
      </c>
    </row>
    <row r="1435" spans="2:4" x14ac:dyDescent="0.2">
      <c r="B1435" t="s">
        <v>1471</v>
      </c>
      <c r="C1435" s="51">
        <f>Corr_0!C1435</f>
        <v>3.6673425797834835E-2</v>
      </c>
      <c r="D1435" s="51">
        <v>3.2472517225384689E-2</v>
      </c>
    </row>
    <row r="1436" spans="2:4" x14ac:dyDescent="0.2">
      <c r="B1436" t="s">
        <v>1472</v>
      </c>
      <c r="C1436" s="51">
        <f>Corr_0!C1436</f>
        <v>2.9683402549422262E-2</v>
      </c>
      <c r="D1436" s="51">
        <v>2.8747268701225723E-2</v>
      </c>
    </row>
    <row r="1437" spans="2:4" x14ac:dyDescent="0.2">
      <c r="B1437" t="s">
        <v>1473</v>
      </c>
      <c r="C1437" s="51">
        <f>Corr_0!C1437</f>
        <v>5.1445385427843056E-2</v>
      </c>
      <c r="D1437" s="51">
        <v>2.519026431547727E-2</v>
      </c>
    </row>
    <row r="1438" spans="2:4" x14ac:dyDescent="0.2">
      <c r="B1438" t="s">
        <v>1474</v>
      </c>
      <c r="C1438" s="51">
        <f>Corr_0!C1438</f>
        <v>1.8111602525152211E-2</v>
      </c>
      <c r="D1438" s="51">
        <v>2.8896578964970551E-2</v>
      </c>
    </row>
    <row r="1439" spans="2:4" x14ac:dyDescent="0.2">
      <c r="B1439" t="s">
        <v>1475</v>
      </c>
      <c r="C1439" s="51">
        <f>Corr_0!C1439</f>
        <v>3.2315496609080516E-3</v>
      </c>
      <c r="D1439" s="51">
        <v>3.099641229608302E-2</v>
      </c>
    </row>
    <row r="1440" spans="2:4" x14ac:dyDescent="0.2">
      <c r="B1440" t="s">
        <v>1476</v>
      </c>
      <c r="C1440" s="51">
        <f>Corr_0!C1440</f>
        <v>3.9955370913179342E-2</v>
      </c>
      <c r="D1440" s="51">
        <v>4.2344752262226698E-2</v>
      </c>
    </row>
    <row r="1441" spans="2:4" x14ac:dyDescent="0.2">
      <c r="B1441" t="s">
        <v>1477</v>
      </c>
      <c r="C1441" s="51">
        <f>Corr_0!C1441</f>
        <v>2.3684538187383045E-2</v>
      </c>
      <c r="D1441" s="51">
        <v>4.3731130100602214E-2</v>
      </c>
    </row>
    <row r="1442" spans="2:4" x14ac:dyDescent="0.2">
      <c r="B1442" t="s">
        <v>1478</v>
      </c>
      <c r="C1442" s="51">
        <f>Corr_0!C1442</f>
        <v>1.7378299416324097E-2</v>
      </c>
      <c r="D1442" s="51">
        <v>5.0857917959338625E-2</v>
      </c>
    </row>
    <row r="1443" spans="2:4" x14ac:dyDescent="0.2">
      <c r="B1443" t="s">
        <v>1479</v>
      </c>
      <c r="C1443" s="51">
        <f>Corr_0!C1443</f>
        <v>2.9785441613120314E-2</v>
      </c>
      <c r="D1443" s="51">
        <v>3.6085278678947771E-2</v>
      </c>
    </row>
    <row r="1444" spans="2:4" x14ac:dyDescent="0.2">
      <c r="B1444" t="s">
        <v>1480</v>
      </c>
      <c r="C1444" s="51">
        <f>Corr_0!C1444</f>
        <v>5.6228878099345785E-2</v>
      </c>
      <c r="D1444" s="51">
        <v>2.9935157315029291E-2</v>
      </c>
    </row>
    <row r="1445" spans="2:4" x14ac:dyDescent="0.2">
      <c r="B1445" t="s">
        <v>1481</v>
      </c>
      <c r="C1445" s="51">
        <f>Corr_0!C1445</f>
        <v>6.0953927193761158E-3</v>
      </c>
      <c r="D1445" s="51">
        <v>3.5106142404323824E-2</v>
      </c>
    </row>
    <row r="1446" spans="2:4" x14ac:dyDescent="0.2">
      <c r="B1446" t="s">
        <v>1482</v>
      </c>
      <c r="C1446" s="51">
        <f>Corr_0!C1446</f>
        <v>-8.1802252555809429E-3</v>
      </c>
      <c r="D1446" s="51">
        <v>2.824622600381696E-2</v>
      </c>
    </row>
    <row r="1447" spans="2:4" x14ac:dyDescent="0.2">
      <c r="B1447" t="s">
        <v>1483</v>
      </c>
      <c r="C1447" s="51">
        <f>Corr_0!C1447</f>
        <v>8.3446495344365809E-3</v>
      </c>
      <c r="D1447" s="51">
        <v>3.2496908569006312E-2</v>
      </c>
    </row>
    <row r="1448" spans="2:4" x14ac:dyDescent="0.2">
      <c r="B1448" t="s">
        <v>1484</v>
      </c>
      <c r="C1448" s="51">
        <f>Corr_0!C1448</f>
        <v>5.0980024269608695E-2</v>
      </c>
      <c r="D1448" s="51">
        <v>5.1485206497614788E-2</v>
      </c>
    </row>
    <row r="1449" spans="2:4" x14ac:dyDescent="0.2">
      <c r="B1449" t="s">
        <v>1485</v>
      </c>
      <c r="C1449" s="51">
        <f>Corr_0!C1449</f>
        <v>5.9486808056526688E-2</v>
      </c>
      <c r="D1449" s="51">
        <v>3.8358357223361811E-2</v>
      </c>
    </row>
    <row r="1450" spans="2:4" x14ac:dyDescent="0.2">
      <c r="B1450" t="s">
        <v>1486</v>
      </c>
      <c r="C1450" s="51">
        <f>Corr_0!C1450</f>
        <v>2.1087406683333067E-2</v>
      </c>
      <c r="D1450" s="51">
        <v>8.5382847865044242E-2</v>
      </c>
    </row>
    <row r="1451" spans="2:4" x14ac:dyDescent="0.2">
      <c r="B1451" t="s">
        <v>1487</v>
      </c>
      <c r="C1451" s="51">
        <f>Corr_0!C1451</f>
        <v>1.84054210803796E-2</v>
      </c>
      <c r="D1451" s="51">
        <v>9.4417205784583791E-2</v>
      </c>
    </row>
    <row r="1452" spans="2:4" x14ac:dyDescent="0.2">
      <c r="B1452" t="s">
        <v>1488</v>
      </c>
      <c r="C1452" s="51">
        <f>Corr_0!C1452</f>
        <v>4.0054235521347244E-2</v>
      </c>
      <c r="D1452" s="51">
        <v>5.438890828700018E-2</v>
      </c>
    </row>
    <row r="1453" spans="2:4" x14ac:dyDescent="0.2">
      <c r="B1453" t="s">
        <v>1489</v>
      </c>
      <c r="C1453" s="51">
        <f>Corr_0!C1453</f>
        <v>2.3716573719558195E-2</v>
      </c>
      <c r="D1453" s="51">
        <v>4.8763804922874909E-2</v>
      </c>
    </row>
    <row r="1454" spans="2:4" x14ac:dyDescent="0.2">
      <c r="B1454" t="s">
        <v>1490</v>
      </c>
      <c r="C1454" s="51">
        <f>Corr_0!C1454</f>
        <v>5.6645920498457653E-2</v>
      </c>
      <c r="D1454" s="51">
        <v>2.5001544238636472E-2</v>
      </c>
    </row>
    <row r="1455" spans="2:4" x14ac:dyDescent="0.2">
      <c r="B1455" t="s">
        <v>1491</v>
      </c>
      <c r="C1455" s="51">
        <f>Corr_0!C1455</f>
        <v>-6.0840377660650816E-3</v>
      </c>
      <c r="D1455" s="51">
        <v>2.5129257210217536E-2</v>
      </c>
    </row>
    <row r="1456" spans="2:4" x14ac:dyDescent="0.2">
      <c r="B1456" t="s">
        <v>1492</v>
      </c>
      <c r="C1456" s="51">
        <f>Corr_0!C1456</f>
        <v>-7.1616763861209898E-3</v>
      </c>
      <c r="D1456" s="51">
        <v>4.9854519200810285E-2</v>
      </c>
    </row>
    <row r="1457" spans="2:4" x14ac:dyDescent="0.2">
      <c r="B1457" t="s">
        <v>1493</v>
      </c>
      <c r="C1457" s="51">
        <f>Corr_0!C1457</f>
        <v>2.0616625228758491E-2</v>
      </c>
      <c r="D1457" s="51">
        <v>3.2664560228283165E-2</v>
      </c>
    </row>
    <row r="1458" spans="2:4" x14ac:dyDescent="0.2">
      <c r="B1458" t="s">
        <v>1494</v>
      </c>
      <c r="C1458" s="51">
        <f>Corr_0!C1458</f>
        <v>1.1085314078516978E-2</v>
      </c>
      <c r="D1458" s="51">
        <v>2.5317326972591106E-2</v>
      </c>
    </row>
    <row r="1459" spans="2:4" x14ac:dyDescent="0.2">
      <c r="B1459" t="s">
        <v>1495</v>
      </c>
      <c r="C1459" s="51">
        <f>Corr_0!C1459</f>
        <v>1.2229341390741161E-2</v>
      </c>
      <c r="D1459" s="51">
        <v>2.6769225030103722E-2</v>
      </c>
    </row>
    <row r="1460" spans="2:4" x14ac:dyDescent="0.2">
      <c r="B1460" t="s">
        <v>1496</v>
      </c>
      <c r="C1460" s="51">
        <f>Corr_0!C1460</f>
        <v>-1.9439564794968049E-2</v>
      </c>
      <c r="D1460" s="51">
        <v>4.7402568724731031E-2</v>
      </c>
    </row>
    <row r="1461" spans="2:4" x14ac:dyDescent="0.2">
      <c r="B1461" t="s">
        <v>1497</v>
      </c>
      <c r="C1461" s="51">
        <f>Corr_0!C1461</f>
        <v>2.5960224382761438E-2</v>
      </c>
      <c r="D1461" s="51">
        <v>3.4229479300523835E-2</v>
      </c>
    </row>
    <row r="1462" spans="2:4" x14ac:dyDescent="0.2">
      <c r="B1462" t="s">
        <v>1498</v>
      </c>
      <c r="C1462" s="51">
        <f>Corr_0!C1462</f>
        <v>3.5105547694488808E-2</v>
      </c>
      <c r="D1462" s="51">
        <v>2.9560600042161538E-2</v>
      </c>
    </row>
    <row r="1463" spans="2:4" x14ac:dyDescent="0.2">
      <c r="B1463" t="s">
        <v>1499</v>
      </c>
      <c r="C1463" s="51">
        <f>Corr_0!C1463</f>
        <v>-2.9260952923770928E-2</v>
      </c>
      <c r="D1463" s="51">
        <v>3.0455354289136143E-2</v>
      </c>
    </row>
    <row r="1464" spans="2:4" x14ac:dyDescent="0.2">
      <c r="B1464" t="s">
        <v>1500</v>
      </c>
      <c r="C1464" s="51">
        <f>Corr_0!C1464</f>
        <v>-6.3172604445125725E-3</v>
      </c>
      <c r="D1464" s="51">
        <v>3.8395734434773864E-2</v>
      </c>
    </row>
    <row r="1465" spans="2:4" x14ac:dyDescent="0.2">
      <c r="B1465" t="s">
        <v>1501</v>
      </c>
      <c r="C1465" s="51">
        <f>Corr_0!C1465</f>
        <v>4.550899404185501E-2</v>
      </c>
      <c r="D1465" s="51">
        <v>2.8060013278992262E-2</v>
      </c>
    </row>
    <row r="1466" spans="2:4" x14ac:dyDescent="0.2">
      <c r="B1466" t="s">
        <v>1502</v>
      </c>
      <c r="C1466" s="51">
        <f>Corr_0!C1466</f>
        <v>1.7420301128001567E-2</v>
      </c>
      <c r="D1466" s="51">
        <v>3.6495576349354866E-2</v>
      </c>
    </row>
    <row r="1467" spans="2:4" x14ac:dyDescent="0.2">
      <c r="B1467" t="s">
        <v>1503</v>
      </c>
      <c r="C1467" s="51">
        <f>Corr_0!C1467</f>
        <v>-2.4762083740522349E-2</v>
      </c>
      <c r="D1467" s="51">
        <v>3.8314603147275209E-2</v>
      </c>
    </row>
    <row r="1468" spans="2:4" x14ac:dyDescent="0.2">
      <c r="B1468" t="s">
        <v>1504</v>
      </c>
      <c r="C1468" s="51">
        <f>Corr_0!C1468</f>
        <v>-2.7098260080452873E-2</v>
      </c>
      <c r="D1468" s="51">
        <v>2.5038760167969118E-2</v>
      </c>
    </row>
    <row r="1469" spans="2:4" x14ac:dyDescent="0.2">
      <c r="B1469" t="s">
        <v>1505</v>
      </c>
      <c r="C1469" s="51">
        <f>Corr_0!C1469</f>
        <v>1.575219023071104E-2</v>
      </c>
      <c r="D1469" s="51">
        <v>3.1351160174709618E-2</v>
      </c>
    </row>
    <row r="1470" spans="2:4" x14ac:dyDescent="0.2">
      <c r="B1470" t="s">
        <v>1506</v>
      </c>
      <c r="C1470" s="51">
        <f>Corr_0!C1470</f>
        <v>3.4759972626981009E-2</v>
      </c>
      <c r="D1470" s="51">
        <v>7.8885770063372287E-2</v>
      </c>
    </row>
    <row r="1471" spans="2:4" x14ac:dyDescent="0.2">
      <c r="B1471" t="s">
        <v>1507</v>
      </c>
      <c r="C1471" s="51">
        <f>Corr_0!C1471</f>
        <v>3.0136320386241019E-2</v>
      </c>
      <c r="D1471" s="51">
        <v>3.0928426005402736E-2</v>
      </c>
    </row>
    <row r="1472" spans="2:4" x14ac:dyDescent="0.2">
      <c r="B1472" t="s">
        <v>1508</v>
      </c>
      <c r="C1472" s="51">
        <f>Corr_0!C1472</f>
        <v>-3.6521289286833979E-2</v>
      </c>
      <c r="D1472" s="51">
        <v>6.569360601280666E-2</v>
      </c>
    </row>
    <row r="1473" spans="2:4" x14ac:dyDescent="0.2">
      <c r="B1473" t="s">
        <v>1509</v>
      </c>
      <c r="C1473" s="51">
        <f>Corr_0!C1473</f>
        <v>-6.3763003166893827E-3</v>
      </c>
      <c r="D1473" s="51">
        <v>4.975442157905316E-2</v>
      </c>
    </row>
    <row r="1474" spans="2:4" x14ac:dyDescent="0.2">
      <c r="B1474" t="s">
        <v>1510</v>
      </c>
      <c r="C1474" s="51">
        <f>Corr_0!C1474</f>
        <v>3.413824403954948E-2</v>
      </c>
      <c r="D1474" s="51">
        <v>6.7482601801067438E-2</v>
      </c>
    </row>
    <row r="1475" spans="2:4" x14ac:dyDescent="0.2">
      <c r="B1475" t="s">
        <v>1511</v>
      </c>
      <c r="C1475" s="51">
        <f>Corr_0!C1475</f>
        <v>-8.8089280235604823E-3</v>
      </c>
      <c r="D1475" s="51">
        <v>4.8823775010222774E-2</v>
      </c>
    </row>
    <row r="1476" spans="2:4" x14ac:dyDescent="0.2">
      <c r="B1476" t="s">
        <v>1512</v>
      </c>
      <c r="C1476" s="51">
        <f>Corr_0!C1476</f>
        <v>1.021142941869612E-2</v>
      </c>
      <c r="D1476" s="51">
        <v>3.0774269050334872E-2</v>
      </c>
    </row>
    <row r="1477" spans="2:4" x14ac:dyDescent="0.2">
      <c r="B1477" t="s">
        <v>1513</v>
      </c>
      <c r="C1477" s="51">
        <f>Corr_0!C1477</f>
        <v>-8.803277520866017E-3</v>
      </c>
      <c r="D1477" s="51">
        <v>3.9454502205238905E-2</v>
      </c>
    </row>
    <row r="1478" spans="2:4" x14ac:dyDescent="0.2">
      <c r="B1478" t="s">
        <v>1514</v>
      </c>
      <c r="C1478" s="51">
        <f>Corr_0!C1478</f>
        <v>4.1222630726601088E-2</v>
      </c>
      <c r="D1478" s="51">
        <v>0.10580788447006367</v>
      </c>
    </row>
    <row r="1479" spans="2:4" x14ac:dyDescent="0.2">
      <c r="B1479" t="s">
        <v>1515</v>
      </c>
      <c r="C1479" s="51">
        <f>Corr_0!C1479</f>
        <v>7.8904138245905503E-2</v>
      </c>
      <c r="D1479" s="51">
        <v>2.5098085400143594E-2</v>
      </c>
    </row>
    <row r="1480" spans="2:4" x14ac:dyDescent="0.2">
      <c r="B1480" t="s">
        <v>1516</v>
      </c>
      <c r="C1480" s="51">
        <f>Corr_0!C1480</f>
        <v>-7.7043844907199611E-3</v>
      </c>
      <c r="D1480" s="51">
        <v>5.3125208256453761E-2</v>
      </c>
    </row>
    <row r="1481" spans="2:4" x14ac:dyDescent="0.2">
      <c r="B1481" t="s">
        <v>1517</v>
      </c>
      <c r="C1481" s="51">
        <f>Corr_0!C1481</f>
        <v>-1.4131421434945106E-3</v>
      </c>
      <c r="D1481" s="51">
        <v>8.6948979153750244E-2</v>
      </c>
    </row>
    <row r="1482" spans="2:4" x14ac:dyDescent="0.2">
      <c r="B1482" t="s">
        <v>1518</v>
      </c>
      <c r="C1482" s="51">
        <f>Corr_0!C1482</f>
        <v>-2.2681966494867395E-2</v>
      </c>
      <c r="D1482" s="51">
        <v>2.7364981411984068E-2</v>
      </c>
    </row>
    <row r="1483" spans="2:4" x14ac:dyDescent="0.2">
      <c r="B1483" t="s">
        <v>1519</v>
      </c>
      <c r="C1483" s="51">
        <f>Corr_0!C1483</f>
        <v>2.2561316182754108E-2</v>
      </c>
      <c r="D1483" s="51">
        <v>0.10153915354942364</v>
      </c>
    </row>
    <row r="1484" spans="2:4" x14ac:dyDescent="0.2">
      <c r="B1484" t="s">
        <v>1520</v>
      </c>
      <c r="C1484" s="51">
        <f>Corr_0!C1484</f>
        <v>3.5595402534055812E-2</v>
      </c>
      <c r="D1484" s="51">
        <v>2.5209960164504344E-2</v>
      </c>
    </row>
    <row r="1485" spans="2:4" x14ac:dyDescent="0.2">
      <c r="B1485" t="s">
        <v>1521</v>
      </c>
      <c r="C1485" s="51">
        <f>Corr_0!C1485</f>
        <v>-3.8123197676629642E-3</v>
      </c>
      <c r="D1485" s="51">
        <v>3.0770848714261265E-2</v>
      </c>
    </row>
    <row r="1486" spans="2:4" x14ac:dyDescent="0.2">
      <c r="B1486" t="s">
        <v>1522</v>
      </c>
      <c r="C1486" s="51">
        <f>Corr_0!C1486</f>
        <v>4.0643145124750965E-2</v>
      </c>
      <c r="D1486" s="51">
        <v>2.6215857396398218E-2</v>
      </c>
    </row>
    <row r="1487" spans="2:4" x14ac:dyDescent="0.2">
      <c r="B1487" t="s">
        <v>1523</v>
      </c>
      <c r="C1487" s="51">
        <f>Corr_0!C1487</f>
        <v>-1.2747734012468337E-2</v>
      </c>
      <c r="D1487" s="51">
        <v>2.5016330618790546E-2</v>
      </c>
    </row>
    <row r="1488" spans="2:4" x14ac:dyDescent="0.2">
      <c r="B1488" t="s">
        <v>1524</v>
      </c>
      <c r="C1488" s="51">
        <f>Corr_0!C1488</f>
        <v>3.9993396288498184E-2</v>
      </c>
      <c r="D1488" s="51">
        <v>2.5204490091460776E-2</v>
      </c>
    </row>
    <row r="1489" spans="2:4" x14ac:dyDescent="0.2">
      <c r="B1489" t="s">
        <v>1525</v>
      </c>
      <c r="C1489" s="51">
        <f>Corr_0!C1489</f>
        <v>-4.3907345616099585E-3</v>
      </c>
      <c r="D1489" s="51">
        <v>3.3054737412637404E-2</v>
      </c>
    </row>
    <row r="1490" spans="2:4" x14ac:dyDescent="0.2">
      <c r="B1490" t="s">
        <v>1526</v>
      </c>
      <c r="C1490" s="51">
        <f>Corr_0!C1490</f>
        <v>2.8069768347866184E-3</v>
      </c>
      <c r="D1490" s="51">
        <v>3.0536429055811404E-2</v>
      </c>
    </row>
    <row r="1491" spans="2:4" x14ac:dyDescent="0.2">
      <c r="B1491" t="s">
        <v>1527</v>
      </c>
      <c r="C1491" s="51">
        <f>Corr_0!C1491</f>
        <v>3.9482178102237461E-2</v>
      </c>
      <c r="D1491" s="51">
        <v>3.8538763531381248E-2</v>
      </c>
    </row>
    <row r="1492" spans="2:4" x14ac:dyDescent="0.2">
      <c r="B1492" t="s">
        <v>1528</v>
      </c>
      <c r="C1492" s="51">
        <f>Corr_0!C1492</f>
        <v>3.3240671856666258E-2</v>
      </c>
      <c r="D1492" s="51">
        <v>3.80044738214593E-2</v>
      </c>
    </row>
    <row r="1493" spans="2:4" x14ac:dyDescent="0.2">
      <c r="B1493" t="s">
        <v>1529</v>
      </c>
      <c r="C1493" s="51">
        <f>Corr_0!C1493</f>
        <v>-1.2948558237428276E-2</v>
      </c>
      <c r="D1493" s="51">
        <v>3.6921015286913911E-2</v>
      </c>
    </row>
    <row r="1494" spans="2:4" x14ac:dyDescent="0.2">
      <c r="B1494" t="s">
        <v>1530</v>
      </c>
      <c r="C1494" s="51">
        <f>Corr_0!C1494</f>
        <v>2.6330294940227986E-3</v>
      </c>
      <c r="D1494" s="51">
        <v>2.5236108613192972E-2</v>
      </c>
    </row>
    <row r="1495" spans="2:4" x14ac:dyDescent="0.2">
      <c r="B1495" t="s">
        <v>1531</v>
      </c>
      <c r="C1495" s="51">
        <f>Corr_0!C1495</f>
        <v>4.5746484920719159E-3</v>
      </c>
      <c r="D1495" s="51">
        <v>2.5000083164688758E-2</v>
      </c>
    </row>
    <row r="1496" spans="2:4" x14ac:dyDescent="0.2">
      <c r="B1496" t="s">
        <v>1532</v>
      </c>
      <c r="C1496" s="51">
        <f>Corr_0!C1496</f>
        <v>1.3354284400883929E-2</v>
      </c>
      <c r="D1496" s="51">
        <v>2.6785285615388791E-2</v>
      </c>
    </row>
    <row r="1497" spans="2:4" x14ac:dyDescent="0.2">
      <c r="B1497" t="s">
        <v>1533</v>
      </c>
      <c r="C1497" s="51">
        <f>Corr_0!C1497</f>
        <v>-2.1741506897477315E-2</v>
      </c>
      <c r="D1497" s="51">
        <v>2.5000002568325307E-2</v>
      </c>
    </row>
    <row r="1498" spans="2:4" x14ac:dyDescent="0.2">
      <c r="B1498" t="s">
        <v>1534</v>
      </c>
      <c r="C1498" s="51">
        <f>Corr_0!C1498</f>
        <v>2.7008467243986888E-2</v>
      </c>
      <c r="D1498" s="51">
        <v>4.2842915249662904E-2</v>
      </c>
    </row>
    <row r="1499" spans="2:4" x14ac:dyDescent="0.2">
      <c r="B1499" t="s">
        <v>1535</v>
      </c>
      <c r="C1499" s="51">
        <f>Corr_0!C1499</f>
        <v>5.476694646196629E-3</v>
      </c>
      <c r="D1499" s="51">
        <v>3.8806068008095905E-2</v>
      </c>
    </row>
    <row r="1500" spans="2:4" x14ac:dyDescent="0.2">
      <c r="B1500" t="s">
        <v>1536</v>
      </c>
      <c r="C1500" s="51">
        <f>Corr_0!C1500</f>
        <v>1.915886446467795E-2</v>
      </c>
      <c r="D1500" s="51">
        <v>3.3934534637254328E-2</v>
      </c>
    </row>
    <row r="1501" spans="2:4" x14ac:dyDescent="0.2">
      <c r="B1501" t="s">
        <v>1537</v>
      </c>
      <c r="C1501" s="51">
        <f>Corr_0!C1501</f>
        <v>7.541219443328603E-3</v>
      </c>
      <c r="D1501" s="51">
        <v>8.8162475419553687E-2</v>
      </c>
    </row>
    <row r="1502" spans="2:4" x14ac:dyDescent="0.2">
      <c r="B1502" t="s">
        <v>1538</v>
      </c>
      <c r="C1502" s="51">
        <f>Corr_0!C1502</f>
        <v>1.0246434523720835E-2</v>
      </c>
      <c r="D1502" s="51">
        <v>2.5080177537792701E-2</v>
      </c>
    </row>
    <row r="1503" spans="2:4" x14ac:dyDescent="0.2">
      <c r="B1503" t="s">
        <v>1539</v>
      </c>
      <c r="C1503" s="51">
        <f>Corr_0!C1503</f>
        <v>5.7796031437039224E-3</v>
      </c>
      <c r="D1503" s="51">
        <v>2.7135642224501676E-2</v>
      </c>
    </row>
    <row r="1504" spans="2:4" x14ac:dyDescent="0.2">
      <c r="B1504" t="s">
        <v>1540</v>
      </c>
      <c r="C1504" s="51">
        <f>Corr_0!C1504</f>
        <v>-2.5461881737485099E-3</v>
      </c>
      <c r="D1504" s="51">
        <v>3.3018349440171596E-2</v>
      </c>
    </row>
    <row r="1505" spans="2:4" x14ac:dyDescent="0.2">
      <c r="B1505" t="s">
        <v>1541</v>
      </c>
      <c r="C1505" s="51">
        <f>Corr_0!C1505</f>
        <v>1.0438510178666696E-2</v>
      </c>
      <c r="D1505" s="51">
        <v>4.2996827868571445E-2</v>
      </c>
    </row>
    <row r="1506" spans="2:4" x14ac:dyDescent="0.2">
      <c r="B1506" t="s">
        <v>1542</v>
      </c>
      <c r="C1506" s="51">
        <f>Corr_0!C1506</f>
        <v>8.2751483697285789E-3</v>
      </c>
      <c r="D1506" s="51">
        <v>2.5086231057839786E-2</v>
      </c>
    </row>
    <row r="1507" spans="2:4" x14ac:dyDescent="0.2">
      <c r="B1507" t="s">
        <v>1543</v>
      </c>
      <c r="C1507" s="51">
        <f>Corr_0!C1507</f>
        <v>7.9849720301305369E-3</v>
      </c>
      <c r="D1507" s="51">
        <v>3.3024951702616802E-2</v>
      </c>
    </row>
    <row r="1508" spans="2:4" x14ac:dyDescent="0.2">
      <c r="B1508" t="s">
        <v>1544</v>
      </c>
      <c r="C1508" s="51">
        <f>Corr_0!C1508</f>
        <v>2.7416294031018119E-2</v>
      </c>
      <c r="D1508" s="51">
        <v>2.5034978923237677E-2</v>
      </c>
    </row>
    <row r="1509" spans="2:4" x14ac:dyDescent="0.2">
      <c r="B1509" t="s">
        <v>1545</v>
      </c>
      <c r="C1509" s="51">
        <f>Corr_0!C1509</f>
        <v>7.2380518309474399E-3</v>
      </c>
      <c r="D1509" s="51">
        <v>5.521946506172079E-2</v>
      </c>
    </row>
    <row r="1510" spans="2:4" x14ac:dyDescent="0.2">
      <c r="B1510" t="s">
        <v>1546</v>
      </c>
      <c r="C1510" s="51">
        <f>Corr_0!C1510</f>
        <v>-2.1760721926452654E-4</v>
      </c>
      <c r="D1510" s="51">
        <v>2.504275871040744E-2</v>
      </c>
    </row>
    <row r="1511" spans="2:4" x14ac:dyDescent="0.2">
      <c r="B1511" t="s">
        <v>1547</v>
      </c>
      <c r="C1511" s="51">
        <f>Corr_0!C1511</f>
        <v>-1.5546410328671628E-3</v>
      </c>
      <c r="D1511" s="51">
        <v>3.9118510659604436E-2</v>
      </c>
    </row>
    <row r="1512" spans="2:4" x14ac:dyDescent="0.2">
      <c r="B1512" t="s">
        <v>1548</v>
      </c>
      <c r="C1512" s="51">
        <f>Corr_0!C1512</f>
        <v>2.9824228859134114E-3</v>
      </c>
      <c r="D1512" s="51">
        <v>2.9714920968886158E-2</v>
      </c>
    </row>
    <row r="1513" spans="2:4" x14ac:dyDescent="0.2">
      <c r="B1513" t="s">
        <v>1549</v>
      </c>
      <c r="C1513" s="51">
        <f>Corr_0!C1513</f>
        <v>-3.4534638877161655E-2</v>
      </c>
      <c r="D1513" s="51">
        <v>3.0205126068436831E-2</v>
      </c>
    </row>
    <row r="1514" spans="2:4" x14ac:dyDescent="0.2">
      <c r="B1514" t="s">
        <v>1550</v>
      </c>
      <c r="C1514" s="51">
        <f>Corr_0!C1514</f>
        <v>4.2397250731276105E-3</v>
      </c>
      <c r="D1514" s="51">
        <v>7.2374285672553496E-2</v>
      </c>
    </row>
    <row r="1515" spans="2:4" x14ac:dyDescent="0.2">
      <c r="B1515" t="s">
        <v>1551</v>
      </c>
      <c r="C1515" s="51">
        <f>Corr_0!C1515</f>
        <v>-2.2294044127343218E-2</v>
      </c>
      <c r="D1515" s="51">
        <v>2.5341549091389391E-2</v>
      </c>
    </row>
    <row r="1516" spans="2:4" x14ac:dyDescent="0.2">
      <c r="B1516" t="s">
        <v>1552</v>
      </c>
      <c r="C1516" s="51">
        <f>Corr_0!C1516</f>
        <v>1.5120093701789523E-2</v>
      </c>
      <c r="D1516" s="51">
        <v>3.7437631692270962E-2</v>
      </c>
    </row>
    <row r="1517" spans="2:4" x14ac:dyDescent="0.2">
      <c r="B1517" t="s">
        <v>1553</v>
      </c>
      <c r="C1517" s="51">
        <f>Corr_0!C1517</f>
        <v>5.7975664969957472E-3</v>
      </c>
      <c r="D1517" s="51">
        <v>3.5359842444086222E-2</v>
      </c>
    </row>
    <row r="1518" spans="2:4" x14ac:dyDescent="0.2">
      <c r="B1518" t="s">
        <v>1554</v>
      </c>
      <c r="C1518" s="51">
        <f>Corr_0!C1518</f>
        <v>9.3748380653418759E-3</v>
      </c>
      <c r="D1518" s="51">
        <v>2.5658305780276468E-2</v>
      </c>
    </row>
    <row r="1519" spans="2:4" x14ac:dyDescent="0.2">
      <c r="B1519" t="s">
        <v>1555</v>
      </c>
      <c r="C1519" s="51">
        <f>Corr_0!C1519</f>
        <v>5.0254020956257778E-2</v>
      </c>
      <c r="D1519" s="51">
        <v>6.3073458601691723E-2</v>
      </c>
    </row>
    <row r="1520" spans="2:4" x14ac:dyDescent="0.2">
      <c r="B1520" t="s">
        <v>1556</v>
      </c>
      <c r="C1520" s="51">
        <f>Corr_0!C1520</f>
        <v>-8.5499609190239304E-3</v>
      </c>
      <c r="D1520" s="51">
        <v>4.3688782886830702E-2</v>
      </c>
    </row>
    <row r="1521" spans="2:4" x14ac:dyDescent="0.2">
      <c r="B1521" t="s">
        <v>1557</v>
      </c>
      <c r="C1521" s="51">
        <f>Corr_0!C1521</f>
        <v>-1.1380587514410298E-2</v>
      </c>
      <c r="D1521" s="51">
        <v>2.5214587397240362E-2</v>
      </c>
    </row>
    <row r="1522" spans="2:4" x14ac:dyDescent="0.2">
      <c r="B1522" t="s">
        <v>1558</v>
      </c>
      <c r="C1522" s="51">
        <f>Corr_0!C1522</f>
        <v>-9.5777149433687123E-3</v>
      </c>
      <c r="D1522" s="51">
        <v>3.2000012292169019E-2</v>
      </c>
    </row>
    <row r="1523" spans="2:4" x14ac:dyDescent="0.2">
      <c r="B1523" t="s">
        <v>1559</v>
      </c>
      <c r="C1523" s="51">
        <f>Corr_0!C1523</f>
        <v>-1.8510948752984237E-2</v>
      </c>
      <c r="D1523" s="51">
        <v>3.6191319527183283E-2</v>
      </c>
    </row>
    <row r="1524" spans="2:4" x14ac:dyDescent="0.2">
      <c r="B1524" t="s">
        <v>1560</v>
      </c>
      <c r="C1524" s="51">
        <f>Corr_0!C1524</f>
        <v>2.2447490186551448E-2</v>
      </c>
      <c r="D1524" s="51">
        <v>4.5763976037608879E-2</v>
      </c>
    </row>
    <row r="1525" spans="2:4" x14ac:dyDescent="0.2">
      <c r="B1525" t="s">
        <v>1561</v>
      </c>
      <c r="C1525" s="51">
        <f>Corr_0!C1525</f>
        <v>5.7585015702584542E-3</v>
      </c>
      <c r="D1525" s="51">
        <v>2.8819897021047761E-2</v>
      </c>
    </row>
    <row r="1526" spans="2:4" x14ac:dyDescent="0.2">
      <c r="B1526" t="s">
        <v>1562</v>
      </c>
      <c r="C1526" s="51">
        <f>Corr_0!C1526</f>
        <v>-1.9556831598930863E-3</v>
      </c>
      <c r="D1526" s="51">
        <v>3.3535774094701334E-2</v>
      </c>
    </row>
    <row r="1527" spans="2:4" x14ac:dyDescent="0.2">
      <c r="B1527" t="s">
        <v>1563</v>
      </c>
      <c r="C1527" s="51">
        <f>Corr_0!C1527</f>
        <v>2.5563931849560594E-2</v>
      </c>
      <c r="D1527" s="51">
        <v>6.104436865294173E-2</v>
      </c>
    </row>
    <row r="1528" spans="2:4" x14ac:dyDescent="0.2">
      <c r="B1528" t="s">
        <v>1564</v>
      </c>
      <c r="C1528" s="51">
        <f>Corr_0!C1528</f>
        <v>-8.6433559529045089E-3</v>
      </c>
      <c r="D1528" s="51">
        <v>2.577601730632971E-2</v>
      </c>
    </row>
    <row r="1529" spans="2:4" x14ac:dyDescent="0.2">
      <c r="B1529" t="s">
        <v>1565</v>
      </c>
      <c r="C1529" s="51">
        <f>Corr_0!C1529</f>
        <v>-1.7494440259073166E-2</v>
      </c>
      <c r="D1529" s="51">
        <v>2.6530458969583788E-2</v>
      </c>
    </row>
    <row r="1530" spans="2:4" x14ac:dyDescent="0.2">
      <c r="B1530" t="s">
        <v>1566</v>
      </c>
      <c r="C1530" s="51">
        <f>Corr_0!C1530</f>
        <v>-1.031843353865408E-2</v>
      </c>
      <c r="D1530" s="51">
        <v>4.8897024807541919E-2</v>
      </c>
    </row>
    <row r="1531" spans="2:4" x14ac:dyDescent="0.2">
      <c r="B1531" t="s">
        <v>1567</v>
      </c>
      <c r="C1531" s="51">
        <f>Corr_0!C1531</f>
        <v>2.1519188027024308E-2</v>
      </c>
      <c r="D1531" s="51">
        <v>3.8927240055152031E-2</v>
      </c>
    </row>
    <row r="1532" spans="2:4" x14ac:dyDescent="0.2">
      <c r="B1532" t="s">
        <v>1568</v>
      </c>
      <c r="C1532" s="51">
        <f>Corr_0!C1532</f>
        <v>1.3425685781984045E-2</v>
      </c>
      <c r="D1532" s="51">
        <v>0.18923965210995569</v>
      </c>
    </row>
    <row r="1533" spans="2:4" x14ac:dyDescent="0.2">
      <c r="B1533" t="s">
        <v>1569</v>
      </c>
      <c r="C1533" s="51">
        <f>Corr_0!C1533</f>
        <v>9.7478857589826853E-3</v>
      </c>
      <c r="D1533" s="51">
        <v>2.8364392391638973E-2</v>
      </c>
    </row>
    <row r="1534" spans="2:4" x14ac:dyDescent="0.2">
      <c r="B1534" t="s">
        <v>1570</v>
      </c>
      <c r="C1534" s="51">
        <f>Corr_0!C1534</f>
        <v>1.6515853655297601E-2</v>
      </c>
      <c r="D1534" s="51">
        <v>2.7190085125685725E-2</v>
      </c>
    </row>
    <row r="1535" spans="2:4" x14ac:dyDescent="0.2">
      <c r="B1535" t="s">
        <v>1571</v>
      </c>
      <c r="C1535" s="51">
        <f>Corr_0!C1535</f>
        <v>1.292784984417919E-2</v>
      </c>
      <c r="D1535" s="51">
        <v>2.6748613000967709E-2</v>
      </c>
    </row>
    <row r="1536" spans="2:4" x14ac:dyDescent="0.2">
      <c r="B1536" t="s">
        <v>1572</v>
      </c>
      <c r="C1536" s="51">
        <f>Corr_0!C1536</f>
        <v>3.0399175460209073E-2</v>
      </c>
      <c r="D1536" s="51">
        <v>2.8560339467334987E-2</v>
      </c>
    </row>
    <row r="1537" spans="2:4" x14ac:dyDescent="0.2">
      <c r="B1537" t="s">
        <v>1573</v>
      </c>
      <c r="C1537" s="51">
        <f>Corr_0!C1537</f>
        <v>-1.2001879092449838E-2</v>
      </c>
      <c r="D1537" s="51">
        <v>7.5882736575708487E-2</v>
      </c>
    </row>
    <row r="1538" spans="2:4" x14ac:dyDescent="0.2">
      <c r="B1538" t="s">
        <v>1574</v>
      </c>
      <c r="C1538" s="51">
        <f>Corr_0!C1538</f>
        <v>1.5581196574406229E-3</v>
      </c>
      <c r="D1538" s="51">
        <v>3.3573656197826388E-2</v>
      </c>
    </row>
    <row r="1539" spans="2:4" x14ac:dyDescent="0.2">
      <c r="B1539" t="s">
        <v>1575</v>
      </c>
      <c r="C1539" s="51">
        <f>Corr_0!C1539</f>
        <v>7.5396193843736692E-4</v>
      </c>
      <c r="D1539" s="51">
        <v>7.6211233089207769E-2</v>
      </c>
    </row>
    <row r="1540" spans="2:4" x14ac:dyDescent="0.2">
      <c r="B1540" t="s">
        <v>1576</v>
      </c>
      <c r="C1540" s="51">
        <f>Corr_0!C1540</f>
        <v>4.3703995302086789E-2</v>
      </c>
      <c r="D1540" s="51">
        <v>3.1508896144664594E-2</v>
      </c>
    </row>
    <row r="1541" spans="2:4" x14ac:dyDescent="0.2">
      <c r="B1541" t="s">
        <v>1577</v>
      </c>
      <c r="C1541" s="51">
        <f>Corr_0!C1541</f>
        <v>8.1418863906716783E-3</v>
      </c>
      <c r="D1541" s="51">
        <v>5.7204611474038644E-2</v>
      </c>
    </row>
    <row r="1542" spans="2:4" x14ac:dyDescent="0.2">
      <c r="B1542" t="s">
        <v>1578</v>
      </c>
      <c r="C1542" s="51">
        <f>Corr_0!C1542</f>
        <v>-2.6463383719183657E-2</v>
      </c>
      <c r="D1542" s="51">
        <v>3.3011636983590435E-2</v>
      </c>
    </row>
    <row r="1543" spans="2:4" x14ac:dyDescent="0.2">
      <c r="B1543" t="s">
        <v>1579</v>
      </c>
      <c r="C1543" s="51">
        <f>Corr_0!C1543</f>
        <v>1.4785274578012073E-2</v>
      </c>
      <c r="D1543" s="51">
        <v>2.7299239804865812E-2</v>
      </c>
    </row>
    <row r="1544" spans="2:4" x14ac:dyDescent="0.2">
      <c r="B1544" t="s">
        <v>1580</v>
      </c>
      <c r="C1544" s="51">
        <f>Corr_0!C1544</f>
        <v>2.2410779581294879E-2</v>
      </c>
      <c r="D1544" s="51">
        <v>6.7935115537982871E-2</v>
      </c>
    </row>
    <row r="1545" spans="2:4" x14ac:dyDescent="0.2">
      <c r="B1545" t="s">
        <v>1581</v>
      </c>
      <c r="C1545" s="51">
        <f>Corr_0!C1545</f>
        <v>-3.6820750043537968E-3</v>
      </c>
      <c r="D1545" s="51">
        <v>3.6909816360683176E-2</v>
      </c>
    </row>
    <row r="1546" spans="2:4" x14ac:dyDescent="0.2">
      <c r="B1546" t="s">
        <v>1582</v>
      </c>
      <c r="C1546" s="51">
        <f>Corr_0!C1546</f>
        <v>1.6516185248979017E-3</v>
      </c>
      <c r="D1546" s="51">
        <v>5.1897829401943305E-2</v>
      </c>
    </row>
    <row r="1547" spans="2:4" x14ac:dyDescent="0.2">
      <c r="B1547" t="s">
        <v>1583</v>
      </c>
      <c r="C1547" s="51">
        <f>Corr_0!C1547</f>
        <v>1.8978183446173663E-2</v>
      </c>
      <c r="D1547" s="51">
        <v>3.1988790056086874E-2</v>
      </c>
    </row>
    <row r="1548" spans="2:4" x14ac:dyDescent="0.2">
      <c r="B1548" t="s">
        <v>1584</v>
      </c>
      <c r="C1548" s="51">
        <f>Corr_0!C1548</f>
        <v>9.2871333481735659E-3</v>
      </c>
      <c r="D1548" s="51">
        <v>3.1513369932861038E-2</v>
      </c>
    </row>
    <row r="1549" spans="2:4" x14ac:dyDescent="0.2">
      <c r="B1549" t="s">
        <v>1585</v>
      </c>
      <c r="C1549" s="51">
        <f>Corr_0!C1549</f>
        <v>9.8576984015398272E-3</v>
      </c>
      <c r="D1549" s="51">
        <v>3.1105199851657002E-2</v>
      </c>
    </row>
    <row r="1550" spans="2:4" x14ac:dyDescent="0.2">
      <c r="B1550" t="s">
        <v>1586</v>
      </c>
      <c r="C1550" s="51">
        <f>Corr_0!C1550</f>
        <v>1.2751567483816739E-2</v>
      </c>
      <c r="D1550" s="51">
        <v>2.8161831215702093E-2</v>
      </c>
    </row>
    <row r="1551" spans="2:4" x14ac:dyDescent="0.2">
      <c r="B1551" t="s">
        <v>1587</v>
      </c>
      <c r="C1551" s="51">
        <f>Corr_0!C1551</f>
        <v>-1.2964006405849359E-2</v>
      </c>
      <c r="D1551" s="51">
        <v>9.1531649087949141E-2</v>
      </c>
    </row>
    <row r="1552" spans="2:4" x14ac:dyDescent="0.2">
      <c r="B1552" t="s">
        <v>1588</v>
      </c>
      <c r="C1552" s="51">
        <f>Corr_0!C1552</f>
        <v>3.359913867105177E-2</v>
      </c>
      <c r="D1552" s="51">
        <v>2.5388072414806784E-2</v>
      </c>
    </row>
    <row r="1553" spans="2:4" x14ac:dyDescent="0.2">
      <c r="B1553" t="s">
        <v>1589</v>
      </c>
      <c r="C1553" s="51">
        <f>Corr_0!C1553</f>
        <v>4.500977627116319E-2</v>
      </c>
      <c r="D1553" s="51">
        <v>2.8223830197787125E-2</v>
      </c>
    </row>
    <row r="1554" spans="2:4" x14ac:dyDescent="0.2">
      <c r="B1554" t="s">
        <v>1590</v>
      </c>
      <c r="C1554" s="51">
        <f>Corr_0!C1554</f>
        <v>1.8600109573148525E-2</v>
      </c>
      <c r="D1554" s="51">
        <v>3.3782773753168578E-2</v>
      </c>
    </row>
    <row r="1555" spans="2:4" x14ac:dyDescent="0.2">
      <c r="B1555" t="s">
        <v>1591</v>
      </c>
      <c r="C1555" s="51">
        <f>Corr_0!C1555</f>
        <v>-2.0239630927853434E-2</v>
      </c>
      <c r="D1555" s="51">
        <v>4.483458532198932E-2</v>
      </c>
    </row>
    <row r="1556" spans="2:4" x14ac:dyDescent="0.2">
      <c r="B1556" t="s">
        <v>1592</v>
      </c>
      <c r="C1556" s="51">
        <f>Corr_0!C1556</f>
        <v>-2.5628725303230432E-3</v>
      </c>
      <c r="D1556" s="51">
        <v>3.7265046749687641E-2</v>
      </c>
    </row>
    <row r="1557" spans="2:4" x14ac:dyDescent="0.2">
      <c r="B1557" t="s">
        <v>1593</v>
      </c>
      <c r="C1557" s="51">
        <f>Corr_0!C1557</f>
        <v>-1.0459361753041957E-2</v>
      </c>
      <c r="D1557" s="51">
        <v>3.0059638838350736E-2</v>
      </c>
    </row>
    <row r="1558" spans="2:4" x14ac:dyDescent="0.2">
      <c r="B1558" t="s">
        <v>1594</v>
      </c>
      <c r="C1558" s="51">
        <f>Corr_0!C1558</f>
        <v>8.3701127692794829E-3</v>
      </c>
      <c r="D1558" s="51">
        <v>2.8904870560080231E-2</v>
      </c>
    </row>
    <row r="1559" spans="2:4" x14ac:dyDescent="0.2">
      <c r="B1559" t="s">
        <v>1595</v>
      </c>
      <c r="C1559" s="51">
        <f>Corr_0!C1559</f>
        <v>6.4848658553592021E-3</v>
      </c>
      <c r="D1559" s="51">
        <v>2.5441931299537732E-2</v>
      </c>
    </row>
    <row r="1560" spans="2:4" x14ac:dyDescent="0.2">
      <c r="B1560" t="s">
        <v>1596</v>
      </c>
      <c r="C1560" s="51">
        <f>Corr_0!C1560</f>
        <v>-2.7276539151935182E-3</v>
      </c>
      <c r="D1560" s="51">
        <v>3.5624596352094348E-2</v>
      </c>
    </row>
    <row r="1561" spans="2:4" x14ac:dyDescent="0.2">
      <c r="B1561" t="s">
        <v>1597</v>
      </c>
      <c r="C1561" s="51">
        <f>Corr_0!C1561</f>
        <v>1.3508057877644444E-2</v>
      </c>
      <c r="D1561" s="51">
        <v>5.1662418624734363E-2</v>
      </c>
    </row>
    <row r="1562" spans="2:4" x14ac:dyDescent="0.2">
      <c r="B1562" t="s">
        <v>1598</v>
      </c>
      <c r="C1562" s="51">
        <f>Corr_0!C1562</f>
        <v>4.6894267179357893E-2</v>
      </c>
      <c r="D1562" s="51">
        <v>4.880831598784037E-2</v>
      </c>
    </row>
    <row r="1563" spans="2:4" x14ac:dyDescent="0.2">
      <c r="B1563" t="s">
        <v>1599</v>
      </c>
      <c r="C1563" s="51">
        <f>Corr_0!C1563</f>
        <v>5.507343180612824E-2</v>
      </c>
      <c r="D1563" s="51">
        <v>9.5326703472861402E-2</v>
      </c>
    </row>
    <row r="1564" spans="2:4" x14ac:dyDescent="0.2">
      <c r="B1564" t="s">
        <v>1600</v>
      </c>
      <c r="C1564" s="51">
        <f>Corr_0!C1564</f>
        <v>-9.2498354469083312E-4</v>
      </c>
      <c r="D1564" s="51">
        <v>4.7046304062941038E-2</v>
      </c>
    </row>
    <row r="1565" spans="2:4" x14ac:dyDescent="0.2">
      <c r="B1565" t="s">
        <v>1601</v>
      </c>
      <c r="C1565" s="51">
        <f>Corr_0!C1565</f>
        <v>-1.6339820307631509E-2</v>
      </c>
      <c r="D1565" s="51">
        <v>6.0121718228413092E-2</v>
      </c>
    </row>
    <row r="1566" spans="2:4" x14ac:dyDescent="0.2">
      <c r="B1566" t="s">
        <v>1602</v>
      </c>
      <c r="C1566" s="51">
        <f>Corr_0!C1566</f>
        <v>4.4212695151337598E-2</v>
      </c>
      <c r="D1566" s="51">
        <v>3.0785036666792685E-2</v>
      </c>
    </row>
    <row r="1567" spans="2:4" x14ac:dyDescent="0.2">
      <c r="B1567" t="s">
        <v>1603</v>
      </c>
      <c r="C1567" s="51">
        <f>Corr_0!C1567</f>
        <v>1.388203638781519E-2</v>
      </c>
      <c r="D1567" s="51">
        <v>3.0560582685099896E-2</v>
      </c>
    </row>
    <row r="1568" spans="2:4" x14ac:dyDescent="0.2">
      <c r="B1568" t="s">
        <v>1604</v>
      </c>
      <c r="C1568" s="51">
        <f>Corr_0!C1568</f>
        <v>-5.9024058169393299E-3</v>
      </c>
      <c r="D1568" s="51">
        <v>6.1402279040918641E-2</v>
      </c>
    </row>
    <row r="1569" spans="2:4" x14ac:dyDescent="0.2">
      <c r="B1569" t="s">
        <v>1605</v>
      </c>
      <c r="C1569" s="51">
        <f>Corr_0!C1569</f>
        <v>1.4606815248843365E-2</v>
      </c>
      <c r="D1569" s="51">
        <v>2.6146071096973124E-2</v>
      </c>
    </row>
    <row r="1570" spans="2:4" x14ac:dyDescent="0.2">
      <c r="B1570" t="s">
        <v>1606</v>
      </c>
      <c r="C1570" s="51">
        <f>Corr_0!C1570</f>
        <v>-3.7038236851369734E-3</v>
      </c>
      <c r="D1570" s="51">
        <v>3.680348118466719E-2</v>
      </c>
    </row>
    <row r="1571" spans="2:4" x14ac:dyDescent="0.2">
      <c r="B1571" t="s">
        <v>1607</v>
      </c>
      <c r="C1571" s="51">
        <f>Corr_0!C1571</f>
        <v>-1.1936257364859574E-2</v>
      </c>
      <c r="D1571" s="51">
        <v>2.5192884358489098E-2</v>
      </c>
    </row>
    <row r="1572" spans="2:4" x14ac:dyDescent="0.2">
      <c r="B1572" t="s">
        <v>1608</v>
      </c>
      <c r="C1572" s="51">
        <f>Corr_0!C1572</f>
        <v>-2.0487090307188663E-2</v>
      </c>
      <c r="D1572" s="51">
        <v>3.1973786372334952E-2</v>
      </c>
    </row>
    <row r="1573" spans="2:4" x14ac:dyDescent="0.2">
      <c r="B1573" t="s">
        <v>1609</v>
      </c>
      <c r="C1573" s="51">
        <f>Corr_0!C1573</f>
        <v>2.0737950491660526E-2</v>
      </c>
      <c r="D1573" s="51">
        <v>2.5929739572703919E-2</v>
      </c>
    </row>
    <row r="1574" spans="2:4" x14ac:dyDescent="0.2">
      <c r="B1574" t="s">
        <v>1610</v>
      </c>
      <c r="C1574" s="51">
        <f>Corr_0!C1574</f>
        <v>-3.1634626080397771E-4</v>
      </c>
      <c r="D1574" s="51">
        <v>2.5512607209328748E-2</v>
      </c>
    </row>
    <row r="1575" spans="2:4" x14ac:dyDescent="0.2">
      <c r="B1575" t="s">
        <v>1611</v>
      </c>
      <c r="C1575" s="51">
        <f>Corr_0!C1575</f>
        <v>1.3423877182362046E-2</v>
      </c>
      <c r="D1575" s="51">
        <v>2.6255701694338919E-2</v>
      </c>
    </row>
    <row r="1576" spans="2:4" x14ac:dyDescent="0.2">
      <c r="B1576" t="s">
        <v>1612</v>
      </c>
      <c r="C1576" s="51">
        <f>Corr_0!C1576</f>
        <v>2.2816499318236354E-2</v>
      </c>
      <c r="D1576" s="51">
        <v>2.8188858229957037E-2</v>
      </c>
    </row>
    <row r="1577" spans="2:4" x14ac:dyDescent="0.2">
      <c r="B1577" t="s">
        <v>1613</v>
      </c>
      <c r="C1577" s="51">
        <f>Corr_0!C1577</f>
        <v>1.6231711707837351E-2</v>
      </c>
      <c r="D1577" s="51">
        <v>2.5221154297085623E-2</v>
      </c>
    </row>
    <row r="1578" spans="2:4" x14ac:dyDescent="0.2">
      <c r="B1578" t="s">
        <v>1614</v>
      </c>
      <c r="C1578" s="51">
        <f>Corr_0!C1578</f>
        <v>1.3261147576453582E-2</v>
      </c>
      <c r="D1578" s="51">
        <v>3.1546960462487839E-2</v>
      </c>
    </row>
    <row r="1579" spans="2:4" x14ac:dyDescent="0.2">
      <c r="B1579" t="s">
        <v>1615</v>
      </c>
      <c r="C1579" s="51">
        <f>Corr_0!C1579</f>
        <v>2.8600196027413751E-3</v>
      </c>
      <c r="D1579" s="51">
        <v>3.4657116324498347E-2</v>
      </c>
    </row>
    <row r="1580" spans="2:4" x14ac:dyDescent="0.2">
      <c r="B1580" t="s">
        <v>1616</v>
      </c>
      <c r="C1580" s="51">
        <f>Corr_0!C1580</f>
        <v>1.7922751643288853E-2</v>
      </c>
      <c r="D1580" s="51">
        <v>2.6572271618548048E-2</v>
      </c>
    </row>
    <row r="1581" spans="2:4" x14ac:dyDescent="0.2">
      <c r="B1581" t="s">
        <v>1617</v>
      </c>
      <c r="C1581" s="51">
        <f>Corr_0!C1581</f>
        <v>4.5014785782006086E-3</v>
      </c>
      <c r="D1581" s="51">
        <v>4.6628211025468352E-2</v>
      </c>
    </row>
    <row r="1582" spans="2:4" x14ac:dyDescent="0.2">
      <c r="B1582" t="s">
        <v>1618</v>
      </c>
      <c r="C1582" s="51">
        <f>Corr_0!C1582</f>
        <v>1.4799820068781515E-2</v>
      </c>
      <c r="D1582" s="51">
        <v>2.5070546637815102E-2</v>
      </c>
    </row>
    <row r="1583" spans="2:4" x14ac:dyDescent="0.2">
      <c r="B1583" t="s">
        <v>1619</v>
      </c>
      <c r="C1583" s="51">
        <f>Corr_0!C1583</f>
        <v>-8.0266207188407889E-3</v>
      </c>
      <c r="D1583" s="51">
        <v>3.8397083907477633E-2</v>
      </c>
    </row>
    <row r="1584" spans="2:4" x14ac:dyDescent="0.2">
      <c r="B1584" t="s">
        <v>1620</v>
      </c>
      <c r="C1584" s="51">
        <f>Corr_0!C1584</f>
        <v>2.9294069016441264E-2</v>
      </c>
      <c r="D1584" s="51">
        <v>2.5000220522396397E-2</v>
      </c>
    </row>
    <row r="1585" spans="2:4" x14ac:dyDescent="0.2">
      <c r="B1585" t="s">
        <v>1621</v>
      </c>
      <c r="C1585" s="51">
        <f>Corr_0!C1585</f>
        <v>6.690200374733235E-2</v>
      </c>
      <c r="D1585" s="51">
        <v>2.9558046908103541E-2</v>
      </c>
    </row>
    <row r="1586" spans="2:4" x14ac:dyDescent="0.2">
      <c r="B1586" t="s">
        <v>1622</v>
      </c>
      <c r="C1586" s="51">
        <f>Corr_0!C1586</f>
        <v>1.1819026159276748E-2</v>
      </c>
      <c r="D1586" s="51">
        <v>3.2765361612156554E-2</v>
      </c>
    </row>
    <row r="1587" spans="2:4" x14ac:dyDescent="0.2">
      <c r="B1587" t="s">
        <v>1623</v>
      </c>
      <c r="C1587" s="51">
        <f>Corr_0!C1587</f>
        <v>1.542609976445693E-2</v>
      </c>
      <c r="D1587" s="51">
        <v>2.9302213614018063E-2</v>
      </c>
    </row>
    <row r="1588" spans="2:4" x14ac:dyDescent="0.2">
      <c r="B1588" t="s">
        <v>1624</v>
      </c>
      <c r="C1588" s="51">
        <f>Corr_0!C1588</f>
        <v>1.5564129188120552E-2</v>
      </c>
      <c r="D1588" s="51">
        <v>2.7683560452547683E-2</v>
      </c>
    </row>
    <row r="1589" spans="2:4" x14ac:dyDescent="0.2">
      <c r="B1589" t="s">
        <v>1625</v>
      </c>
      <c r="C1589" s="51">
        <f>Corr_0!C1589</f>
        <v>1.7868902813364767E-2</v>
      </c>
      <c r="D1589" s="51">
        <v>4.8547716268171927E-2</v>
      </c>
    </row>
    <row r="1590" spans="2:4" x14ac:dyDescent="0.2">
      <c r="B1590" t="s">
        <v>1626</v>
      </c>
      <c r="C1590" s="51">
        <f>Corr_0!C1590</f>
        <v>-8.9774181493310571E-3</v>
      </c>
      <c r="D1590" s="51">
        <v>2.5015048824876884E-2</v>
      </c>
    </row>
    <row r="1591" spans="2:4" x14ac:dyDescent="0.2">
      <c r="B1591" t="s">
        <v>1627</v>
      </c>
      <c r="C1591" s="51">
        <f>Corr_0!C1591</f>
        <v>-1.295011932781792E-2</v>
      </c>
      <c r="D1591" s="51">
        <v>2.9843405280568239E-2</v>
      </c>
    </row>
    <row r="1592" spans="2:4" x14ac:dyDescent="0.2">
      <c r="B1592" t="s">
        <v>1628</v>
      </c>
      <c r="C1592" s="51">
        <f>Corr_0!C1592</f>
        <v>8.5292632579281498E-4</v>
      </c>
      <c r="D1592" s="51">
        <v>6.6816809075638278E-2</v>
      </c>
    </row>
    <row r="1593" spans="2:4" x14ac:dyDescent="0.2">
      <c r="B1593" t="s">
        <v>1629</v>
      </c>
      <c r="C1593" s="51">
        <f>Corr_0!C1593</f>
        <v>1.3350257267174911E-2</v>
      </c>
      <c r="D1593" s="51">
        <v>2.5387294222822904E-2</v>
      </c>
    </row>
    <row r="1594" spans="2:4" x14ac:dyDescent="0.2">
      <c r="B1594" t="s">
        <v>1630</v>
      </c>
      <c r="C1594" s="51">
        <f>Corr_0!C1594</f>
        <v>1.7577272480381011E-2</v>
      </c>
      <c r="D1594" s="51">
        <v>3.8785044560507527E-2</v>
      </c>
    </row>
    <row r="1595" spans="2:4" x14ac:dyDescent="0.2">
      <c r="B1595" t="s">
        <v>1631</v>
      </c>
      <c r="C1595" s="51">
        <f>Corr_0!C1595</f>
        <v>2.5823297998182865E-2</v>
      </c>
      <c r="D1595" s="51">
        <v>2.6366530229131355E-2</v>
      </c>
    </row>
    <row r="1596" spans="2:4" x14ac:dyDescent="0.2">
      <c r="B1596" t="s">
        <v>1632</v>
      </c>
      <c r="C1596" s="51">
        <f>Corr_0!C1596</f>
        <v>1.7373035658748478E-3</v>
      </c>
      <c r="D1596" s="51">
        <v>0.1394357097405608</v>
      </c>
    </row>
    <row r="1597" spans="2:4" x14ac:dyDescent="0.2">
      <c r="B1597" t="s">
        <v>1633</v>
      </c>
      <c r="C1597" s="51">
        <f>Corr_0!C1597</f>
        <v>1.488165634601556E-2</v>
      </c>
      <c r="D1597" s="51">
        <v>2.5192769090452798E-2</v>
      </c>
    </row>
    <row r="1598" spans="2:4" x14ac:dyDescent="0.2">
      <c r="B1598" t="s">
        <v>1634</v>
      </c>
      <c r="C1598" s="51">
        <f>Corr_0!C1598</f>
        <v>2.0896556001477693E-3</v>
      </c>
      <c r="D1598" s="51">
        <v>3.3358541294370686E-2</v>
      </c>
    </row>
    <row r="1599" spans="2:4" x14ac:dyDescent="0.2">
      <c r="B1599" t="s">
        <v>1635</v>
      </c>
      <c r="C1599" s="51">
        <f>Corr_0!C1599</f>
        <v>5.832044293771909E-2</v>
      </c>
      <c r="D1599" s="51">
        <v>2.5345078156136965E-2</v>
      </c>
    </row>
    <row r="1600" spans="2:4" x14ac:dyDescent="0.2">
      <c r="B1600" t="s">
        <v>1636</v>
      </c>
      <c r="C1600" s="51">
        <f>Corr_0!C1600</f>
        <v>2.1646850009884276E-2</v>
      </c>
      <c r="D1600" s="51">
        <v>3.6400850191187953E-2</v>
      </c>
    </row>
    <row r="1601" spans="2:4" x14ac:dyDescent="0.2">
      <c r="B1601" t="s">
        <v>1637</v>
      </c>
      <c r="C1601" s="51">
        <f>Corr_0!C1601</f>
        <v>1.5174183263670586E-2</v>
      </c>
      <c r="D1601" s="51">
        <v>5.6931982906012119E-2</v>
      </c>
    </row>
    <row r="1602" spans="2:4" x14ac:dyDescent="0.2">
      <c r="B1602" t="s">
        <v>1638</v>
      </c>
      <c r="C1602" s="51">
        <f>Corr_0!C1602</f>
        <v>5.0907897669017203E-2</v>
      </c>
      <c r="D1602" s="51">
        <v>2.7767619097161605E-2</v>
      </c>
    </row>
    <row r="1603" spans="2:4" x14ac:dyDescent="0.2">
      <c r="B1603" t="s">
        <v>1639</v>
      </c>
      <c r="C1603" s="51">
        <f>Corr_0!C1603</f>
        <v>4.6890871063892782E-3</v>
      </c>
      <c r="D1603" s="51">
        <v>2.8670794944198018E-2</v>
      </c>
    </row>
    <row r="1604" spans="2:4" x14ac:dyDescent="0.2">
      <c r="B1604" t="s">
        <v>1640</v>
      </c>
      <c r="C1604" s="51">
        <f>Corr_0!C1604</f>
        <v>-4.0355521252663125E-3</v>
      </c>
      <c r="D1604" s="51">
        <v>3.5705262176269889E-2</v>
      </c>
    </row>
    <row r="1605" spans="2:4" x14ac:dyDescent="0.2">
      <c r="B1605" t="s">
        <v>1641</v>
      </c>
      <c r="C1605" s="51">
        <f>Corr_0!C1605</f>
        <v>3.9892562101223605E-4</v>
      </c>
      <c r="D1605" s="51">
        <v>5.1668800331376524E-2</v>
      </c>
    </row>
    <row r="1606" spans="2:4" x14ac:dyDescent="0.2">
      <c r="B1606" t="s">
        <v>1642</v>
      </c>
      <c r="C1606" s="51">
        <f>Corr_0!C1606</f>
        <v>2.3368294731457233E-2</v>
      </c>
      <c r="D1606" s="51">
        <v>4.7057454314891813E-2</v>
      </c>
    </row>
    <row r="1607" spans="2:4" x14ac:dyDescent="0.2">
      <c r="B1607" t="s">
        <v>1643</v>
      </c>
      <c r="C1607" s="51">
        <f>Corr_0!C1607</f>
        <v>1.3880169889997846E-2</v>
      </c>
      <c r="D1607" s="51">
        <v>2.6244366539327053E-2</v>
      </c>
    </row>
    <row r="1608" spans="2:4" x14ac:dyDescent="0.2">
      <c r="B1608" t="s">
        <v>1644</v>
      </c>
      <c r="C1608" s="51">
        <f>Corr_0!C1608</f>
        <v>1.3042316029449491E-2</v>
      </c>
      <c r="D1608" s="51">
        <v>4.1450441020987494E-2</v>
      </c>
    </row>
    <row r="1609" spans="2:4" x14ac:dyDescent="0.2">
      <c r="B1609" t="s">
        <v>1645</v>
      </c>
      <c r="C1609" s="51">
        <f>Corr_0!C1609</f>
        <v>1.8580152328390435E-2</v>
      </c>
      <c r="D1609" s="51">
        <v>3.0144083424661253E-2</v>
      </c>
    </row>
    <row r="1610" spans="2:4" x14ac:dyDescent="0.2">
      <c r="B1610" t="s">
        <v>1646</v>
      </c>
      <c r="C1610" s="51">
        <f>Corr_0!C1610</f>
        <v>8.3114321776128607E-3</v>
      </c>
      <c r="D1610" s="51">
        <v>2.8804812251422802E-2</v>
      </c>
    </row>
    <row r="1611" spans="2:4" x14ac:dyDescent="0.2">
      <c r="B1611" t="s">
        <v>1647</v>
      </c>
      <c r="C1611" s="51">
        <f>Corr_0!C1611</f>
        <v>2.0952435619600609E-2</v>
      </c>
      <c r="D1611" s="51">
        <v>3.9279836608394347E-2</v>
      </c>
    </row>
    <row r="1612" spans="2:4" x14ac:dyDescent="0.2">
      <c r="B1612" t="s">
        <v>1648</v>
      </c>
      <c r="C1612" s="51">
        <f>Corr_0!C1612</f>
        <v>2.0521119891278486E-2</v>
      </c>
      <c r="D1612" s="51">
        <v>2.5417801392148054E-2</v>
      </c>
    </row>
    <row r="1613" spans="2:4" x14ac:dyDescent="0.2">
      <c r="B1613" t="s">
        <v>1649</v>
      </c>
      <c r="C1613" s="51">
        <f>Corr_0!C1613</f>
        <v>-1.2655261801887479E-2</v>
      </c>
      <c r="D1613" s="51">
        <v>2.5098772982390473E-2</v>
      </c>
    </row>
    <row r="1614" spans="2:4" x14ac:dyDescent="0.2">
      <c r="B1614" t="s">
        <v>1650</v>
      </c>
      <c r="C1614" s="51">
        <f>Corr_0!C1614</f>
        <v>4.3818855092258052E-2</v>
      </c>
      <c r="D1614" s="51">
        <v>2.5007004053432525E-2</v>
      </c>
    </row>
    <row r="1615" spans="2:4" x14ac:dyDescent="0.2">
      <c r="B1615" t="s">
        <v>1651</v>
      </c>
      <c r="C1615" s="51">
        <f>Corr_0!C1615</f>
        <v>3.0757594043864786E-2</v>
      </c>
      <c r="D1615" s="51">
        <v>6.88810995618718E-2</v>
      </c>
    </row>
    <row r="1616" spans="2:4" x14ac:dyDescent="0.2">
      <c r="B1616" t="s">
        <v>1652</v>
      </c>
      <c r="C1616" s="51">
        <f>Corr_0!C1616</f>
        <v>-5.0268589481305154E-3</v>
      </c>
      <c r="D1616" s="51">
        <v>3.3371643261147596E-2</v>
      </c>
    </row>
    <row r="1617" spans="2:4" x14ac:dyDescent="0.2">
      <c r="B1617" t="s">
        <v>1653</v>
      </c>
      <c r="C1617" s="51">
        <f>Corr_0!C1617</f>
        <v>1.8480551596199837E-2</v>
      </c>
      <c r="D1617" s="51">
        <v>2.6750795806133411E-2</v>
      </c>
    </row>
    <row r="1618" spans="2:4" x14ac:dyDescent="0.2">
      <c r="B1618" t="s">
        <v>1654</v>
      </c>
      <c r="C1618" s="51">
        <f>Corr_0!C1618</f>
        <v>-1.9816621488234674E-2</v>
      </c>
      <c r="D1618" s="51">
        <v>3.7854895891220076E-2</v>
      </c>
    </row>
    <row r="1619" spans="2:4" x14ac:dyDescent="0.2">
      <c r="B1619" t="s">
        <v>1655</v>
      </c>
      <c r="C1619" s="51">
        <f>Corr_0!C1619</f>
        <v>2.3694383909083738E-2</v>
      </c>
      <c r="D1619" s="51">
        <v>4.48141101825116E-2</v>
      </c>
    </row>
    <row r="1620" spans="2:4" x14ac:dyDescent="0.2">
      <c r="B1620" t="s">
        <v>1656</v>
      </c>
      <c r="C1620" s="51">
        <f>Corr_0!C1620</f>
        <v>1.5501831276776394E-3</v>
      </c>
      <c r="D1620" s="51">
        <v>5.8096586653613572E-2</v>
      </c>
    </row>
    <row r="1621" spans="2:4" x14ac:dyDescent="0.2">
      <c r="B1621" t="s">
        <v>1657</v>
      </c>
      <c r="C1621" s="51">
        <f>Corr_0!C1621</f>
        <v>1.4167109335605329E-2</v>
      </c>
      <c r="D1621" s="51">
        <v>2.5995544924535149E-2</v>
      </c>
    </row>
    <row r="1622" spans="2:4" x14ac:dyDescent="0.2">
      <c r="B1622" t="s">
        <v>1658</v>
      </c>
      <c r="C1622" s="51">
        <f>Corr_0!C1622</f>
        <v>1.5802470929434251E-2</v>
      </c>
      <c r="D1622" s="51">
        <v>2.9023823019098623E-2</v>
      </c>
    </row>
    <row r="1623" spans="2:4" x14ac:dyDescent="0.2">
      <c r="B1623" t="s">
        <v>1659</v>
      </c>
      <c r="C1623" s="51">
        <f>Corr_0!C1623</f>
        <v>8.0583605659576181E-3</v>
      </c>
      <c r="D1623" s="51">
        <v>2.5274204087050743E-2</v>
      </c>
    </row>
    <row r="1624" spans="2:4" x14ac:dyDescent="0.2">
      <c r="B1624" t="s">
        <v>1660</v>
      </c>
      <c r="C1624" s="51">
        <f>Corr_0!C1624</f>
        <v>-1.5506219491068484E-2</v>
      </c>
      <c r="D1624" s="51">
        <v>2.5876642244983119E-2</v>
      </c>
    </row>
    <row r="1625" spans="2:4" x14ac:dyDescent="0.2">
      <c r="B1625" t="s">
        <v>1661</v>
      </c>
      <c r="C1625" s="51">
        <f>Corr_0!C1625</f>
        <v>-1.3052601861058858E-2</v>
      </c>
      <c r="D1625" s="51">
        <v>3.0705950184805906E-2</v>
      </c>
    </row>
    <row r="1626" spans="2:4" x14ac:dyDescent="0.2">
      <c r="B1626" t="s">
        <v>1662</v>
      </c>
      <c r="C1626" s="51">
        <f>Corr_0!C1626</f>
        <v>2.4970475590115813E-2</v>
      </c>
      <c r="D1626" s="51">
        <v>3.9747958596130242E-2</v>
      </c>
    </row>
    <row r="1627" spans="2:4" x14ac:dyDescent="0.2">
      <c r="B1627" t="s">
        <v>1663</v>
      </c>
      <c r="C1627" s="51">
        <f>Corr_0!C1627</f>
        <v>1.8402452670052142E-2</v>
      </c>
      <c r="D1627" s="51">
        <v>2.7220921888318789E-2</v>
      </c>
    </row>
    <row r="1628" spans="2:4" x14ac:dyDescent="0.2">
      <c r="B1628" t="s">
        <v>1664</v>
      </c>
      <c r="C1628" s="51">
        <f>Corr_0!C1628</f>
        <v>2.3611688503006184E-2</v>
      </c>
      <c r="D1628" s="51">
        <v>2.785231090738172E-2</v>
      </c>
    </row>
    <row r="1629" spans="2:4" x14ac:dyDescent="0.2">
      <c r="B1629" t="s">
        <v>1665</v>
      </c>
      <c r="C1629" s="51">
        <f>Corr_0!C1629</f>
        <v>-4.0407641285031617E-4</v>
      </c>
      <c r="D1629" s="51">
        <v>2.9637180292699711E-2</v>
      </c>
    </row>
    <row r="1630" spans="2:4" x14ac:dyDescent="0.2">
      <c r="B1630" t="s">
        <v>1666</v>
      </c>
      <c r="C1630" s="51">
        <f>Corr_0!C1630</f>
        <v>4.8455048586413071E-2</v>
      </c>
      <c r="D1630" s="51">
        <v>2.7757035982872661E-2</v>
      </c>
    </row>
    <row r="1631" spans="2:4" x14ac:dyDescent="0.2">
      <c r="B1631" t="s">
        <v>1667</v>
      </c>
      <c r="C1631" s="51">
        <f>Corr_0!C1631</f>
        <v>1.4460702415771659E-2</v>
      </c>
      <c r="D1631" s="51">
        <v>2.7122897535448252E-2</v>
      </c>
    </row>
    <row r="1632" spans="2:4" x14ac:dyDescent="0.2">
      <c r="B1632" t="s">
        <v>1668</v>
      </c>
      <c r="C1632" s="51">
        <f>Corr_0!C1632</f>
        <v>1.8693565725534697E-2</v>
      </c>
      <c r="D1632" s="51">
        <v>2.6346195160548824E-2</v>
      </c>
    </row>
    <row r="1633" spans="2:4" x14ac:dyDescent="0.2">
      <c r="B1633" t="s">
        <v>1669</v>
      </c>
      <c r="C1633" s="51">
        <f>Corr_0!C1633</f>
        <v>1.8040369536062677E-2</v>
      </c>
      <c r="D1633" s="51">
        <v>2.5177767390155911E-2</v>
      </c>
    </row>
    <row r="1634" spans="2:4" x14ac:dyDescent="0.2">
      <c r="B1634" t="s">
        <v>1670</v>
      </c>
      <c r="C1634" s="51">
        <f>Corr_0!C1634</f>
        <v>3.93826949027496E-2</v>
      </c>
      <c r="D1634" s="51">
        <v>5.0718017897220108E-2</v>
      </c>
    </row>
    <row r="1635" spans="2:4" x14ac:dyDescent="0.2">
      <c r="B1635" t="s">
        <v>1671</v>
      </c>
      <c r="C1635" s="51">
        <f>Corr_0!C1635</f>
        <v>-9.757918886699685E-3</v>
      </c>
      <c r="D1635" s="51">
        <v>2.926964582695854E-2</v>
      </c>
    </row>
    <row r="1636" spans="2:4" x14ac:dyDescent="0.2">
      <c r="B1636" t="s">
        <v>1672</v>
      </c>
      <c r="C1636" s="51">
        <f>Corr_0!C1636</f>
        <v>-1.0022526239788533E-4</v>
      </c>
      <c r="D1636" s="51">
        <v>3.0904614482277742E-2</v>
      </c>
    </row>
    <row r="1637" spans="2:4" x14ac:dyDescent="0.2">
      <c r="B1637" t="s">
        <v>1673</v>
      </c>
      <c r="C1637" s="51">
        <f>Corr_0!C1637</f>
        <v>-7.737404139188055E-3</v>
      </c>
      <c r="D1637" s="51">
        <v>4.1660025121351626E-2</v>
      </c>
    </row>
    <row r="1638" spans="2:4" x14ac:dyDescent="0.2">
      <c r="B1638" t="s">
        <v>1674</v>
      </c>
      <c r="C1638" s="51">
        <f>Corr_0!C1638</f>
        <v>5.2287360386815314E-2</v>
      </c>
      <c r="D1638" s="51">
        <v>6.144395170059281E-2</v>
      </c>
    </row>
    <row r="1639" spans="2:4" x14ac:dyDescent="0.2">
      <c r="B1639" t="s">
        <v>1675</v>
      </c>
      <c r="C1639" s="51">
        <f>Corr_0!C1639</f>
        <v>2.1951336958957582E-2</v>
      </c>
      <c r="D1639" s="51">
        <v>5.375766943456288E-2</v>
      </c>
    </row>
    <row r="1640" spans="2:4" x14ac:dyDescent="0.2">
      <c r="B1640" t="s">
        <v>1676</v>
      </c>
      <c r="C1640" s="51">
        <f>Corr_0!C1640</f>
        <v>3.4342952131765928E-2</v>
      </c>
      <c r="D1640" s="51">
        <v>3.0192645206482547E-2</v>
      </c>
    </row>
    <row r="1641" spans="2:4" x14ac:dyDescent="0.2">
      <c r="B1641" t="s">
        <v>1677</v>
      </c>
      <c r="C1641" s="51">
        <f>Corr_0!C1641</f>
        <v>1.0416358818286939E-2</v>
      </c>
      <c r="D1641" s="51">
        <v>3.3856924985921945E-2</v>
      </c>
    </row>
    <row r="1642" spans="2:4" x14ac:dyDescent="0.2">
      <c r="B1642" t="s">
        <v>1678</v>
      </c>
      <c r="C1642" s="51">
        <f>Corr_0!C1642</f>
        <v>-1.3979190651699972E-2</v>
      </c>
      <c r="D1642" s="51">
        <v>3.8167335809638291E-2</v>
      </c>
    </row>
    <row r="1643" spans="2:4" x14ac:dyDescent="0.2">
      <c r="B1643" t="s">
        <v>1679</v>
      </c>
      <c r="C1643" s="51">
        <f>Corr_0!C1643</f>
        <v>-2.182032342520639E-3</v>
      </c>
      <c r="D1643" s="51">
        <v>3.0697658827116635E-2</v>
      </c>
    </row>
    <row r="1644" spans="2:4" x14ac:dyDescent="0.2">
      <c r="B1644" t="s">
        <v>1680</v>
      </c>
      <c r="C1644" s="51">
        <f>Corr_0!C1644</f>
        <v>1.422819097151203E-2</v>
      </c>
      <c r="D1644" s="51">
        <v>2.5059431606702737E-2</v>
      </c>
    </row>
    <row r="1645" spans="2:4" x14ac:dyDescent="0.2">
      <c r="B1645" t="s">
        <v>1681</v>
      </c>
      <c r="C1645" s="51">
        <f>Corr_0!C1645</f>
        <v>2.8998112010894354E-2</v>
      </c>
      <c r="D1645" s="51">
        <v>3.4389726073122448E-2</v>
      </c>
    </row>
    <row r="1646" spans="2:4" x14ac:dyDescent="0.2">
      <c r="B1646" t="s">
        <v>1682</v>
      </c>
      <c r="C1646" s="51">
        <f>Corr_0!C1646</f>
        <v>9.4501351129585177E-3</v>
      </c>
      <c r="D1646" s="51">
        <v>2.8720639256504484E-2</v>
      </c>
    </row>
    <row r="1647" spans="2:4" x14ac:dyDescent="0.2">
      <c r="B1647" t="s">
        <v>1683</v>
      </c>
      <c r="C1647" s="51">
        <f>Corr_0!C1647</f>
        <v>3.0815977764986097E-2</v>
      </c>
      <c r="D1647" s="51">
        <v>3.2223451434807281E-2</v>
      </c>
    </row>
    <row r="1648" spans="2:4" x14ac:dyDescent="0.2">
      <c r="B1648" t="s">
        <v>1684</v>
      </c>
      <c r="C1648" s="51">
        <f>Corr_0!C1648</f>
        <v>3.4447261113977119E-2</v>
      </c>
      <c r="D1648" s="51">
        <v>2.7992691406469927E-2</v>
      </c>
    </row>
    <row r="1649" spans="2:4" x14ac:dyDescent="0.2">
      <c r="B1649" t="s">
        <v>1685</v>
      </c>
      <c r="C1649" s="51">
        <f>Corr_0!C1649</f>
        <v>1.9670832134500181E-2</v>
      </c>
      <c r="D1649" s="51">
        <v>6.8622075540628102E-2</v>
      </c>
    </row>
    <row r="1650" spans="2:4" x14ac:dyDescent="0.2">
      <c r="B1650" t="s">
        <v>1686</v>
      </c>
      <c r="C1650" s="51">
        <f>Corr_0!C1650</f>
        <v>2.8862912659954838E-2</v>
      </c>
      <c r="D1650" s="51">
        <v>4.0324389623833355E-2</v>
      </c>
    </row>
    <row r="1651" spans="2:4" x14ac:dyDescent="0.2">
      <c r="B1651" t="s">
        <v>1687</v>
      </c>
      <c r="C1651" s="51">
        <f>Corr_0!C1651</f>
        <v>-1.4550864372697507E-2</v>
      </c>
      <c r="D1651" s="51">
        <v>4.4109363831748016E-2</v>
      </c>
    </row>
    <row r="1652" spans="2:4" x14ac:dyDescent="0.2">
      <c r="B1652" t="s">
        <v>1688</v>
      </c>
      <c r="C1652" s="51">
        <f>Corr_0!C1652</f>
        <v>4.934970409539309E-3</v>
      </c>
      <c r="D1652" s="51">
        <v>2.9089611954862035E-2</v>
      </c>
    </row>
    <row r="1653" spans="2:4" x14ac:dyDescent="0.2">
      <c r="B1653" t="s">
        <v>1689</v>
      </c>
      <c r="C1653" s="51">
        <f>Corr_0!C1653</f>
        <v>1.7548965733557291E-2</v>
      </c>
      <c r="D1653" s="51">
        <v>4.3694981432690162E-2</v>
      </c>
    </row>
    <row r="1654" spans="2:4" x14ac:dyDescent="0.2">
      <c r="B1654" t="s">
        <v>1690</v>
      </c>
      <c r="C1654" s="51">
        <f>Corr_0!C1654</f>
        <v>9.3576448948601357E-3</v>
      </c>
      <c r="D1654" s="51">
        <v>2.9618809271779505E-2</v>
      </c>
    </row>
    <row r="1655" spans="2:4" x14ac:dyDescent="0.2">
      <c r="B1655" t="s">
        <v>1691</v>
      </c>
      <c r="C1655" s="51">
        <f>Corr_0!C1655</f>
        <v>1.9323327188819739E-2</v>
      </c>
      <c r="D1655" s="51">
        <v>3.849902312032262E-2</v>
      </c>
    </row>
    <row r="1656" spans="2:4" x14ac:dyDescent="0.2">
      <c r="B1656" t="s">
        <v>1692</v>
      </c>
      <c r="C1656" s="51">
        <f>Corr_0!C1656</f>
        <v>-2.3617455703318774E-2</v>
      </c>
      <c r="D1656" s="51">
        <v>2.9119979155183086E-2</v>
      </c>
    </row>
    <row r="1657" spans="2:4" x14ac:dyDescent="0.2">
      <c r="B1657" t="s">
        <v>1693</v>
      </c>
      <c r="C1657" s="51">
        <f>Corr_0!C1657</f>
        <v>9.9124830160262339E-3</v>
      </c>
      <c r="D1657" s="51">
        <v>3.3623524201994048E-2</v>
      </c>
    </row>
    <row r="1658" spans="2:4" x14ac:dyDescent="0.2">
      <c r="B1658" t="s">
        <v>1694</v>
      </c>
      <c r="C1658" s="51">
        <f>Corr_0!C1658</f>
        <v>1.4179528153916262E-2</v>
      </c>
      <c r="D1658" s="51">
        <v>4.2132186506281762E-2</v>
      </c>
    </row>
    <row r="1659" spans="2:4" x14ac:dyDescent="0.2">
      <c r="B1659" t="s">
        <v>1695</v>
      </c>
      <c r="C1659" s="51">
        <f>Corr_0!C1659</f>
        <v>-1.1485801774202114E-2</v>
      </c>
      <c r="D1659" s="51">
        <v>2.9476924676903909E-2</v>
      </c>
    </row>
    <row r="1660" spans="2:4" x14ac:dyDescent="0.2">
      <c r="B1660" t="s">
        <v>1696</v>
      </c>
      <c r="C1660" s="51">
        <f>Corr_0!C1660</f>
        <v>1.74880563265477E-2</v>
      </c>
      <c r="D1660" s="51">
        <v>2.7266232741435237E-2</v>
      </c>
    </row>
    <row r="1661" spans="2:4" x14ac:dyDescent="0.2">
      <c r="B1661" t="s">
        <v>1697</v>
      </c>
      <c r="C1661" s="51">
        <f>Corr_0!C1661</f>
        <v>-1.8200109338400772E-2</v>
      </c>
      <c r="D1661" s="51">
        <v>2.6351893317478187E-2</v>
      </c>
    </row>
    <row r="1662" spans="2:4" x14ac:dyDescent="0.2">
      <c r="B1662" t="s">
        <v>1698</v>
      </c>
      <c r="C1662" s="51">
        <f>Corr_0!C1662</f>
        <v>1.7443618184764628E-2</v>
      </c>
      <c r="D1662" s="51">
        <v>3.0343656285440525E-2</v>
      </c>
    </row>
    <row r="1663" spans="2:4" x14ac:dyDescent="0.2">
      <c r="B1663" t="s">
        <v>1699</v>
      </c>
      <c r="C1663" s="51">
        <f>Corr_0!C1663</f>
        <v>-8.5143489050568451E-3</v>
      </c>
      <c r="D1663" s="51">
        <v>2.8349222251157196E-2</v>
      </c>
    </row>
    <row r="1664" spans="2:4" x14ac:dyDescent="0.2">
      <c r="B1664" t="s">
        <v>1700</v>
      </c>
      <c r="C1664" s="51">
        <f>Corr_0!C1664</f>
        <v>9.9713641941432743E-3</v>
      </c>
      <c r="D1664" s="51">
        <v>2.5000022137615232E-2</v>
      </c>
    </row>
    <row r="1665" spans="2:4" x14ac:dyDescent="0.2">
      <c r="B1665" t="s">
        <v>1701</v>
      </c>
      <c r="C1665" s="51">
        <f>Corr_0!C1665</f>
        <v>4.3537244630818192E-3</v>
      </c>
      <c r="D1665" s="51">
        <v>4.0297526000886034E-2</v>
      </c>
    </row>
    <row r="1666" spans="2:4" x14ac:dyDescent="0.2">
      <c r="B1666" t="s">
        <v>1702</v>
      </c>
      <c r="C1666" s="51">
        <f>Corr_0!C1666</f>
        <v>-4.6378403896735268E-3</v>
      </c>
      <c r="D1666" s="51">
        <v>3.1531947719751041E-2</v>
      </c>
    </row>
    <row r="1667" spans="2:4" x14ac:dyDescent="0.2">
      <c r="B1667" t="s">
        <v>1703</v>
      </c>
      <c r="C1667" s="51">
        <f>Corr_0!C1667</f>
        <v>2.8121330875958923E-2</v>
      </c>
      <c r="D1667" s="51">
        <v>2.5228941078754775E-2</v>
      </c>
    </row>
    <row r="1668" spans="2:4" x14ac:dyDescent="0.2">
      <c r="B1668" t="s">
        <v>1704</v>
      </c>
      <c r="C1668" s="51">
        <f>Corr_0!C1668</f>
        <v>2.19011914520146E-2</v>
      </c>
      <c r="D1668" s="51">
        <v>3.2373634383393822E-2</v>
      </c>
    </row>
    <row r="1669" spans="2:4" x14ac:dyDescent="0.2">
      <c r="B1669" t="s">
        <v>1705</v>
      </c>
      <c r="C1669" s="51">
        <f>Corr_0!C1669</f>
        <v>3.1676200155562398E-3</v>
      </c>
      <c r="D1669" s="51">
        <v>6.2982467594835945E-2</v>
      </c>
    </row>
    <row r="1670" spans="2:4" x14ac:dyDescent="0.2">
      <c r="B1670" t="s">
        <v>1706</v>
      </c>
      <c r="C1670" s="51">
        <f>Corr_0!C1670</f>
        <v>3.9895381955163131E-3</v>
      </c>
      <c r="D1670" s="51">
        <v>2.6972850661839867E-2</v>
      </c>
    </row>
    <row r="1671" spans="2:4" x14ac:dyDescent="0.2">
      <c r="B1671" t="s">
        <v>1707</v>
      </c>
      <c r="C1671" s="51">
        <f>Corr_0!C1671</f>
        <v>1.3290204201208151E-3</v>
      </c>
      <c r="D1671" s="51">
        <v>3.221066026887566E-2</v>
      </c>
    </row>
    <row r="1672" spans="2:4" x14ac:dyDescent="0.2">
      <c r="B1672" t="s">
        <v>1708</v>
      </c>
      <c r="C1672" s="51">
        <f>Corr_0!C1672</f>
        <v>2.7133163834980573E-2</v>
      </c>
      <c r="D1672" s="51">
        <v>5.6804432457368215E-2</v>
      </c>
    </row>
    <row r="1673" spans="2:4" x14ac:dyDescent="0.2">
      <c r="B1673" t="s">
        <v>1709</v>
      </c>
      <c r="C1673" s="51">
        <f>Corr_0!C1673</f>
        <v>-5.3605125139621658E-3</v>
      </c>
      <c r="D1673" s="51">
        <v>2.927042781769874E-2</v>
      </c>
    </row>
    <row r="1674" spans="2:4" x14ac:dyDescent="0.2">
      <c r="B1674" t="s">
        <v>1710</v>
      </c>
      <c r="C1674" s="51">
        <f>Corr_0!C1674</f>
        <v>2.4625552686995143E-2</v>
      </c>
      <c r="D1674" s="51">
        <v>2.5140409181168999E-2</v>
      </c>
    </row>
    <row r="1675" spans="2:4" x14ac:dyDescent="0.2">
      <c r="B1675" t="s">
        <v>1711</v>
      </c>
      <c r="C1675" s="51">
        <f>Corr_0!C1675</f>
        <v>2.4522043576321512E-2</v>
      </c>
      <c r="D1675" s="51">
        <v>2.595287362250407E-2</v>
      </c>
    </row>
    <row r="1676" spans="2:4" x14ac:dyDescent="0.2">
      <c r="B1676" t="s">
        <v>1712</v>
      </c>
      <c r="C1676" s="51">
        <f>Corr_0!C1676</f>
        <v>3.3959065698053119E-2</v>
      </c>
      <c r="D1676" s="51">
        <v>3.7153968215311785E-2</v>
      </c>
    </row>
    <row r="1677" spans="2:4" x14ac:dyDescent="0.2">
      <c r="B1677" t="s">
        <v>1713</v>
      </c>
      <c r="C1677" s="51">
        <f>Corr_0!C1677</f>
        <v>9.452416255127296E-3</v>
      </c>
      <c r="D1677" s="51">
        <v>3.0176559445161018E-2</v>
      </c>
    </row>
    <row r="1678" spans="2:4" x14ac:dyDescent="0.2">
      <c r="B1678" t="s">
        <v>1714</v>
      </c>
      <c r="C1678" s="51">
        <f>Corr_0!C1678</f>
        <v>2.474573853956729E-2</v>
      </c>
      <c r="D1678" s="51">
        <v>7.7367584850584953E-2</v>
      </c>
    </row>
    <row r="1679" spans="2:4" x14ac:dyDescent="0.2">
      <c r="B1679" t="s">
        <v>1715</v>
      </c>
      <c r="C1679" s="51">
        <f>Corr_0!C1679</f>
        <v>9.7730931793496637E-3</v>
      </c>
      <c r="D1679" s="51">
        <v>2.9269840956990281E-2</v>
      </c>
    </row>
    <row r="1680" spans="2:4" x14ac:dyDescent="0.2">
      <c r="B1680" t="s">
        <v>1716</v>
      </c>
      <c r="C1680" s="51">
        <f>Corr_0!C1680</f>
        <v>1.7603129416959084E-2</v>
      </c>
      <c r="D1680" s="51">
        <v>2.688800516062493E-2</v>
      </c>
    </row>
    <row r="1681" spans="2:4" x14ac:dyDescent="0.2">
      <c r="B1681" t="s">
        <v>1717</v>
      </c>
      <c r="C1681" s="51">
        <f>Corr_0!C1681</f>
        <v>1.5399670653483636E-2</v>
      </c>
      <c r="D1681" s="51">
        <v>6.6210672828584727E-2</v>
      </c>
    </row>
    <row r="1682" spans="2:4" x14ac:dyDescent="0.2">
      <c r="B1682" t="s">
        <v>1718</v>
      </c>
      <c r="C1682" s="51">
        <f>Corr_0!C1682</f>
        <v>-2.1795507096367073E-2</v>
      </c>
      <c r="D1682" s="51">
        <v>2.5001137929474653E-2</v>
      </c>
    </row>
    <row r="1683" spans="2:4" x14ac:dyDescent="0.2">
      <c r="B1683" t="s">
        <v>1719</v>
      </c>
      <c r="C1683" s="51">
        <f>Corr_0!C1683</f>
        <v>4.1618619712669057E-3</v>
      </c>
      <c r="D1683" s="51">
        <v>4.0965506781831515E-2</v>
      </c>
    </row>
    <row r="1684" spans="2:4" x14ac:dyDescent="0.2">
      <c r="B1684" t="s">
        <v>1720</v>
      </c>
      <c r="C1684" s="51">
        <f>Corr_0!C1684</f>
        <v>2.613034861606521E-2</v>
      </c>
      <c r="D1684" s="51">
        <v>4.0601795158880474E-2</v>
      </c>
    </row>
    <row r="1685" spans="2:4" x14ac:dyDescent="0.2">
      <c r="B1685" t="s">
        <v>1721</v>
      </c>
      <c r="C1685" s="51">
        <f>Corr_0!C1685</f>
        <v>7.2669024814302876E-3</v>
      </c>
      <c r="D1685" s="51">
        <v>2.8614003986807527E-2</v>
      </c>
    </row>
    <row r="1686" spans="2:4" x14ac:dyDescent="0.2">
      <c r="B1686" t="s">
        <v>1722</v>
      </c>
      <c r="C1686" s="51">
        <f>Corr_0!C1686</f>
        <v>4.5119584548450997E-2</v>
      </c>
      <c r="D1686" s="51">
        <v>3.7024571334595219E-2</v>
      </c>
    </row>
    <row r="1687" spans="2:4" x14ac:dyDescent="0.2">
      <c r="B1687" t="s">
        <v>1723</v>
      </c>
      <c r="C1687" s="51">
        <f>Corr_0!C1687</f>
        <v>2.0044394085957769E-2</v>
      </c>
      <c r="D1687" s="51">
        <v>2.5005876766524902E-2</v>
      </c>
    </row>
    <row r="1688" spans="2:4" x14ac:dyDescent="0.2">
      <c r="B1688" t="s">
        <v>1724</v>
      </c>
      <c r="C1688" s="51">
        <f>Corr_0!C1688</f>
        <v>-2.2880332204137759E-4</v>
      </c>
      <c r="D1688" s="51">
        <v>2.9306510852509435E-2</v>
      </c>
    </row>
    <row r="1689" spans="2:4" x14ac:dyDescent="0.2">
      <c r="B1689" t="s">
        <v>1725</v>
      </c>
      <c r="C1689" s="51">
        <f>Corr_0!C1689</f>
        <v>3.3759635679146086E-3</v>
      </c>
      <c r="D1689" s="51">
        <v>2.802325929532656E-2</v>
      </c>
    </row>
    <row r="1690" spans="2:4" x14ac:dyDescent="0.2">
      <c r="B1690" t="s">
        <v>1726</v>
      </c>
      <c r="C1690" s="51">
        <f>Corr_0!C1690</f>
        <v>1.1363883687728643E-2</v>
      </c>
      <c r="D1690" s="51">
        <v>5.4906349233697471E-2</v>
      </c>
    </row>
    <row r="1691" spans="2:4" x14ac:dyDescent="0.2">
      <c r="B1691" t="s">
        <v>1727</v>
      </c>
      <c r="C1691" s="51">
        <f>Corr_0!C1691</f>
        <v>2.1619072471950329E-2</v>
      </c>
      <c r="D1691" s="51">
        <v>4.8101393128147679E-2</v>
      </c>
    </row>
    <row r="1692" spans="2:4" x14ac:dyDescent="0.2">
      <c r="B1692" t="s">
        <v>1728</v>
      </c>
      <c r="C1692" s="51">
        <f>Corr_0!C1692</f>
        <v>3.7330567532164467E-2</v>
      </c>
      <c r="D1692" s="51">
        <v>5.5309683800120288E-2</v>
      </c>
    </row>
    <row r="1693" spans="2:4" x14ac:dyDescent="0.2">
      <c r="B1693" t="s">
        <v>1729</v>
      </c>
      <c r="C1693" s="51">
        <f>Corr_0!C1693</f>
        <v>1.4286127773762449E-2</v>
      </c>
      <c r="D1693" s="51">
        <v>2.6094774043585345E-2</v>
      </c>
    </row>
    <row r="1694" spans="2:4" x14ac:dyDescent="0.2">
      <c r="B1694" t="s">
        <v>1730</v>
      </c>
      <c r="C1694" s="51">
        <f>Corr_0!C1694</f>
        <v>2.8822707310338501E-2</v>
      </c>
      <c r="D1694" s="51">
        <v>2.7056782161840189E-2</v>
      </c>
    </row>
    <row r="1695" spans="2:4" x14ac:dyDescent="0.2">
      <c r="B1695" t="s">
        <v>1731</v>
      </c>
      <c r="C1695" s="51">
        <f>Corr_0!C1695</f>
        <v>-2.4622089913618216E-2</v>
      </c>
      <c r="D1695" s="51">
        <v>2.5192314498548696E-2</v>
      </c>
    </row>
    <row r="1696" spans="2:4" x14ac:dyDescent="0.2">
      <c r="B1696" t="s">
        <v>1732</v>
      </c>
      <c r="C1696" s="51">
        <f>Corr_0!C1696</f>
        <v>2.01056539829895E-2</v>
      </c>
      <c r="D1696" s="51">
        <v>4.0329215761982742E-2</v>
      </c>
    </row>
    <row r="1697" spans="2:4" x14ac:dyDescent="0.2">
      <c r="B1697" t="s">
        <v>1733</v>
      </c>
      <c r="C1697" s="51">
        <f>Corr_0!C1697</f>
        <v>-5.5171238949148771E-3</v>
      </c>
      <c r="D1697" s="51">
        <v>5.9520282493775584E-2</v>
      </c>
    </row>
    <row r="1698" spans="2:4" x14ac:dyDescent="0.2">
      <c r="B1698" t="s">
        <v>1734</v>
      </c>
      <c r="C1698" s="51">
        <f>Corr_0!C1698</f>
        <v>6.1559255108597812E-3</v>
      </c>
      <c r="D1698" s="51">
        <v>3.4945488538986789E-2</v>
      </c>
    </row>
    <row r="1699" spans="2:4" x14ac:dyDescent="0.2">
      <c r="B1699" t="s">
        <v>1735</v>
      </c>
      <c r="C1699" s="51">
        <f>Corr_0!C1699</f>
        <v>-2.0378790137885218E-3</v>
      </c>
      <c r="D1699" s="51">
        <v>2.5990788749014081E-2</v>
      </c>
    </row>
    <row r="1700" spans="2:4" x14ac:dyDescent="0.2">
      <c r="B1700" t="s">
        <v>1736</v>
      </c>
      <c r="C1700" s="51">
        <f>Corr_0!C1700</f>
        <v>3.5465514687073582E-2</v>
      </c>
      <c r="D1700" s="51">
        <v>2.6472851199258886E-2</v>
      </c>
    </row>
    <row r="1701" spans="2:4" x14ac:dyDescent="0.2">
      <c r="B1701" t="s">
        <v>1737</v>
      </c>
      <c r="C1701" s="51">
        <f>Corr_0!C1701</f>
        <v>-8.9488015974044568E-3</v>
      </c>
      <c r="D1701" s="51">
        <v>4.9200161025371988E-2</v>
      </c>
    </row>
    <row r="1702" spans="2:4" x14ac:dyDescent="0.2">
      <c r="B1702" t="s">
        <v>1738</v>
      </c>
      <c r="C1702" s="51">
        <f>Corr_0!C1702</f>
        <v>3.3334386887108443E-2</v>
      </c>
      <c r="D1702" s="51">
        <v>5.8457891344536238E-2</v>
      </c>
    </row>
    <row r="1703" spans="2:4" x14ac:dyDescent="0.2">
      <c r="B1703" t="s">
        <v>1739</v>
      </c>
      <c r="C1703" s="51">
        <f>Corr_0!C1703</f>
        <v>2.248689712891367E-2</v>
      </c>
      <c r="D1703" s="51">
        <v>3.6735768596629206E-2</v>
      </c>
    </row>
    <row r="1704" spans="2:4" x14ac:dyDescent="0.2">
      <c r="B1704" t="s">
        <v>1740</v>
      </c>
      <c r="C1704" s="51">
        <f>Corr_0!C1704</f>
        <v>-2.1501480134007718E-2</v>
      </c>
      <c r="D1704" s="51">
        <v>2.5834553716369234E-2</v>
      </c>
    </row>
    <row r="1705" spans="2:4" x14ac:dyDescent="0.2">
      <c r="B1705" t="s">
        <v>1741</v>
      </c>
      <c r="C1705" s="51">
        <f>Corr_0!C1705</f>
        <v>1.7619189814500894E-2</v>
      </c>
      <c r="D1705" s="51">
        <v>3.3986230104653625E-2</v>
      </c>
    </row>
    <row r="1706" spans="2:4" x14ac:dyDescent="0.2">
      <c r="B1706" t="s">
        <v>1742</v>
      </c>
      <c r="C1706" s="51">
        <f>Corr_0!C1706</f>
        <v>5.1013097141807032E-2</v>
      </c>
      <c r="D1706" s="51">
        <v>8.8089988210126757E-2</v>
      </c>
    </row>
    <row r="1707" spans="2:4" x14ac:dyDescent="0.2">
      <c r="B1707" t="s">
        <v>1743</v>
      </c>
      <c r="C1707" s="51">
        <f>Corr_0!C1707</f>
        <v>1.1887914649657629E-2</v>
      </c>
      <c r="D1707" s="51">
        <v>6.874072923458717E-2</v>
      </c>
    </row>
    <row r="1708" spans="2:4" x14ac:dyDescent="0.2">
      <c r="B1708" t="s">
        <v>1744</v>
      </c>
      <c r="C1708" s="51">
        <f>Corr_0!C1708</f>
        <v>-1.2351815114955483E-2</v>
      </c>
      <c r="D1708" s="51">
        <v>3.3900412305649649E-2</v>
      </c>
    </row>
    <row r="1709" spans="2:4" x14ac:dyDescent="0.2">
      <c r="B1709" t="s">
        <v>1745</v>
      </c>
      <c r="C1709" s="51">
        <f>Corr_0!C1709</f>
        <v>2.1172635076594323E-2</v>
      </c>
      <c r="D1709" s="51">
        <v>3.0500614204829649E-2</v>
      </c>
    </row>
    <row r="1710" spans="2:4" x14ac:dyDescent="0.2">
      <c r="B1710" t="s">
        <v>1746</v>
      </c>
      <c r="C1710" s="51">
        <f>Corr_0!C1710</f>
        <v>2.6424561955304612E-3</v>
      </c>
      <c r="D1710" s="51">
        <v>8.923613501494207E-2</v>
      </c>
    </row>
    <row r="1711" spans="2:4" x14ac:dyDescent="0.2">
      <c r="B1711" t="s">
        <v>1747</v>
      </c>
      <c r="C1711" s="51">
        <f>Corr_0!C1711</f>
        <v>-1.0850046265293596E-2</v>
      </c>
      <c r="D1711" s="51">
        <v>3.0778413970079264E-2</v>
      </c>
    </row>
    <row r="1712" spans="2:4" x14ac:dyDescent="0.2">
      <c r="B1712" t="s">
        <v>1748</v>
      </c>
      <c r="C1712" s="51">
        <f>Corr_0!C1712</f>
        <v>-4.3916399354585727E-3</v>
      </c>
      <c r="D1712" s="51">
        <v>4.1131408144081658E-2</v>
      </c>
    </row>
    <row r="1713" spans="2:4" x14ac:dyDescent="0.2">
      <c r="B1713" t="s">
        <v>1749</v>
      </c>
      <c r="C1713" s="51">
        <f>Corr_0!C1713</f>
        <v>6.7185138719174677E-3</v>
      </c>
      <c r="D1713" s="51">
        <v>2.9274293228658831E-2</v>
      </c>
    </row>
    <row r="1714" spans="2:4" x14ac:dyDescent="0.2">
      <c r="B1714" t="s">
        <v>1750</v>
      </c>
      <c r="C1714" s="51">
        <f>Corr_0!C1714</f>
        <v>-1.0028064300739386E-2</v>
      </c>
      <c r="D1714" s="51">
        <v>4.3180333369148741E-2</v>
      </c>
    </row>
    <row r="1715" spans="2:4" x14ac:dyDescent="0.2">
      <c r="B1715" t="s">
        <v>1751</v>
      </c>
      <c r="C1715" s="51">
        <f>Corr_0!C1715</f>
        <v>-5.7971885848700309E-3</v>
      </c>
      <c r="D1715" s="51">
        <v>2.76642142544079E-2</v>
      </c>
    </row>
    <row r="1716" spans="2:4" x14ac:dyDescent="0.2">
      <c r="B1716" t="s">
        <v>1752</v>
      </c>
      <c r="C1716" s="51">
        <f>Corr_0!C1716</f>
        <v>1.0174344874789522E-2</v>
      </c>
      <c r="D1716" s="51">
        <v>3.7703032316118518E-2</v>
      </c>
    </row>
    <row r="1717" spans="2:4" x14ac:dyDescent="0.2">
      <c r="B1717" t="s">
        <v>1753</v>
      </c>
      <c r="C1717" s="51">
        <f>Corr_0!C1717</f>
        <v>-1.5342157746663988E-2</v>
      </c>
      <c r="D1717" s="51">
        <v>0.13485336033732107</v>
      </c>
    </row>
    <row r="1718" spans="2:4" x14ac:dyDescent="0.2">
      <c r="B1718" t="s">
        <v>1754</v>
      </c>
      <c r="C1718" s="51">
        <f>Corr_0!C1718</f>
        <v>3.5085043549191272E-2</v>
      </c>
      <c r="D1718" s="51">
        <v>2.5414335214733779E-2</v>
      </c>
    </row>
    <row r="1719" spans="2:4" x14ac:dyDescent="0.2">
      <c r="B1719" t="s">
        <v>1755</v>
      </c>
      <c r="C1719" s="51">
        <f>Corr_0!C1719</f>
        <v>2.343930386992891E-3</v>
      </c>
      <c r="D1719" s="51">
        <v>0.11185531803137347</v>
      </c>
    </row>
    <row r="1720" spans="2:4" x14ac:dyDescent="0.2">
      <c r="B1720" t="s">
        <v>1756</v>
      </c>
      <c r="C1720" s="51">
        <f>Corr_0!C1720</f>
        <v>-1.1897740949891272E-2</v>
      </c>
      <c r="D1720" s="51">
        <v>2.5700938334767835E-2</v>
      </c>
    </row>
    <row r="1721" spans="2:4" x14ac:dyDescent="0.2">
      <c r="B1721" t="s">
        <v>1757</v>
      </c>
      <c r="C1721" s="51">
        <f>Corr_0!C1721</f>
        <v>4.6280235816244422E-2</v>
      </c>
      <c r="D1721" s="51">
        <v>0.11430366683545493</v>
      </c>
    </row>
    <row r="1722" spans="2:4" x14ac:dyDescent="0.2">
      <c r="B1722" t="s">
        <v>1758</v>
      </c>
      <c r="C1722" s="51">
        <f>Corr_0!C1722</f>
        <v>3.9443110150571913E-2</v>
      </c>
      <c r="D1722" s="51">
        <v>2.5379262281663394E-2</v>
      </c>
    </row>
    <row r="1723" spans="2:4" x14ac:dyDescent="0.2">
      <c r="B1723" t="s">
        <v>1759</v>
      </c>
      <c r="C1723" s="51">
        <f>Corr_0!C1723</f>
        <v>-1.0890754502928738E-2</v>
      </c>
      <c r="D1723" s="51">
        <v>5.6060945817695655E-2</v>
      </c>
    </row>
    <row r="1724" spans="2:4" x14ac:dyDescent="0.2">
      <c r="B1724" t="s">
        <v>1760</v>
      </c>
      <c r="C1724" s="51">
        <f>Corr_0!C1724</f>
        <v>3.0041795888670689E-4</v>
      </c>
      <c r="D1724" s="51">
        <v>6.4717994442204871E-2</v>
      </c>
    </row>
    <row r="1725" spans="2:4" x14ac:dyDescent="0.2">
      <c r="B1725" t="s">
        <v>1761</v>
      </c>
      <c r="C1725" s="51">
        <f>Corr_0!C1725</f>
        <v>1.6301450277578945E-3</v>
      </c>
      <c r="D1725" s="51">
        <v>0.1290456796519561</v>
      </c>
    </row>
    <row r="1726" spans="2:4" x14ac:dyDescent="0.2">
      <c r="B1726" t="s">
        <v>1762</v>
      </c>
      <c r="C1726" s="51">
        <f>Corr_0!C1726</f>
        <v>-4.0710873431413427E-3</v>
      </c>
      <c r="D1726" s="51">
        <v>5.7029451146570112E-2</v>
      </c>
    </row>
    <row r="1727" spans="2:4" x14ac:dyDescent="0.2">
      <c r="B1727" t="s">
        <v>1763</v>
      </c>
      <c r="C1727" s="51">
        <f>Corr_0!C1727</f>
        <v>-1.7744534398214593E-2</v>
      </c>
      <c r="D1727" s="51">
        <v>2.9334031034693172E-2</v>
      </c>
    </row>
    <row r="1728" spans="2:4" x14ac:dyDescent="0.2">
      <c r="B1728" t="s">
        <v>1764</v>
      </c>
      <c r="C1728" s="51">
        <f>Corr_0!C1728</f>
        <v>-6.3916189262871025E-3</v>
      </c>
      <c r="D1728" s="51">
        <v>2.852640114939865E-2</v>
      </c>
    </row>
    <row r="1729" spans="2:4" x14ac:dyDescent="0.2">
      <c r="B1729" t="s">
        <v>1765</v>
      </c>
      <c r="C1729" s="51">
        <f>Corr_0!C1729</f>
        <v>4.7713978522273401E-3</v>
      </c>
      <c r="D1729" s="51">
        <v>4.3664953240202316E-2</v>
      </c>
    </row>
    <row r="1730" spans="2:4" x14ac:dyDescent="0.2">
      <c r="B1730" t="s">
        <v>1766</v>
      </c>
      <c r="C1730" s="51">
        <f>Corr_0!C1730</f>
        <v>1.198963502372985E-2</v>
      </c>
      <c r="D1730" s="51">
        <v>4.1402778884030558E-2</v>
      </c>
    </row>
    <row r="1731" spans="2:4" x14ac:dyDescent="0.2">
      <c r="B1731" t="s">
        <v>1767</v>
      </c>
      <c r="C1731" s="51">
        <f>Corr_0!C1731</f>
        <v>-1.7935456025828363E-2</v>
      </c>
      <c r="D1731" s="51">
        <v>3.6597930452304611E-2</v>
      </c>
    </row>
    <row r="1732" spans="2:4" x14ac:dyDescent="0.2">
      <c r="B1732" t="s">
        <v>1768</v>
      </c>
      <c r="C1732" s="51">
        <f>Corr_0!C1732</f>
        <v>-4.95313928104597E-3</v>
      </c>
      <c r="D1732" s="51">
        <v>4.7081270988397025E-2</v>
      </c>
    </row>
    <row r="1733" spans="2:4" x14ac:dyDescent="0.2">
      <c r="B1733" t="s">
        <v>1769</v>
      </c>
      <c r="C1733" s="51">
        <f>Corr_0!C1733</f>
        <v>3.1441527005705849E-2</v>
      </c>
      <c r="D1733" s="51">
        <v>4.188283645526146E-2</v>
      </c>
    </row>
    <row r="1734" spans="2:4" x14ac:dyDescent="0.2">
      <c r="B1734" t="s">
        <v>1770</v>
      </c>
      <c r="C1734" s="51">
        <f>Corr_0!C1734</f>
        <v>6.5009410875755524E-3</v>
      </c>
      <c r="D1734" s="51">
        <v>2.5336164609104421E-2</v>
      </c>
    </row>
    <row r="1735" spans="2:4" x14ac:dyDescent="0.2">
      <c r="B1735" t="s">
        <v>1771</v>
      </c>
      <c r="C1735" s="51">
        <f>Corr_0!C1735</f>
        <v>-5.9235344811887931E-3</v>
      </c>
      <c r="D1735" s="51">
        <v>2.5196155252277638E-2</v>
      </c>
    </row>
    <row r="1736" spans="2:4" x14ac:dyDescent="0.2">
      <c r="B1736" t="s">
        <v>1772</v>
      </c>
      <c r="C1736" s="51">
        <f>Corr_0!C1736</f>
        <v>3.8699276304037357E-3</v>
      </c>
      <c r="D1736" s="51">
        <v>2.7783242144471185E-2</v>
      </c>
    </row>
    <row r="1737" spans="2:4" x14ac:dyDescent="0.2">
      <c r="B1737" t="s">
        <v>1773</v>
      </c>
      <c r="C1737" s="51">
        <f>Corr_0!C1737</f>
        <v>-2.2250172823741796E-2</v>
      </c>
      <c r="D1737" s="51">
        <v>3.0178147879948328E-2</v>
      </c>
    </row>
    <row r="1738" spans="2:4" x14ac:dyDescent="0.2">
      <c r="B1738" t="s">
        <v>1774</v>
      </c>
      <c r="C1738" s="51">
        <f>Corr_0!C1738</f>
        <v>4.3681105630295237E-4</v>
      </c>
      <c r="D1738" s="51">
        <v>3.0550606597379994E-2</v>
      </c>
    </row>
    <row r="1739" spans="2:4" x14ac:dyDescent="0.2">
      <c r="B1739" t="s">
        <v>1775</v>
      </c>
      <c r="C1739" s="51">
        <f>Corr_0!C1739</f>
        <v>4.7183421965405543E-2</v>
      </c>
      <c r="D1739" s="51">
        <v>4.1178601924134521E-2</v>
      </c>
    </row>
    <row r="1740" spans="2:4" x14ac:dyDescent="0.2">
      <c r="B1740" t="s">
        <v>1776</v>
      </c>
      <c r="C1740" s="51">
        <f>Corr_0!C1740</f>
        <v>2.1892189434909136E-2</v>
      </c>
      <c r="D1740" s="51">
        <v>2.5000261596419611E-2</v>
      </c>
    </row>
    <row r="1741" spans="2:4" x14ac:dyDescent="0.2">
      <c r="B1741" t="s">
        <v>1777</v>
      </c>
      <c r="C1741" s="51">
        <f>Corr_0!C1741</f>
        <v>1.6626634922865299E-2</v>
      </c>
      <c r="D1741" s="51">
        <v>3.6976434822237933E-2</v>
      </c>
    </row>
    <row r="1742" spans="2:4" x14ac:dyDescent="0.2">
      <c r="B1742" t="s">
        <v>1778</v>
      </c>
      <c r="C1742" s="51">
        <f>Corr_0!C1742</f>
        <v>-5.7200836801183704E-3</v>
      </c>
      <c r="D1742" s="51">
        <v>0.11474834540397158</v>
      </c>
    </row>
    <row r="1743" spans="2:4" x14ac:dyDescent="0.2">
      <c r="B1743" t="s">
        <v>1779</v>
      </c>
      <c r="C1743" s="51">
        <f>Corr_0!C1743</f>
        <v>1.073484369552866E-2</v>
      </c>
      <c r="D1743" s="51">
        <v>0.10715382423161782</v>
      </c>
    </row>
    <row r="1744" spans="2:4" x14ac:dyDescent="0.2">
      <c r="B1744" t="s">
        <v>1780</v>
      </c>
      <c r="C1744" s="51">
        <f>Corr_0!C1744</f>
        <v>-1.3524321866632964E-2</v>
      </c>
      <c r="D1744" s="51">
        <v>2.924255216019344E-2</v>
      </c>
    </row>
    <row r="1745" spans="2:4" x14ac:dyDescent="0.2">
      <c r="B1745" t="s">
        <v>1781</v>
      </c>
      <c r="C1745" s="51">
        <f>Corr_0!C1745</f>
        <v>3.3660161282779384E-2</v>
      </c>
      <c r="D1745" s="51">
        <v>2.5456901930678077E-2</v>
      </c>
    </row>
    <row r="1746" spans="2:4" x14ac:dyDescent="0.2">
      <c r="B1746" t="s">
        <v>1782</v>
      </c>
      <c r="C1746" s="51">
        <f>Corr_0!C1746</f>
        <v>1.7514409751861183E-2</v>
      </c>
      <c r="D1746" s="51">
        <v>2.5272488557388624E-2</v>
      </c>
    </row>
    <row r="1747" spans="2:4" x14ac:dyDescent="0.2">
      <c r="B1747" t="s">
        <v>1783</v>
      </c>
      <c r="C1747" s="51">
        <f>Corr_0!C1747</f>
        <v>-1.9557650916612237E-3</v>
      </c>
      <c r="D1747" s="51">
        <v>9.3004403150095505E-2</v>
      </c>
    </row>
    <row r="1748" spans="2:4" x14ac:dyDescent="0.2">
      <c r="B1748" t="s">
        <v>1784</v>
      </c>
      <c r="C1748" s="51">
        <f>Corr_0!C1748</f>
        <v>6.4668100534938646E-3</v>
      </c>
      <c r="D1748" s="51">
        <v>5.2235627876669397E-2</v>
      </c>
    </row>
    <row r="1749" spans="2:4" x14ac:dyDescent="0.2">
      <c r="B1749" t="s">
        <v>1785</v>
      </c>
      <c r="C1749" s="51">
        <f>Corr_0!C1749</f>
        <v>2.9506638455528748E-2</v>
      </c>
      <c r="D1749" s="51">
        <v>5.1598584876485824E-2</v>
      </c>
    </row>
    <row r="1750" spans="2:4" x14ac:dyDescent="0.2">
      <c r="B1750" t="s">
        <v>1786</v>
      </c>
      <c r="C1750" s="51">
        <f>Corr_0!C1750</f>
        <v>1.5133220622080924E-2</v>
      </c>
      <c r="D1750" s="51">
        <v>3.4699574834126563E-2</v>
      </c>
    </row>
    <row r="1751" spans="2:4" x14ac:dyDescent="0.2">
      <c r="B1751" t="s">
        <v>1787</v>
      </c>
      <c r="C1751" s="51">
        <f>Corr_0!C1751</f>
        <v>1.5383079538117326E-2</v>
      </c>
      <c r="D1751" s="51">
        <v>2.7069627669413687E-2</v>
      </c>
    </row>
    <row r="1752" spans="2:4" x14ac:dyDescent="0.2">
      <c r="B1752" t="s">
        <v>1788</v>
      </c>
      <c r="C1752" s="51">
        <f>Corr_0!C1752</f>
        <v>-6.9981768519196495E-3</v>
      </c>
      <c r="D1752" s="51">
        <v>2.6428632007227369E-2</v>
      </c>
    </row>
    <row r="1753" spans="2:4" x14ac:dyDescent="0.2">
      <c r="B1753" t="s">
        <v>1789</v>
      </c>
      <c r="C1753" s="51">
        <f>Corr_0!C1753</f>
        <v>-2.8966621498026465E-2</v>
      </c>
      <c r="D1753" s="51">
        <v>3.4042315965350289E-2</v>
      </c>
    </row>
    <row r="1754" spans="2:4" x14ac:dyDescent="0.2">
      <c r="B1754" t="s">
        <v>1790</v>
      </c>
      <c r="C1754" s="51">
        <f>Corr_0!C1754</f>
        <v>-3.5446115123653685E-3</v>
      </c>
      <c r="D1754" s="51">
        <v>2.7391477831864238E-2</v>
      </c>
    </row>
    <row r="1755" spans="2:4" x14ac:dyDescent="0.2">
      <c r="B1755" t="s">
        <v>1791</v>
      </c>
      <c r="C1755" s="51">
        <f>Corr_0!C1755</f>
        <v>-1.4269710985133922E-2</v>
      </c>
      <c r="D1755" s="51">
        <v>7.1444441164700778E-2</v>
      </c>
    </row>
    <row r="1756" spans="2:4" x14ac:dyDescent="0.2">
      <c r="B1756" t="s">
        <v>1792</v>
      </c>
      <c r="C1756" s="51">
        <f>Corr_0!C1756</f>
        <v>-1.6194371846331261E-2</v>
      </c>
      <c r="D1756" s="51">
        <v>2.9214980713287188E-2</v>
      </c>
    </row>
    <row r="1757" spans="2:4" x14ac:dyDescent="0.2">
      <c r="B1757" t="s">
        <v>1793</v>
      </c>
      <c r="C1757" s="51">
        <f>Corr_0!C1757</f>
        <v>8.7398595192996354E-3</v>
      </c>
      <c r="D1757" s="51">
        <v>8.2062771414309094E-2</v>
      </c>
    </row>
    <row r="1758" spans="2:4" x14ac:dyDescent="0.2">
      <c r="B1758" t="s">
        <v>1794</v>
      </c>
      <c r="C1758" s="51">
        <f>Corr_0!C1758</f>
        <v>3.2600949794506152E-2</v>
      </c>
      <c r="D1758" s="51">
        <v>2.8304099432762287E-2</v>
      </c>
    </row>
    <row r="1759" spans="2:4" x14ac:dyDescent="0.2">
      <c r="B1759" t="s">
        <v>1795</v>
      </c>
      <c r="C1759" s="51">
        <f>Corr_0!C1759</f>
        <v>1.4584797941844701E-2</v>
      </c>
      <c r="D1759" s="51">
        <v>3.2005207153683157E-2</v>
      </c>
    </row>
    <row r="1760" spans="2:4" x14ac:dyDescent="0.2">
      <c r="B1760" t="s">
        <v>1796</v>
      </c>
      <c r="C1760" s="51">
        <f>Corr_0!C1760</f>
        <v>6.6045005381377472E-3</v>
      </c>
      <c r="D1760" s="51">
        <v>2.7007184213835911E-2</v>
      </c>
    </row>
    <row r="1761" spans="2:4" x14ac:dyDescent="0.2">
      <c r="B1761" t="s">
        <v>1797</v>
      </c>
      <c r="C1761" s="51">
        <f>Corr_0!C1761</f>
        <v>-1.5022974742824083E-2</v>
      </c>
      <c r="D1761" s="51">
        <v>3.7947270137531547E-2</v>
      </c>
    </row>
    <row r="1762" spans="2:4" x14ac:dyDescent="0.2">
      <c r="B1762" t="s">
        <v>1798</v>
      </c>
      <c r="C1762" s="51">
        <f>Corr_0!C1762</f>
        <v>9.2870367141478973E-3</v>
      </c>
      <c r="D1762" s="51">
        <v>4.3997385728686306E-2</v>
      </c>
    </row>
    <row r="1763" spans="2:4" x14ac:dyDescent="0.2">
      <c r="B1763" t="s">
        <v>1799</v>
      </c>
      <c r="C1763" s="51">
        <f>Corr_0!C1763</f>
        <v>1.2879372537367704E-2</v>
      </c>
      <c r="D1763" s="51">
        <v>3.2761935397267856E-2</v>
      </c>
    </row>
    <row r="1764" spans="2:4" x14ac:dyDescent="0.2">
      <c r="B1764" t="s">
        <v>1800</v>
      </c>
      <c r="C1764" s="51">
        <f>Corr_0!C1764</f>
        <v>1.1859385865714372E-2</v>
      </c>
      <c r="D1764" s="51">
        <v>3.1919298941441257E-2</v>
      </c>
    </row>
    <row r="1765" spans="2:4" x14ac:dyDescent="0.2">
      <c r="B1765" t="s">
        <v>1801</v>
      </c>
      <c r="C1765" s="51">
        <f>Corr_0!C1765</f>
        <v>1.0477808694886459E-2</v>
      </c>
      <c r="D1765" s="51">
        <v>3.6819173727692452E-2</v>
      </c>
    </row>
    <row r="1766" spans="2:4" x14ac:dyDescent="0.2">
      <c r="B1766" t="s">
        <v>1802</v>
      </c>
      <c r="C1766" s="51">
        <f>Corr_0!C1766</f>
        <v>-2.6209921149466749E-2</v>
      </c>
      <c r="D1766" s="51">
        <v>2.5023262656109945E-2</v>
      </c>
    </row>
    <row r="1767" spans="2:4" x14ac:dyDescent="0.2">
      <c r="B1767" t="s">
        <v>1803</v>
      </c>
      <c r="C1767" s="51">
        <f>Corr_0!C1767</f>
        <v>-5.7327757133388713E-3</v>
      </c>
      <c r="D1767" s="51">
        <v>2.7089329934640562E-2</v>
      </c>
    </row>
    <row r="1768" spans="2:4" x14ac:dyDescent="0.2">
      <c r="B1768" t="s">
        <v>1804</v>
      </c>
      <c r="C1768" s="51">
        <f>Corr_0!C1768</f>
        <v>2.8283195714565966E-2</v>
      </c>
      <c r="D1768" s="51">
        <v>4.8240093973154222E-2</v>
      </c>
    </row>
    <row r="1769" spans="2:4" x14ac:dyDescent="0.2">
      <c r="B1769" t="s">
        <v>1805</v>
      </c>
      <c r="C1769" s="51">
        <f>Corr_0!C1769</f>
        <v>-1.2412732740754088E-2</v>
      </c>
      <c r="D1769" s="51">
        <v>4.0819474001289477E-2</v>
      </c>
    </row>
    <row r="1770" spans="2:4" x14ac:dyDescent="0.2">
      <c r="B1770" t="s">
        <v>1806</v>
      </c>
      <c r="C1770" s="51">
        <f>Corr_0!C1770</f>
        <v>2.4800115885134019E-2</v>
      </c>
      <c r="D1770" s="51">
        <v>3.8862517912634058E-2</v>
      </c>
    </row>
    <row r="1771" spans="2:4" x14ac:dyDescent="0.2">
      <c r="B1771" t="s">
        <v>1807</v>
      </c>
      <c r="C1771" s="51">
        <f>Corr_0!C1771</f>
        <v>-1.987212265111523E-2</v>
      </c>
      <c r="D1771" s="51">
        <v>3.2790566720014312E-2</v>
      </c>
    </row>
    <row r="1772" spans="2:4" x14ac:dyDescent="0.2">
      <c r="B1772" t="s">
        <v>1808</v>
      </c>
      <c r="C1772" s="51">
        <f>Corr_0!C1772</f>
        <v>2.1780526264981722E-2</v>
      </c>
      <c r="D1772" s="51">
        <v>2.532097234741508E-2</v>
      </c>
    </row>
    <row r="1773" spans="2:4" x14ac:dyDescent="0.2">
      <c r="B1773" t="s">
        <v>1809</v>
      </c>
      <c r="C1773" s="51">
        <f>Corr_0!C1773</f>
        <v>1.495001853172131E-2</v>
      </c>
      <c r="D1773" s="51">
        <v>2.7895944508328035E-2</v>
      </c>
    </row>
    <row r="1774" spans="2:4" x14ac:dyDescent="0.2">
      <c r="B1774" t="s">
        <v>1810</v>
      </c>
      <c r="C1774" s="51">
        <f>Corr_0!C1774</f>
        <v>-3.9286592216269803E-2</v>
      </c>
      <c r="D1774" s="51">
        <v>3.732745692447962E-2</v>
      </c>
    </row>
    <row r="1775" spans="2:4" x14ac:dyDescent="0.2">
      <c r="B1775" t="s">
        <v>1811</v>
      </c>
      <c r="C1775" s="51">
        <f>Corr_0!C1775</f>
        <v>2.7595975836403615E-2</v>
      </c>
      <c r="D1775" s="51">
        <v>2.7608307986252103E-2</v>
      </c>
    </row>
    <row r="1776" spans="2:4" x14ac:dyDescent="0.2">
      <c r="B1776" t="s">
        <v>1812</v>
      </c>
      <c r="C1776" s="51">
        <f>Corr_0!C1776</f>
        <v>3.5337651189551927E-2</v>
      </c>
      <c r="D1776" s="51">
        <v>2.5242192716031352E-2</v>
      </c>
    </row>
    <row r="1777" spans="2:4" x14ac:dyDescent="0.2">
      <c r="B1777" t="s">
        <v>1813</v>
      </c>
      <c r="C1777" s="51">
        <f>Corr_0!C1777</f>
        <v>4.4112270628722215E-3</v>
      </c>
      <c r="D1777" s="51">
        <v>6.0877764871915555E-2</v>
      </c>
    </row>
    <row r="1778" spans="2:4" x14ac:dyDescent="0.2">
      <c r="B1778" t="s">
        <v>1814</v>
      </c>
      <c r="C1778" s="51">
        <f>Corr_0!C1778</f>
        <v>2.7708708029787275E-2</v>
      </c>
      <c r="D1778" s="51">
        <v>2.7151074009100926E-2</v>
      </c>
    </row>
    <row r="1779" spans="2:4" x14ac:dyDescent="0.2">
      <c r="B1779" t="s">
        <v>1815</v>
      </c>
      <c r="C1779" s="51">
        <f>Corr_0!C1779</f>
        <v>2.268765805745307E-2</v>
      </c>
      <c r="D1779" s="51">
        <v>9.9706599649790978E-2</v>
      </c>
    </row>
    <row r="1780" spans="2:4" x14ac:dyDescent="0.2">
      <c r="B1780" t="s">
        <v>1816</v>
      </c>
      <c r="C1780" s="51">
        <f>Corr_0!C1780</f>
        <v>-6.7656868742952108E-3</v>
      </c>
      <c r="D1780" s="51">
        <v>2.5483685751720251E-2</v>
      </c>
    </row>
    <row r="1781" spans="2:4" x14ac:dyDescent="0.2">
      <c r="B1781" t="s">
        <v>1817</v>
      </c>
      <c r="C1781" s="51">
        <f>Corr_0!C1781</f>
        <v>7.8332065156324904E-3</v>
      </c>
      <c r="D1781" s="51">
        <v>3.5502366628248808E-2</v>
      </c>
    </row>
    <row r="1782" spans="2:4" x14ac:dyDescent="0.2">
      <c r="B1782" t="s">
        <v>1818</v>
      </c>
      <c r="C1782" s="51">
        <f>Corr_0!C1782</f>
        <v>2.9331637869094783E-2</v>
      </c>
      <c r="D1782" s="51">
        <v>2.6790728185325782E-2</v>
      </c>
    </row>
    <row r="1783" spans="2:4" x14ac:dyDescent="0.2">
      <c r="B1783" t="s">
        <v>1819</v>
      </c>
      <c r="C1783" s="51">
        <f>Corr_0!C1783</f>
        <v>9.7291930691497004E-4</v>
      </c>
      <c r="D1783" s="51">
        <v>2.5019619646051892E-2</v>
      </c>
    </row>
    <row r="1784" spans="2:4" x14ac:dyDescent="0.2">
      <c r="B1784" t="s">
        <v>1820</v>
      </c>
      <c r="C1784" s="51">
        <f>Corr_0!C1784</f>
        <v>2.8259488886648422E-3</v>
      </c>
      <c r="D1784" s="51">
        <v>2.5040611773662531E-2</v>
      </c>
    </row>
    <row r="1785" spans="2:4" x14ac:dyDescent="0.2">
      <c r="B1785" t="s">
        <v>1821</v>
      </c>
      <c r="C1785" s="51">
        <f>Corr_0!C1785</f>
        <v>-5.5990466903078594E-3</v>
      </c>
      <c r="D1785" s="51">
        <v>2.9460781098237972E-2</v>
      </c>
    </row>
    <row r="1786" spans="2:4" x14ac:dyDescent="0.2">
      <c r="B1786" t="s">
        <v>1822</v>
      </c>
      <c r="C1786" s="51">
        <f>Corr_0!C1786</f>
        <v>2.9874387120186446E-2</v>
      </c>
      <c r="D1786" s="51">
        <v>3.0117092081222398E-2</v>
      </c>
    </row>
    <row r="1787" spans="2:4" x14ac:dyDescent="0.2">
      <c r="B1787" t="s">
        <v>1823</v>
      </c>
      <c r="C1787" s="51">
        <f>Corr_0!C1787</f>
        <v>-2.344386134235725E-2</v>
      </c>
      <c r="D1787" s="51">
        <v>0.1001990109099121</v>
      </c>
    </row>
    <row r="1788" spans="2:4" x14ac:dyDescent="0.2">
      <c r="B1788" t="s">
        <v>1824</v>
      </c>
      <c r="C1788" s="51">
        <f>Corr_0!C1788</f>
        <v>-2.3505015604883689E-3</v>
      </c>
      <c r="D1788" s="51">
        <v>2.6294461259426576E-2</v>
      </c>
    </row>
    <row r="1789" spans="2:4" x14ac:dyDescent="0.2">
      <c r="B1789" t="s">
        <v>1825</v>
      </c>
      <c r="C1789" s="51">
        <f>Corr_0!C1789</f>
        <v>2.5594328049880558E-2</v>
      </c>
      <c r="D1789" s="51">
        <v>3.4215742306847603E-2</v>
      </c>
    </row>
    <row r="1790" spans="2:4" x14ac:dyDescent="0.2">
      <c r="B1790" t="s">
        <v>1826</v>
      </c>
      <c r="C1790" s="51">
        <f>Corr_0!C1790</f>
        <v>-4.419296458508197E-2</v>
      </c>
      <c r="D1790" s="51">
        <v>5.13830045161386E-2</v>
      </c>
    </row>
    <row r="1791" spans="2:4" x14ac:dyDescent="0.2">
      <c r="B1791" t="s">
        <v>1827</v>
      </c>
      <c r="C1791" s="51">
        <f>Corr_0!C1791</f>
        <v>9.2324380687065395E-3</v>
      </c>
      <c r="D1791" s="51">
        <v>2.5021625743135507E-2</v>
      </c>
    </row>
    <row r="1792" spans="2:4" x14ac:dyDescent="0.2">
      <c r="B1792" t="s">
        <v>1828</v>
      </c>
      <c r="C1792" s="51">
        <f>Corr_0!C1792</f>
        <v>2.3540837048398135E-2</v>
      </c>
      <c r="D1792" s="51">
        <v>2.565012622705358E-2</v>
      </c>
    </row>
    <row r="1793" spans="2:4" x14ac:dyDescent="0.2">
      <c r="B1793" t="s">
        <v>1829</v>
      </c>
      <c r="C1793" s="51">
        <f>Corr_0!C1793</f>
        <v>3.4218661736314659E-2</v>
      </c>
      <c r="D1793" s="51">
        <v>4.1420511395019156E-2</v>
      </c>
    </row>
    <row r="1794" spans="2:4" x14ac:dyDescent="0.2">
      <c r="B1794" t="s">
        <v>1830</v>
      </c>
      <c r="C1794" s="51">
        <f>Corr_0!C1794</f>
        <v>3.1927162109114081E-2</v>
      </c>
      <c r="D1794" s="51">
        <v>4.2098825319296082E-2</v>
      </c>
    </row>
    <row r="1795" spans="2:4" x14ac:dyDescent="0.2">
      <c r="B1795" t="s">
        <v>1831</v>
      </c>
      <c r="C1795" s="51">
        <f>Corr_0!C1795</f>
        <v>6.96388409681333E-3</v>
      </c>
      <c r="D1795" s="51">
        <v>3.2421078164322971E-2</v>
      </c>
    </row>
    <row r="1796" spans="2:4" x14ac:dyDescent="0.2">
      <c r="B1796" t="s">
        <v>1832</v>
      </c>
      <c r="C1796" s="51">
        <f>Corr_0!C1796</f>
        <v>1.9380613088925178E-2</v>
      </c>
      <c r="D1796" s="51">
        <v>2.884398046529707E-2</v>
      </c>
    </row>
    <row r="1797" spans="2:4" x14ac:dyDescent="0.2">
      <c r="B1797" t="s">
        <v>1833</v>
      </c>
      <c r="C1797" s="51">
        <f>Corr_0!C1797</f>
        <v>-7.9323124538644377E-3</v>
      </c>
      <c r="D1797" s="51">
        <v>3.0652255467971696E-2</v>
      </c>
    </row>
    <row r="1798" spans="2:4" x14ac:dyDescent="0.2">
      <c r="B1798" t="s">
        <v>1834</v>
      </c>
      <c r="C1798" s="51">
        <f>Corr_0!C1798</f>
        <v>2.3064908651436546E-2</v>
      </c>
      <c r="D1798" s="51">
        <v>4.2057914791001905E-2</v>
      </c>
    </row>
    <row r="1799" spans="2:4" x14ac:dyDescent="0.2">
      <c r="B1799" t="s">
        <v>1835</v>
      </c>
      <c r="C1799" s="51">
        <f>Corr_0!C1799</f>
        <v>2.6712385565756114E-2</v>
      </c>
      <c r="D1799" s="51">
        <v>3.1469144445687401E-2</v>
      </c>
    </row>
    <row r="1800" spans="2:4" x14ac:dyDescent="0.2">
      <c r="B1800" t="s">
        <v>1836</v>
      </c>
      <c r="C1800" s="51">
        <f>Corr_0!C1800</f>
        <v>3.4844784060623517E-2</v>
      </c>
      <c r="D1800" s="51">
        <v>3.8437837436077996E-2</v>
      </c>
    </row>
    <row r="1801" spans="2:4" x14ac:dyDescent="0.2">
      <c r="B1801" t="s">
        <v>1837</v>
      </c>
      <c r="C1801" s="51">
        <f>Corr_0!C1801</f>
        <v>-5.0687585319691003E-3</v>
      </c>
      <c r="D1801" s="51">
        <v>3.1677206058986662E-2</v>
      </c>
    </row>
    <row r="1802" spans="2:4" x14ac:dyDescent="0.2">
      <c r="B1802" t="s">
        <v>1838</v>
      </c>
      <c r="C1802" s="51">
        <f>Corr_0!C1802</f>
        <v>6.7236956599018537E-3</v>
      </c>
      <c r="D1802" s="51">
        <v>3.5960842944976784E-2</v>
      </c>
    </row>
    <row r="1803" spans="2:4" x14ac:dyDescent="0.2">
      <c r="B1803" t="s">
        <v>1839</v>
      </c>
      <c r="C1803" s="51">
        <f>Corr_0!C1803</f>
        <v>-1.1924080867860414E-2</v>
      </c>
      <c r="D1803" s="51">
        <v>2.5149146897783078E-2</v>
      </c>
    </row>
    <row r="1804" spans="2:4" x14ac:dyDescent="0.2">
      <c r="B1804" t="s">
        <v>1840</v>
      </c>
      <c r="C1804" s="51">
        <f>Corr_0!C1804</f>
        <v>1.2738981874077213E-2</v>
      </c>
      <c r="D1804" s="51">
        <v>2.6272685788585111E-2</v>
      </c>
    </row>
    <row r="1805" spans="2:4" x14ac:dyDescent="0.2">
      <c r="B1805" t="s">
        <v>1841</v>
      </c>
      <c r="C1805" s="51">
        <f>Corr_0!C1805</f>
        <v>7.0765594111249983E-3</v>
      </c>
      <c r="D1805" s="51">
        <v>3.8747537172553463E-2</v>
      </c>
    </row>
    <row r="1806" spans="2:4" x14ac:dyDescent="0.2">
      <c r="B1806" t="s">
        <v>1842</v>
      </c>
      <c r="C1806" s="51">
        <f>Corr_0!C1806</f>
        <v>5.9400217535019624E-2</v>
      </c>
      <c r="D1806" s="51">
        <v>5.0269141602324055E-2</v>
      </c>
    </row>
    <row r="1807" spans="2:4" x14ac:dyDescent="0.2">
      <c r="B1807" t="s">
        <v>1843</v>
      </c>
      <c r="C1807" s="51">
        <f>Corr_0!C1807</f>
        <v>1.1359866074542329E-2</v>
      </c>
      <c r="D1807" s="51">
        <v>2.7481041853688767E-2</v>
      </c>
    </row>
    <row r="1808" spans="2:4" x14ac:dyDescent="0.2">
      <c r="B1808" t="s">
        <v>1844</v>
      </c>
      <c r="C1808" s="51">
        <f>Corr_0!C1808</f>
        <v>1.2112966081406541E-2</v>
      </c>
      <c r="D1808" s="51">
        <v>5.9589591698536205E-2</v>
      </c>
    </row>
    <row r="1809" spans="2:4" x14ac:dyDescent="0.2">
      <c r="B1809" t="s">
        <v>1845</v>
      </c>
      <c r="C1809" s="51">
        <f>Corr_0!C1809</f>
        <v>1.7054958027713417E-2</v>
      </c>
      <c r="D1809" s="51">
        <v>2.7940134750528773E-2</v>
      </c>
    </row>
    <row r="1810" spans="2:4" x14ac:dyDescent="0.2">
      <c r="B1810" t="s">
        <v>1846</v>
      </c>
      <c r="C1810" s="51">
        <f>Corr_0!C1810</f>
        <v>1.3907694117558812E-2</v>
      </c>
      <c r="D1810" s="51">
        <v>8.1000542741057086E-2</v>
      </c>
    </row>
    <row r="1811" spans="2:4" x14ac:dyDescent="0.2">
      <c r="B1811" t="s">
        <v>1847</v>
      </c>
      <c r="C1811" s="51">
        <f>Corr_0!C1811</f>
        <v>3.0936402907386785E-2</v>
      </c>
      <c r="D1811" s="51">
        <v>3.5253365997484118E-2</v>
      </c>
    </row>
    <row r="1812" spans="2:4" x14ac:dyDescent="0.2">
      <c r="B1812" t="s">
        <v>1848</v>
      </c>
      <c r="C1812" s="51">
        <f>Corr_0!C1812</f>
        <v>2.0359953390828182E-2</v>
      </c>
      <c r="D1812" s="51">
        <v>3.1608354896151783E-2</v>
      </c>
    </row>
    <row r="1813" spans="2:4" x14ac:dyDescent="0.2">
      <c r="B1813" t="s">
        <v>1849</v>
      </c>
      <c r="C1813" s="51">
        <f>Corr_0!C1813</f>
        <v>4.1096804366258004E-2</v>
      </c>
      <c r="D1813" s="51">
        <v>6.5058673289321467E-2</v>
      </c>
    </row>
    <row r="1814" spans="2:4" x14ac:dyDescent="0.2">
      <c r="B1814" t="s">
        <v>1850</v>
      </c>
      <c r="C1814" s="51">
        <f>Corr_0!C1814</f>
        <v>6.2278013939276129E-2</v>
      </c>
      <c r="D1814" s="51">
        <v>4.1218067347412166E-2</v>
      </c>
    </row>
    <row r="1815" spans="2:4" x14ac:dyDescent="0.2">
      <c r="B1815" t="s">
        <v>1851</v>
      </c>
      <c r="C1815" s="51">
        <f>Corr_0!C1815</f>
        <v>9.2144798759451595E-3</v>
      </c>
      <c r="D1815" s="51">
        <v>2.5862545594275119E-2</v>
      </c>
    </row>
    <row r="1816" spans="2:4" x14ac:dyDescent="0.2">
      <c r="B1816" t="s">
        <v>1852</v>
      </c>
      <c r="C1816" s="51">
        <f>Corr_0!C1816</f>
        <v>1.0394970579945696E-2</v>
      </c>
      <c r="D1816" s="51">
        <v>2.66565290105912E-2</v>
      </c>
    </row>
    <row r="1817" spans="2:4" x14ac:dyDescent="0.2">
      <c r="B1817" t="s">
        <v>1853</v>
      </c>
      <c r="C1817" s="51">
        <f>Corr_0!C1817</f>
        <v>-3.639047446558135E-2</v>
      </c>
      <c r="D1817" s="51">
        <v>3.0155181384150326E-2</v>
      </c>
    </row>
    <row r="1818" spans="2:4" x14ac:dyDescent="0.2">
      <c r="B1818" t="s">
        <v>1854</v>
      </c>
      <c r="C1818" s="51">
        <f>Corr_0!C1818</f>
        <v>-6.223515784673667E-3</v>
      </c>
      <c r="D1818" s="51">
        <v>2.869382230271135E-2</v>
      </c>
    </row>
    <row r="1819" spans="2:4" x14ac:dyDescent="0.2">
      <c r="B1819" t="s">
        <v>1855</v>
      </c>
      <c r="C1819" s="51">
        <f>Corr_0!C1819</f>
        <v>7.8696943737675586E-3</v>
      </c>
      <c r="D1819" s="51">
        <v>2.5282587574199746E-2</v>
      </c>
    </row>
    <row r="1820" spans="2:4" x14ac:dyDescent="0.2">
      <c r="B1820" t="s">
        <v>1856</v>
      </c>
      <c r="C1820" s="51">
        <f>Corr_0!C1820</f>
        <v>3.6934905796991976E-2</v>
      </c>
      <c r="D1820" s="51">
        <v>3.2944773191449124E-2</v>
      </c>
    </row>
    <row r="1821" spans="2:4" x14ac:dyDescent="0.2">
      <c r="B1821" t="s">
        <v>1857</v>
      </c>
      <c r="C1821" s="51">
        <f>Corr_0!C1821</f>
        <v>2.1082931012201808E-2</v>
      </c>
      <c r="D1821" s="51">
        <v>2.5013732321747643E-2</v>
      </c>
    </row>
    <row r="1822" spans="2:4" x14ac:dyDescent="0.2">
      <c r="B1822" t="s">
        <v>1858</v>
      </c>
      <c r="C1822" s="51">
        <f>Corr_0!C1822</f>
        <v>-7.0775281856228691E-3</v>
      </c>
      <c r="D1822" s="51">
        <v>2.7392762467405143E-2</v>
      </c>
    </row>
    <row r="1823" spans="2:4" x14ac:dyDescent="0.2">
      <c r="B1823" t="s">
        <v>1859</v>
      </c>
      <c r="C1823" s="51">
        <f>Corr_0!C1823</f>
        <v>9.4761062709812788E-3</v>
      </c>
      <c r="D1823" s="51">
        <v>2.5068823008095095E-2</v>
      </c>
    </row>
    <row r="1824" spans="2:4" x14ac:dyDescent="0.2">
      <c r="B1824" t="s">
        <v>1860</v>
      </c>
      <c r="C1824" s="51">
        <f>Corr_0!C1824</f>
        <v>3.3577855205767497E-2</v>
      </c>
      <c r="D1824" s="51">
        <v>4.9708954409764958E-2</v>
      </c>
    </row>
    <row r="1825" spans="2:4" x14ac:dyDescent="0.2">
      <c r="B1825" t="s">
        <v>1861</v>
      </c>
      <c r="C1825" s="51">
        <f>Corr_0!C1825</f>
        <v>-2.7116895086857704E-2</v>
      </c>
      <c r="D1825" s="51">
        <v>2.9211493493939658E-2</v>
      </c>
    </row>
    <row r="1826" spans="2:4" x14ac:dyDescent="0.2">
      <c r="B1826" t="s">
        <v>1862</v>
      </c>
      <c r="C1826" s="51">
        <f>Corr_0!C1826</f>
        <v>6.4374309578127502E-3</v>
      </c>
      <c r="D1826" s="51">
        <v>3.3557939522998556E-2</v>
      </c>
    </row>
    <row r="1827" spans="2:4" x14ac:dyDescent="0.2">
      <c r="B1827" t="s">
        <v>1863</v>
      </c>
      <c r="C1827" s="51">
        <f>Corr_0!C1827</f>
        <v>1.486483536513316E-2</v>
      </c>
      <c r="D1827" s="51">
        <v>2.5044087724313782E-2</v>
      </c>
    </row>
    <row r="1828" spans="2:4" x14ac:dyDescent="0.2">
      <c r="B1828" t="s">
        <v>1864</v>
      </c>
      <c r="C1828" s="51">
        <f>Corr_0!C1828</f>
        <v>1.9472038437018366E-2</v>
      </c>
      <c r="D1828" s="51">
        <v>2.7560364601252905E-2</v>
      </c>
    </row>
    <row r="1829" spans="2:4" x14ac:dyDescent="0.2">
      <c r="B1829" t="s">
        <v>1865</v>
      </c>
      <c r="C1829" s="51">
        <f>Corr_0!C1829</f>
        <v>2.8238957338012398E-2</v>
      </c>
      <c r="D1829" s="51">
        <v>3.5769866361675298E-2</v>
      </c>
    </row>
    <row r="1830" spans="2:4" x14ac:dyDescent="0.2">
      <c r="B1830" t="s">
        <v>1866</v>
      </c>
      <c r="C1830" s="51">
        <f>Corr_0!C1830</f>
        <v>1.7685629142574759E-2</v>
      </c>
      <c r="D1830" s="51">
        <v>3.0475408746200243E-2</v>
      </c>
    </row>
    <row r="1831" spans="2:4" x14ac:dyDescent="0.2">
      <c r="B1831" t="s">
        <v>1867</v>
      </c>
      <c r="C1831" s="51">
        <f>Corr_0!C1831</f>
        <v>2.5824456656771584E-4</v>
      </c>
      <c r="D1831" s="51">
        <v>2.6932707555774534E-2</v>
      </c>
    </row>
    <row r="1832" spans="2:4" x14ac:dyDescent="0.2">
      <c r="B1832" t="s">
        <v>1868</v>
      </c>
      <c r="C1832" s="51">
        <f>Corr_0!C1832</f>
        <v>-5.6653553135798361E-4</v>
      </c>
      <c r="D1832" s="51">
        <v>8.3977213985757082E-2</v>
      </c>
    </row>
    <row r="1833" spans="2:4" x14ac:dyDescent="0.2">
      <c r="B1833" t="s">
        <v>1869</v>
      </c>
      <c r="C1833" s="51">
        <f>Corr_0!C1833</f>
        <v>-8.6229426514035316E-3</v>
      </c>
      <c r="D1833" s="51">
        <v>6.0407520794757391E-2</v>
      </c>
    </row>
    <row r="1834" spans="2:4" x14ac:dyDescent="0.2">
      <c r="B1834" t="s">
        <v>1870</v>
      </c>
      <c r="C1834" s="51">
        <f>Corr_0!C1834</f>
        <v>1.3075495267475713E-2</v>
      </c>
      <c r="D1834" s="51">
        <v>3.1788126308857211E-2</v>
      </c>
    </row>
    <row r="1835" spans="2:4" x14ac:dyDescent="0.2">
      <c r="B1835" t="s">
        <v>1871</v>
      </c>
      <c r="C1835" s="51">
        <f>Corr_0!C1835</f>
        <v>-2.7015059926485979E-2</v>
      </c>
      <c r="D1835" s="51">
        <v>8.0798964483345864E-2</v>
      </c>
    </row>
    <row r="1836" spans="2:4" x14ac:dyDescent="0.2">
      <c r="B1836" t="s">
        <v>1872</v>
      </c>
      <c r="C1836" s="51">
        <f>Corr_0!C1836</f>
        <v>1.1138624844050402E-2</v>
      </c>
      <c r="D1836" s="51">
        <v>2.6894778584070324E-2</v>
      </c>
    </row>
    <row r="1837" spans="2:4" x14ac:dyDescent="0.2">
      <c r="B1837" t="s">
        <v>1873</v>
      </c>
      <c r="C1837" s="51">
        <f>Corr_0!C1837</f>
        <v>3.1832277461878146E-2</v>
      </c>
      <c r="D1837" s="51">
        <v>2.7485198007677077E-2</v>
      </c>
    </row>
    <row r="1838" spans="2:4" x14ac:dyDescent="0.2">
      <c r="B1838" t="s">
        <v>1874</v>
      </c>
      <c r="C1838" s="51">
        <f>Corr_0!C1838</f>
        <v>-9.0695471705660186E-3</v>
      </c>
      <c r="D1838" s="51">
        <v>3.8212535993140673E-2</v>
      </c>
    </row>
    <row r="1839" spans="2:4" x14ac:dyDescent="0.2">
      <c r="B1839" t="s">
        <v>1875</v>
      </c>
      <c r="C1839" s="51">
        <f>Corr_0!C1839</f>
        <v>-1.1913927260886574E-3</v>
      </c>
      <c r="D1839" s="51">
        <v>6.3536251271782113E-2</v>
      </c>
    </row>
    <row r="1840" spans="2:4" x14ac:dyDescent="0.2">
      <c r="B1840" t="s">
        <v>1876</v>
      </c>
      <c r="C1840" s="51">
        <f>Corr_0!C1840</f>
        <v>6.5877609933597345E-3</v>
      </c>
      <c r="D1840" s="51">
        <v>3.0275951970484806E-2</v>
      </c>
    </row>
    <row r="1841" spans="2:4" x14ac:dyDescent="0.2">
      <c r="B1841" t="s">
        <v>1877</v>
      </c>
      <c r="C1841" s="51">
        <f>Corr_0!C1841</f>
        <v>2.1747351128084121E-2</v>
      </c>
      <c r="D1841" s="51">
        <v>4.3667445232725879E-2</v>
      </c>
    </row>
    <row r="1842" spans="2:4" x14ac:dyDescent="0.2">
      <c r="B1842" t="s">
        <v>1878</v>
      </c>
      <c r="C1842" s="51">
        <f>Corr_0!C1842</f>
        <v>-6.4434231002983167E-3</v>
      </c>
      <c r="D1842" s="51">
        <v>2.6110892936938575E-2</v>
      </c>
    </row>
    <row r="1843" spans="2:4" x14ac:dyDescent="0.2">
      <c r="B1843" t="s">
        <v>1879</v>
      </c>
      <c r="C1843" s="51">
        <f>Corr_0!C1843</f>
        <v>-4.6120194196396548E-3</v>
      </c>
      <c r="D1843" s="51">
        <v>4.6529168179911644E-2</v>
      </c>
    </row>
    <row r="1844" spans="2:4" x14ac:dyDescent="0.2">
      <c r="B1844" t="s">
        <v>1880</v>
      </c>
      <c r="C1844" s="51">
        <f>Corr_0!C1844</f>
        <v>6.7859545690322175E-3</v>
      </c>
      <c r="D1844" s="51">
        <v>2.5565529800238941E-2</v>
      </c>
    </row>
    <row r="1845" spans="2:4" x14ac:dyDescent="0.2">
      <c r="B1845" t="s">
        <v>1881</v>
      </c>
      <c r="C1845" s="51">
        <f>Corr_0!C1845</f>
        <v>1.7195549409042152E-2</v>
      </c>
      <c r="D1845" s="51">
        <v>3.3484615618386102E-2</v>
      </c>
    </row>
    <row r="1846" spans="2:4" x14ac:dyDescent="0.2">
      <c r="B1846" t="s">
        <v>1882</v>
      </c>
      <c r="C1846" s="51">
        <f>Corr_0!C1846</f>
        <v>4.6813403524417728E-3</v>
      </c>
      <c r="D1846" s="51">
        <v>3.9114568596796129E-2</v>
      </c>
    </row>
    <row r="1847" spans="2:4" x14ac:dyDescent="0.2">
      <c r="B1847" t="s">
        <v>1883</v>
      </c>
      <c r="C1847" s="51">
        <f>Corr_0!C1847</f>
        <v>3.4872463759539868E-2</v>
      </c>
      <c r="D1847" s="51">
        <v>2.6196913835107034E-2</v>
      </c>
    </row>
    <row r="1848" spans="2:4" x14ac:dyDescent="0.2">
      <c r="B1848" t="s">
        <v>1884</v>
      </c>
      <c r="C1848" s="51">
        <f>Corr_0!C1848</f>
        <v>3.3371625452367208E-2</v>
      </c>
      <c r="D1848" s="51">
        <v>4.313747707466091E-2</v>
      </c>
    </row>
    <row r="1849" spans="2:4" x14ac:dyDescent="0.2">
      <c r="B1849" t="s">
        <v>1885</v>
      </c>
      <c r="C1849" s="51">
        <f>Corr_0!C1849</f>
        <v>7.4532540093357365E-3</v>
      </c>
      <c r="D1849" s="51">
        <v>2.5443324387727714E-2</v>
      </c>
    </row>
    <row r="1850" spans="2:4" x14ac:dyDescent="0.2">
      <c r="B1850" t="s">
        <v>1886</v>
      </c>
      <c r="C1850" s="51">
        <f>Corr_0!C1850</f>
        <v>2.772191433014165E-2</v>
      </c>
      <c r="D1850" s="51">
        <v>4.3025466630554593E-2</v>
      </c>
    </row>
    <row r="1851" spans="2:4" x14ac:dyDescent="0.2">
      <c r="B1851" t="s">
        <v>1887</v>
      </c>
      <c r="C1851" s="51">
        <f>Corr_0!C1851</f>
        <v>2.4553846342997246E-2</v>
      </c>
      <c r="D1851" s="51">
        <v>3.4395783369724035E-2</v>
      </c>
    </row>
    <row r="1852" spans="2:4" x14ac:dyDescent="0.2">
      <c r="B1852" t="s">
        <v>1888</v>
      </c>
      <c r="C1852" s="51">
        <f>Corr_0!C1852</f>
        <v>1.6989271496127775E-2</v>
      </c>
      <c r="D1852" s="51">
        <v>2.9395702082241605E-2</v>
      </c>
    </row>
    <row r="1853" spans="2:4" x14ac:dyDescent="0.2">
      <c r="B1853" t="s">
        <v>1889</v>
      </c>
      <c r="C1853" s="51">
        <f>Corr_0!C1853</f>
        <v>-2.0113923880476586E-2</v>
      </c>
      <c r="D1853" s="51">
        <v>3.802405653274657E-2</v>
      </c>
    </row>
    <row r="1854" spans="2:4" x14ac:dyDescent="0.2">
      <c r="B1854" t="s">
        <v>1890</v>
      </c>
      <c r="C1854" s="51">
        <f>Corr_0!C1854</f>
        <v>-2.352698420600266E-2</v>
      </c>
      <c r="D1854" s="51">
        <v>2.8745682286160562E-2</v>
      </c>
    </row>
    <row r="1855" spans="2:4" x14ac:dyDescent="0.2">
      <c r="B1855" t="s">
        <v>1891</v>
      </c>
      <c r="C1855" s="51">
        <f>Corr_0!C1855</f>
        <v>1.8981919698906738E-2</v>
      </c>
      <c r="D1855" s="51">
        <v>0.19018517966577014</v>
      </c>
    </row>
    <row r="1856" spans="2:4" x14ac:dyDescent="0.2">
      <c r="B1856" t="s">
        <v>1892</v>
      </c>
      <c r="C1856" s="51">
        <f>Corr_0!C1856</f>
        <v>5.2882065824888018E-2</v>
      </c>
      <c r="D1856" s="51">
        <v>2.5018797159927463E-2</v>
      </c>
    </row>
    <row r="1857" spans="2:4" x14ac:dyDescent="0.2">
      <c r="B1857" t="s">
        <v>1893</v>
      </c>
      <c r="C1857" s="51">
        <f>Corr_0!C1857</f>
        <v>-2.6927635788683235E-2</v>
      </c>
      <c r="D1857" s="51">
        <v>5.180576294638467E-2</v>
      </c>
    </row>
    <row r="1858" spans="2:4" x14ac:dyDescent="0.2">
      <c r="B1858" t="s">
        <v>1894</v>
      </c>
      <c r="C1858" s="51">
        <f>Corr_0!C1858</f>
        <v>3.4354269711789169E-2</v>
      </c>
      <c r="D1858" s="51">
        <v>3.4172703280814329E-2</v>
      </c>
    </row>
    <row r="1859" spans="2:4" x14ac:dyDescent="0.2">
      <c r="B1859" t="s">
        <v>1895</v>
      </c>
      <c r="C1859" s="51">
        <f>Corr_0!C1859</f>
        <v>-9.4320922787622923E-3</v>
      </c>
      <c r="D1859" s="51">
        <v>3.975779430101363E-2</v>
      </c>
    </row>
    <row r="1860" spans="2:4" x14ac:dyDescent="0.2">
      <c r="B1860" t="s">
        <v>1896</v>
      </c>
      <c r="C1860" s="51">
        <f>Corr_0!C1860</f>
        <v>-8.7452907256209567E-3</v>
      </c>
      <c r="D1860" s="51">
        <v>6.5779850846758803E-2</v>
      </c>
    </row>
    <row r="1861" spans="2:4" x14ac:dyDescent="0.2">
      <c r="B1861" t="s">
        <v>1897</v>
      </c>
      <c r="C1861" s="51">
        <f>Corr_0!C1861</f>
        <v>6.8489266179802166E-2</v>
      </c>
      <c r="D1861" s="51">
        <v>2.5004826874698901E-2</v>
      </c>
    </row>
    <row r="1862" spans="2:4" x14ac:dyDescent="0.2">
      <c r="B1862" t="s">
        <v>1898</v>
      </c>
      <c r="C1862" s="51">
        <f>Corr_0!C1862</f>
        <v>-1.0183350388897431E-2</v>
      </c>
      <c r="D1862" s="51">
        <v>4.6918650992817099E-2</v>
      </c>
    </row>
    <row r="1863" spans="2:4" x14ac:dyDescent="0.2">
      <c r="B1863" t="s">
        <v>1899</v>
      </c>
      <c r="C1863" s="51">
        <f>Corr_0!C1863</f>
        <v>4.5240372157446786E-2</v>
      </c>
      <c r="D1863" s="51">
        <v>2.5369438338017254E-2</v>
      </c>
    </row>
    <row r="1864" spans="2:4" x14ac:dyDescent="0.2">
      <c r="B1864" t="s">
        <v>1900</v>
      </c>
      <c r="C1864" s="51">
        <f>Corr_0!C1864</f>
        <v>-6.9463478722256618E-4</v>
      </c>
      <c r="D1864" s="51">
        <v>3.1570178311003054E-2</v>
      </c>
    </row>
    <row r="1865" spans="2:4" x14ac:dyDescent="0.2">
      <c r="B1865" t="s">
        <v>1901</v>
      </c>
      <c r="C1865" s="51">
        <f>Corr_0!C1865</f>
        <v>8.2511412686221142E-3</v>
      </c>
      <c r="D1865" s="51">
        <v>6.2822158537287842E-2</v>
      </c>
    </row>
    <row r="1866" spans="2:4" x14ac:dyDescent="0.2">
      <c r="B1866" t="s">
        <v>1902</v>
      </c>
      <c r="C1866" s="51">
        <f>Corr_0!C1866</f>
        <v>1.4705074039744092E-2</v>
      </c>
      <c r="D1866" s="51">
        <v>2.5692521225066291E-2</v>
      </c>
    </row>
    <row r="1867" spans="2:4" x14ac:dyDescent="0.2">
      <c r="B1867" t="s">
        <v>1903</v>
      </c>
      <c r="C1867" s="51">
        <f>Corr_0!C1867</f>
        <v>8.6961858197839095E-3</v>
      </c>
      <c r="D1867" s="51">
        <v>8.7176029316585579E-2</v>
      </c>
    </row>
    <row r="1868" spans="2:4" x14ac:dyDescent="0.2">
      <c r="B1868" t="s">
        <v>1904</v>
      </c>
      <c r="C1868" s="51">
        <f>Corr_0!C1868</f>
        <v>1.1125378742628634E-2</v>
      </c>
      <c r="D1868" s="51">
        <v>4.0442489396137683E-2</v>
      </c>
    </row>
    <row r="1869" spans="2:4" x14ac:dyDescent="0.2">
      <c r="B1869" t="s">
        <v>1905</v>
      </c>
      <c r="C1869" s="51">
        <f>Corr_0!C1869</f>
        <v>1.1913514692913192E-2</v>
      </c>
      <c r="D1869" s="51">
        <v>2.5201933724486352E-2</v>
      </c>
    </row>
    <row r="1870" spans="2:4" x14ac:dyDescent="0.2">
      <c r="B1870" t="s">
        <v>1906</v>
      </c>
      <c r="C1870" s="51">
        <f>Corr_0!C1870</f>
        <v>1.4952971255287729E-2</v>
      </c>
      <c r="D1870" s="51">
        <v>3.0168857296490239E-2</v>
      </c>
    </row>
    <row r="1871" spans="2:4" x14ac:dyDescent="0.2">
      <c r="B1871" t="s">
        <v>1907</v>
      </c>
      <c r="C1871" s="51">
        <f>Corr_0!C1871</f>
        <v>1.8677940543622307E-3</v>
      </c>
      <c r="D1871" s="51">
        <v>3.2418367689123241E-2</v>
      </c>
    </row>
    <row r="1872" spans="2:4" x14ac:dyDescent="0.2">
      <c r="B1872" t="s">
        <v>1908</v>
      </c>
      <c r="C1872" s="51">
        <f>Corr_0!C1872</f>
        <v>6.2267041512802214E-3</v>
      </c>
      <c r="D1872" s="51">
        <v>2.5032437241906024E-2</v>
      </c>
    </row>
    <row r="1873" spans="2:4" x14ac:dyDescent="0.2">
      <c r="B1873" t="s">
        <v>1909</v>
      </c>
      <c r="C1873" s="51">
        <f>Corr_0!C1873</f>
        <v>2.2627729194804377E-2</v>
      </c>
      <c r="D1873" s="51">
        <v>2.6352839494739207E-2</v>
      </c>
    </row>
    <row r="1874" spans="2:4" x14ac:dyDescent="0.2">
      <c r="B1874" t="s">
        <v>1910</v>
      </c>
      <c r="C1874" s="51">
        <f>Corr_0!C1874</f>
        <v>2.8955009782767251E-2</v>
      </c>
      <c r="D1874" s="51">
        <v>3.3429851271417371E-2</v>
      </c>
    </row>
    <row r="1875" spans="2:4" x14ac:dyDescent="0.2">
      <c r="B1875" t="s">
        <v>1911</v>
      </c>
      <c r="C1875" s="51">
        <f>Corr_0!C1875</f>
        <v>-1.7099266445818245E-2</v>
      </c>
      <c r="D1875" s="51">
        <v>3.7916279250496038E-2</v>
      </c>
    </row>
    <row r="1876" spans="2:4" x14ac:dyDescent="0.2">
      <c r="B1876" t="s">
        <v>1912</v>
      </c>
      <c r="C1876" s="51">
        <f>Corr_0!C1876</f>
        <v>-1.5477060042770595E-2</v>
      </c>
      <c r="D1876" s="51">
        <v>6.6679728445072431E-2</v>
      </c>
    </row>
    <row r="1877" spans="2:4" x14ac:dyDescent="0.2">
      <c r="B1877" t="s">
        <v>1913</v>
      </c>
      <c r="C1877" s="51">
        <f>Corr_0!C1877</f>
        <v>1.305708201511588E-2</v>
      </c>
      <c r="D1877" s="51">
        <v>3.2091472948245596E-2</v>
      </c>
    </row>
    <row r="1878" spans="2:4" x14ac:dyDescent="0.2">
      <c r="B1878" t="s">
        <v>1914</v>
      </c>
      <c r="C1878" s="51">
        <f>Corr_0!C1878</f>
        <v>3.1621482958730115E-2</v>
      </c>
      <c r="D1878" s="51">
        <v>4.1383188318460884E-2</v>
      </c>
    </row>
    <row r="1879" spans="2:4" x14ac:dyDescent="0.2">
      <c r="B1879" t="s">
        <v>1915</v>
      </c>
      <c r="C1879" s="51">
        <f>Corr_0!C1879</f>
        <v>1.8519952783038404E-3</v>
      </c>
      <c r="D1879" s="51">
        <v>5.1288103235687374E-2</v>
      </c>
    </row>
    <row r="1880" spans="2:4" x14ac:dyDescent="0.2">
      <c r="B1880" t="s">
        <v>1916</v>
      </c>
      <c r="C1880" s="51">
        <f>Corr_0!C1880</f>
        <v>3.0574827533517521E-2</v>
      </c>
      <c r="D1880" s="51">
        <v>2.7756408737740469E-2</v>
      </c>
    </row>
    <row r="1881" spans="2:4" x14ac:dyDescent="0.2">
      <c r="B1881" t="s">
        <v>1917</v>
      </c>
      <c r="C1881" s="51">
        <f>Corr_0!C1881</f>
        <v>2.6397734944132341E-4</v>
      </c>
      <c r="D1881" s="51">
        <v>3.4416933796868152E-2</v>
      </c>
    </row>
    <row r="1882" spans="2:4" x14ac:dyDescent="0.2">
      <c r="B1882" t="s">
        <v>1918</v>
      </c>
      <c r="C1882" s="51">
        <f>Corr_0!C1882</f>
        <v>7.1473693996369526E-3</v>
      </c>
      <c r="D1882" s="51">
        <v>2.9200921004224643E-2</v>
      </c>
    </row>
    <row r="1883" spans="2:4" x14ac:dyDescent="0.2">
      <c r="B1883" t="s">
        <v>1919</v>
      </c>
      <c r="C1883" s="51">
        <f>Corr_0!C1883</f>
        <v>-3.4099898641884261E-3</v>
      </c>
      <c r="D1883" s="51">
        <v>4.3372722734333444E-2</v>
      </c>
    </row>
    <row r="1884" spans="2:4" x14ac:dyDescent="0.2">
      <c r="B1884" t="s">
        <v>1920</v>
      </c>
      <c r="C1884" s="51">
        <f>Corr_0!C1884</f>
        <v>-2.437313234154968E-3</v>
      </c>
      <c r="D1884" s="51">
        <v>2.5063521258065408E-2</v>
      </c>
    </row>
    <row r="1885" spans="2:4" x14ac:dyDescent="0.2">
      <c r="B1885" t="s">
        <v>1921</v>
      </c>
      <c r="C1885" s="51">
        <f>Corr_0!C1885</f>
        <v>3.5410695143675182E-2</v>
      </c>
      <c r="D1885" s="51">
        <v>3.2515500941886523E-2</v>
      </c>
    </row>
    <row r="1886" spans="2:4" x14ac:dyDescent="0.2">
      <c r="B1886" t="s">
        <v>1922</v>
      </c>
      <c r="C1886" s="51">
        <f>Corr_0!C1886</f>
        <v>-4.2705243527909081E-2</v>
      </c>
      <c r="D1886" s="51">
        <v>2.59509634560742E-2</v>
      </c>
    </row>
    <row r="1887" spans="2:4" x14ac:dyDescent="0.2">
      <c r="B1887" t="s">
        <v>1923</v>
      </c>
      <c r="C1887" s="51">
        <f>Corr_0!C1887</f>
        <v>7.0269345579860518E-3</v>
      </c>
      <c r="D1887" s="51">
        <v>3.2924685088429897E-2</v>
      </c>
    </row>
    <row r="1888" spans="2:4" x14ac:dyDescent="0.2">
      <c r="B1888" t="s">
        <v>1924</v>
      </c>
      <c r="C1888" s="51">
        <f>Corr_0!C1888</f>
        <v>2.7207507460381489E-2</v>
      </c>
      <c r="D1888" s="51">
        <v>3.0096841031177629E-2</v>
      </c>
    </row>
    <row r="1889" spans="2:4" x14ac:dyDescent="0.2">
      <c r="B1889" t="s">
        <v>1925</v>
      </c>
      <c r="C1889" s="51">
        <f>Corr_0!C1889</f>
        <v>-5.3301642289193749E-3</v>
      </c>
      <c r="D1889" s="51">
        <v>4.3276405272521377E-2</v>
      </c>
    </row>
    <row r="1890" spans="2:4" x14ac:dyDescent="0.2">
      <c r="B1890" t="s">
        <v>1926</v>
      </c>
      <c r="C1890" s="51">
        <f>Corr_0!C1890</f>
        <v>6.8142185623655356E-3</v>
      </c>
      <c r="D1890" s="51">
        <v>4.8698296822773691E-2</v>
      </c>
    </row>
    <row r="1891" spans="2:4" x14ac:dyDescent="0.2">
      <c r="B1891" t="s">
        <v>1927</v>
      </c>
      <c r="C1891" s="51">
        <f>Corr_0!C1891</f>
        <v>-1.140790528588048E-2</v>
      </c>
      <c r="D1891" s="51">
        <v>2.5968723995752986E-2</v>
      </c>
    </row>
    <row r="1892" spans="2:4" x14ac:dyDescent="0.2">
      <c r="B1892" t="s">
        <v>1928</v>
      </c>
      <c r="C1892" s="51">
        <f>Corr_0!C1892</f>
        <v>2.3223928890543897E-2</v>
      </c>
      <c r="D1892" s="51">
        <v>4.2716776857324043E-2</v>
      </c>
    </row>
    <row r="1893" spans="2:4" x14ac:dyDescent="0.2">
      <c r="B1893" t="s">
        <v>1929</v>
      </c>
      <c r="C1893" s="51">
        <f>Corr_0!C1893</f>
        <v>-1.2744191843411233E-2</v>
      </c>
      <c r="D1893" s="51">
        <v>2.5000019964002831E-2</v>
      </c>
    </row>
    <row r="1894" spans="2:4" x14ac:dyDescent="0.2">
      <c r="B1894" t="s">
        <v>1930</v>
      </c>
      <c r="C1894" s="51">
        <f>Corr_0!C1894</f>
        <v>-4.5684614972874814E-2</v>
      </c>
      <c r="D1894" s="51">
        <v>2.5106056238662067E-2</v>
      </c>
    </row>
    <row r="1895" spans="2:4" x14ac:dyDescent="0.2">
      <c r="B1895" t="s">
        <v>1931</v>
      </c>
      <c r="C1895" s="51">
        <f>Corr_0!C1895</f>
        <v>1.5469941533901084E-2</v>
      </c>
      <c r="D1895" s="51">
        <v>3.2971453383555366E-2</v>
      </c>
    </row>
    <row r="1896" spans="2:4" x14ac:dyDescent="0.2">
      <c r="B1896" t="s">
        <v>1932</v>
      </c>
      <c r="C1896" s="51">
        <f>Corr_0!C1896</f>
        <v>-1.0491429806285374E-2</v>
      </c>
      <c r="D1896" s="51">
        <v>3.0019527533637638E-2</v>
      </c>
    </row>
    <row r="1897" spans="2:4" x14ac:dyDescent="0.2">
      <c r="B1897" t="s">
        <v>1933</v>
      </c>
      <c r="C1897" s="51">
        <f>Corr_0!C1897</f>
        <v>1.0822587083478972E-2</v>
      </c>
      <c r="D1897" s="51">
        <v>6.6013322327167806E-2</v>
      </c>
    </row>
    <row r="1898" spans="2:4" x14ac:dyDescent="0.2">
      <c r="B1898" t="s">
        <v>1934</v>
      </c>
      <c r="C1898" s="51">
        <f>Corr_0!C1898</f>
        <v>-2.4831787144427776E-2</v>
      </c>
      <c r="D1898" s="51">
        <v>3.4156430478999487E-2</v>
      </c>
    </row>
    <row r="1899" spans="2:4" x14ac:dyDescent="0.2">
      <c r="B1899" t="s">
        <v>1935</v>
      </c>
      <c r="C1899" s="51">
        <f>Corr_0!C1899</f>
        <v>1.6079929490367656E-2</v>
      </c>
      <c r="D1899" s="51">
        <v>3.9349457700666765E-2</v>
      </c>
    </row>
    <row r="1900" spans="2:4" x14ac:dyDescent="0.2">
      <c r="B1900" t="s">
        <v>1936</v>
      </c>
      <c r="C1900" s="51">
        <f>Corr_0!C1900</f>
        <v>3.2121022995790803E-2</v>
      </c>
      <c r="D1900" s="51">
        <v>2.6792735892297172E-2</v>
      </c>
    </row>
    <row r="1901" spans="2:4" x14ac:dyDescent="0.2">
      <c r="B1901" t="s">
        <v>1937</v>
      </c>
      <c r="C1901" s="51">
        <f>Corr_0!C1901</f>
        <v>-2.989129976100395E-3</v>
      </c>
      <c r="D1901" s="51">
        <v>4.1139374804671516E-2</v>
      </c>
    </row>
    <row r="1902" spans="2:4" x14ac:dyDescent="0.2">
      <c r="B1902" t="s">
        <v>1938</v>
      </c>
      <c r="C1902" s="51">
        <f>Corr_0!C1902</f>
        <v>4.1057250429235963E-3</v>
      </c>
      <c r="D1902" s="51">
        <v>5.6922077939240104E-2</v>
      </c>
    </row>
    <row r="1903" spans="2:4" x14ac:dyDescent="0.2">
      <c r="B1903" t="s">
        <v>1939</v>
      </c>
      <c r="C1903" s="51">
        <f>Corr_0!C1903</f>
        <v>3.6142862949260605E-3</v>
      </c>
      <c r="D1903" s="51">
        <v>2.8961684780916677E-2</v>
      </c>
    </row>
    <row r="1904" spans="2:4" x14ac:dyDescent="0.2">
      <c r="B1904" t="s">
        <v>1940</v>
      </c>
      <c r="C1904" s="51">
        <f>Corr_0!C1904</f>
        <v>-3.5712279048661384E-3</v>
      </c>
      <c r="D1904" s="51">
        <v>8.9864686257032617E-2</v>
      </c>
    </row>
    <row r="1905" spans="2:4" x14ac:dyDescent="0.2">
      <c r="B1905" t="s">
        <v>1941</v>
      </c>
      <c r="C1905" s="51">
        <f>Corr_0!C1905</f>
        <v>1.8661916856272245E-2</v>
      </c>
      <c r="D1905" s="51">
        <v>3.3231144373486857E-2</v>
      </c>
    </row>
    <row r="1906" spans="2:4" x14ac:dyDescent="0.2">
      <c r="B1906" t="s">
        <v>1942</v>
      </c>
      <c r="C1906" s="51">
        <f>Corr_0!C1906</f>
        <v>1.5364987067087811E-2</v>
      </c>
      <c r="D1906" s="51">
        <v>2.917592275689947E-2</v>
      </c>
    </row>
    <row r="1907" spans="2:4" x14ac:dyDescent="0.2">
      <c r="B1907" t="s">
        <v>1943</v>
      </c>
      <c r="C1907" s="51">
        <f>Corr_0!C1907</f>
        <v>4.2073425331471525E-3</v>
      </c>
      <c r="D1907" s="51">
        <v>2.5014757244465443E-2</v>
      </c>
    </row>
    <row r="1908" spans="2:4" x14ac:dyDescent="0.2">
      <c r="B1908" t="s">
        <v>1944</v>
      </c>
      <c r="C1908" s="51">
        <f>Corr_0!C1908</f>
        <v>-1.2106069832068024E-2</v>
      </c>
      <c r="D1908" s="51">
        <v>5.0033514893013158E-2</v>
      </c>
    </row>
    <row r="1909" spans="2:4" x14ac:dyDescent="0.2">
      <c r="B1909" t="s">
        <v>1945</v>
      </c>
      <c r="C1909" s="51">
        <f>Corr_0!C1909</f>
        <v>2.1656692213703317E-2</v>
      </c>
      <c r="D1909" s="51">
        <v>3.270129508943094E-2</v>
      </c>
    </row>
    <row r="1910" spans="2:4" x14ac:dyDescent="0.2">
      <c r="B1910" t="s">
        <v>1946</v>
      </c>
      <c r="C1910" s="51">
        <f>Corr_0!C1910</f>
        <v>-1.2285206926126264E-2</v>
      </c>
      <c r="D1910" s="51">
        <v>3.7809939249122154E-2</v>
      </c>
    </row>
    <row r="1911" spans="2:4" x14ac:dyDescent="0.2">
      <c r="B1911" t="s">
        <v>1947</v>
      </c>
      <c r="C1911" s="51">
        <f>Corr_0!C1911</f>
        <v>3.7997483148624493E-2</v>
      </c>
      <c r="D1911" s="51">
        <v>3.1334455353727614E-2</v>
      </c>
    </row>
    <row r="1912" spans="2:4" x14ac:dyDescent="0.2">
      <c r="B1912" t="s">
        <v>1948</v>
      </c>
      <c r="C1912" s="51">
        <f>Corr_0!C1912</f>
        <v>3.5316025976786913E-3</v>
      </c>
      <c r="D1912" s="51">
        <v>8.0862796424024552E-2</v>
      </c>
    </row>
    <row r="1913" spans="2:4" x14ac:dyDescent="0.2">
      <c r="B1913" t="s">
        <v>1949</v>
      </c>
      <c r="C1913" s="51">
        <f>Corr_0!C1913</f>
        <v>1.0458740831811808E-2</v>
      </c>
      <c r="D1913" s="51">
        <v>5.7561418265268678E-2</v>
      </c>
    </row>
    <row r="1914" spans="2:4" x14ac:dyDescent="0.2">
      <c r="B1914" t="s">
        <v>1950</v>
      </c>
      <c r="C1914" s="51">
        <f>Corr_0!C1914</f>
        <v>3.7739731717904554E-2</v>
      </c>
      <c r="D1914" s="51">
        <v>2.7129414361168572E-2</v>
      </c>
    </row>
    <row r="1915" spans="2:4" x14ac:dyDescent="0.2">
      <c r="B1915" t="s">
        <v>1951</v>
      </c>
      <c r="C1915" s="51">
        <f>Corr_0!C1915</f>
        <v>-1.6063532851950633E-2</v>
      </c>
      <c r="D1915" s="51">
        <v>3.0424217517218743E-2</v>
      </c>
    </row>
    <row r="1916" spans="2:4" x14ac:dyDescent="0.2">
      <c r="B1916" t="s">
        <v>1952</v>
      </c>
      <c r="C1916" s="51">
        <f>Corr_0!C1916</f>
        <v>1.7827977989594054E-2</v>
      </c>
      <c r="D1916" s="51">
        <v>2.5036583901361795E-2</v>
      </c>
    </row>
    <row r="1917" spans="2:4" x14ac:dyDescent="0.2">
      <c r="B1917" t="s">
        <v>1953</v>
      </c>
      <c r="C1917" s="51">
        <f>Corr_0!C1917</f>
        <v>4.1498371107100092E-2</v>
      </c>
      <c r="D1917" s="51">
        <v>4.4862114680713258E-2</v>
      </c>
    </row>
    <row r="1918" spans="2:4" x14ac:dyDescent="0.2">
      <c r="B1918" t="s">
        <v>1954</v>
      </c>
      <c r="C1918" s="51">
        <f>Corr_0!C1918</f>
        <v>7.5596148404542436E-3</v>
      </c>
      <c r="D1918" s="51">
        <v>3.4004804168268427E-2</v>
      </c>
    </row>
    <row r="1919" spans="2:4" x14ac:dyDescent="0.2">
      <c r="B1919" t="s">
        <v>1955</v>
      </c>
      <c r="C1919" s="51">
        <f>Corr_0!C1919</f>
        <v>-1.5170686881981288E-2</v>
      </c>
      <c r="D1919" s="51">
        <v>2.9637157089487699E-2</v>
      </c>
    </row>
    <row r="1920" spans="2:4" x14ac:dyDescent="0.2">
      <c r="B1920" t="s">
        <v>1956</v>
      </c>
      <c r="C1920" s="51">
        <f>Corr_0!C1920</f>
        <v>2.1233237464440582E-2</v>
      </c>
      <c r="D1920" s="51">
        <v>4.1928708677305387E-2</v>
      </c>
    </row>
    <row r="1921" spans="2:4" x14ac:dyDescent="0.2">
      <c r="B1921" t="s">
        <v>1957</v>
      </c>
      <c r="C1921" s="51">
        <f>Corr_0!C1921</f>
        <v>2.6664753068323548E-2</v>
      </c>
      <c r="D1921" s="51">
        <v>0.15985835579167573</v>
      </c>
    </row>
    <row r="1922" spans="2:4" x14ac:dyDescent="0.2">
      <c r="B1922" t="s">
        <v>1958</v>
      </c>
      <c r="C1922" s="51">
        <f>Corr_0!C1922</f>
        <v>1.9663387544460821E-2</v>
      </c>
      <c r="D1922" s="51">
        <v>8.120671013461668E-2</v>
      </c>
    </row>
    <row r="1923" spans="2:4" x14ac:dyDescent="0.2">
      <c r="B1923" t="s">
        <v>1959</v>
      </c>
      <c r="C1923" s="51">
        <f>Corr_0!C1923</f>
        <v>4.3229525019466203E-3</v>
      </c>
      <c r="D1923" s="51">
        <v>2.8529608961938346E-2</v>
      </c>
    </row>
    <row r="1924" spans="2:4" x14ac:dyDescent="0.2">
      <c r="B1924" t="s">
        <v>1960</v>
      </c>
      <c r="C1924" s="51">
        <f>Corr_0!C1924</f>
        <v>3.0092747838578945E-3</v>
      </c>
      <c r="D1924" s="51">
        <v>4.2706243047060881E-2</v>
      </c>
    </row>
    <row r="1925" spans="2:4" x14ac:dyDescent="0.2">
      <c r="B1925" t="s">
        <v>1961</v>
      </c>
      <c r="C1925" s="51">
        <f>Corr_0!C1925</f>
        <v>1.0120033938420515E-2</v>
      </c>
      <c r="D1925" s="51">
        <v>2.5550791201248733E-2</v>
      </c>
    </row>
    <row r="1926" spans="2:4" x14ac:dyDescent="0.2">
      <c r="B1926" t="s">
        <v>1962</v>
      </c>
      <c r="C1926" s="51">
        <f>Corr_0!C1926</f>
        <v>6.3653949301865562E-4</v>
      </c>
      <c r="D1926" s="51">
        <v>3.8166697795503031E-2</v>
      </c>
    </row>
    <row r="1927" spans="2:4" x14ac:dyDescent="0.2">
      <c r="B1927" t="s">
        <v>1963</v>
      </c>
      <c r="C1927" s="51">
        <f>Corr_0!C1927</f>
        <v>2.0866779064518517E-2</v>
      </c>
      <c r="D1927" s="51">
        <v>2.5853110257702604E-2</v>
      </c>
    </row>
    <row r="1928" spans="2:4" x14ac:dyDescent="0.2">
      <c r="B1928" t="s">
        <v>1964</v>
      </c>
      <c r="C1928" s="51">
        <f>Corr_0!C1928</f>
        <v>5.5496520661663933E-2</v>
      </c>
      <c r="D1928" s="51">
        <v>6.4266428589972655E-2</v>
      </c>
    </row>
    <row r="1929" spans="2:4" x14ac:dyDescent="0.2">
      <c r="B1929" t="s">
        <v>1965</v>
      </c>
      <c r="C1929" s="51">
        <f>Corr_0!C1929</f>
        <v>1.5334849362111991E-2</v>
      </c>
      <c r="D1929" s="51">
        <v>2.7824841659371109E-2</v>
      </c>
    </row>
    <row r="1930" spans="2:4" x14ac:dyDescent="0.2">
      <c r="B1930" t="s">
        <v>1966</v>
      </c>
      <c r="C1930" s="51">
        <f>Corr_0!C1930</f>
        <v>5.0081289372682497E-4</v>
      </c>
      <c r="D1930" s="51">
        <v>8.2680071452584547E-2</v>
      </c>
    </row>
    <row r="1931" spans="2:4" x14ac:dyDescent="0.2">
      <c r="B1931" t="s">
        <v>1967</v>
      </c>
      <c r="C1931" s="51">
        <f>Corr_0!C1931</f>
        <v>4.9635258784119382E-2</v>
      </c>
      <c r="D1931" s="51">
        <v>2.626010568705596E-2</v>
      </c>
    </row>
    <row r="1932" spans="2:4" x14ac:dyDescent="0.2">
      <c r="B1932" t="s">
        <v>1968</v>
      </c>
      <c r="C1932" s="51">
        <f>Corr_0!C1932</f>
        <v>-2.9115453932618968E-4</v>
      </c>
      <c r="D1932" s="51">
        <v>2.717974829686878E-2</v>
      </c>
    </row>
    <row r="1933" spans="2:4" x14ac:dyDescent="0.2">
      <c r="B1933" t="s">
        <v>1969</v>
      </c>
      <c r="C1933" s="51">
        <f>Corr_0!C1933</f>
        <v>3.2823551180587354E-3</v>
      </c>
      <c r="D1933" s="51">
        <v>3.1535819286847858E-2</v>
      </c>
    </row>
    <row r="1934" spans="2:4" x14ac:dyDescent="0.2">
      <c r="B1934" t="s">
        <v>1970</v>
      </c>
      <c r="C1934" s="51">
        <f>Corr_0!C1934</f>
        <v>7.4042400639670602E-3</v>
      </c>
      <c r="D1934" s="51">
        <v>2.7745479689268288E-2</v>
      </c>
    </row>
    <row r="1935" spans="2:4" x14ac:dyDescent="0.2">
      <c r="B1935" t="s">
        <v>1971</v>
      </c>
      <c r="C1935" s="51">
        <f>Corr_0!C1935</f>
        <v>1.6036981968450322E-3</v>
      </c>
      <c r="D1935" s="51">
        <v>0.13610764929681526</v>
      </c>
    </row>
    <row r="1936" spans="2:4" x14ac:dyDescent="0.2">
      <c r="B1936" t="s">
        <v>1972</v>
      </c>
      <c r="C1936" s="51">
        <f>Corr_0!C1936</f>
        <v>3.6469217511421195E-2</v>
      </c>
      <c r="D1936" s="51">
        <v>2.5000939483805357E-2</v>
      </c>
    </row>
    <row r="1937" spans="2:4" x14ac:dyDescent="0.2">
      <c r="B1937" t="s">
        <v>1973</v>
      </c>
      <c r="C1937" s="51">
        <f>Corr_0!C1937</f>
        <v>2.8273055277474687E-2</v>
      </c>
      <c r="D1937" s="51">
        <v>2.6052101690008232E-2</v>
      </c>
    </row>
    <row r="1938" spans="2:4" x14ac:dyDescent="0.2">
      <c r="B1938" t="s">
        <v>1974</v>
      </c>
      <c r="C1938" s="51">
        <f>Corr_0!C1938</f>
        <v>4.3659033125036655E-2</v>
      </c>
      <c r="D1938" s="51">
        <v>3.4055205448875983E-2</v>
      </c>
    </row>
    <row r="1939" spans="2:4" x14ac:dyDescent="0.2">
      <c r="B1939" t="s">
        <v>1975</v>
      </c>
      <c r="C1939" s="51">
        <f>Corr_0!C1939</f>
        <v>1.7739775912929724E-2</v>
      </c>
      <c r="D1939" s="51">
        <v>2.6163745105249367E-2</v>
      </c>
    </row>
    <row r="1940" spans="2:4" x14ac:dyDescent="0.2">
      <c r="B1940" t="s">
        <v>1976</v>
      </c>
      <c r="C1940" s="51">
        <f>Corr_0!C1940</f>
        <v>2.5551443423898347E-2</v>
      </c>
      <c r="D1940" s="51">
        <v>2.8496915908872399E-2</v>
      </c>
    </row>
    <row r="1941" spans="2:4" x14ac:dyDescent="0.2">
      <c r="B1941" t="s">
        <v>1977</v>
      </c>
      <c r="C1941" s="51">
        <f>Corr_0!C1941</f>
        <v>3.3613551401622289E-2</v>
      </c>
      <c r="D1941" s="51">
        <v>2.5661225832030527E-2</v>
      </c>
    </row>
    <row r="1942" spans="2:4" x14ac:dyDescent="0.2">
      <c r="B1942" t="s">
        <v>1978</v>
      </c>
      <c r="C1942" s="51">
        <f>Corr_0!C1942</f>
        <v>1.4773395167240478E-2</v>
      </c>
      <c r="D1942" s="51">
        <v>2.502581971891293E-2</v>
      </c>
    </row>
    <row r="1943" spans="2:4" x14ac:dyDescent="0.2">
      <c r="B1943" t="s">
        <v>1979</v>
      </c>
      <c r="C1943" s="51">
        <f>Corr_0!C1943</f>
        <v>2.1293512841026943E-2</v>
      </c>
      <c r="D1943" s="51">
        <v>2.5037176424109256E-2</v>
      </c>
    </row>
    <row r="1944" spans="2:4" x14ac:dyDescent="0.2">
      <c r="B1944" t="s">
        <v>1980</v>
      </c>
      <c r="C1944" s="51">
        <f>Corr_0!C1944</f>
        <v>1.0300707963137931E-2</v>
      </c>
      <c r="D1944" s="51">
        <v>6.0633390179946435E-2</v>
      </c>
    </row>
    <row r="1945" spans="2:4" x14ac:dyDescent="0.2">
      <c r="B1945" t="s">
        <v>1981</v>
      </c>
      <c r="C1945" s="51">
        <f>Corr_0!C1945</f>
        <v>1.8701223174302228E-3</v>
      </c>
      <c r="D1945" s="51">
        <v>9.0488907402841795E-2</v>
      </c>
    </row>
    <row r="1946" spans="2:4" x14ac:dyDescent="0.2">
      <c r="B1946" t="s">
        <v>1982</v>
      </c>
      <c r="C1946" s="51">
        <f>Corr_0!C1946</f>
        <v>1.217576958745966E-3</v>
      </c>
      <c r="D1946" s="51">
        <v>3.5828834112634128E-2</v>
      </c>
    </row>
    <row r="1947" spans="2:4" x14ac:dyDescent="0.2">
      <c r="B1947" t="s">
        <v>1983</v>
      </c>
      <c r="C1947" s="51">
        <f>Corr_0!C1947</f>
        <v>1.0919205697995657E-2</v>
      </c>
      <c r="D1947" s="51">
        <v>2.6747387813119448E-2</v>
      </c>
    </row>
    <row r="1948" spans="2:4" x14ac:dyDescent="0.2">
      <c r="B1948" t="s">
        <v>1984</v>
      </c>
      <c r="C1948" s="51">
        <f>Corr_0!C1948</f>
        <v>-4.3537067963664144E-3</v>
      </c>
      <c r="D1948" s="51">
        <v>3.4171660493805392E-2</v>
      </c>
    </row>
    <row r="1949" spans="2:4" x14ac:dyDescent="0.2">
      <c r="B1949" t="s">
        <v>1985</v>
      </c>
      <c r="C1949" s="51">
        <f>Corr_0!C1949</f>
        <v>4.8238458544567736E-2</v>
      </c>
      <c r="D1949" s="51">
        <v>2.6200259024265635E-2</v>
      </c>
    </row>
    <row r="1950" spans="2:4" x14ac:dyDescent="0.2">
      <c r="B1950" t="s">
        <v>1986</v>
      </c>
      <c r="C1950" s="51">
        <f>Corr_0!C1950</f>
        <v>-1.0957549097328047E-2</v>
      </c>
      <c r="D1950" s="51">
        <v>2.5018547153328938E-2</v>
      </c>
    </row>
    <row r="1951" spans="2:4" x14ac:dyDescent="0.2">
      <c r="B1951" t="s">
        <v>1987</v>
      </c>
      <c r="C1951" s="51">
        <f>Corr_0!C1951</f>
        <v>1.5176263795879691E-2</v>
      </c>
      <c r="D1951" s="51">
        <v>2.9992171523572191E-2</v>
      </c>
    </row>
    <row r="1952" spans="2:4" x14ac:dyDescent="0.2">
      <c r="B1952" t="s">
        <v>1988</v>
      </c>
      <c r="C1952" s="51">
        <f>Corr_0!C1952</f>
        <v>4.622795192011496E-2</v>
      </c>
      <c r="D1952" s="51">
        <v>4.4354085868131457E-2</v>
      </c>
    </row>
    <row r="1953" spans="2:4" x14ac:dyDescent="0.2">
      <c r="B1953" t="s">
        <v>1989</v>
      </c>
      <c r="C1953" s="51">
        <f>Corr_0!C1953</f>
        <v>3.1787442836513212E-2</v>
      </c>
      <c r="D1953" s="51">
        <v>4.9330935619689681E-2</v>
      </c>
    </row>
    <row r="1954" spans="2:4" x14ac:dyDescent="0.2">
      <c r="B1954" t="s">
        <v>1990</v>
      </c>
      <c r="C1954" s="51">
        <f>Corr_0!C1954</f>
        <v>-8.1187452280679796E-3</v>
      </c>
      <c r="D1954" s="51">
        <v>5.2023490422272306E-2</v>
      </c>
    </row>
    <row r="1955" spans="2:4" x14ac:dyDescent="0.2">
      <c r="B1955" t="s">
        <v>1991</v>
      </c>
      <c r="C1955" s="51">
        <f>Corr_0!C1955</f>
        <v>3.6472196306628457E-2</v>
      </c>
      <c r="D1955" s="51">
        <v>2.6330183290291475E-2</v>
      </c>
    </row>
    <row r="1956" spans="2:4" x14ac:dyDescent="0.2">
      <c r="B1956" t="s">
        <v>1992</v>
      </c>
      <c r="C1956" s="51">
        <f>Corr_0!C1956</f>
        <v>1.4152953014251301E-2</v>
      </c>
      <c r="D1956" s="51">
        <v>3.9050050048628722E-2</v>
      </c>
    </row>
    <row r="1957" spans="2:4" x14ac:dyDescent="0.2">
      <c r="B1957" t="s">
        <v>1993</v>
      </c>
      <c r="C1957" s="51">
        <f>Corr_0!C1957</f>
        <v>-2.7964577619148893E-3</v>
      </c>
      <c r="D1957" s="51">
        <v>3.0814675198918152E-2</v>
      </c>
    </row>
    <row r="1958" spans="2:4" x14ac:dyDescent="0.2">
      <c r="B1958" t="s">
        <v>1994</v>
      </c>
      <c r="C1958" s="51">
        <f>Corr_0!C1958</f>
        <v>-1.4838347520359925E-2</v>
      </c>
      <c r="D1958" s="51">
        <v>2.5159243671194143E-2</v>
      </c>
    </row>
    <row r="1959" spans="2:4" x14ac:dyDescent="0.2">
      <c r="B1959" t="s">
        <v>1995</v>
      </c>
      <c r="C1959" s="51">
        <f>Corr_0!C1959</f>
        <v>2.2493402615189725E-2</v>
      </c>
      <c r="D1959" s="51">
        <v>2.5174394601435269E-2</v>
      </c>
    </row>
    <row r="1960" spans="2:4" x14ac:dyDescent="0.2">
      <c r="B1960" t="s">
        <v>1996</v>
      </c>
      <c r="C1960" s="51">
        <f>Corr_0!C1960</f>
        <v>1.5329705823169143E-2</v>
      </c>
      <c r="D1960" s="51">
        <v>2.5509399933603297E-2</v>
      </c>
    </row>
    <row r="1961" spans="2:4" x14ac:dyDescent="0.2">
      <c r="B1961" t="s">
        <v>1997</v>
      </c>
      <c r="C1961" s="51">
        <f>Corr_0!C1961</f>
        <v>-1.2783177017559181E-2</v>
      </c>
      <c r="D1961" s="51">
        <v>3.171141895205247E-2</v>
      </c>
    </row>
    <row r="1962" spans="2:4" x14ac:dyDescent="0.2">
      <c r="B1962" t="s">
        <v>1998</v>
      </c>
      <c r="C1962" s="51">
        <f>Corr_0!C1962</f>
        <v>6.555717595390434E-4</v>
      </c>
      <c r="D1962" s="51">
        <v>3.1677555002013427E-2</v>
      </c>
    </row>
    <row r="1963" spans="2:4" x14ac:dyDescent="0.2">
      <c r="B1963" t="s">
        <v>1999</v>
      </c>
      <c r="C1963" s="51">
        <f>Corr_0!C1963</f>
        <v>-4.6610511707147542E-4</v>
      </c>
      <c r="D1963" s="51">
        <v>5.5192215875965442E-2</v>
      </c>
    </row>
    <row r="1964" spans="2:4" x14ac:dyDescent="0.2">
      <c r="B1964" t="s">
        <v>2000</v>
      </c>
      <c r="C1964" s="51">
        <f>Corr_0!C1964</f>
        <v>2.2380179053456115E-2</v>
      </c>
      <c r="D1964" s="51">
        <v>3.2944365453921792E-2</v>
      </c>
    </row>
    <row r="1965" spans="2:4" x14ac:dyDescent="0.2">
      <c r="B1965" t="s">
        <v>2001</v>
      </c>
      <c r="C1965" s="51">
        <f>Corr_0!C1965</f>
        <v>3.5803324960492086E-2</v>
      </c>
      <c r="D1965" s="51">
        <v>3.2622453042726929E-2</v>
      </c>
    </row>
    <row r="1966" spans="2:4" x14ac:dyDescent="0.2">
      <c r="B1966" t="s">
        <v>2002</v>
      </c>
      <c r="C1966" s="51">
        <f>Corr_0!C1966</f>
        <v>2.6218646693684979E-3</v>
      </c>
      <c r="D1966" s="51">
        <v>2.9585232974683046E-2</v>
      </c>
    </row>
    <row r="1967" spans="2:4" x14ac:dyDescent="0.2">
      <c r="B1967" t="s">
        <v>2003</v>
      </c>
      <c r="C1967" s="51">
        <f>Corr_0!C1967</f>
        <v>-6.5367381073909731E-3</v>
      </c>
      <c r="D1967" s="51">
        <v>4.1777193735321801E-2</v>
      </c>
    </row>
    <row r="1968" spans="2:4" x14ac:dyDescent="0.2">
      <c r="B1968" t="s">
        <v>2004</v>
      </c>
      <c r="C1968" s="51">
        <f>Corr_0!C1968</f>
        <v>4.0171677198535143E-2</v>
      </c>
      <c r="D1968" s="51">
        <v>2.7526541200402925E-2</v>
      </c>
    </row>
    <row r="1969" spans="2:4" x14ac:dyDescent="0.2">
      <c r="B1969" t="s">
        <v>2005</v>
      </c>
      <c r="C1969" s="51">
        <f>Corr_0!C1969</f>
        <v>2.4539565531209361E-2</v>
      </c>
      <c r="D1969" s="51">
        <v>7.346101225201071E-2</v>
      </c>
    </row>
    <row r="1970" spans="2:4" x14ac:dyDescent="0.2">
      <c r="B1970" t="s">
        <v>2006</v>
      </c>
      <c r="C1970" s="51">
        <f>Corr_0!C1970</f>
        <v>1.4942410672449327E-2</v>
      </c>
      <c r="D1970" s="51">
        <v>3.1050128937185506E-2</v>
      </c>
    </row>
    <row r="1971" spans="2:4" x14ac:dyDescent="0.2">
      <c r="B1971" t="s">
        <v>2007</v>
      </c>
      <c r="C1971" s="51">
        <f>Corr_0!C1971</f>
        <v>7.7922884185811494E-3</v>
      </c>
      <c r="D1971" s="51">
        <v>2.7621451419675973E-2</v>
      </c>
    </row>
    <row r="1972" spans="2:4" x14ac:dyDescent="0.2">
      <c r="B1972" t="s">
        <v>2008</v>
      </c>
      <c r="C1972" s="51">
        <f>Corr_0!C1972</f>
        <v>2.3930888332636027E-2</v>
      </c>
      <c r="D1972" s="51">
        <v>6.4024054012197407E-2</v>
      </c>
    </row>
    <row r="1973" spans="2:4" x14ac:dyDescent="0.2">
      <c r="B1973" t="s">
        <v>2009</v>
      </c>
      <c r="C1973" s="51">
        <f>Corr_0!C1973</f>
        <v>1.2118662862649652E-2</v>
      </c>
      <c r="D1973" s="51">
        <v>2.7355744039919715E-2</v>
      </c>
    </row>
    <row r="1974" spans="2:4" x14ac:dyDescent="0.2">
      <c r="B1974" t="s">
        <v>2010</v>
      </c>
      <c r="C1974" s="51">
        <f>Corr_0!C1974</f>
        <v>-1.4084426070745271E-3</v>
      </c>
      <c r="D1974" s="51">
        <v>7.6932460411839404E-2</v>
      </c>
    </row>
    <row r="1975" spans="2:4" x14ac:dyDescent="0.2">
      <c r="B1975" t="s">
        <v>2011</v>
      </c>
      <c r="C1975" s="51">
        <f>Corr_0!C1975</f>
        <v>-8.2815996920961709E-3</v>
      </c>
      <c r="D1975" s="51">
        <v>2.5340614092419698E-2</v>
      </c>
    </row>
    <row r="1976" spans="2:4" x14ac:dyDescent="0.2">
      <c r="B1976" t="s">
        <v>2012</v>
      </c>
      <c r="C1976" s="51">
        <f>Corr_0!C1976</f>
        <v>5.1692096177201217E-3</v>
      </c>
      <c r="D1976" s="51">
        <v>3.3448733451873117E-2</v>
      </c>
    </row>
    <row r="1977" spans="2:4" x14ac:dyDescent="0.2">
      <c r="B1977" t="s">
        <v>2013</v>
      </c>
      <c r="C1977" s="51">
        <f>Corr_0!C1977</f>
        <v>-6.4378037874407174E-3</v>
      </c>
      <c r="D1977" s="51">
        <v>2.5411295171500186E-2</v>
      </c>
    </row>
    <row r="1978" spans="2:4" x14ac:dyDescent="0.2">
      <c r="B1978" t="s">
        <v>2014</v>
      </c>
      <c r="C1978" s="51">
        <f>Corr_0!C1978</f>
        <v>1.2154019519748586E-2</v>
      </c>
      <c r="D1978" s="51">
        <v>4.0527460822460989E-2</v>
      </c>
    </row>
    <row r="1979" spans="2:4" x14ac:dyDescent="0.2">
      <c r="B1979" t="s">
        <v>2015</v>
      </c>
      <c r="C1979" s="51">
        <f>Corr_0!C1979</f>
        <v>-1.8881533693052552E-2</v>
      </c>
      <c r="D1979" s="51">
        <v>3.2397490895557518E-2</v>
      </c>
    </row>
    <row r="1980" spans="2:4" x14ac:dyDescent="0.2">
      <c r="B1980" t="s">
        <v>2016</v>
      </c>
      <c r="C1980" s="51">
        <f>Corr_0!C1980</f>
        <v>3.2350972473308273E-2</v>
      </c>
      <c r="D1980" s="51">
        <v>2.9180953834593345E-2</v>
      </c>
    </row>
    <row r="1981" spans="2:4" x14ac:dyDescent="0.2">
      <c r="B1981" t="s">
        <v>2017</v>
      </c>
      <c r="C1981" s="51">
        <f>Corr_0!C1981</f>
        <v>5.4397328902070202E-3</v>
      </c>
      <c r="D1981" s="51">
        <v>2.9867088993961684E-2</v>
      </c>
    </row>
    <row r="1982" spans="2:4" x14ac:dyDescent="0.2">
      <c r="B1982" t="s">
        <v>2018</v>
      </c>
      <c r="C1982" s="51">
        <f>Corr_0!C1982</f>
        <v>2.9574396857281325E-2</v>
      </c>
      <c r="D1982" s="51">
        <v>3.4052982777552712E-2</v>
      </c>
    </row>
    <row r="1983" spans="2:4" x14ac:dyDescent="0.2">
      <c r="B1983" t="s">
        <v>2019</v>
      </c>
      <c r="C1983" s="51">
        <f>Corr_0!C1983</f>
        <v>9.7602703435902115E-3</v>
      </c>
      <c r="D1983" s="51">
        <v>2.6347096375292329E-2</v>
      </c>
    </row>
    <row r="1984" spans="2:4" x14ac:dyDescent="0.2">
      <c r="B1984" t="s">
        <v>2020</v>
      </c>
      <c r="C1984" s="51">
        <f>Corr_0!C1984</f>
        <v>2.6549188317941445E-2</v>
      </c>
      <c r="D1984" s="51">
        <v>2.5507919337679336E-2</v>
      </c>
    </row>
    <row r="1985" spans="2:4" x14ac:dyDescent="0.2">
      <c r="B1985" t="s">
        <v>2021</v>
      </c>
      <c r="C1985" s="51">
        <f>Corr_0!C1985</f>
        <v>1.3603298378874243E-2</v>
      </c>
      <c r="D1985" s="51">
        <v>2.60985748714118E-2</v>
      </c>
    </row>
    <row r="1986" spans="2:4" x14ac:dyDescent="0.2">
      <c r="B1986" t="s">
        <v>2022</v>
      </c>
      <c r="C1986" s="51">
        <f>Corr_0!C1986</f>
        <v>2.8403263258005268E-2</v>
      </c>
      <c r="D1986" s="51">
        <v>4.560286500872425E-2</v>
      </c>
    </row>
    <row r="1987" spans="2:4" x14ac:dyDescent="0.2">
      <c r="B1987" t="s">
        <v>2023</v>
      </c>
      <c r="C1987" s="51">
        <f>Corr_0!C1987</f>
        <v>-1.2060840765094321E-3</v>
      </c>
      <c r="D1987" s="51">
        <v>9.5052354894948204E-2</v>
      </c>
    </row>
    <row r="1988" spans="2:4" x14ac:dyDescent="0.2">
      <c r="B1988" t="s">
        <v>2024</v>
      </c>
      <c r="C1988" s="51">
        <f>Corr_0!C1988</f>
        <v>4.269708574994497E-2</v>
      </c>
      <c r="D1988" s="51">
        <v>2.5210006780574279E-2</v>
      </c>
    </row>
    <row r="1989" spans="2:4" x14ac:dyDescent="0.2">
      <c r="B1989" t="s">
        <v>2025</v>
      </c>
      <c r="C1989" s="51">
        <f>Corr_0!C1989</f>
        <v>5.9476249768263423E-3</v>
      </c>
      <c r="D1989" s="51">
        <v>2.5059351185769695E-2</v>
      </c>
    </row>
    <row r="1990" spans="2:4" x14ac:dyDescent="0.2">
      <c r="B1990" t="s">
        <v>2026</v>
      </c>
      <c r="C1990" s="51">
        <f>Corr_0!C1990</f>
        <v>1.7547267891218642E-2</v>
      </c>
      <c r="D1990" s="51">
        <v>2.9538881626420283E-2</v>
      </c>
    </row>
    <row r="1991" spans="2:4" x14ac:dyDescent="0.2">
      <c r="B1991" t="s">
        <v>2027</v>
      </c>
      <c r="C1991" s="51">
        <f>Corr_0!C1991</f>
        <v>8.7237327649243232E-3</v>
      </c>
      <c r="D1991" s="51">
        <v>2.6576372832619124E-2</v>
      </c>
    </row>
    <row r="1992" spans="2:4" x14ac:dyDescent="0.2">
      <c r="B1992" t="s">
        <v>2028</v>
      </c>
      <c r="C1992" s="51">
        <f>Corr_0!C1992</f>
        <v>1.6436954028933061E-2</v>
      </c>
      <c r="D1992" s="51">
        <v>2.5204083656017659E-2</v>
      </c>
    </row>
    <row r="1993" spans="2:4" x14ac:dyDescent="0.2">
      <c r="B1993" t="s">
        <v>2029</v>
      </c>
      <c r="C1993" s="51">
        <f>Corr_0!C1993</f>
        <v>9.0846260156434225E-3</v>
      </c>
      <c r="D1993" s="51">
        <v>5.6772250888777992E-2</v>
      </c>
    </row>
    <row r="1994" spans="2:4" x14ac:dyDescent="0.2">
      <c r="B1994" t="s">
        <v>2030</v>
      </c>
      <c r="C1994" s="51">
        <f>Corr_0!C1994</f>
        <v>3.4310392778849619E-4</v>
      </c>
      <c r="D1994" s="51">
        <v>2.9026232266664904E-2</v>
      </c>
    </row>
    <row r="1995" spans="2:4" x14ac:dyDescent="0.2">
      <c r="B1995" t="s">
        <v>2031</v>
      </c>
      <c r="C1995" s="51">
        <f>Corr_0!C1995</f>
        <v>2.268337472742225E-2</v>
      </c>
      <c r="D1995" s="51">
        <v>3.5617282606087847E-2</v>
      </c>
    </row>
    <row r="1996" spans="2:4" x14ac:dyDescent="0.2">
      <c r="B1996" t="s">
        <v>2032</v>
      </c>
      <c r="C1996" s="51">
        <f>Corr_0!C1996</f>
        <v>3.5792430500046171E-2</v>
      </c>
      <c r="D1996" s="51">
        <v>2.9507869095462241E-2</v>
      </c>
    </row>
    <row r="1997" spans="2:4" x14ac:dyDescent="0.2">
      <c r="B1997" t="s">
        <v>2033</v>
      </c>
      <c r="C1997" s="51">
        <f>Corr_0!C1997</f>
        <v>1.1821821581617807E-2</v>
      </c>
      <c r="D1997" s="51">
        <v>2.950808119769514E-2</v>
      </c>
    </row>
    <row r="1998" spans="2:4" x14ac:dyDescent="0.2">
      <c r="B1998" t="s">
        <v>2034</v>
      </c>
      <c r="C1998" s="51">
        <f>Corr_0!C1998</f>
        <v>6.4024244913730927E-3</v>
      </c>
      <c r="D1998" s="51">
        <v>3.4745244546888508E-2</v>
      </c>
    </row>
    <row r="1999" spans="2:4" x14ac:dyDescent="0.2">
      <c r="B1999" t="s">
        <v>2035</v>
      </c>
      <c r="C1999" s="51">
        <f>Corr_0!C1999</f>
        <v>-3.0785630330318316E-2</v>
      </c>
      <c r="D1999" s="51">
        <v>2.889289018541635E-2</v>
      </c>
    </row>
    <row r="2000" spans="2:4" x14ac:dyDescent="0.2">
      <c r="B2000" t="s">
        <v>2036</v>
      </c>
      <c r="C2000" s="51">
        <f>Corr_0!C2000</f>
        <v>2.3562819212369964E-3</v>
      </c>
      <c r="D2000" s="51">
        <v>3.2854603537981981E-2</v>
      </c>
    </row>
    <row r="2001" spans="2:4" x14ac:dyDescent="0.2">
      <c r="B2001" t="s">
        <v>2037</v>
      </c>
      <c r="C2001" s="51">
        <f>Corr_0!C2001</f>
        <v>-4.7974159794364479E-3</v>
      </c>
      <c r="D2001" s="51">
        <v>0.1260092075178588</v>
      </c>
    </row>
    <row r="2002" spans="2:4" x14ac:dyDescent="0.2">
      <c r="B2002" t="s">
        <v>2038</v>
      </c>
      <c r="C2002" s="51">
        <f>Corr_0!C2002</f>
        <v>4.2269331016012386E-2</v>
      </c>
      <c r="D2002" s="51">
        <v>5.9515214645825813E-2</v>
      </c>
    </row>
    <row r="2003" spans="2:4" x14ac:dyDescent="0.2">
      <c r="B2003" t="s">
        <v>2039</v>
      </c>
      <c r="C2003" s="51">
        <f>Corr_0!C2003</f>
        <v>2.0753351264245077E-2</v>
      </c>
      <c r="D2003" s="51">
        <v>0.14832871614625681</v>
      </c>
    </row>
    <row r="2004" spans="2:4" x14ac:dyDescent="0.2">
      <c r="B2004" t="s">
        <v>2040</v>
      </c>
      <c r="C2004" s="51">
        <f>Corr_0!C2004</f>
        <v>-1.7893158862084757E-2</v>
      </c>
      <c r="D2004" s="51">
        <v>4.0252256994263103E-2</v>
      </c>
    </row>
    <row r="2005" spans="2:4" x14ac:dyDescent="0.2">
      <c r="B2005" t="s">
        <v>2041</v>
      </c>
      <c r="C2005" s="51">
        <f>Corr_0!C2005</f>
        <v>2.842840987417437E-3</v>
      </c>
      <c r="D2005" s="51">
        <v>2.537192988701599E-2</v>
      </c>
    </row>
    <row r="2006" spans="2:4" x14ac:dyDescent="0.2">
      <c r="B2006" t="s">
        <v>2042</v>
      </c>
      <c r="C2006" s="51">
        <f>Corr_0!C2006</f>
        <v>1.7654971005501931E-2</v>
      </c>
      <c r="D2006" s="51">
        <v>4.7764126292703726E-2</v>
      </c>
    </row>
    <row r="2007" spans="2:4" x14ac:dyDescent="0.2">
      <c r="B2007" t="s">
        <v>2043</v>
      </c>
      <c r="C2007" s="51">
        <f>Corr_0!C2007</f>
        <v>-3.8034843849171628E-2</v>
      </c>
      <c r="D2007" s="51">
        <v>3.3122829700317644E-2</v>
      </c>
    </row>
    <row r="2008" spans="2:4" x14ac:dyDescent="0.2">
      <c r="B2008" t="s">
        <v>2044</v>
      </c>
      <c r="C2008" s="51">
        <f>Corr_0!C2008</f>
        <v>1.2320776818315265E-2</v>
      </c>
      <c r="D2008" s="51">
        <v>2.7325590939736213E-2</v>
      </c>
    </row>
    <row r="2009" spans="2:4" x14ac:dyDescent="0.2">
      <c r="B2009" t="s">
        <v>2045</v>
      </c>
      <c r="C2009" s="51">
        <f>Corr_0!C2009</f>
        <v>2.8943007479228559E-2</v>
      </c>
      <c r="D2009" s="51">
        <v>5.3924113642316931E-2</v>
      </c>
    </row>
    <row r="2010" spans="2:4" x14ac:dyDescent="0.2">
      <c r="B2010" t="s">
        <v>2046</v>
      </c>
      <c r="C2010" s="51">
        <f>Corr_0!C2010</f>
        <v>-6.0537751960620025E-3</v>
      </c>
      <c r="D2010" s="51">
        <v>2.5983701422712446E-2</v>
      </c>
    </row>
    <row r="2011" spans="2:4" x14ac:dyDescent="0.2">
      <c r="B2011" t="s">
        <v>2047</v>
      </c>
      <c r="C2011" s="51">
        <f>Corr_0!C2011</f>
        <v>3.5005920825641752E-2</v>
      </c>
      <c r="D2011" s="51">
        <v>3.4292852834371293E-2</v>
      </c>
    </row>
    <row r="2012" spans="2:4" x14ac:dyDescent="0.2">
      <c r="B2012" t="s">
        <v>2048</v>
      </c>
      <c r="C2012" s="51">
        <f>Corr_0!C2012</f>
        <v>1.6191060992527841E-2</v>
      </c>
      <c r="D2012" s="51">
        <v>2.5063347617004083E-2</v>
      </c>
    </row>
    <row r="2013" spans="2:4" x14ac:dyDescent="0.2">
      <c r="B2013" t="s">
        <v>2049</v>
      </c>
      <c r="C2013" s="51">
        <f>Corr_0!C2013</f>
        <v>-1.7450567992008548E-3</v>
      </c>
      <c r="D2013" s="51">
        <v>3.1160666792083937E-2</v>
      </c>
    </row>
    <row r="2014" spans="2:4" x14ac:dyDescent="0.2">
      <c r="B2014" t="s">
        <v>2050</v>
      </c>
      <c r="C2014" s="51">
        <f>Corr_0!C2014</f>
        <v>3.8832315274003909E-2</v>
      </c>
      <c r="D2014" s="51">
        <v>5.350642066818926E-2</v>
      </c>
    </row>
    <row r="2015" spans="2:4" x14ac:dyDescent="0.2">
      <c r="B2015" t="s">
        <v>2051</v>
      </c>
      <c r="C2015" s="51">
        <f>Corr_0!C2015</f>
        <v>6.3773679819805248E-3</v>
      </c>
      <c r="D2015" s="51">
        <v>2.5050545037526559E-2</v>
      </c>
    </row>
    <row r="2016" spans="2:4" x14ac:dyDescent="0.2">
      <c r="B2016" t="s">
        <v>2052</v>
      </c>
      <c r="C2016" s="51">
        <f>Corr_0!C2016</f>
        <v>-1.6677034883449335E-3</v>
      </c>
      <c r="D2016" s="51">
        <v>2.9557950962955225E-2</v>
      </c>
    </row>
    <row r="2017" spans="2:4" x14ac:dyDescent="0.2">
      <c r="B2017" t="s">
        <v>2053</v>
      </c>
      <c r="C2017" s="51">
        <f>Corr_0!C2017</f>
        <v>3.4335193334325338E-2</v>
      </c>
      <c r="D2017" s="51">
        <v>2.5249349150503531E-2</v>
      </c>
    </row>
    <row r="2018" spans="2:4" x14ac:dyDescent="0.2">
      <c r="B2018" t="s">
        <v>2054</v>
      </c>
      <c r="C2018" s="51">
        <f>Corr_0!C2018</f>
        <v>-1.8602242426549051E-2</v>
      </c>
      <c r="D2018" s="51">
        <v>2.5601645339939232E-2</v>
      </c>
    </row>
    <row r="2019" spans="2:4" x14ac:dyDescent="0.2">
      <c r="B2019" t="s">
        <v>2055</v>
      </c>
      <c r="C2019" s="51">
        <f>Corr_0!C2019</f>
        <v>1.4799569772116574E-2</v>
      </c>
      <c r="D2019" s="51">
        <v>5.6454994065447413E-2</v>
      </c>
    </row>
    <row r="2020" spans="2:4" x14ac:dyDescent="0.2">
      <c r="B2020" t="s">
        <v>2056</v>
      </c>
      <c r="C2020" s="51">
        <f>Corr_0!C2020</f>
        <v>3.9844949395395041E-2</v>
      </c>
      <c r="D2020" s="51">
        <v>2.9864622849822921E-2</v>
      </c>
    </row>
    <row r="2021" spans="2:4" x14ac:dyDescent="0.2">
      <c r="B2021" t="s">
        <v>2057</v>
      </c>
      <c r="C2021" s="51">
        <f>Corr_0!C2021</f>
        <v>1.1189282916283964E-2</v>
      </c>
      <c r="D2021" s="51">
        <v>2.5970271705745382E-2</v>
      </c>
    </row>
    <row r="2022" spans="2:4" x14ac:dyDescent="0.2">
      <c r="B2022" t="s">
        <v>2058</v>
      </c>
      <c r="C2022" s="51">
        <f>Corr_0!C2022</f>
        <v>6.6239362145179226E-2</v>
      </c>
      <c r="D2022" s="51">
        <v>2.7367428214472689E-2</v>
      </c>
    </row>
    <row r="2023" spans="2:4" x14ac:dyDescent="0.2">
      <c r="B2023" t="s">
        <v>2059</v>
      </c>
      <c r="C2023" s="51">
        <f>Corr_0!C2023</f>
        <v>-2.3276881623419676E-2</v>
      </c>
      <c r="D2023" s="51">
        <v>2.5193447454197469E-2</v>
      </c>
    </row>
    <row r="2024" spans="2:4" x14ac:dyDescent="0.2">
      <c r="B2024" t="s">
        <v>2060</v>
      </c>
      <c r="C2024" s="51">
        <f>Corr_0!C2024</f>
        <v>3.4292025214005789E-2</v>
      </c>
      <c r="D2024" s="51">
        <v>4.9106225749483014E-2</v>
      </c>
    </row>
    <row r="2025" spans="2:4" x14ac:dyDescent="0.2">
      <c r="B2025" t="s">
        <v>2061</v>
      </c>
      <c r="C2025" s="51">
        <f>Corr_0!C2025</f>
        <v>1.791097000533292E-2</v>
      </c>
      <c r="D2025" s="51">
        <v>7.4105921827514576E-2</v>
      </c>
    </row>
    <row r="2026" spans="2:4" x14ac:dyDescent="0.2">
      <c r="B2026" t="s">
        <v>2062</v>
      </c>
      <c r="C2026" s="51">
        <f>Corr_0!C2026</f>
        <v>2.4716793950087497E-3</v>
      </c>
      <c r="D2026" s="51">
        <v>3.8384982855439717E-2</v>
      </c>
    </row>
    <row r="2027" spans="2:4" x14ac:dyDescent="0.2">
      <c r="B2027" t="s">
        <v>2063</v>
      </c>
      <c r="C2027" s="51">
        <f>Corr_0!C2027</f>
        <v>3.0945693400241663E-2</v>
      </c>
      <c r="D2027" s="51">
        <v>7.2167233103750977E-2</v>
      </c>
    </row>
    <row r="2028" spans="2:4" x14ac:dyDescent="0.2">
      <c r="B2028" t="s">
        <v>2064</v>
      </c>
      <c r="C2028" s="51">
        <f>Corr_0!C2028</f>
        <v>4.7961023011993766E-2</v>
      </c>
      <c r="D2028" s="51">
        <v>3.8500501671210483E-2</v>
      </c>
    </row>
    <row r="2029" spans="2:4" x14ac:dyDescent="0.2">
      <c r="B2029" t="s">
        <v>2065</v>
      </c>
      <c r="C2029" s="51">
        <f>Corr_0!C2029</f>
        <v>3.9739768839340169E-2</v>
      </c>
      <c r="D2029" s="51">
        <v>5.0196549792394241E-2</v>
      </c>
    </row>
    <row r="2030" spans="2:4" x14ac:dyDescent="0.2">
      <c r="B2030" t="s">
        <v>2066</v>
      </c>
      <c r="C2030" s="51">
        <f>Corr_0!C2030</f>
        <v>5.2406196653898372E-3</v>
      </c>
      <c r="D2030" s="51">
        <v>0.14593682987698395</v>
      </c>
    </row>
    <row r="2031" spans="2:4" x14ac:dyDescent="0.2">
      <c r="B2031" t="s">
        <v>2067</v>
      </c>
      <c r="C2031" s="51">
        <f>Corr_0!C2031</f>
        <v>4.3485543677715746E-3</v>
      </c>
      <c r="D2031" s="51">
        <v>2.6311140937318123E-2</v>
      </c>
    </row>
    <row r="2032" spans="2:4" x14ac:dyDescent="0.2">
      <c r="B2032" t="s">
        <v>2068</v>
      </c>
      <c r="C2032" s="51">
        <f>Corr_0!C2032</f>
        <v>1.1387858568371791E-2</v>
      </c>
      <c r="D2032" s="51">
        <v>5.7245019696676308E-2</v>
      </c>
    </row>
    <row r="2033" spans="2:4" x14ac:dyDescent="0.2">
      <c r="B2033" t="s">
        <v>2069</v>
      </c>
      <c r="C2033" s="51">
        <f>Corr_0!C2033</f>
        <v>4.5619663543725757E-2</v>
      </c>
      <c r="D2033" s="51">
        <v>4.7988665528805041E-2</v>
      </c>
    </row>
    <row r="2034" spans="2:4" x14ac:dyDescent="0.2">
      <c r="B2034" t="s">
        <v>2070</v>
      </c>
      <c r="C2034" s="51">
        <f>Corr_0!C2034</f>
        <v>1.3981423493987424E-2</v>
      </c>
      <c r="D2034" s="51">
        <v>3.8024797248338502E-2</v>
      </c>
    </row>
    <row r="2035" spans="2:4" x14ac:dyDescent="0.2">
      <c r="B2035" t="s">
        <v>2071</v>
      </c>
      <c r="C2035" s="51">
        <f>Corr_0!C2035</f>
        <v>1.9728520523790583E-3</v>
      </c>
      <c r="D2035" s="51">
        <v>2.5286267893922309E-2</v>
      </c>
    </row>
    <row r="2036" spans="2:4" x14ac:dyDescent="0.2">
      <c r="B2036" t="s">
        <v>2072</v>
      </c>
      <c r="C2036" s="51">
        <f>Corr_0!C2036</f>
        <v>-1.4910550557680464E-2</v>
      </c>
      <c r="D2036" s="51">
        <v>2.6086976494553459E-2</v>
      </c>
    </row>
    <row r="2037" spans="2:4" x14ac:dyDescent="0.2">
      <c r="B2037" t="s">
        <v>2073</v>
      </c>
      <c r="C2037" s="51">
        <f>Corr_0!C2037</f>
        <v>3.9702035707241436E-2</v>
      </c>
      <c r="D2037" s="51">
        <v>5.3655354788771675E-2</v>
      </c>
    </row>
    <row r="2038" spans="2:4" x14ac:dyDescent="0.2">
      <c r="B2038" t="s">
        <v>2074</v>
      </c>
      <c r="C2038" s="51">
        <f>Corr_0!C2038</f>
        <v>-2.4757497852494134E-3</v>
      </c>
      <c r="D2038" s="51">
        <v>6.368245192228883E-2</v>
      </c>
    </row>
    <row r="2039" spans="2:4" x14ac:dyDescent="0.2">
      <c r="B2039" t="s">
        <v>2075</v>
      </c>
      <c r="C2039" s="51">
        <f>Corr_0!C2039</f>
        <v>2.4406242601450384E-2</v>
      </c>
      <c r="D2039" s="51">
        <v>2.5631697886891496E-2</v>
      </c>
    </row>
    <row r="2040" spans="2:4" x14ac:dyDescent="0.2">
      <c r="B2040" t="s">
        <v>2076</v>
      </c>
      <c r="C2040" s="51">
        <f>Corr_0!C2040</f>
        <v>-8.021396595860172E-3</v>
      </c>
      <c r="D2040" s="51">
        <v>4.0216264154780031E-2</v>
      </c>
    </row>
    <row r="2041" spans="2:4" x14ac:dyDescent="0.2">
      <c r="B2041" t="s">
        <v>2077</v>
      </c>
      <c r="C2041" s="51">
        <f>Corr_0!C2041</f>
        <v>1.5193168906801984E-2</v>
      </c>
      <c r="D2041" s="51">
        <v>4.2622417413265251E-2</v>
      </c>
    </row>
    <row r="2042" spans="2:4" x14ac:dyDescent="0.2">
      <c r="B2042" t="s">
        <v>2078</v>
      </c>
      <c r="C2042" s="51">
        <f>Corr_0!C2042</f>
        <v>-1.9765794284332332E-2</v>
      </c>
      <c r="D2042" s="51">
        <v>2.5221269200340797E-2</v>
      </c>
    </row>
    <row r="2043" spans="2:4" x14ac:dyDescent="0.2">
      <c r="B2043" t="s">
        <v>2079</v>
      </c>
      <c r="C2043" s="51">
        <f>Corr_0!C2043</f>
        <v>2.1454080510055751E-2</v>
      </c>
      <c r="D2043" s="51">
        <v>5.4208686614565176E-2</v>
      </c>
    </row>
    <row r="2044" spans="2:4" x14ac:dyDescent="0.2">
      <c r="B2044" t="s">
        <v>2080</v>
      </c>
      <c r="C2044" s="51">
        <f>Corr_0!C2044</f>
        <v>6.3845951330014812E-4</v>
      </c>
      <c r="D2044" s="51">
        <v>3.4560189312028117E-2</v>
      </c>
    </row>
    <row r="2045" spans="2:4" x14ac:dyDescent="0.2">
      <c r="B2045" t="s">
        <v>2081</v>
      </c>
      <c r="C2045" s="51">
        <f>Corr_0!C2045</f>
        <v>1.4478875940971966E-2</v>
      </c>
      <c r="D2045" s="51">
        <v>8.1427881801897639E-2</v>
      </c>
    </row>
    <row r="2046" spans="2:4" x14ac:dyDescent="0.2">
      <c r="B2046" t="s">
        <v>2082</v>
      </c>
      <c r="C2046" s="51">
        <f>Corr_0!C2046</f>
        <v>9.6324803617219949E-3</v>
      </c>
      <c r="D2046" s="51">
        <v>2.5001227177353317E-2</v>
      </c>
    </row>
    <row r="2047" spans="2:4" x14ac:dyDescent="0.2">
      <c r="B2047" t="s">
        <v>2083</v>
      </c>
      <c r="C2047" s="51">
        <f>Corr_0!C2047</f>
        <v>2.5023903281070084E-2</v>
      </c>
      <c r="D2047" s="51">
        <v>2.7433075171204219E-2</v>
      </c>
    </row>
    <row r="2048" spans="2:4" x14ac:dyDescent="0.2">
      <c r="B2048" t="s">
        <v>2084</v>
      </c>
      <c r="C2048" s="51">
        <f>Corr_0!C2048</f>
        <v>2.6527291463623828E-2</v>
      </c>
      <c r="D2048" s="51">
        <v>2.8864276132621765E-2</v>
      </c>
    </row>
    <row r="2049" spans="2:4" x14ac:dyDescent="0.2">
      <c r="B2049" t="s">
        <v>2085</v>
      </c>
      <c r="C2049" s="51">
        <f>Corr_0!C2049</f>
        <v>2.8737952320727414E-2</v>
      </c>
      <c r="D2049" s="51">
        <v>3.4565133275633729E-2</v>
      </c>
    </row>
    <row r="2050" spans="2:4" x14ac:dyDescent="0.2">
      <c r="B2050" t="s">
        <v>2086</v>
      </c>
      <c r="C2050" s="51">
        <f>Corr_0!C2050</f>
        <v>2.1268287658343495E-2</v>
      </c>
      <c r="D2050" s="51">
        <v>4.0191242766222039E-2</v>
      </c>
    </row>
    <row r="2051" spans="2:4" x14ac:dyDescent="0.2">
      <c r="B2051" t="s">
        <v>2087</v>
      </c>
      <c r="C2051" s="51">
        <f>Corr_0!C2051</f>
        <v>5.4983326821563877E-3</v>
      </c>
      <c r="D2051" s="51">
        <v>2.9364343359246689E-2</v>
      </c>
    </row>
    <row r="2052" spans="2:4" x14ac:dyDescent="0.2">
      <c r="B2052" t="s">
        <v>2088</v>
      </c>
      <c r="C2052" s="51">
        <f>Corr_0!C2052</f>
        <v>1.8272783412051841E-2</v>
      </c>
      <c r="D2052" s="51">
        <v>2.5001096356420865E-2</v>
      </c>
    </row>
    <row r="2053" spans="2:4" x14ac:dyDescent="0.2">
      <c r="B2053" t="s">
        <v>2089</v>
      </c>
      <c r="C2053" s="51">
        <f>Corr_0!C2053</f>
        <v>1.7900090522941836E-2</v>
      </c>
      <c r="D2053" s="51">
        <v>3.9238137114677413E-2</v>
      </c>
    </row>
    <row r="2054" spans="2:4" x14ac:dyDescent="0.2">
      <c r="B2054" t="s">
        <v>2090</v>
      </c>
      <c r="C2054" s="51">
        <f>Corr_0!C2054</f>
        <v>-2.7696401240409514E-3</v>
      </c>
      <c r="D2054" s="51">
        <v>2.7186764843653941E-2</v>
      </c>
    </row>
    <row r="2055" spans="2:4" x14ac:dyDescent="0.2">
      <c r="B2055" t="s">
        <v>2091</v>
      </c>
      <c r="C2055" s="51">
        <f>Corr_0!C2055</f>
        <v>1.2407322530676087E-2</v>
      </c>
      <c r="D2055" s="51">
        <v>2.5671315085370749E-2</v>
      </c>
    </row>
    <row r="2056" spans="2:4" x14ac:dyDescent="0.2">
      <c r="B2056" t="s">
        <v>2092</v>
      </c>
      <c r="C2056" s="51">
        <f>Corr_0!C2056</f>
        <v>3.1052757094436084E-2</v>
      </c>
      <c r="D2056" s="51">
        <v>5.0068137339809228E-2</v>
      </c>
    </row>
    <row r="2057" spans="2:4" x14ac:dyDescent="0.2">
      <c r="B2057" t="s">
        <v>2093</v>
      </c>
      <c r="C2057" s="51">
        <f>Corr_0!C2057</f>
        <v>-3.1160960076946694E-2</v>
      </c>
      <c r="D2057" s="51">
        <v>4.7006741470986234E-2</v>
      </c>
    </row>
    <row r="2058" spans="2:4" x14ac:dyDescent="0.2">
      <c r="B2058" t="s">
        <v>2094</v>
      </c>
      <c r="C2058" s="51">
        <f>Corr_0!C2058</f>
        <v>7.1863390415380013E-3</v>
      </c>
      <c r="D2058" s="51">
        <v>3.5313303389937031E-2</v>
      </c>
    </row>
    <row r="2059" spans="2:4" x14ac:dyDescent="0.2">
      <c r="B2059" t="s">
        <v>2095</v>
      </c>
      <c r="C2059" s="51">
        <f>Corr_0!C2059</f>
        <v>3.8413553719025412E-2</v>
      </c>
      <c r="D2059" s="51">
        <v>5.623974670496748E-2</v>
      </c>
    </row>
    <row r="2060" spans="2:4" x14ac:dyDescent="0.2">
      <c r="B2060" t="s">
        <v>2096</v>
      </c>
      <c r="C2060" s="51">
        <f>Corr_0!C2060</f>
        <v>2.1848882094580715E-2</v>
      </c>
      <c r="D2060" s="51">
        <v>2.6480193593948844E-2</v>
      </c>
    </row>
    <row r="2061" spans="2:4" x14ac:dyDescent="0.2">
      <c r="B2061" t="s">
        <v>2097</v>
      </c>
      <c r="C2061" s="51">
        <f>Corr_0!C2061</f>
        <v>1.5942705163832081E-2</v>
      </c>
      <c r="D2061" s="51">
        <v>0.10058429494800603</v>
      </c>
    </row>
    <row r="2062" spans="2:4" x14ac:dyDescent="0.2">
      <c r="B2062" t="s">
        <v>2098</v>
      </c>
      <c r="C2062" s="51">
        <f>Corr_0!C2062</f>
        <v>-5.3267622888866859E-3</v>
      </c>
      <c r="D2062" s="51">
        <v>2.500001460698013E-2</v>
      </c>
    </row>
    <row r="2063" spans="2:4" x14ac:dyDescent="0.2">
      <c r="B2063" t="s">
        <v>2099</v>
      </c>
      <c r="C2063" s="51">
        <f>Corr_0!C2063</f>
        <v>4.4997275023732006E-4</v>
      </c>
      <c r="D2063" s="51">
        <v>7.3906613568314239E-2</v>
      </c>
    </row>
    <row r="2064" spans="2:4" x14ac:dyDescent="0.2">
      <c r="B2064" t="s">
        <v>2100</v>
      </c>
      <c r="C2064" s="51">
        <f>Corr_0!C2064</f>
        <v>-4.0399717343001088E-2</v>
      </c>
      <c r="D2064" s="51">
        <v>2.7266132989463385E-2</v>
      </c>
    </row>
    <row r="2065" spans="2:4" x14ac:dyDescent="0.2">
      <c r="B2065" t="s">
        <v>2101</v>
      </c>
      <c r="C2065" s="51">
        <f>Corr_0!C2065</f>
        <v>1.2873196310173083E-2</v>
      </c>
      <c r="D2065" s="51">
        <v>2.5536995954526558E-2</v>
      </c>
    </row>
    <row r="2066" spans="2:4" x14ac:dyDescent="0.2">
      <c r="B2066" t="s">
        <v>2102</v>
      </c>
      <c r="C2066" s="51">
        <f>Corr_0!C2066</f>
        <v>1.4871109543255372E-2</v>
      </c>
      <c r="D2066" s="51">
        <v>8.3958566856977723E-2</v>
      </c>
    </row>
    <row r="2067" spans="2:4" x14ac:dyDescent="0.2">
      <c r="B2067" t="s">
        <v>2103</v>
      </c>
      <c r="C2067" s="51">
        <f>Corr_0!C2067</f>
        <v>4.8496380124990121E-4</v>
      </c>
      <c r="D2067" s="51">
        <v>3.9645313548875613E-2</v>
      </c>
    </row>
    <row r="2068" spans="2:4" x14ac:dyDescent="0.2">
      <c r="B2068" t="s">
        <v>2104</v>
      </c>
      <c r="C2068" s="51">
        <f>Corr_0!C2068</f>
        <v>1.9337710697798563E-2</v>
      </c>
      <c r="D2068" s="51">
        <v>4.5636459878943499E-2</v>
      </c>
    </row>
    <row r="2069" spans="2:4" x14ac:dyDescent="0.2">
      <c r="B2069" t="s">
        <v>2105</v>
      </c>
      <c r="C2069" s="51">
        <f>Corr_0!C2069</f>
        <v>2.5663723920916814E-2</v>
      </c>
      <c r="D2069" s="51">
        <v>2.8739929019837365E-2</v>
      </c>
    </row>
    <row r="2070" spans="2:4" x14ac:dyDescent="0.2">
      <c r="B2070" t="s">
        <v>2106</v>
      </c>
      <c r="C2070" s="51">
        <f>Corr_0!C2070</f>
        <v>1.0845260874071266E-2</v>
      </c>
      <c r="D2070" s="51">
        <v>3.1833738389854524E-2</v>
      </c>
    </row>
    <row r="2071" spans="2:4" x14ac:dyDescent="0.2">
      <c r="B2071" t="s">
        <v>2107</v>
      </c>
      <c r="C2071" s="51">
        <f>Corr_0!C2071</f>
        <v>2.9407126497645708E-2</v>
      </c>
      <c r="D2071" s="51">
        <v>2.5758204522894689E-2</v>
      </c>
    </row>
    <row r="2072" spans="2:4" x14ac:dyDescent="0.2">
      <c r="B2072" t="s">
        <v>2108</v>
      </c>
      <c r="C2072" s="51">
        <f>Corr_0!C2072</f>
        <v>5.714878177315536E-3</v>
      </c>
      <c r="D2072" s="51">
        <v>2.6283877648707443E-2</v>
      </c>
    </row>
    <row r="2073" spans="2:4" x14ac:dyDescent="0.2">
      <c r="B2073" t="s">
        <v>2109</v>
      </c>
      <c r="C2073" s="51">
        <f>Corr_0!C2073</f>
        <v>2.3067270792811036E-2</v>
      </c>
      <c r="D2073" s="51">
        <v>8.5306887337559201E-2</v>
      </c>
    </row>
    <row r="2074" spans="2:4" x14ac:dyDescent="0.2">
      <c r="B2074" t="s">
        <v>2110</v>
      </c>
      <c r="C2074" s="51">
        <f>Corr_0!C2074</f>
        <v>-2.3060612489204921E-2</v>
      </c>
      <c r="D2074" s="51">
        <v>2.5255882962025852E-2</v>
      </c>
    </row>
    <row r="2075" spans="2:4" x14ac:dyDescent="0.2">
      <c r="B2075" t="s">
        <v>2111</v>
      </c>
      <c r="C2075" s="51">
        <f>Corr_0!C2075</f>
        <v>-1.9819388436195816E-2</v>
      </c>
      <c r="D2075" s="51">
        <v>3.5203974187182484E-2</v>
      </c>
    </row>
    <row r="2076" spans="2:4" x14ac:dyDescent="0.2">
      <c r="B2076" t="s">
        <v>2112</v>
      </c>
      <c r="C2076" s="51">
        <f>Corr_0!C2076</f>
        <v>8.1863439726477527E-3</v>
      </c>
      <c r="D2076" s="51">
        <v>0.11236064085735697</v>
      </c>
    </row>
    <row r="2077" spans="2:4" x14ac:dyDescent="0.2">
      <c r="B2077" t="s">
        <v>2113</v>
      </c>
      <c r="C2077" s="51">
        <f>Corr_0!C2077</f>
        <v>5.7864996097106755E-2</v>
      </c>
      <c r="D2077" s="51">
        <v>2.6281927527061866E-2</v>
      </c>
    </row>
    <row r="2078" spans="2:4" x14ac:dyDescent="0.2">
      <c r="B2078" t="s">
        <v>2114</v>
      </c>
      <c r="C2078" s="51">
        <f>Corr_0!C2078</f>
        <v>-4.4578367687770487E-3</v>
      </c>
      <c r="D2078" s="51">
        <v>2.5181248636475063E-2</v>
      </c>
    </row>
    <row r="2079" spans="2:4" x14ac:dyDescent="0.2">
      <c r="B2079" t="s">
        <v>2115</v>
      </c>
      <c r="C2079" s="51">
        <f>Corr_0!C2079</f>
        <v>-1.2717735725268785E-2</v>
      </c>
      <c r="D2079" s="51">
        <v>3.851891358689849E-2</v>
      </c>
    </row>
    <row r="2080" spans="2:4" x14ac:dyDescent="0.2">
      <c r="B2080" t="s">
        <v>2116</v>
      </c>
      <c r="C2080" s="51">
        <f>Corr_0!C2080</f>
        <v>5.8885231795272205E-2</v>
      </c>
      <c r="D2080" s="51">
        <v>5.1770525633916077E-2</v>
      </c>
    </row>
    <row r="2081" spans="2:4" x14ac:dyDescent="0.2">
      <c r="B2081" t="s">
        <v>2117</v>
      </c>
      <c r="C2081" s="51">
        <f>Corr_0!C2081</f>
        <v>1.5996317198757326E-2</v>
      </c>
      <c r="D2081" s="51">
        <v>2.8091838176295542E-2</v>
      </c>
    </row>
    <row r="2082" spans="2:4" x14ac:dyDescent="0.2">
      <c r="B2082" t="s">
        <v>2118</v>
      </c>
      <c r="C2082" s="51">
        <f>Corr_0!C2082</f>
        <v>-5.4165793315605424E-3</v>
      </c>
      <c r="D2082" s="51">
        <v>5.0270017567524007E-2</v>
      </c>
    </row>
    <row r="2083" spans="2:4" x14ac:dyDescent="0.2">
      <c r="B2083" t="s">
        <v>2119</v>
      </c>
      <c r="C2083" s="51">
        <f>Corr_0!C2083</f>
        <v>6.1122817217019263E-3</v>
      </c>
      <c r="D2083" s="51">
        <v>4.1890935161995491E-2</v>
      </c>
    </row>
    <row r="2084" spans="2:4" x14ac:dyDescent="0.2">
      <c r="B2084" t="s">
        <v>2120</v>
      </c>
      <c r="C2084" s="51">
        <f>Corr_0!C2084</f>
        <v>-1.9275350752362884E-2</v>
      </c>
      <c r="D2084" s="51">
        <v>3.2476506310295583E-2</v>
      </c>
    </row>
    <row r="2085" spans="2:4" x14ac:dyDescent="0.2">
      <c r="B2085" t="s">
        <v>2121</v>
      </c>
      <c r="C2085" s="51">
        <f>Corr_0!C2085</f>
        <v>3.0540085668944415E-2</v>
      </c>
      <c r="D2085" s="51">
        <v>2.9905482453472718E-2</v>
      </c>
    </row>
    <row r="2086" spans="2:4" x14ac:dyDescent="0.2">
      <c r="B2086" t="s">
        <v>2122</v>
      </c>
      <c r="C2086" s="51">
        <f>Corr_0!C2086</f>
        <v>2.6364024374782843E-2</v>
      </c>
      <c r="D2086" s="51">
        <v>2.8424567962130113E-2</v>
      </c>
    </row>
    <row r="2087" spans="2:4" x14ac:dyDescent="0.2">
      <c r="B2087" t="s">
        <v>2123</v>
      </c>
      <c r="C2087" s="51">
        <f>Corr_0!C2087</f>
        <v>2.7466536856614501E-2</v>
      </c>
      <c r="D2087" s="51">
        <v>3.3549655369036216E-2</v>
      </c>
    </row>
    <row r="2088" spans="2:4" x14ac:dyDescent="0.2">
      <c r="B2088" t="s">
        <v>2124</v>
      </c>
      <c r="C2088" s="51">
        <f>Corr_0!C2088</f>
        <v>1.2626574441752025E-2</v>
      </c>
      <c r="D2088" s="51">
        <v>3.8183792105301866E-2</v>
      </c>
    </row>
    <row r="2089" spans="2:4" x14ac:dyDescent="0.2">
      <c r="B2089" t="s">
        <v>2125</v>
      </c>
      <c r="C2089" s="51">
        <f>Corr_0!C2089</f>
        <v>2.0891658273377346E-2</v>
      </c>
      <c r="D2089" s="51">
        <v>2.8007894019943427E-2</v>
      </c>
    </row>
    <row r="2090" spans="2:4" x14ac:dyDescent="0.2">
      <c r="B2090" t="s">
        <v>2126</v>
      </c>
      <c r="C2090" s="51">
        <f>Corr_0!C2090</f>
        <v>3.0495325390940513E-2</v>
      </c>
      <c r="D2090" s="51">
        <v>5.2030343502774808E-2</v>
      </c>
    </row>
    <row r="2091" spans="2:4" x14ac:dyDescent="0.2">
      <c r="B2091" t="s">
        <v>2127</v>
      </c>
      <c r="C2091" s="51">
        <f>Corr_0!C2091</f>
        <v>4.3894930083461757E-3</v>
      </c>
      <c r="D2091" s="51">
        <v>2.6081351198353562E-2</v>
      </c>
    </row>
    <row r="2092" spans="2:4" x14ac:dyDescent="0.2">
      <c r="B2092" t="s">
        <v>2128</v>
      </c>
      <c r="C2092" s="51">
        <f>Corr_0!C2092</f>
        <v>1.0653923861399146E-2</v>
      </c>
      <c r="D2092" s="51">
        <v>5.0484503764813365E-2</v>
      </c>
    </row>
    <row r="2093" spans="2:4" x14ac:dyDescent="0.2">
      <c r="B2093" t="s">
        <v>2129</v>
      </c>
      <c r="C2093" s="51">
        <f>Corr_0!C2093</f>
        <v>2.2424451906287717E-2</v>
      </c>
      <c r="D2093" s="51">
        <v>2.5685457287620155E-2</v>
      </c>
    </row>
    <row r="2094" spans="2:4" x14ac:dyDescent="0.2">
      <c r="B2094" t="s">
        <v>2130</v>
      </c>
      <c r="C2094" s="51">
        <f>Corr_0!C2094</f>
        <v>1.6929435924013102E-2</v>
      </c>
      <c r="D2094" s="51">
        <v>9.6402462697482594E-2</v>
      </c>
    </row>
    <row r="2095" spans="2:4" x14ac:dyDescent="0.2">
      <c r="B2095" t="s">
        <v>2131</v>
      </c>
      <c r="C2095" s="51">
        <f>Corr_0!C2095</f>
        <v>-2.6239224598834047E-3</v>
      </c>
      <c r="D2095" s="51">
        <v>3.2389479283919061E-2</v>
      </c>
    </row>
    <row r="2096" spans="2:4" x14ac:dyDescent="0.2">
      <c r="B2096" t="s">
        <v>2132</v>
      </c>
      <c r="C2096" s="51">
        <f>Corr_0!C2096</f>
        <v>-6.8071174752257022E-3</v>
      </c>
      <c r="D2096" s="51">
        <v>2.9552698944443099E-2</v>
      </c>
    </row>
    <row r="2097" spans="2:4" x14ac:dyDescent="0.2">
      <c r="B2097" t="s">
        <v>2133</v>
      </c>
      <c r="C2097" s="51">
        <f>Corr_0!C2097</f>
        <v>2.0801367504835078E-2</v>
      </c>
      <c r="D2097" s="51">
        <v>2.6271189514632948E-2</v>
      </c>
    </row>
    <row r="2098" spans="2:4" x14ac:dyDescent="0.2">
      <c r="B2098" t="s">
        <v>2134</v>
      </c>
      <c r="C2098" s="51">
        <f>Corr_0!C2098</f>
        <v>3.8630183192591202E-3</v>
      </c>
      <c r="D2098" s="51">
        <v>3.2903538171872498E-2</v>
      </c>
    </row>
    <row r="2099" spans="2:4" x14ac:dyDescent="0.2">
      <c r="B2099" t="s">
        <v>2135</v>
      </c>
      <c r="C2099" s="51">
        <f>Corr_0!C2099</f>
        <v>1.0316805181346159E-2</v>
      </c>
      <c r="D2099" s="51">
        <v>2.722278266573078E-2</v>
      </c>
    </row>
    <row r="2100" spans="2:4" x14ac:dyDescent="0.2">
      <c r="B2100" t="s">
        <v>2136</v>
      </c>
      <c r="C2100" s="51">
        <f>Corr_0!C2100</f>
        <v>1.0267907260838233E-2</v>
      </c>
      <c r="D2100" s="51">
        <v>2.5266112310679663E-2</v>
      </c>
    </row>
    <row r="2101" spans="2:4" x14ac:dyDescent="0.2">
      <c r="B2101" t="s">
        <v>2137</v>
      </c>
      <c r="C2101" s="51">
        <f>Corr_0!C2101</f>
        <v>8.3453992808628537E-3</v>
      </c>
      <c r="D2101" s="51">
        <v>5.9078284512007029E-2</v>
      </c>
    </row>
    <row r="2102" spans="2:4" x14ac:dyDescent="0.2">
      <c r="B2102" t="s">
        <v>2138</v>
      </c>
      <c r="C2102" s="51">
        <f>Corr_0!C2102</f>
        <v>1.7592192355566284E-2</v>
      </c>
      <c r="D2102" s="51">
        <v>6.0024188176158233E-2</v>
      </c>
    </row>
    <row r="2103" spans="2:4" x14ac:dyDescent="0.2">
      <c r="B2103" t="s">
        <v>2139</v>
      </c>
      <c r="C2103" s="51">
        <f>Corr_0!C2103</f>
        <v>-1.0408796538400237E-2</v>
      </c>
      <c r="D2103" s="51">
        <v>2.5068523499377746E-2</v>
      </c>
    </row>
    <row r="2104" spans="2:4" x14ac:dyDescent="0.2">
      <c r="B2104" t="s">
        <v>2140</v>
      </c>
      <c r="C2104" s="51">
        <f>Corr_0!C2104</f>
        <v>4.6226751586010639E-2</v>
      </c>
      <c r="D2104" s="51">
        <v>6.2046707623124989E-2</v>
      </c>
    </row>
    <row r="2105" spans="2:4" x14ac:dyDescent="0.2">
      <c r="B2105" t="s">
        <v>2141</v>
      </c>
      <c r="C2105" s="51">
        <f>Corr_0!C2105</f>
        <v>-2.5845692243301934E-3</v>
      </c>
      <c r="D2105" s="51">
        <v>4.4701704409012027E-2</v>
      </c>
    </row>
    <row r="2106" spans="2:4" x14ac:dyDescent="0.2">
      <c r="B2106" t="s">
        <v>2142</v>
      </c>
      <c r="C2106" s="51">
        <f>Corr_0!C2106</f>
        <v>3.3501660593285423E-2</v>
      </c>
      <c r="D2106" s="51">
        <v>4.0275100336789889E-2</v>
      </c>
    </row>
    <row r="2107" spans="2:4" x14ac:dyDescent="0.2">
      <c r="B2107" t="s">
        <v>2143</v>
      </c>
      <c r="C2107" s="51">
        <f>Corr_0!C2107</f>
        <v>1.0108666190273896E-2</v>
      </c>
      <c r="D2107" s="51">
        <v>2.869996917467527E-2</v>
      </c>
    </row>
    <row r="2108" spans="2:4" x14ac:dyDescent="0.2">
      <c r="B2108" t="s">
        <v>2144</v>
      </c>
      <c r="C2108" s="51">
        <f>Corr_0!C2108</f>
        <v>2.3904674189197457E-2</v>
      </c>
      <c r="D2108" s="51">
        <v>2.5076431207055105E-2</v>
      </c>
    </row>
    <row r="2109" spans="2:4" x14ac:dyDescent="0.2">
      <c r="B2109" t="s">
        <v>2145</v>
      </c>
      <c r="C2109" s="51">
        <f>Corr_0!C2109</f>
        <v>2.7922566215292009E-2</v>
      </c>
      <c r="D2109" s="51">
        <v>2.5766212167038168E-2</v>
      </c>
    </row>
    <row r="2110" spans="2:4" x14ac:dyDescent="0.2">
      <c r="B2110" t="s">
        <v>2146</v>
      </c>
      <c r="C2110" s="51">
        <f>Corr_0!C2110</f>
        <v>2.041431819764105E-2</v>
      </c>
      <c r="D2110" s="51">
        <v>3.9923688123065307E-2</v>
      </c>
    </row>
    <row r="2111" spans="2:4" x14ac:dyDescent="0.2">
      <c r="B2111" t="s">
        <v>2147</v>
      </c>
      <c r="C2111" s="51">
        <f>Corr_0!C2111</f>
        <v>3.0592156377723563E-4</v>
      </c>
      <c r="D2111" s="51">
        <v>2.68143841900861E-2</v>
      </c>
    </row>
    <row r="2112" spans="2:4" x14ac:dyDescent="0.2">
      <c r="B2112" t="s">
        <v>2148</v>
      </c>
      <c r="C2112" s="51">
        <f>Corr_0!C2112</f>
        <v>1.5896997818034164E-2</v>
      </c>
      <c r="D2112" s="51">
        <v>2.5487902139437239E-2</v>
      </c>
    </row>
    <row r="2113" spans="2:4" x14ac:dyDescent="0.2">
      <c r="B2113" t="s">
        <v>2149</v>
      </c>
      <c r="C2113" s="51">
        <f>Corr_0!C2113</f>
        <v>4.2723300382458439E-2</v>
      </c>
      <c r="D2113" s="51">
        <v>3.9718131514244831E-2</v>
      </c>
    </row>
    <row r="2114" spans="2:4" x14ac:dyDescent="0.2">
      <c r="B2114" t="s">
        <v>2150</v>
      </c>
      <c r="C2114" s="51">
        <f>Corr_0!C2114</f>
        <v>-1.9211283473339488E-2</v>
      </c>
      <c r="D2114" s="51">
        <v>3.2180183312941514E-2</v>
      </c>
    </row>
    <row r="2115" spans="2:4" x14ac:dyDescent="0.2">
      <c r="B2115" t="s">
        <v>2151</v>
      </c>
      <c r="C2115" s="51">
        <f>Corr_0!C2115</f>
        <v>3.2158389163141961E-2</v>
      </c>
      <c r="D2115" s="51">
        <v>2.8851355362121474E-2</v>
      </c>
    </row>
    <row r="2116" spans="2:4" x14ac:dyDescent="0.2">
      <c r="B2116" t="s">
        <v>2152</v>
      </c>
      <c r="C2116" s="51">
        <f>Corr_0!C2116</f>
        <v>-5.2138092321457434E-3</v>
      </c>
      <c r="D2116" s="51">
        <v>5.6943127079361437E-2</v>
      </c>
    </row>
    <row r="2117" spans="2:4" x14ac:dyDescent="0.2">
      <c r="B2117" t="s">
        <v>2153</v>
      </c>
      <c r="C2117" s="51">
        <f>Corr_0!C2117</f>
        <v>3.1766001205222614E-3</v>
      </c>
      <c r="D2117" s="51">
        <v>2.5012599079580089E-2</v>
      </c>
    </row>
    <row r="2118" spans="2:4" x14ac:dyDescent="0.2">
      <c r="B2118" t="s">
        <v>2154</v>
      </c>
      <c r="C2118" s="51">
        <f>Corr_0!C2118</f>
        <v>-2.4684676907314032E-2</v>
      </c>
      <c r="D2118" s="51">
        <v>2.620429321414286E-2</v>
      </c>
    </row>
    <row r="2119" spans="2:4" x14ac:dyDescent="0.2">
      <c r="B2119" t="s">
        <v>2155</v>
      </c>
      <c r="C2119" s="51">
        <f>Corr_0!C2119</f>
        <v>4.4304825816546663E-2</v>
      </c>
      <c r="D2119" s="51">
        <v>2.5000356213119138E-2</v>
      </c>
    </row>
    <row r="2120" spans="2:4" x14ac:dyDescent="0.2">
      <c r="B2120" t="s">
        <v>2156</v>
      </c>
      <c r="C2120" s="51">
        <f>Corr_0!C2120</f>
        <v>3.8133921583001495E-2</v>
      </c>
      <c r="D2120" s="51">
        <v>2.647182107278101E-2</v>
      </c>
    </row>
    <row r="2121" spans="2:4" x14ac:dyDescent="0.2">
      <c r="B2121" t="s">
        <v>2157</v>
      </c>
      <c r="C2121" s="51">
        <f>Corr_0!C2121</f>
        <v>3.7757398209098438E-2</v>
      </c>
      <c r="D2121" s="51">
        <v>2.5492511667428094E-2</v>
      </c>
    </row>
    <row r="2122" spans="2:4" x14ac:dyDescent="0.2">
      <c r="B2122" t="s">
        <v>2158</v>
      </c>
      <c r="C2122" s="51">
        <f>Corr_0!C2122</f>
        <v>1.4402333473978696E-2</v>
      </c>
      <c r="D2122" s="51">
        <v>2.7364132339521799E-2</v>
      </c>
    </row>
    <row r="2123" spans="2:4" x14ac:dyDescent="0.2">
      <c r="B2123" t="s">
        <v>2159</v>
      </c>
      <c r="C2123" s="51">
        <f>Corr_0!C2123</f>
        <v>-7.1979585845600175E-3</v>
      </c>
      <c r="D2123" s="51">
        <v>5.3948293624793656E-2</v>
      </c>
    </row>
    <row r="2124" spans="2:4" x14ac:dyDescent="0.2">
      <c r="B2124" t="s">
        <v>2160</v>
      </c>
      <c r="C2124" s="51">
        <f>Corr_0!C2124</f>
        <v>-1.334431524941013E-3</v>
      </c>
      <c r="D2124" s="51">
        <v>3.6462598046096251E-2</v>
      </c>
    </row>
    <row r="2125" spans="2:4" x14ac:dyDescent="0.2">
      <c r="B2125" t="s">
        <v>2161</v>
      </c>
      <c r="C2125" s="51">
        <f>Corr_0!C2125</f>
        <v>-2.0674453508478574E-2</v>
      </c>
      <c r="D2125" s="51">
        <v>5.149070652329283E-2</v>
      </c>
    </row>
    <row r="2126" spans="2:4" x14ac:dyDescent="0.2">
      <c r="B2126" t="s">
        <v>2162</v>
      </c>
      <c r="C2126" s="51">
        <f>Corr_0!C2126</f>
        <v>3.0651942273067292E-3</v>
      </c>
      <c r="D2126" s="51">
        <v>2.6947677489718758E-2</v>
      </c>
    </row>
    <row r="2127" spans="2:4" x14ac:dyDescent="0.2">
      <c r="B2127" t="s">
        <v>2163</v>
      </c>
      <c r="C2127" s="51">
        <f>Corr_0!C2127</f>
        <v>1.8277959214540042E-2</v>
      </c>
      <c r="D2127" s="51">
        <v>2.7099694828942689E-2</v>
      </c>
    </row>
    <row r="2128" spans="2:4" x14ac:dyDescent="0.2">
      <c r="B2128" t="s">
        <v>2164</v>
      </c>
      <c r="C2128" s="51">
        <f>Corr_0!C2128</f>
        <v>3.288141111668046E-3</v>
      </c>
      <c r="D2128" s="51">
        <v>2.637683857203266E-2</v>
      </c>
    </row>
    <row r="2129" spans="2:4" x14ac:dyDescent="0.2">
      <c r="B2129" t="s">
        <v>2165</v>
      </c>
      <c r="C2129" s="51">
        <f>Corr_0!C2129</f>
        <v>1.2689336315120127E-2</v>
      </c>
      <c r="D2129" s="51">
        <v>2.585156259205355E-2</v>
      </c>
    </row>
    <row r="2130" spans="2:4" x14ac:dyDescent="0.2">
      <c r="B2130" t="s">
        <v>2166</v>
      </c>
      <c r="C2130" s="51">
        <f>Corr_0!C2130</f>
        <v>1.6510515686248489E-2</v>
      </c>
      <c r="D2130" s="51">
        <v>2.8495177664517847E-2</v>
      </c>
    </row>
    <row r="2131" spans="2:4" x14ac:dyDescent="0.2">
      <c r="B2131" t="s">
        <v>2167</v>
      </c>
      <c r="C2131" s="51">
        <f>Corr_0!C2131</f>
        <v>-2.0123482385840628E-2</v>
      </c>
      <c r="D2131" s="51">
        <v>2.5932246642677174E-2</v>
      </c>
    </row>
    <row r="2132" spans="2:4" x14ac:dyDescent="0.2">
      <c r="B2132" t="s">
        <v>2168</v>
      </c>
      <c r="C2132" s="51">
        <f>Corr_0!C2132</f>
        <v>3.8363076532244744E-2</v>
      </c>
      <c r="D2132" s="51">
        <v>2.5645063273211595E-2</v>
      </c>
    </row>
    <row r="2133" spans="2:4" x14ac:dyDescent="0.2">
      <c r="B2133" t="s">
        <v>2169</v>
      </c>
      <c r="C2133" s="51">
        <f>Corr_0!C2133</f>
        <v>-3.5754678025227398E-3</v>
      </c>
      <c r="D2133" s="51">
        <v>6.8544723065423752E-2</v>
      </c>
    </row>
    <row r="2134" spans="2:4" x14ac:dyDescent="0.2">
      <c r="B2134" t="s">
        <v>2170</v>
      </c>
      <c r="C2134" s="51">
        <f>Corr_0!C2134</f>
        <v>1.3790883389784996E-2</v>
      </c>
      <c r="D2134" s="51">
        <v>2.5921423282142184E-2</v>
      </c>
    </row>
    <row r="2135" spans="2:4" x14ac:dyDescent="0.2">
      <c r="B2135" t="s">
        <v>2171</v>
      </c>
      <c r="C2135" s="51">
        <f>Corr_0!C2135</f>
        <v>3.0857001761794324E-2</v>
      </c>
      <c r="D2135" s="51">
        <v>2.9331879084023255E-2</v>
      </c>
    </row>
    <row r="2136" spans="2:4" x14ac:dyDescent="0.2">
      <c r="B2136" t="s">
        <v>2172</v>
      </c>
      <c r="C2136" s="51">
        <f>Corr_0!C2136</f>
        <v>3.0035490529065852E-2</v>
      </c>
      <c r="D2136" s="51">
        <v>6.1249910721989334E-2</v>
      </c>
    </row>
    <row r="2137" spans="2:4" x14ac:dyDescent="0.2">
      <c r="B2137" t="s">
        <v>2173</v>
      </c>
      <c r="C2137" s="51">
        <f>Corr_0!C2137</f>
        <v>-2.6896322505362801E-3</v>
      </c>
      <c r="D2137" s="51">
        <v>3.0737498888796067E-2</v>
      </c>
    </row>
    <row r="2138" spans="2:4" x14ac:dyDescent="0.2">
      <c r="B2138" t="s">
        <v>2174</v>
      </c>
      <c r="C2138" s="51">
        <f>Corr_0!C2138</f>
        <v>3.0204291471617982E-2</v>
      </c>
      <c r="D2138" s="51">
        <v>2.5171146501622711E-2</v>
      </c>
    </row>
    <row r="2139" spans="2:4" x14ac:dyDescent="0.2">
      <c r="B2139" t="s">
        <v>2175</v>
      </c>
      <c r="C2139" s="51">
        <f>Corr_0!C2139</f>
        <v>3.0144048701174882E-2</v>
      </c>
      <c r="D2139" s="51">
        <v>2.753807379500545E-2</v>
      </c>
    </row>
    <row r="2140" spans="2:4" x14ac:dyDescent="0.2">
      <c r="B2140" t="s">
        <v>2176</v>
      </c>
      <c r="C2140" s="51">
        <f>Corr_0!C2140</f>
        <v>2.5360396641435998E-2</v>
      </c>
      <c r="D2140" s="51">
        <v>2.5519255840944329E-2</v>
      </c>
    </row>
    <row r="2141" spans="2:4" x14ac:dyDescent="0.2">
      <c r="B2141" t="s">
        <v>2177</v>
      </c>
      <c r="C2141" s="51">
        <f>Corr_0!C2141</f>
        <v>3.8771247832376536E-3</v>
      </c>
      <c r="D2141" s="51">
        <v>2.5539598105420291E-2</v>
      </c>
    </row>
    <row r="2142" spans="2:4" x14ac:dyDescent="0.2">
      <c r="B2142" t="s">
        <v>2178</v>
      </c>
      <c r="C2142" s="51">
        <f>Corr_0!C2142</f>
        <v>6.113484593939655E-3</v>
      </c>
      <c r="D2142" s="51">
        <v>2.5477761813652237E-2</v>
      </c>
    </row>
    <row r="2143" spans="2:4" x14ac:dyDescent="0.2">
      <c r="B2143" t="s">
        <v>2179</v>
      </c>
      <c r="C2143" s="51">
        <f>Corr_0!C2143</f>
        <v>-1.3603387179791076E-3</v>
      </c>
      <c r="D2143" s="51">
        <v>2.5055981412592524E-2</v>
      </c>
    </row>
    <row r="2144" spans="2:4" x14ac:dyDescent="0.2">
      <c r="B2144" t="s">
        <v>2180</v>
      </c>
      <c r="C2144" s="51">
        <f>Corr_0!C2144</f>
        <v>2.0773059054624669E-2</v>
      </c>
      <c r="D2144" s="51">
        <v>2.5027344139366137E-2</v>
      </c>
    </row>
    <row r="2145" spans="2:4" x14ac:dyDescent="0.2">
      <c r="B2145" t="s">
        <v>2181</v>
      </c>
      <c r="C2145" s="51">
        <f>Corr_0!C2145</f>
        <v>3.0494378154991165E-3</v>
      </c>
      <c r="D2145" s="51">
        <v>4.4039099442927672E-2</v>
      </c>
    </row>
    <row r="2146" spans="2:4" x14ac:dyDescent="0.2">
      <c r="B2146" t="s">
        <v>2182</v>
      </c>
      <c r="C2146" s="51">
        <f>Corr_0!C2146</f>
        <v>-2.3346872247107783E-2</v>
      </c>
      <c r="D2146" s="51">
        <v>2.5051031148967493E-2</v>
      </c>
    </row>
    <row r="2147" spans="2:4" x14ac:dyDescent="0.2">
      <c r="B2147" t="s">
        <v>2183</v>
      </c>
      <c r="C2147" s="51">
        <f>Corr_0!C2147</f>
        <v>1.2971957737036622E-2</v>
      </c>
      <c r="D2147" s="51">
        <v>6.455658827023017E-2</v>
      </c>
    </row>
    <row r="2148" spans="2:4" x14ac:dyDescent="0.2">
      <c r="B2148" t="s">
        <v>2184</v>
      </c>
      <c r="C2148" s="51">
        <f>Corr_0!C2148</f>
        <v>-6.010704679953632E-3</v>
      </c>
      <c r="D2148" s="51">
        <v>4.2378496509656527E-2</v>
      </c>
    </row>
    <row r="2149" spans="2:4" x14ac:dyDescent="0.2">
      <c r="B2149" t="s">
        <v>2185</v>
      </c>
      <c r="C2149" s="51">
        <f>Corr_0!C2149</f>
        <v>2.9517703340358234E-2</v>
      </c>
      <c r="D2149" s="51">
        <v>2.8291762018488046E-2</v>
      </c>
    </row>
    <row r="2150" spans="2:4" x14ac:dyDescent="0.2">
      <c r="B2150" t="s">
        <v>2186</v>
      </c>
      <c r="C2150" s="51">
        <f>Corr_0!C2150</f>
        <v>9.2410928522505004E-3</v>
      </c>
      <c r="D2150" s="51">
        <v>2.8173091030142625E-2</v>
      </c>
    </row>
    <row r="2151" spans="2:4" x14ac:dyDescent="0.2">
      <c r="B2151" t="s">
        <v>2187</v>
      </c>
      <c r="C2151" s="51">
        <f>Corr_0!C2151</f>
        <v>-2.3612664980595326E-2</v>
      </c>
      <c r="D2151" s="51">
        <v>5.2199765748267152E-2</v>
      </c>
    </row>
    <row r="2152" spans="2:4" x14ac:dyDescent="0.2">
      <c r="B2152" t="s">
        <v>2188</v>
      </c>
      <c r="C2152" s="51">
        <f>Corr_0!C2152</f>
        <v>-8.391858098833074E-3</v>
      </c>
      <c r="D2152" s="51">
        <v>3.6726129529938804E-2</v>
      </c>
    </row>
    <row r="2153" spans="2:4" x14ac:dyDescent="0.2">
      <c r="B2153" t="s">
        <v>2189</v>
      </c>
      <c r="C2153" s="51">
        <f>Corr_0!C2153</f>
        <v>1.1272963993286702E-2</v>
      </c>
      <c r="D2153" s="51">
        <v>2.51339591422001E-2</v>
      </c>
    </row>
    <row r="2154" spans="2:4" x14ac:dyDescent="0.2">
      <c r="B2154" t="s">
        <v>2190</v>
      </c>
      <c r="C2154" s="51">
        <f>Corr_0!C2154</f>
        <v>8.8656913908857909E-3</v>
      </c>
      <c r="D2154" s="51">
        <v>5.0436424289898675E-2</v>
      </c>
    </row>
    <row r="2155" spans="2:4" x14ac:dyDescent="0.2">
      <c r="B2155" t="s">
        <v>2191</v>
      </c>
      <c r="C2155" s="51">
        <f>Corr_0!C2155</f>
        <v>4.1610400600320889E-2</v>
      </c>
      <c r="D2155" s="51">
        <v>2.737587155259941E-2</v>
      </c>
    </row>
    <row r="2156" spans="2:4" x14ac:dyDescent="0.2">
      <c r="B2156" t="s">
        <v>2192</v>
      </c>
      <c r="C2156" s="51">
        <f>Corr_0!C2156</f>
        <v>1.9810767960692768E-2</v>
      </c>
      <c r="D2156" s="51">
        <v>3.9434974635832683E-2</v>
      </c>
    </row>
    <row r="2157" spans="2:4" x14ac:dyDescent="0.2">
      <c r="B2157" t="s">
        <v>2193</v>
      </c>
      <c r="C2157" s="51">
        <f>Corr_0!C2157</f>
        <v>3.3711416872322222E-2</v>
      </c>
      <c r="D2157" s="51">
        <v>4.214993109894815E-2</v>
      </c>
    </row>
    <row r="2158" spans="2:4" x14ac:dyDescent="0.2">
      <c r="B2158" t="s">
        <v>2194</v>
      </c>
      <c r="C2158" s="51">
        <f>Corr_0!C2158</f>
        <v>6.401750731390746E-3</v>
      </c>
      <c r="D2158" s="51">
        <v>3.3485352494050477E-2</v>
      </c>
    </row>
    <row r="2159" spans="2:4" x14ac:dyDescent="0.2">
      <c r="B2159" t="s">
        <v>2195</v>
      </c>
      <c r="C2159" s="51">
        <f>Corr_0!C2159</f>
        <v>-5.61203960112284E-3</v>
      </c>
      <c r="D2159" s="51">
        <v>2.6214856063469971E-2</v>
      </c>
    </row>
    <row r="2160" spans="2:4" x14ac:dyDescent="0.2">
      <c r="B2160" t="s">
        <v>2196</v>
      </c>
      <c r="C2160" s="51">
        <f>Corr_0!C2160</f>
        <v>5.089884333738387E-2</v>
      </c>
      <c r="D2160" s="51">
        <v>3.4284956982032218E-2</v>
      </c>
    </row>
    <row r="2161" spans="2:4" x14ac:dyDescent="0.2">
      <c r="B2161" t="s">
        <v>2197</v>
      </c>
      <c r="C2161" s="51">
        <f>Corr_0!C2161</f>
        <v>9.539767433684827E-3</v>
      </c>
      <c r="D2161" s="51">
        <v>2.7042575160331615E-2</v>
      </c>
    </row>
    <row r="2162" spans="2:4" x14ac:dyDescent="0.2">
      <c r="B2162" t="s">
        <v>2198</v>
      </c>
      <c r="C2162" s="51">
        <f>Corr_0!C2162</f>
        <v>-1.3010278135814317E-2</v>
      </c>
      <c r="D2162" s="51">
        <v>2.5981686665380997E-2</v>
      </c>
    </row>
    <row r="2163" spans="2:4" x14ac:dyDescent="0.2">
      <c r="B2163" t="s">
        <v>2199</v>
      </c>
      <c r="C2163" s="51">
        <f>Corr_0!C2163</f>
        <v>1.1828561363169279E-2</v>
      </c>
      <c r="D2163" s="51">
        <v>4.3523931337015771E-2</v>
      </c>
    </row>
    <row r="2164" spans="2:4" x14ac:dyDescent="0.2">
      <c r="B2164" t="s">
        <v>2200</v>
      </c>
      <c r="C2164" s="51">
        <f>Corr_0!C2164</f>
        <v>2.1018356732721788E-2</v>
      </c>
      <c r="D2164" s="51">
        <v>8.9856607314880876E-2</v>
      </c>
    </row>
    <row r="2165" spans="2:4" x14ac:dyDescent="0.2">
      <c r="B2165" t="s">
        <v>2201</v>
      </c>
      <c r="C2165" s="51">
        <f>Corr_0!C2165</f>
        <v>2.2884386484773193E-2</v>
      </c>
      <c r="D2165" s="51">
        <v>5.9319114062630934E-2</v>
      </c>
    </row>
    <row r="2166" spans="2:4" x14ac:dyDescent="0.2">
      <c r="B2166" t="s">
        <v>2202</v>
      </c>
      <c r="C2166" s="51">
        <f>Corr_0!C2166</f>
        <v>1.8553162225528576E-2</v>
      </c>
      <c r="D2166" s="51">
        <v>4.7263120535728155E-2</v>
      </c>
    </row>
    <row r="2167" spans="2:4" x14ac:dyDescent="0.2">
      <c r="B2167" t="s">
        <v>2203</v>
      </c>
      <c r="C2167" s="51">
        <f>Corr_0!C2167</f>
        <v>2.4986408751848398E-2</v>
      </c>
      <c r="D2167" s="51">
        <v>5.2759663303627011E-2</v>
      </c>
    </row>
    <row r="2168" spans="2:4" x14ac:dyDescent="0.2">
      <c r="B2168" t="s">
        <v>2204</v>
      </c>
      <c r="C2168" s="51">
        <f>Corr_0!C2168</f>
        <v>3.7722840053265094E-2</v>
      </c>
      <c r="D2168" s="51">
        <v>3.0856218539346246E-2</v>
      </c>
    </row>
    <row r="2169" spans="2:4" x14ac:dyDescent="0.2">
      <c r="B2169" t="s">
        <v>2205</v>
      </c>
      <c r="C2169" s="51">
        <f>Corr_0!C2169</f>
        <v>-1.0678114808145246E-2</v>
      </c>
      <c r="D2169" s="51">
        <v>2.5025120403986273E-2</v>
      </c>
    </row>
    <row r="2170" spans="2:4" x14ac:dyDescent="0.2">
      <c r="B2170" t="s">
        <v>2206</v>
      </c>
      <c r="C2170" s="51">
        <f>Corr_0!C2170</f>
        <v>2.2340796580957466E-2</v>
      </c>
      <c r="D2170" s="51">
        <v>2.5196959954491813E-2</v>
      </c>
    </row>
    <row r="2171" spans="2:4" x14ac:dyDescent="0.2">
      <c r="B2171" t="s">
        <v>2207</v>
      </c>
      <c r="C2171" s="51">
        <f>Corr_0!C2171</f>
        <v>4.0086825242021014E-2</v>
      </c>
      <c r="D2171" s="51">
        <v>2.6069004614422422E-2</v>
      </c>
    </row>
    <row r="2172" spans="2:4" x14ac:dyDescent="0.2">
      <c r="B2172" t="s">
        <v>2208</v>
      </c>
      <c r="C2172" s="51">
        <f>Corr_0!C2172</f>
        <v>-3.2020463560334857E-3</v>
      </c>
      <c r="D2172" s="51">
        <v>3.5587950957726662E-2</v>
      </c>
    </row>
    <row r="2173" spans="2:4" x14ac:dyDescent="0.2">
      <c r="B2173" t="s">
        <v>2209</v>
      </c>
      <c r="C2173" s="51">
        <f>Corr_0!C2173</f>
        <v>-1.7300832977671182E-2</v>
      </c>
      <c r="D2173" s="51">
        <v>3.3135224272213715E-2</v>
      </c>
    </row>
    <row r="2174" spans="2:4" x14ac:dyDescent="0.2">
      <c r="B2174" t="s">
        <v>2210</v>
      </c>
      <c r="C2174" s="51">
        <f>Corr_0!C2174</f>
        <v>-1.5533936952209839E-2</v>
      </c>
      <c r="D2174" s="51">
        <v>8.4067748357139122E-2</v>
      </c>
    </row>
    <row r="2175" spans="2:4" x14ac:dyDescent="0.2">
      <c r="B2175" t="s">
        <v>2211</v>
      </c>
      <c r="C2175" s="51">
        <f>Corr_0!C2175</f>
        <v>1.7276717426328997E-3</v>
      </c>
      <c r="D2175" s="51">
        <v>8.3945154799242611E-2</v>
      </c>
    </row>
    <row r="2176" spans="2:4" x14ac:dyDescent="0.2">
      <c r="B2176" t="s">
        <v>2212</v>
      </c>
      <c r="C2176" s="51">
        <f>Corr_0!C2176</f>
        <v>-6.1824314363707351E-3</v>
      </c>
      <c r="D2176" s="51">
        <v>2.588775068268985E-2</v>
      </c>
    </row>
    <row r="2177" spans="2:4" x14ac:dyDescent="0.2">
      <c r="B2177" t="s">
        <v>2213</v>
      </c>
      <c r="C2177" s="51">
        <f>Corr_0!C2177</f>
        <v>-2.3012977756169332E-2</v>
      </c>
      <c r="D2177" s="51">
        <v>5.9327619934638753E-2</v>
      </c>
    </row>
    <row r="2178" spans="2:4" x14ac:dyDescent="0.2">
      <c r="B2178" t="s">
        <v>2214</v>
      </c>
      <c r="C2178" s="51">
        <f>Corr_0!C2178</f>
        <v>3.4180390109372051E-2</v>
      </c>
      <c r="D2178" s="51">
        <v>4.3875207265968844E-2</v>
      </c>
    </row>
    <row r="2179" spans="2:4" x14ac:dyDescent="0.2">
      <c r="B2179" t="s">
        <v>2215</v>
      </c>
      <c r="C2179" s="51">
        <f>Corr_0!C2179</f>
        <v>-2.1459463112856354E-2</v>
      </c>
      <c r="D2179" s="51">
        <v>2.6817216036047222E-2</v>
      </c>
    </row>
    <row r="2180" spans="2:4" x14ac:dyDescent="0.2">
      <c r="B2180" t="s">
        <v>2216</v>
      </c>
      <c r="C2180" s="51">
        <f>Corr_0!C2180</f>
        <v>1.1388103556295015E-2</v>
      </c>
      <c r="D2180" s="51">
        <v>3.4004471375051581E-2</v>
      </c>
    </row>
    <row r="2181" spans="2:4" x14ac:dyDescent="0.2">
      <c r="B2181" t="s">
        <v>2217</v>
      </c>
      <c r="C2181" s="51">
        <f>Corr_0!C2181</f>
        <v>9.3033948490271624E-3</v>
      </c>
      <c r="D2181" s="51">
        <v>3.2242214066264645E-2</v>
      </c>
    </row>
    <row r="2182" spans="2:4" x14ac:dyDescent="0.2">
      <c r="B2182" t="s">
        <v>2218</v>
      </c>
      <c r="C2182" s="51">
        <f>Corr_0!C2182</f>
        <v>-1.6816056632209371E-2</v>
      </c>
      <c r="D2182" s="51">
        <v>3.262224557953939E-2</v>
      </c>
    </row>
    <row r="2183" spans="2:4" x14ac:dyDescent="0.2">
      <c r="B2183" t="s">
        <v>2219</v>
      </c>
      <c r="C2183" s="51">
        <f>Corr_0!C2183</f>
        <v>-9.3388449391170036E-3</v>
      </c>
      <c r="D2183" s="51">
        <v>2.5165887270379383E-2</v>
      </c>
    </row>
    <row r="2184" spans="2:4" x14ac:dyDescent="0.2">
      <c r="B2184" t="s">
        <v>2220</v>
      </c>
      <c r="C2184" s="51">
        <f>Corr_0!C2184</f>
        <v>1.2532510795773891E-2</v>
      </c>
      <c r="D2184" s="51">
        <v>8.123910594855055E-2</v>
      </c>
    </row>
    <row r="2185" spans="2:4" x14ac:dyDescent="0.2">
      <c r="B2185" t="s">
        <v>2221</v>
      </c>
      <c r="C2185" s="51">
        <f>Corr_0!C2185</f>
        <v>3.9641157355841714E-2</v>
      </c>
      <c r="D2185" s="51">
        <v>3.0920414306006297E-2</v>
      </c>
    </row>
    <row r="2186" spans="2:4" x14ac:dyDescent="0.2">
      <c r="B2186" t="s">
        <v>2222</v>
      </c>
      <c r="C2186" s="51">
        <f>Corr_0!C2186</f>
        <v>-3.1209758617306068E-3</v>
      </c>
      <c r="D2186" s="51">
        <v>2.8085769586808904E-2</v>
      </c>
    </row>
    <row r="2187" spans="2:4" x14ac:dyDescent="0.2">
      <c r="B2187" t="s">
        <v>2223</v>
      </c>
      <c r="C2187" s="51">
        <f>Corr_0!C2187</f>
        <v>2.2137320959194691E-2</v>
      </c>
      <c r="D2187" s="51">
        <v>2.8108472292507014E-2</v>
      </c>
    </row>
    <row r="2188" spans="2:4" x14ac:dyDescent="0.2">
      <c r="B2188" t="s">
        <v>2224</v>
      </c>
      <c r="C2188" s="51">
        <f>Corr_0!C2188</f>
        <v>1.0234996155671312E-2</v>
      </c>
      <c r="D2188" s="51">
        <v>2.7574987736768766E-2</v>
      </c>
    </row>
    <row r="2189" spans="2:4" x14ac:dyDescent="0.2">
      <c r="B2189" t="s">
        <v>2225</v>
      </c>
      <c r="C2189" s="51">
        <f>Corr_0!C2189</f>
        <v>-1.7005442006156508E-2</v>
      </c>
      <c r="D2189" s="51">
        <v>2.8243725795022233E-2</v>
      </c>
    </row>
    <row r="2190" spans="2:4" x14ac:dyDescent="0.2">
      <c r="B2190" t="s">
        <v>2226</v>
      </c>
      <c r="C2190" s="51">
        <f>Corr_0!C2190</f>
        <v>2.5485367132459788E-2</v>
      </c>
      <c r="D2190" s="51">
        <v>7.0416102728706714E-2</v>
      </c>
    </row>
    <row r="2191" spans="2:4" x14ac:dyDescent="0.2">
      <c r="B2191" t="s">
        <v>2227</v>
      </c>
      <c r="C2191" s="51">
        <f>Corr_0!C2191</f>
        <v>8.2732075901509744E-3</v>
      </c>
      <c r="D2191" s="51">
        <v>2.6355144597892004E-2</v>
      </c>
    </row>
    <row r="2192" spans="2:4" x14ac:dyDescent="0.2">
      <c r="B2192" t="s">
        <v>2228</v>
      </c>
      <c r="C2192" s="51">
        <f>Corr_0!C2192</f>
        <v>8.9889544854761892E-3</v>
      </c>
      <c r="D2192" s="51">
        <v>3.3871387810048899E-2</v>
      </c>
    </row>
    <row r="2193" spans="2:4" x14ac:dyDescent="0.2">
      <c r="B2193" t="s">
        <v>2229</v>
      </c>
      <c r="C2193" s="51">
        <f>Corr_0!C2193</f>
        <v>1.9607628540178654E-2</v>
      </c>
      <c r="D2193" s="51">
        <v>3.9723983782963268E-2</v>
      </c>
    </row>
    <row r="2194" spans="2:4" x14ac:dyDescent="0.2">
      <c r="B2194" t="s">
        <v>2230</v>
      </c>
      <c r="C2194" s="51">
        <f>Corr_0!C2194</f>
        <v>-7.8516503380962072E-3</v>
      </c>
      <c r="D2194" s="51">
        <v>3.4045622972962181E-2</v>
      </c>
    </row>
    <row r="2195" spans="2:4" x14ac:dyDescent="0.2">
      <c r="B2195" t="s">
        <v>2231</v>
      </c>
      <c r="C2195" s="51">
        <f>Corr_0!C2195</f>
        <v>-1.6699330000592101E-2</v>
      </c>
      <c r="D2195" s="51">
        <v>3.9417584703077296E-2</v>
      </c>
    </row>
    <row r="2196" spans="2:4" x14ac:dyDescent="0.2">
      <c r="B2196" t="s">
        <v>2232</v>
      </c>
      <c r="C2196" s="51">
        <f>Corr_0!C2196</f>
        <v>-1.1013976605300181E-2</v>
      </c>
      <c r="D2196" s="51">
        <v>2.5407210889511662E-2</v>
      </c>
    </row>
    <row r="2197" spans="2:4" x14ac:dyDescent="0.2">
      <c r="B2197" t="s">
        <v>2233</v>
      </c>
      <c r="C2197" s="51">
        <f>Corr_0!C2197</f>
        <v>1.061918256863326E-3</v>
      </c>
      <c r="D2197" s="51">
        <v>3.4789667272583188E-2</v>
      </c>
    </row>
    <row r="2198" spans="2:4" x14ac:dyDescent="0.2">
      <c r="B2198" t="s">
        <v>2234</v>
      </c>
      <c r="C2198" s="51">
        <f>Corr_0!C2198</f>
        <v>-1.6903817671765874E-2</v>
      </c>
      <c r="D2198" s="51">
        <v>2.5668080452996452E-2</v>
      </c>
    </row>
    <row r="2199" spans="2:4" x14ac:dyDescent="0.2">
      <c r="B2199" t="s">
        <v>2235</v>
      </c>
      <c r="C2199" s="51">
        <f>Corr_0!C2199</f>
        <v>-2.4375322528100967E-3</v>
      </c>
      <c r="D2199" s="51">
        <v>2.5005984825838535E-2</v>
      </c>
    </row>
    <row r="2200" spans="2:4" x14ac:dyDescent="0.2">
      <c r="B2200" t="s">
        <v>2236</v>
      </c>
      <c r="C2200" s="51">
        <f>Corr_0!C2200</f>
        <v>-2.2545154762973335E-2</v>
      </c>
      <c r="D2200" s="51">
        <v>3.2885695913841884E-2</v>
      </c>
    </row>
    <row r="2201" spans="2:4" x14ac:dyDescent="0.2">
      <c r="B2201" t="s">
        <v>2237</v>
      </c>
      <c r="C2201" s="51">
        <f>Corr_0!C2201</f>
        <v>1.2291143644763169E-2</v>
      </c>
      <c r="D2201" s="51">
        <v>2.5322076924250581E-2</v>
      </c>
    </row>
    <row r="2202" spans="2:4" x14ac:dyDescent="0.2">
      <c r="B2202" t="s">
        <v>2238</v>
      </c>
      <c r="C2202" s="51">
        <f>Corr_0!C2202</f>
        <v>1.3712886316095126E-2</v>
      </c>
      <c r="D2202" s="51">
        <v>6.8772657816851684E-2</v>
      </c>
    </row>
    <row r="2203" spans="2:4" x14ac:dyDescent="0.2">
      <c r="B2203" t="s">
        <v>2239</v>
      </c>
      <c r="C2203" s="51">
        <f>Corr_0!C2203</f>
        <v>3.0111873993454726E-2</v>
      </c>
      <c r="D2203" s="51">
        <v>5.2559861030245181E-2</v>
      </c>
    </row>
    <row r="2204" spans="2:4" x14ac:dyDescent="0.2">
      <c r="B2204" t="s">
        <v>2240</v>
      </c>
      <c r="C2204" s="51">
        <f>Corr_0!C2204</f>
        <v>1.7504687089360094E-2</v>
      </c>
      <c r="D2204" s="51">
        <v>4.0865780531867818E-2</v>
      </c>
    </row>
    <row r="2205" spans="2:4" x14ac:dyDescent="0.2">
      <c r="B2205" t="s">
        <v>2241</v>
      </c>
      <c r="C2205" s="51">
        <f>Corr_0!C2205</f>
        <v>3.1740684539634828E-2</v>
      </c>
      <c r="D2205" s="51">
        <v>2.954781604699112E-2</v>
      </c>
    </row>
    <row r="2206" spans="2:4" x14ac:dyDescent="0.2">
      <c r="B2206" t="s">
        <v>2242</v>
      </c>
      <c r="C2206" s="51">
        <f>Corr_0!C2206</f>
        <v>-4.0637023856684943E-3</v>
      </c>
      <c r="D2206" s="51">
        <v>2.8636655663956727E-2</v>
      </c>
    </row>
    <row r="2207" spans="2:4" x14ac:dyDescent="0.2">
      <c r="B2207" t="s">
        <v>2243</v>
      </c>
      <c r="C2207" s="51">
        <f>Corr_0!C2207</f>
        <v>3.5549476000078219E-2</v>
      </c>
      <c r="D2207" s="51">
        <v>2.5252817378519053E-2</v>
      </c>
    </row>
    <row r="2208" spans="2:4" x14ac:dyDescent="0.2">
      <c r="B2208" t="s">
        <v>2244</v>
      </c>
      <c r="C2208" s="51">
        <f>Corr_0!C2208</f>
        <v>1.0339081270993823E-2</v>
      </c>
      <c r="D2208" s="51">
        <v>5.1202382346845057E-2</v>
      </c>
    </row>
    <row r="2209" spans="2:4" x14ac:dyDescent="0.2">
      <c r="B2209" t="s">
        <v>2245</v>
      </c>
      <c r="C2209" s="51">
        <f>Corr_0!C2209</f>
        <v>-1.1331024357340291E-4</v>
      </c>
      <c r="D2209" s="51">
        <v>2.6697274978668778E-2</v>
      </c>
    </row>
    <row r="2210" spans="2:4" x14ac:dyDescent="0.2">
      <c r="B2210" t="s">
        <v>2246</v>
      </c>
      <c r="C2210" s="51">
        <f>Corr_0!C2210</f>
        <v>-2.353909200858912E-2</v>
      </c>
      <c r="D2210" s="51">
        <v>2.5406381880756564E-2</v>
      </c>
    </row>
    <row r="2211" spans="2:4" x14ac:dyDescent="0.2">
      <c r="B2211" t="s">
        <v>2247</v>
      </c>
      <c r="C2211" s="51">
        <f>Corr_0!C2211</f>
        <v>-1.8323937766095685E-2</v>
      </c>
      <c r="D2211" s="51">
        <v>5.8902569695221077E-2</v>
      </c>
    </row>
    <row r="2212" spans="2:4" x14ac:dyDescent="0.2">
      <c r="B2212" t="s">
        <v>2248</v>
      </c>
      <c r="C2212" s="51">
        <f>Corr_0!C2212</f>
        <v>-1.6457446453599367E-2</v>
      </c>
      <c r="D2212" s="51">
        <v>8.0558823116752026E-2</v>
      </c>
    </row>
    <row r="2213" spans="2:4" x14ac:dyDescent="0.2">
      <c r="B2213" t="s">
        <v>2249</v>
      </c>
      <c r="C2213" s="51">
        <f>Corr_0!C2213</f>
        <v>4.1902673408248506E-2</v>
      </c>
      <c r="D2213" s="51">
        <v>5.0603052885446073E-2</v>
      </c>
    </row>
    <row r="2214" spans="2:4" x14ac:dyDescent="0.2">
      <c r="B2214" t="s">
        <v>2250</v>
      </c>
      <c r="C2214" s="51">
        <f>Corr_0!C2214</f>
        <v>4.2007000156558873E-2</v>
      </c>
      <c r="D2214" s="51">
        <v>6.8298227339654294E-2</v>
      </c>
    </row>
    <row r="2215" spans="2:4" x14ac:dyDescent="0.2">
      <c r="B2215" t="s">
        <v>2251</v>
      </c>
      <c r="C2215" s="51">
        <f>Corr_0!C2215</f>
        <v>2.667115915192133E-2</v>
      </c>
      <c r="D2215" s="51">
        <v>7.4544295382091952E-2</v>
      </c>
    </row>
    <row r="2216" spans="2:4" x14ac:dyDescent="0.2">
      <c r="B2216" t="s">
        <v>2252</v>
      </c>
      <c r="C2216" s="51">
        <f>Corr_0!C2216</f>
        <v>-5.2679349327397259E-3</v>
      </c>
      <c r="D2216" s="51">
        <v>5.6354181641460568E-2</v>
      </c>
    </row>
    <row r="2217" spans="2:4" x14ac:dyDescent="0.2">
      <c r="B2217" t="s">
        <v>2253</v>
      </c>
      <c r="C2217" s="51">
        <f>Corr_0!C2217</f>
        <v>1.2478790918018677E-2</v>
      </c>
      <c r="D2217" s="51">
        <v>0.13168606558338372</v>
      </c>
    </row>
    <row r="2218" spans="2:4" x14ac:dyDescent="0.2">
      <c r="B2218" t="s">
        <v>2254</v>
      </c>
      <c r="C2218" s="51">
        <f>Corr_0!C2218</f>
        <v>5.1144636640673584E-2</v>
      </c>
      <c r="D2218" s="51">
        <v>2.5720677157487493E-2</v>
      </c>
    </row>
    <row r="2219" spans="2:4" x14ac:dyDescent="0.2">
      <c r="B2219" t="s">
        <v>2255</v>
      </c>
      <c r="C2219" s="51">
        <f>Corr_0!C2219</f>
        <v>9.8460089204308893E-3</v>
      </c>
      <c r="D2219" s="51">
        <v>2.5018904718916227E-2</v>
      </c>
    </row>
    <row r="2220" spans="2:4" x14ac:dyDescent="0.2">
      <c r="B2220" t="s">
        <v>2256</v>
      </c>
      <c r="C2220" s="51">
        <f>Corr_0!C2220</f>
        <v>-7.4326657185457574E-3</v>
      </c>
      <c r="D2220" s="51">
        <v>2.5036278210215878E-2</v>
      </c>
    </row>
    <row r="2221" spans="2:4" x14ac:dyDescent="0.2">
      <c r="B2221" t="s">
        <v>2257</v>
      </c>
      <c r="C2221" s="51">
        <f>Corr_0!C2221</f>
        <v>-1.2806268715655428E-2</v>
      </c>
      <c r="D2221" s="51">
        <v>4.4715193551274658E-2</v>
      </c>
    </row>
    <row r="2222" spans="2:4" x14ac:dyDescent="0.2">
      <c r="B2222" t="s">
        <v>2258</v>
      </c>
      <c r="C2222" s="51">
        <f>Corr_0!C2222</f>
        <v>-1.3719715535175101E-2</v>
      </c>
      <c r="D2222" s="51">
        <v>6.0585370663175056E-2</v>
      </c>
    </row>
    <row r="2223" spans="2:4" x14ac:dyDescent="0.2">
      <c r="B2223" t="s">
        <v>2259</v>
      </c>
      <c r="C2223" s="51">
        <f>Corr_0!C2223</f>
        <v>3.5526862606165685E-3</v>
      </c>
      <c r="D2223" s="51">
        <v>2.7208674573273486E-2</v>
      </c>
    </row>
    <row r="2224" spans="2:4" x14ac:dyDescent="0.2">
      <c r="B2224" t="s">
        <v>2260</v>
      </c>
      <c r="C2224" s="51">
        <f>Corr_0!C2224</f>
        <v>6.9336435448709545E-3</v>
      </c>
      <c r="D2224" s="51">
        <v>2.9731956664993814E-2</v>
      </c>
    </row>
    <row r="2225" spans="2:4" x14ac:dyDescent="0.2">
      <c r="B2225" t="s">
        <v>2261</v>
      </c>
      <c r="C2225" s="51">
        <f>Corr_0!C2225</f>
        <v>1.7662700704128152E-2</v>
      </c>
      <c r="D2225" s="51">
        <v>4.6780217982358374E-2</v>
      </c>
    </row>
    <row r="2226" spans="2:4" x14ac:dyDescent="0.2">
      <c r="B2226" t="s">
        <v>2262</v>
      </c>
      <c r="C2226" s="51">
        <f>Corr_0!C2226</f>
        <v>-2.4930646351848176E-2</v>
      </c>
      <c r="D2226" s="51">
        <v>5.8370520606577402E-2</v>
      </c>
    </row>
    <row r="2227" spans="2:4" x14ac:dyDescent="0.2">
      <c r="B2227" t="s">
        <v>2263</v>
      </c>
      <c r="C2227" s="51">
        <f>Corr_0!C2227</f>
        <v>5.7015280000808676E-3</v>
      </c>
      <c r="D2227" s="51">
        <v>3.4284135678174482E-2</v>
      </c>
    </row>
    <row r="2228" spans="2:4" x14ac:dyDescent="0.2">
      <c r="B2228" t="s">
        <v>2264</v>
      </c>
      <c r="C2228" s="51">
        <f>Corr_0!C2228</f>
        <v>1.6599858404384535E-2</v>
      </c>
      <c r="D2228" s="51">
        <v>2.685876036814161E-2</v>
      </c>
    </row>
    <row r="2229" spans="2:4" x14ac:dyDescent="0.2">
      <c r="B2229" t="s">
        <v>2265</v>
      </c>
      <c r="C2229" s="51">
        <f>Corr_0!C2229</f>
        <v>8.7143098850981805E-3</v>
      </c>
      <c r="D2229" s="51">
        <v>5.0655532146704652E-2</v>
      </c>
    </row>
    <row r="2230" spans="2:4" x14ac:dyDescent="0.2">
      <c r="B2230" t="s">
        <v>2266</v>
      </c>
      <c r="C2230" s="51">
        <f>Corr_0!C2230</f>
        <v>-1.2624665783649491E-2</v>
      </c>
      <c r="D2230" s="51">
        <v>2.9825047723593349E-2</v>
      </c>
    </row>
    <row r="2231" spans="2:4" x14ac:dyDescent="0.2">
      <c r="B2231" t="s">
        <v>2267</v>
      </c>
      <c r="C2231" s="51">
        <f>Corr_0!C2231</f>
        <v>1.6317797877343401E-2</v>
      </c>
      <c r="D2231" s="51">
        <v>5.2665033507026539E-2</v>
      </c>
    </row>
    <row r="2232" spans="2:4" x14ac:dyDescent="0.2">
      <c r="B2232" t="s">
        <v>2268</v>
      </c>
      <c r="C2232" s="51">
        <f>Corr_0!C2232</f>
        <v>1.6237749188368095E-2</v>
      </c>
      <c r="D2232" s="51">
        <v>2.5014119655243212E-2</v>
      </c>
    </row>
    <row r="2233" spans="2:4" x14ac:dyDescent="0.2">
      <c r="B2233" t="s">
        <v>2269</v>
      </c>
      <c r="C2233" s="51">
        <f>Corr_0!C2233</f>
        <v>1.0540446456011387E-2</v>
      </c>
      <c r="D2233" s="51">
        <v>4.1102006977651193E-2</v>
      </c>
    </row>
    <row r="2234" spans="2:4" x14ac:dyDescent="0.2">
      <c r="B2234" t="s">
        <v>2270</v>
      </c>
      <c r="C2234" s="51">
        <f>Corr_0!C2234</f>
        <v>4.0931886275375445E-2</v>
      </c>
      <c r="D2234" s="51">
        <v>2.7799351871214011E-2</v>
      </c>
    </row>
    <row r="2235" spans="2:4" x14ac:dyDescent="0.2">
      <c r="B2235" t="s">
        <v>2271</v>
      </c>
      <c r="C2235" s="51">
        <f>Corr_0!C2235</f>
        <v>2.6916393701967897E-2</v>
      </c>
      <c r="D2235" s="51">
        <v>5.306482103551291E-2</v>
      </c>
    </row>
    <row r="2236" spans="2:4" x14ac:dyDescent="0.2">
      <c r="B2236" t="s">
        <v>2272</v>
      </c>
      <c r="C2236" s="51">
        <f>Corr_0!C2236</f>
        <v>3.2361451056004034E-2</v>
      </c>
      <c r="D2236" s="51">
        <v>2.5983708609431892E-2</v>
      </c>
    </row>
    <row r="2237" spans="2:4" x14ac:dyDescent="0.2">
      <c r="B2237" t="s">
        <v>2273</v>
      </c>
      <c r="C2237" s="51">
        <f>Corr_0!C2237</f>
        <v>1.1723897213815398E-2</v>
      </c>
      <c r="D2237" s="51">
        <v>3.4190286376451856E-2</v>
      </c>
    </row>
    <row r="2238" spans="2:4" x14ac:dyDescent="0.2">
      <c r="B2238" t="s">
        <v>2274</v>
      </c>
      <c r="C2238" s="51">
        <f>Corr_0!C2238</f>
        <v>1.7692793343048775E-2</v>
      </c>
      <c r="D2238" s="51">
        <v>2.9470934971177028E-2</v>
      </c>
    </row>
    <row r="2239" spans="2:4" x14ac:dyDescent="0.2">
      <c r="B2239" t="s">
        <v>2275</v>
      </c>
      <c r="C2239" s="51">
        <f>Corr_0!C2239</f>
        <v>2.2911562509591268E-2</v>
      </c>
      <c r="D2239" s="51">
        <v>5.3684969078660306E-2</v>
      </c>
    </row>
    <row r="2240" spans="2:4" x14ac:dyDescent="0.2">
      <c r="B2240" t="s">
        <v>2276</v>
      </c>
      <c r="C2240" s="51">
        <f>Corr_0!C2240</f>
        <v>-1.2755808630558202E-2</v>
      </c>
      <c r="D2240" s="51">
        <v>3.7606083968808789E-2</v>
      </c>
    </row>
    <row r="2241" spans="2:4" x14ac:dyDescent="0.2">
      <c r="B2241" t="s">
        <v>2277</v>
      </c>
      <c r="C2241" s="51">
        <f>Corr_0!C2241</f>
        <v>4.3523111651488443E-2</v>
      </c>
      <c r="D2241" s="51">
        <v>4.9270661712552968E-2</v>
      </c>
    </row>
    <row r="2242" spans="2:4" x14ac:dyDescent="0.2">
      <c r="B2242" t="s">
        <v>2278</v>
      </c>
      <c r="C2242" s="51">
        <f>Corr_0!C2242</f>
        <v>3.3917934909073959E-2</v>
      </c>
      <c r="D2242" s="51">
        <v>2.5109806290275094E-2</v>
      </c>
    </row>
    <row r="2243" spans="2:4" x14ac:dyDescent="0.2">
      <c r="B2243" t="s">
        <v>2279</v>
      </c>
      <c r="C2243" s="51">
        <f>Corr_0!C2243</f>
        <v>-1.9607736910920326E-2</v>
      </c>
      <c r="D2243" s="51">
        <v>2.7666931792777006E-2</v>
      </c>
    </row>
    <row r="2244" spans="2:4" x14ac:dyDescent="0.2">
      <c r="B2244" t="s">
        <v>2280</v>
      </c>
      <c r="C2244" s="51">
        <f>Corr_0!C2244</f>
        <v>1.021528368156246E-2</v>
      </c>
      <c r="D2244" s="51">
        <v>3.2006358244608041E-2</v>
      </c>
    </row>
    <row r="2245" spans="2:4" x14ac:dyDescent="0.2">
      <c r="B2245" t="s">
        <v>2281</v>
      </c>
      <c r="C2245" s="51">
        <f>Corr_0!C2245</f>
        <v>-4.0707124575979588E-2</v>
      </c>
      <c r="D2245" s="51">
        <v>4.5554849468665407E-2</v>
      </c>
    </row>
    <row r="2246" spans="2:4" x14ac:dyDescent="0.2">
      <c r="B2246" t="s">
        <v>2282</v>
      </c>
      <c r="C2246" s="51">
        <f>Corr_0!C2246</f>
        <v>-1.419069475339056E-2</v>
      </c>
      <c r="D2246" s="51">
        <v>2.5827950452449087E-2</v>
      </c>
    </row>
    <row r="2247" spans="2:4" x14ac:dyDescent="0.2">
      <c r="B2247" t="s">
        <v>2283</v>
      </c>
      <c r="C2247" s="51">
        <f>Corr_0!C2247</f>
        <v>-3.0329406983445988E-3</v>
      </c>
      <c r="D2247" s="51">
        <v>3.5916747871122659E-2</v>
      </c>
    </row>
    <row r="2248" spans="2:4" x14ac:dyDescent="0.2">
      <c r="B2248" t="s">
        <v>2284</v>
      </c>
      <c r="C2248" s="51">
        <f>Corr_0!C2248</f>
        <v>-1.2667410315250127E-2</v>
      </c>
      <c r="D2248" s="51">
        <v>6.9653898777016027E-2</v>
      </c>
    </row>
    <row r="2249" spans="2:4" x14ac:dyDescent="0.2">
      <c r="B2249" t="s">
        <v>2285</v>
      </c>
      <c r="C2249" s="51">
        <f>Corr_0!C2249</f>
        <v>2.5640897849833977E-2</v>
      </c>
      <c r="D2249" s="51">
        <v>4.0379750329916614E-2</v>
      </c>
    </row>
    <row r="2250" spans="2:4" x14ac:dyDescent="0.2">
      <c r="B2250" t="s">
        <v>2286</v>
      </c>
      <c r="C2250" s="51">
        <f>Corr_0!C2250</f>
        <v>2.3342527642298119E-2</v>
      </c>
      <c r="D2250" s="51">
        <v>2.5091961267409289E-2</v>
      </c>
    </row>
    <row r="2251" spans="2:4" x14ac:dyDescent="0.2">
      <c r="B2251" t="s">
        <v>2287</v>
      </c>
      <c r="C2251" s="51">
        <f>Corr_0!C2251</f>
        <v>5.538162247541268E-3</v>
      </c>
      <c r="D2251" s="51">
        <v>3.3380391742488164E-2</v>
      </c>
    </row>
    <row r="2252" spans="2:4" x14ac:dyDescent="0.2">
      <c r="B2252" t="s">
        <v>2288</v>
      </c>
      <c r="C2252" s="51">
        <f>Corr_0!C2252</f>
        <v>2.5468876366518952E-2</v>
      </c>
      <c r="D2252" s="51">
        <v>2.614540919271751E-2</v>
      </c>
    </row>
    <row r="2253" spans="2:4" x14ac:dyDescent="0.2">
      <c r="B2253" t="s">
        <v>2289</v>
      </c>
      <c r="C2253" s="51">
        <f>Corr_0!C2253</f>
        <v>4.5403513284351035E-2</v>
      </c>
      <c r="D2253" s="51">
        <v>2.6154836620797237E-2</v>
      </c>
    </row>
    <row r="2254" spans="2:4" x14ac:dyDescent="0.2">
      <c r="B2254" t="s">
        <v>2290</v>
      </c>
      <c r="C2254" s="51">
        <f>Corr_0!C2254</f>
        <v>-1.4300812319611911E-2</v>
      </c>
      <c r="D2254" s="51">
        <v>5.4508842897304094E-2</v>
      </c>
    </row>
    <row r="2255" spans="2:4" x14ac:dyDescent="0.2">
      <c r="B2255" t="s">
        <v>2291</v>
      </c>
      <c r="C2255" s="51">
        <f>Corr_0!C2255</f>
        <v>6.0267238886156657E-3</v>
      </c>
      <c r="D2255" s="51">
        <v>2.7571282370138842E-2</v>
      </c>
    </row>
    <row r="2256" spans="2:4" x14ac:dyDescent="0.2">
      <c r="B2256" t="s">
        <v>2292</v>
      </c>
      <c r="C2256" s="51">
        <f>Corr_0!C2256</f>
        <v>-1.7958080675204588E-2</v>
      </c>
      <c r="D2256" s="51">
        <v>3.3458499662673752E-2</v>
      </c>
    </row>
    <row r="2257" spans="2:4" x14ac:dyDescent="0.2">
      <c r="B2257" t="s">
        <v>2293</v>
      </c>
      <c r="C2257" s="51">
        <f>Corr_0!C2257</f>
        <v>-8.8384974122590072E-3</v>
      </c>
      <c r="D2257" s="51">
        <v>2.5011111354493597E-2</v>
      </c>
    </row>
    <row r="2258" spans="2:4" x14ac:dyDescent="0.2">
      <c r="B2258" t="s">
        <v>2294</v>
      </c>
      <c r="C2258" s="51">
        <f>Corr_0!C2258</f>
        <v>2.8332113100213739E-2</v>
      </c>
      <c r="D2258" s="51">
        <v>3.106516705120969E-2</v>
      </c>
    </row>
    <row r="2259" spans="2:4" x14ac:dyDescent="0.2">
      <c r="B2259" t="s">
        <v>2295</v>
      </c>
      <c r="C2259" s="51">
        <f>Corr_0!C2259</f>
        <v>4.198198640631521E-2</v>
      </c>
      <c r="D2259" s="51">
        <v>2.5045658637826863E-2</v>
      </c>
    </row>
    <row r="2260" spans="2:4" x14ac:dyDescent="0.2">
      <c r="B2260" t="s">
        <v>2296</v>
      </c>
      <c r="C2260" s="51">
        <f>Corr_0!C2260</f>
        <v>3.4657254542440036E-2</v>
      </c>
      <c r="D2260" s="51">
        <v>4.8041843531342679E-2</v>
      </c>
    </row>
    <row r="2261" spans="2:4" x14ac:dyDescent="0.2">
      <c r="B2261" t="s">
        <v>2297</v>
      </c>
      <c r="C2261" s="51">
        <f>Corr_0!C2261</f>
        <v>7.2482862269375708E-3</v>
      </c>
      <c r="D2261" s="51">
        <v>0.13002444642312389</v>
      </c>
    </row>
    <row r="2262" spans="2:4" x14ac:dyDescent="0.2">
      <c r="B2262" t="s">
        <v>2298</v>
      </c>
      <c r="C2262" s="51">
        <f>Corr_0!C2262</f>
        <v>-1.0890121130157934E-2</v>
      </c>
      <c r="D2262" s="51">
        <v>3.6518248628734262E-2</v>
      </c>
    </row>
    <row r="2263" spans="2:4" x14ac:dyDescent="0.2">
      <c r="B2263" t="s">
        <v>2299</v>
      </c>
      <c r="C2263" s="51">
        <f>Corr_0!C2263</f>
        <v>-9.5979610667376401E-3</v>
      </c>
      <c r="D2263" s="51">
        <v>2.5000084474867321E-2</v>
      </c>
    </row>
    <row r="2264" spans="2:4" x14ac:dyDescent="0.2">
      <c r="B2264" t="s">
        <v>2300</v>
      </c>
      <c r="C2264" s="51">
        <f>Corr_0!C2264</f>
        <v>-2.6772973548205466E-2</v>
      </c>
      <c r="D2264" s="51">
        <v>3.3630325185386771E-2</v>
      </c>
    </row>
    <row r="2265" spans="2:4" x14ac:dyDescent="0.2">
      <c r="B2265" t="s">
        <v>2301</v>
      </c>
      <c r="C2265" s="51">
        <f>Corr_0!C2265</f>
        <v>-5.4521679741827665E-3</v>
      </c>
      <c r="D2265" s="51">
        <v>5.9333519016397558E-2</v>
      </c>
    </row>
    <row r="2266" spans="2:4" x14ac:dyDescent="0.2">
      <c r="B2266" t="s">
        <v>2302</v>
      </c>
      <c r="C2266" s="51">
        <f>Corr_0!C2266</f>
        <v>4.9573099659725554E-2</v>
      </c>
      <c r="D2266" s="51">
        <v>2.5213185015510921E-2</v>
      </c>
    </row>
    <row r="2267" spans="2:4" x14ac:dyDescent="0.2">
      <c r="B2267" t="s">
        <v>2303</v>
      </c>
      <c r="C2267" s="51">
        <f>Corr_0!C2267</f>
        <v>3.7248222894652343E-2</v>
      </c>
      <c r="D2267" s="51">
        <v>3.3216881864098297E-2</v>
      </c>
    </row>
    <row r="2268" spans="2:4" x14ac:dyDescent="0.2">
      <c r="B2268" t="s">
        <v>2304</v>
      </c>
      <c r="C2268" s="51">
        <f>Corr_0!C2268</f>
        <v>2.8552254525086715E-3</v>
      </c>
      <c r="D2268" s="51">
        <v>4.7185736285657094E-2</v>
      </c>
    </row>
    <row r="2269" spans="2:4" x14ac:dyDescent="0.2">
      <c r="B2269" t="s">
        <v>2305</v>
      </c>
      <c r="C2269" s="51">
        <f>Corr_0!C2269</f>
        <v>-8.6835374165929197E-3</v>
      </c>
      <c r="D2269" s="51">
        <v>2.6188557050468405E-2</v>
      </c>
    </row>
    <row r="2270" spans="2:4" x14ac:dyDescent="0.2">
      <c r="B2270" t="s">
        <v>2306</v>
      </c>
      <c r="C2270" s="51">
        <f>Corr_0!C2270</f>
        <v>1.1924476865815386E-2</v>
      </c>
      <c r="D2270" s="51">
        <v>3.1571082582759355E-2</v>
      </c>
    </row>
    <row r="2271" spans="2:4" x14ac:dyDescent="0.2">
      <c r="B2271" t="s">
        <v>2307</v>
      </c>
      <c r="C2271" s="51">
        <f>Corr_0!C2271</f>
        <v>2.3738918505340479E-2</v>
      </c>
      <c r="D2271" s="51">
        <v>2.5021810590179251E-2</v>
      </c>
    </row>
    <row r="2272" spans="2:4" x14ac:dyDescent="0.2">
      <c r="B2272" t="s">
        <v>2308</v>
      </c>
      <c r="C2272" s="51">
        <f>Corr_0!C2272</f>
        <v>1.2332118761820995E-2</v>
      </c>
      <c r="D2272" s="51">
        <v>2.5436944949635096E-2</v>
      </c>
    </row>
    <row r="2273" spans="2:4" x14ac:dyDescent="0.2">
      <c r="B2273" t="s">
        <v>2309</v>
      </c>
      <c r="C2273" s="51">
        <f>Corr_0!C2273</f>
        <v>-1.2283832100144302E-2</v>
      </c>
      <c r="D2273" s="51">
        <v>3.4052184107222966E-2</v>
      </c>
    </row>
    <row r="2274" spans="2:4" x14ac:dyDescent="0.2">
      <c r="B2274" t="s">
        <v>2310</v>
      </c>
      <c r="C2274" s="51">
        <f>Corr_0!C2274</f>
        <v>4.1117547949531506E-3</v>
      </c>
      <c r="D2274" s="51">
        <v>2.5011362960200456E-2</v>
      </c>
    </row>
    <row r="2275" spans="2:4" x14ac:dyDescent="0.2">
      <c r="B2275" t="s">
        <v>2311</v>
      </c>
      <c r="C2275" s="51">
        <f>Corr_0!C2275</f>
        <v>3.9602014765419144E-3</v>
      </c>
      <c r="D2275" s="51">
        <v>7.4173943954647797E-2</v>
      </c>
    </row>
    <row r="2276" spans="2:4" x14ac:dyDescent="0.2">
      <c r="B2276" t="s">
        <v>2312</v>
      </c>
      <c r="C2276" s="51">
        <f>Corr_0!C2276</f>
        <v>-4.8405817643335496E-3</v>
      </c>
      <c r="D2276" s="51">
        <v>2.6258769666009093E-2</v>
      </c>
    </row>
    <row r="2277" spans="2:4" x14ac:dyDescent="0.2">
      <c r="B2277" t="s">
        <v>2313</v>
      </c>
      <c r="C2277" s="51">
        <f>Corr_0!C2277</f>
        <v>8.1223619056288894E-3</v>
      </c>
      <c r="D2277" s="51">
        <v>2.5111544821810539E-2</v>
      </c>
    </row>
    <row r="2278" spans="2:4" x14ac:dyDescent="0.2">
      <c r="B2278" t="s">
        <v>2314</v>
      </c>
      <c r="C2278" s="51">
        <f>Corr_0!C2278</f>
        <v>3.1297882054562715E-2</v>
      </c>
      <c r="D2278" s="51">
        <v>2.5746365653999268E-2</v>
      </c>
    </row>
    <row r="2279" spans="2:4" x14ac:dyDescent="0.2">
      <c r="B2279" t="s">
        <v>2315</v>
      </c>
      <c r="C2279" s="51">
        <f>Corr_0!C2279</f>
        <v>1.810225013361981E-2</v>
      </c>
      <c r="D2279" s="51">
        <v>2.7138813864012554E-2</v>
      </c>
    </row>
    <row r="2280" spans="2:4" x14ac:dyDescent="0.2">
      <c r="B2280" t="s">
        <v>2316</v>
      </c>
      <c r="C2280" s="51">
        <f>Corr_0!C2280</f>
        <v>5.2807900383771804E-3</v>
      </c>
      <c r="D2280" s="51">
        <v>8.7427507045605535E-2</v>
      </c>
    </row>
    <row r="2281" spans="2:4" x14ac:dyDescent="0.2">
      <c r="B2281" t="s">
        <v>2317</v>
      </c>
      <c r="C2281" s="51">
        <f>Corr_0!C2281</f>
        <v>-2.261715461397645E-3</v>
      </c>
      <c r="D2281" s="51">
        <v>2.5050971199954718E-2</v>
      </c>
    </row>
    <row r="2282" spans="2:4" x14ac:dyDescent="0.2">
      <c r="B2282" t="s">
        <v>2318</v>
      </c>
      <c r="C2282" s="51">
        <f>Corr_0!C2282</f>
        <v>1.7899888917699003E-2</v>
      </c>
      <c r="D2282" s="51">
        <v>3.2511916490319093E-2</v>
      </c>
    </row>
    <row r="2283" spans="2:4" x14ac:dyDescent="0.2">
      <c r="B2283" t="s">
        <v>2319</v>
      </c>
      <c r="C2283" s="51">
        <f>Corr_0!C2283</f>
        <v>3.8829617189512639E-4</v>
      </c>
      <c r="D2283" s="51">
        <v>4.8089728171333321E-2</v>
      </c>
    </row>
    <row r="2284" spans="2:4" x14ac:dyDescent="0.2">
      <c r="B2284" t="s">
        <v>2320</v>
      </c>
      <c r="C2284" s="51">
        <f>Corr_0!C2284</f>
        <v>-2.275457804977267E-2</v>
      </c>
      <c r="D2284" s="51">
        <v>3.5894494142841099E-2</v>
      </c>
    </row>
    <row r="2285" spans="2:4" x14ac:dyDescent="0.2">
      <c r="B2285" t="s">
        <v>2321</v>
      </c>
      <c r="C2285" s="51">
        <f>Corr_0!C2285</f>
        <v>-9.9573766854677004E-4</v>
      </c>
      <c r="D2285" s="51">
        <v>2.6820105087048351E-2</v>
      </c>
    </row>
    <row r="2286" spans="2:4" x14ac:dyDescent="0.2">
      <c r="B2286" t="s">
        <v>2322</v>
      </c>
      <c r="C2286" s="51">
        <f>Corr_0!C2286</f>
        <v>2.3692891279870058E-2</v>
      </c>
      <c r="D2286" s="51">
        <v>8.6378520131746794E-2</v>
      </c>
    </row>
    <row r="2287" spans="2:4" x14ac:dyDescent="0.2">
      <c r="B2287" t="s">
        <v>2323</v>
      </c>
      <c r="C2287" s="51">
        <f>Corr_0!C2287</f>
        <v>-6.522716983521545E-3</v>
      </c>
      <c r="D2287" s="51">
        <v>3.6595990601961031E-2</v>
      </c>
    </row>
    <row r="2288" spans="2:4" x14ac:dyDescent="0.2">
      <c r="B2288" t="s">
        <v>2324</v>
      </c>
      <c r="C2288" s="51">
        <f>Corr_0!C2288</f>
        <v>2.4179666368603506E-3</v>
      </c>
      <c r="D2288" s="51">
        <v>7.649489188485703E-2</v>
      </c>
    </row>
    <row r="2289" spans="2:4" x14ac:dyDescent="0.2">
      <c r="B2289" t="s">
        <v>2325</v>
      </c>
      <c r="C2289" s="51">
        <f>Corr_0!C2289</f>
        <v>2.6154533914183292E-2</v>
      </c>
      <c r="D2289" s="51">
        <v>4.4651543999274956E-2</v>
      </c>
    </row>
    <row r="2290" spans="2:4" x14ac:dyDescent="0.2">
      <c r="B2290" t="s">
        <v>2326</v>
      </c>
      <c r="C2290" s="51">
        <f>Corr_0!C2290</f>
        <v>-9.8426352086334479E-3</v>
      </c>
      <c r="D2290" s="51">
        <v>2.8327204145509891E-2</v>
      </c>
    </row>
    <row r="2291" spans="2:4" x14ac:dyDescent="0.2">
      <c r="B2291" t="s">
        <v>2327</v>
      </c>
      <c r="C2291" s="51">
        <f>Corr_0!C2291</f>
        <v>1.5654104126482337E-2</v>
      </c>
      <c r="D2291" s="51">
        <v>6.3913222441665668E-2</v>
      </c>
    </row>
    <row r="2292" spans="2:4" x14ac:dyDescent="0.2">
      <c r="B2292" t="s">
        <v>2328</v>
      </c>
      <c r="C2292" s="51">
        <f>Corr_0!C2292</f>
        <v>-2.4967696340872855E-3</v>
      </c>
      <c r="D2292" s="51">
        <v>3.6756586545406353E-2</v>
      </c>
    </row>
    <row r="2293" spans="2:4" x14ac:dyDescent="0.2">
      <c r="B2293" t="s">
        <v>2329</v>
      </c>
      <c r="C2293" s="51">
        <f>Corr_0!C2293</f>
        <v>1.6989088354523882E-2</v>
      </c>
      <c r="D2293" s="51">
        <v>2.5499745336111542E-2</v>
      </c>
    </row>
    <row r="2294" spans="2:4" x14ac:dyDescent="0.2">
      <c r="B2294" t="s">
        <v>2330</v>
      </c>
      <c r="C2294" s="51">
        <f>Corr_0!C2294</f>
        <v>3.1483264928858043E-2</v>
      </c>
      <c r="D2294" s="51">
        <v>3.4753052508072695E-2</v>
      </c>
    </row>
    <row r="2295" spans="2:4" x14ac:dyDescent="0.2">
      <c r="B2295" t="s">
        <v>2331</v>
      </c>
      <c r="C2295" s="51">
        <f>Corr_0!C2295</f>
        <v>1.1884342381382428E-2</v>
      </c>
      <c r="D2295" s="51">
        <v>2.7060077970960168E-2</v>
      </c>
    </row>
    <row r="2296" spans="2:4" x14ac:dyDescent="0.2">
      <c r="B2296" t="s">
        <v>2332</v>
      </c>
      <c r="C2296" s="51">
        <f>Corr_0!C2296</f>
        <v>-2.566289089412583E-2</v>
      </c>
      <c r="D2296" s="51">
        <v>5.4939641403340136E-2</v>
      </c>
    </row>
    <row r="2297" spans="2:4" x14ac:dyDescent="0.2">
      <c r="B2297" t="s">
        <v>2333</v>
      </c>
      <c r="C2297" s="51">
        <f>Corr_0!C2297</f>
        <v>2.8341604864264416E-2</v>
      </c>
      <c r="D2297" s="51">
        <v>3.0847549052257839E-2</v>
      </c>
    </row>
    <row r="2298" spans="2:4" x14ac:dyDescent="0.2">
      <c r="B2298" t="s">
        <v>2334</v>
      </c>
      <c r="C2298" s="51">
        <f>Corr_0!C2298</f>
        <v>2.7226295418652111E-2</v>
      </c>
      <c r="D2298" s="51">
        <v>2.6675891411799567E-2</v>
      </c>
    </row>
    <row r="2299" spans="2:4" x14ac:dyDescent="0.2">
      <c r="B2299" t="s">
        <v>2335</v>
      </c>
      <c r="C2299" s="51">
        <f>Corr_0!C2299</f>
        <v>-2.2705012720737189E-3</v>
      </c>
      <c r="D2299" s="51">
        <v>2.5255958102717069E-2</v>
      </c>
    </row>
    <row r="2300" spans="2:4" x14ac:dyDescent="0.2">
      <c r="B2300" t="s">
        <v>2336</v>
      </c>
      <c r="C2300" s="51">
        <f>Corr_0!C2300</f>
        <v>2.3670597054772986E-2</v>
      </c>
      <c r="D2300" s="51">
        <v>2.8793341918801649E-2</v>
      </c>
    </row>
    <row r="2301" spans="2:4" x14ac:dyDescent="0.2">
      <c r="B2301" t="s">
        <v>2337</v>
      </c>
      <c r="C2301" s="51">
        <f>Corr_0!C2301</f>
        <v>-1.2989446534023114E-2</v>
      </c>
      <c r="D2301" s="51">
        <v>4.6177501949175949E-2</v>
      </c>
    </row>
    <row r="2302" spans="2:4" x14ac:dyDescent="0.2">
      <c r="B2302" t="s">
        <v>2338</v>
      </c>
      <c r="C2302" s="51">
        <f>Corr_0!C2302</f>
        <v>1.0832504324364799E-2</v>
      </c>
      <c r="D2302" s="51">
        <v>2.5034521545403109E-2</v>
      </c>
    </row>
    <row r="2303" spans="2:4" x14ac:dyDescent="0.2">
      <c r="B2303" t="s">
        <v>2339</v>
      </c>
      <c r="C2303" s="51">
        <f>Corr_0!C2303</f>
        <v>3.3618216709920806E-3</v>
      </c>
      <c r="D2303" s="51">
        <v>3.0702894616401251E-2</v>
      </c>
    </row>
    <row r="2304" spans="2:4" x14ac:dyDescent="0.2">
      <c r="B2304" t="s">
        <v>2340</v>
      </c>
      <c r="C2304" s="51">
        <f>Corr_0!C2304</f>
        <v>3.2914934345955812E-2</v>
      </c>
      <c r="D2304" s="51">
        <v>3.1475427917128984E-2</v>
      </c>
    </row>
    <row r="2305" spans="2:4" x14ac:dyDescent="0.2">
      <c r="B2305" t="s">
        <v>2341</v>
      </c>
      <c r="C2305" s="51">
        <f>Corr_0!C2305</f>
        <v>1.0202621178261768E-3</v>
      </c>
      <c r="D2305" s="51">
        <v>2.5508047713671034E-2</v>
      </c>
    </row>
    <row r="2306" spans="2:4" x14ac:dyDescent="0.2">
      <c r="B2306" t="s">
        <v>2342</v>
      </c>
      <c r="C2306" s="51">
        <f>Corr_0!C2306</f>
        <v>1.7940153339805129E-3</v>
      </c>
      <c r="D2306" s="51">
        <v>5.1469344688169265E-2</v>
      </c>
    </row>
    <row r="2307" spans="2:4" x14ac:dyDescent="0.2">
      <c r="B2307" t="s">
        <v>2343</v>
      </c>
      <c r="C2307" s="51">
        <f>Corr_0!C2307</f>
        <v>2.4576220037041713E-2</v>
      </c>
      <c r="D2307" s="51">
        <v>7.5107608664789605E-2</v>
      </c>
    </row>
    <row r="2308" spans="2:4" x14ac:dyDescent="0.2">
      <c r="B2308" t="s">
        <v>2344</v>
      </c>
      <c r="C2308" s="51">
        <f>Corr_0!C2308</f>
        <v>3.8113076703683489E-2</v>
      </c>
      <c r="D2308" s="51">
        <v>3.010736985909148E-2</v>
      </c>
    </row>
    <row r="2309" spans="2:4" x14ac:dyDescent="0.2">
      <c r="B2309" t="s">
        <v>2345</v>
      </c>
      <c r="C2309" s="51">
        <f>Corr_0!C2309</f>
        <v>7.6556730195168916E-3</v>
      </c>
      <c r="D2309" s="51">
        <v>4.1764720726798946E-2</v>
      </c>
    </row>
    <row r="2310" spans="2:4" x14ac:dyDescent="0.2">
      <c r="B2310" t="s">
        <v>2346</v>
      </c>
      <c r="C2310" s="51">
        <f>Corr_0!C2310</f>
        <v>1.6107335168932254E-2</v>
      </c>
      <c r="D2310" s="51">
        <v>6.58166387205463E-2</v>
      </c>
    </row>
    <row r="2311" spans="2:4" x14ac:dyDescent="0.2">
      <c r="B2311" t="s">
        <v>2347</v>
      </c>
      <c r="C2311" s="51">
        <f>Corr_0!C2311</f>
        <v>1.1075464558848662E-2</v>
      </c>
      <c r="D2311" s="51">
        <v>2.5083253546319233E-2</v>
      </c>
    </row>
    <row r="2312" spans="2:4" x14ac:dyDescent="0.2">
      <c r="B2312" t="s">
        <v>2348</v>
      </c>
      <c r="C2312" s="51">
        <f>Corr_0!C2312</f>
        <v>-1.3666330019622003E-3</v>
      </c>
      <c r="D2312" s="51">
        <v>3.7600724867011076E-2</v>
      </c>
    </row>
    <row r="2313" spans="2:4" x14ac:dyDescent="0.2">
      <c r="B2313" t="s">
        <v>2349</v>
      </c>
      <c r="C2313" s="51">
        <f>Corr_0!C2313</f>
        <v>7.6685300946130932E-3</v>
      </c>
      <c r="D2313" s="51">
        <v>0.10127606451209861</v>
      </c>
    </row>
    <row r="2314" spans="2:4" x14ac:dyDescent="0.2">
      <c r="B2314" t="s">
        <v>2350</v>
      </c>
      <c r="C2314" s="51">
        <f>Corr_0!C2314</f>
        <v>-3.1141552854884035E-2</v>
      </c>
      <c r="D2314" s="51">
        <v>2.6223654957707933E-2</v>
      </c>
    </row>
    <row r="2315" spans="2:4" x14ac:dyDescent="0.2">
      <c r="B2315" t="s">
        <v>2351</v>
      </c>
      <c r="C2315" s="51">
        <f>Corr_0!C2315</f>
        <v>3.120479326519889E-3</v>
      </c>
      <c r="D2315" s="51">
        <v>4.6607844813177306E-2</v>
      </c>
    </row>
    <row r="2316" spans="2:4" x14ac:dyDescent="0.2">
      <c r="B2316" t="s">
        <v>2352</v>
      </c>
      <c r="C2316" s="51">
        <f>Corr_0!C2316</f>
        <v>-2.243297054834037E-2</v>
      </c>
      <c r="D2316" s="51">
        <v>5.0380711868574207E-2</v>
      </c>
    </row>
    <row r="2317" spans="2:4" x14ac:dyDescent="0.2">
      <c r="B2317" t="s">
        <v>2353</v>
      </c>
      <c r="C2317" s="51">
        <f>Corr_0!C2317</f>
        <v>1.4126638957849335E-2</v>
      </c>
      <c r="D2317" s="51">
        <v>3.2434370339018956E-2</v>
      </c>
    </row>
    <row r="2318" spans="2:4" x14ac:dyDescent="0.2">
      <c r="B2318" t="s">
        <v>2354</v>
      </c>
      <c r="C2318" s="51">
        <f>Corr_0!C2318</f>
        <v>2.541869129962445E-2</v>
      </c>
      <c r="D2318" s="51">
        <v>2.5325432902810772E-2</v>
      </c>
    </row>
    <row r="2319" spans="2:4" x14ac:dyDescent="0.2">
      <c r="B2319" t="s">
        <v>2355</v>
      </c>
      <c r="C2319" s="51">
        <f>Corr_0!C2319</f>
        <v>1.3630286986246302E-2</v>
      </c>
      <c r="D2319" s="51">
        <v>2.7196394658123797E-2</v>
      </c>
    </row>
    <row r="2320" spans="2:4" x14ac:dyDescent="0.2">
      <c r="B2320" t="s">
        <v>2356</v>
      </c>
      <c r="C2320" s="51">
        <f>Corr_0!C2320</f>
        <v>4.6151969782433785E-2</v>
      </c>
      <c r="D2320" s="51">
        <v>5.058596519462151E-2</v>
      </c>
    </row>
    <row r="2321" spans="2:4" x14ac:dyDescent="0.2">
      <c r="B2321" t="s">
        <v>2357</v>
      </c>
      <c r="C2321" s="51">
        <f>Corr_0!C2321</f>
        <v>-1.3794464954193387E-3</v>
      </c>
      <c r="D2321" s="51">
        <v>6.4533787066821363E-2</v>
      </c>
    </row>
    <row r="2322" spans="2:4" x14ac:dyDescent="0.2">
      <c r="B2322" t="s">
        <v>2358</v>
      </c>
      <c r="C2322" s="51">
        <f>Corr_0!C2322</f>
        <v>-5.9496186155095481E-3</v>
      </c>
      <c r="D2322" s="51">
        <v>3.0412778066602749E-2</v>
      </c>
    </row>
    <row r="2323" spans="2:4" x14ac:dyDescent="0.2">
      <c r="B2323" t="s">
        <v>2359</v>
      </c>
      <c r="C2323" s="51">
        <f>Corr_0!C2323</f>
        <v>1.4625211270770402E-2</v>
      </c>
      <c r="D2323" s="51">
        <v>4.5218784385898977E-2</v>
      </c>
    </row>
    <row r="2324" spans="2:4" x14ac:dyDescent="0.2">
      <c r="B2324" t="s">
        <v>2360</v>
      </c>
      <c r="C2324" s="51">
        <f>Corr_0!C2324</f>
        <v>-1.1356986892729527E-2</v>
      </c>
      <c r="D2324" s="51">
        <v>2.8068298362931999E-2</v>
      </c>
    </row>
    <row r="2325" spans="2:4" x14ac:dyDescent="0.2">
      <c r="B2325" t="s">
        <v>2361</v>
      </c>
      <c r="C2325" s="51">
        <f>Corr_0!C2325</f>
        <v>1.2806377470948097E-2</v>
      </c>
      <c r="D2325" s="51">
        <v>2.874792605891633E-2</v>
      </c>
    </row>
    <row r="2326" spans="2:4" x14ac:dyDescent="0.2">
      <c r="B2326" t="s">
        <v>2362</v>
      </c>
      <c r="C2326" s="51">
        <f>Corr_0!C2326</f>
        <v>-1.5623719200490398E-2</v>
      </c>
      <c r="D2326" s="51">
        <v>2.5078445191456862E-2</v>
      </c>
    </row>
    <row r="2327" spans="2:4" x14ac:dyDescent="0.2">
      <c r="B2327" t="s">
        <v>2363</v>
      </c>
      <c r="C2327" s="51">
        <f>Corr_0!C2327</f>
        <v>8.7538223572110677E-4</v>
      </c>
      <c r="D2327" s="51">
        <v>2.5859244164210708E-2</v>
      </c>
    </row>
    <row r="2328" spans="2:4" x14ac:dyDescent="0.2">
      <c r="B2328" t="s">
        <v>2364</v>
      </c>
      <c r="C2328" s="51">
        <f>Corr_0!C2328</f>
        <v>-7.8045707257135433E-3</v>
      </c>
      <c r="D2328" s="51">
        <v>2.5832711570391239E-2</v>
      </c>
    </row>
    <row r="2329" spans="2:4" x14ac:dyDescent="0.2">
      <c r="B2329" t="s">
        <v>2365</v>
      </c>
      <c r="C2329" s="51">
        <f>Corr_0!C2329</f>
        <v>1.3075837313084669E-2</v>
      </c>
      <c r="D2329" s="51">
        <v>3.7456440465988811E-2</v>
      </c>
    </row>
    <row r="2330" spans="2:4" x14ac:dyDescent="0.2">
      <c r="B2330" t="s">
        <v>2366</v>
      </c>
      <c r="C2330" s="51">
        <f>Corr_0!C2330</f>
        <v>3.9165104607486864E-3</v>
      </c>
      <c r="D2330" s="51">
        <v>2.6472816090146008E-2</v>
      </c>
    </row>
    <row r="2331" spans="2:4" x14ac:dyDescent="0.2">
      <c r="B2331" t="s">
        <v>2367</v>
      </c>
      <c r="C2331" s="51">
        <f>Corr_0!C2331</f>
        <v>-1.0598002619448947E-2</v>
      </c>
      <c r="D2331" s="51">
        <v>2.5061134278369129E-2</v>
      </c>
    </row>
    <row r="2332" spans="2:4" x14ac:dyDescent="0.2">
      <c r="B2332" t="s">
        <v>2368</v>
      </c>
      <c r="C2332" s="51">
        <f>Corr_0!C2332</f>
        <v>-1.0427266758369602E-2</v>
      </c>
      <c r="D2332" s="51">
        <v>5.1470366554393604E-2</v>
      </c>
    </row>
    <row r="2333" spans="2:4" x14ac:dyDescent="0.2">
      <c r="B2333" t="s">
        <v>2369</v>
      </c>
      <c r="C2333" s="51">
        <f>Corr_0!C2333</f>
        <v>3.180759042002592E-2</v>
      </c>
      <c r="D2333" s="51">
        <v>2.5029171932251546E-2</v>
      </c>
    </row>
    <row r="2334" spans="2:4" x14ac:dyDescent="0.2">
      <c r="B2334" t="s">
        <v>2370</v>
      </c>
      <c r="C2334" s="51">
        <f>Corr_0!C2334</f>
        <v>6.1190128410704696E-2</v>
      </c>
      <c r="D2334" s="51">
        <v>4.2564199307439966E-2</v>
      </c>
    </row>
    <row r="2335" spans="2:4" x14ac:dyDescent="0.2">
      <c r="B2335" t="s">
        <v>2371</v>
      </c>
      <c r="C2335" s="51">
        <f>Corr_0!C2335</f>
        <v>1.9791038854167987E-2</v>
      </c>
      <c r="D2335" s="51">
        <v>3.1733842754838627E-2</v>
      </c>
    </row>
    <row r="2336" spans="2:4" x14ac:dyDescent="0.2">
      <c r="B2336" t="s">
        <v>2372</v>
      </c>
      <c r="C2336" s="51">
        <f>Corr_0!C2336</f>
        <v>5.9007268309990051E-3</v>
      </c>
      <c r="D2336" s="51">
        <v>2.7185967583294939E-2</v>
      </c>
    </row>
    <row r="2337" spans="2:4" x14ac:dyDescent="0.2">
      <c r="B2337" t="s">
        <v>2373</v>
      </c>
      <c r="C2337" s="51">
        <f>Corr_0!C2337</f>
        <v>2.8433427813452121E-3</v>
      </c>
      <c r="D2337" s="51">
        <v>2.6527461680917987E-2</v>
      </c>
    </row>
    <row r="2338" spans="2:4" x14ac:dyDescent="0.2">
      <c r="B2338" t="s">
        <v>2374</v>
      </c>
      <c r="C2338" s="51">
        <f>Corr_0!C2338</f>
        <v>2.2031350192310891E-2</v>
      </c>
      <c r="D2338" s="51">
        <v>2.6455867209960345E-2</v>
      </c>
    </row>
    <row r="2339" spans="2:4" x14ac:dyDescent="0.2">
      <c r="B2339" t="s">
        <v>2375</v>
      </c>
      <c r="C2339" s="51">
        <f>Corr_0!C2339</f>
        <v>1.5422913360750624E-2</v>
      </c>
      <c r="D2339" s="51">
        <v>2.5024352273619752E-2</v>
      </c>
    </row>
    <row r="2340" spans="2:4" x14ac:dyDescent="0.2">
      <c r="B2340" t="s">
        <v>2376</v>
      </c>
      <c r="C2340" s="51">
        <f>Corr_0!C2340</f>
        <v>5.5577167951372311E-4</v>
      </c>
      <c r="D2340" s="51">
        <v>2.5117786801638838E-2</v>
      </c>
    </row>
    <row r="2341" spans="2:4" x14ac:dyDescent="0.2">
      <c r="B2341" t="s">
        <v>2377</v>
      </c>
      <c r="C2341" s="51">
        <f>Corr_0!C2341</f>
        <v>-2.1417679179136999E-2</v>
      </c>
      <c r="D2341" s="51">
        <v>3.8054124180303774E-2</v>
      </c>
    </row>
    <row r="2342" spans="2:4" x14ac:dyDescent="0.2">
      <c r="B2342" t="s">
        <v>2378</v>
      </c>
      <c r="C2342" s="51">
        <f>Corr_0!C2342</f>
        <v>6.7123924115086797E-3</v>
      </c>
      <c r="D2342" s="51">
        <v>2.6678127171454173E-2</v>
      </c>
    </row>
    <row r="2343" spans="2:4" x14ac:dyDescent="0.2">
      <c r="B2343" t="s">
        <v>2379</v>
      </c>
      <c r="C2343" s="51">
        <f>Corr_0!C2343</f>
        <v>5.7407544827689332E-2</v>
      </c>
      <c r="D2343" s="51">
        <v>2.7494956136636828E-2</v>
      </c>
    </row>
    <row r="2344" spans="2:4" x14ac:dyDescent="0.2">
      <c r="B2344" t="s">
        <v>2380</v>
      </c>
      <c r="C2344" s="51">
        <f>Corr_0!C2344</f>
        <v>8.20187189455392E-3</v>
      </c>
      <c r="D2344" s="51">
        <v>4.4420361631305041E-2</v>
      </c>
    </row>
    <row r="2345" spans="2:4" x14ac:dyDescent="0.2">
      <c r="B2345" t="s">
        <v>2381</v>
      </c>
      <c r="C2345" s="51">
        <f>Corr_0!C2345</f>
        <v>1.1683058554647456E-2</v>
      </c>
      <c r="D2345" s="51">
        <v>3.1701564419625593E-2</v>
      </c>
    </row>
    <row r="2346" spans="2:4" x14ac:dyDescent="0.2">
      <c r="B2346" t="s">
        <v>2382</v>
      </c>
      <c r="C2346" s="51">
        <f>Corr_0!C2346</f>
        <v>-7.3763453270277845E-3</v>
      </c>
      <c r="D2346" s="51">
        <v>2.5679269527958772E-2</v>
      </c>
    </row>
    <row r="2347" spans="2:4" x14ac:dyDescent="0.2">
      <c r="B2347" t="s">
        <v>2383</v>
      </c>
      <c r="C2347" s="51">
        <f>Corr_0!C2347</f>
        <v>3.4481004971564644E-3</v>
      </c>
      <c r="D2347" s="51">
        <v>6.5857542679415806E-2</v>
      </c>
    </row>
    <row r="2348" spans="2:4" x14ac:dyDescent="0.2">
      <c r="B2348" t="s">
        <v>2384</v>
      </c>
      <c r="C2348" s="51">
        <f>Corr_0!C2348</f>
        <v>3.9820099730496279E-2</v>
      </c>
      <c r="D2348" s="51">
        <v>2.722497554444062E-2</v>
      </c>
    </row>
    <row r="2349" spans="2:4" x14ac:dyDescent="0.2">
      <c r="B2349" t="s">
        <v>2385</v>
      </c>
      <c r="C2349" s="51">
        <f>Corr_0!C2349</f>
        <v>2.471960205701132E-5</v>
      </c>
      <c r="D2349" s="51">
        <v>3.008700571334727E-2</v>
      </c>
    </row>
    <row r="2350" spans="2:4" x14ac:dyDescent="0.2">
      <c r="B2350" t="s">
        <v>2386</v>
      </c>
      <c r="C2350" s="51">
        <f>Corr_0!C2350</f>
        <v>-2.4828953576395037E-3</v>
      </c>
      <c r="D2350" s="51">
        <v>3.9945313382866304E-2</v>
      </c>
    </row>
    <row r="2351" spans="2:4" x14ac:dyDescent="0.2">
      <c r="B2351" t="s">
        <v>2387</v>
      </c>
      <c r="C2351" s="51">
        <f>Corr_0!C2351</f>
        <v>2.5253836321056386E-3</v>
      </c>
      <c r="D2351" s="51">
        <v>2.9543719746031084E-2</v>
      </c>
    </row>
    <row r="2352" spans="2:4" x14ac:dyDescent="0.2">
      <c r="B2352" t="s">
        <v>2388</v>
      </c>
      <c r="C2352" s="51">
        <f>Corr_0!C2352</f>
        <v>3.6368825230962826E-2</v>
      </c>
      <c r="D2352" s="51">
        <v>2.7122784765086401E-2</v>
      </c>
    </row>
    <row r="2353" spans="2:4" x14ac:dyDescent="0.2">
      <c r="B2353" t="s">
        <v>2389</v>
      </c>
      <c r="C2353" s="51">
        <f>Corr_0!C2353</f>
        <v>2.6348701741223599E-2</v>
      </c>
      <c r="D2353" s="51">
        <v>5.7473134148574294E-2</v>
      </c>
    </row>
    <row r="2354" spans="2:4" x14ac:dyDescent="0.2">
      <c r="B2354" t="s">
        <v>2390</v>
      </c>
      <c r="C2354" s="51">
        <f>Corr_0!C2354</f>
        <v>4.8154949934942244E-4</v>
      </c>
      <c r="D2354" s="51">
        <v>3.154428668210997E-2</v>
      </c>
    </row>
    <row r="2355" spans="2:4" x14ac:dyDescent="0.2">
      <c r="B2355" t="s">
        <v>2391</v>
      </c>
      <c r="C2355" s="51">
        <f>Corr_0!C2355</f>
        <v>1.7755465614937335E-2</v>
      </c>
      <c r="D2355" s="51">
        <v>3.3474454746672225E-2</v>
      </c>
    </row>
    <row r="2356" spans="2:4" x14ac:dyDescent="0.2">
      <c r="B2356" t="s">
        <v>2392</v>
      </c>
      <c r="C2356" s="51">
        <f>Corr_0!C2356</f>
        <v>2.5705091574226471E-2</v>
      </c>
      <c r="D2356" s="51">
        <v>2.741112201899721E-2</v>
      </c>
    </row>
    <row r="2357" spans="2:4" x14ac:dyDescent="0.2">
      <c r="B2357" t="s">
        <v>2393</v>
      </c>
      <c r="C2357" s="51">
        <f>Corr_0!C2357</f>
        <v>9.3027895481617457E-3</v>
      </c>
      <c r="D2357" s="51">
        <v>3.1779163730211266E-2</v>
      </c>
    </row>
    <row r="2358" spans="2:4" x14ac:dyDescent="0.2">
      <c r="B2358" t="s">
        <v>2394</v>
      </c>
      <c r="C2358" s="51">
        <f>Corr_0!C2358</f>
        <v>2.5282477687440519E-2</v>
      </c>
      <c r="D2358" s="51">
        <v>4.0516898188908274E-2</v>
      </c>
    </row>
    <row r="2359" spans="2:4" x14ac:dyDescent="0.2">
      <c r="B2359" t="s">
        <v>2395</v>
      </c>
      <c r="C2359" s="51">
        <f>Corr_0!C2359</f>
        <v>1.7689635572081652E-2</v>
      </c>
      <c r="D2359" s="51">
        <v>2.5012808399442976E-2</v>
      </c>
    </row>
    <row r="2360" spans="2:4" x14ac:dyDescent="0.2">
      <c r="B2360" t="s">
        <v>2396</v>
      </c>
      <c r="C2360" s="51">
        <f>Corr_0!C2360</f>
        <v>1.8443283695668781E-2</v>
      </c>
      <c r="D2360" s="51">
        <v>4.3272922827969462E-2</v>
      </c>
    </row>
    <row r="2361" spans="2:4" x14ac:dyDescent="0.2">
      <c r="B2361" t="s">
        <v>2397</v>
      </c>
      <c r="C2361" s="51">
        <f>Corr_0!C2361</f>
        <v>2.7558166557000795E-2</v>
      </c>
      <c r="D2361" s="51">
        <v>3.1515097152200654E-2</v>
      </c>
    </row>
    <row r="2362" spans="2:4" x14ac:dyDescent="0.2">
      <c r="B2362" t="s">
        <v>2398</v>
      </c>
      <c r="C2362" s="51">
        <f>Corr_0!C2362</f>
        <v>1.8294238470696264E-4</v>
      </c>
      <c r="D2362" s="51">
        <v>2.943360817813161E-2</v>
      </c>
    </row>
    <row r="2363" spans="2:4" x14ac:dyDescent="0.2">
      <c r="B2363" t="s">
        <v>2399</v>
      </c>
      <c r="C2363" s="51">
        <f>Corr_0!C2363</f>
        <v>-5.0564808389415624E-3</v>
      </c>
      <c r="D2363" s="51">
        <v>4.6934149469100142E-2</v>
      </c>
    </row>
    <row r="2364" spans="2:4" x14ac:dyDescent="0.2">
      <c r="B2364" t="s">
        <v>2400</v>
      </c>
      <c r="C2364" s="51">
        <f>Corr_0!C2364</f>
        <v>7.5054661062026393E-3</v>
      </c>
      <c r="D2364" s="51">
        <v>2.5073888919977631E-2</v>
      </c>
    </row>
    <row r="2365" spans="2:4" x14ac:dyDescent="0.2">
      <c r="B2365" t="s">
        <v>2401</v>
      </c>
      <c r="C2365" s="51">
        <f>Corr_0!C2365</f>
        <v>2.2853832483465328E-3</v>
      </c>
      <c r="D2365" s="51">
        <v>7.8655908657811885E-2</v>
      </c>
    </row>
    <row r="2366" spans="2:4" x14ac:dyDescent="0.2">
      <c r="B2366" t="s">
        <v>2402</v>
      </c>
      <c r="C2366" s="51">
        <f>Corr_0!C2366</f>
        <v>2.3771135758526143E-2</v>
      </c>
      <c r="D2366" s="51">
        <v>2.7324929506192069E-2</v>
      </c>
    </row>
    <row r="2367" spans="2:4" x14ac:dyDescent="0.2">
      <c r="B2367" t="s">
        <v>2403</v>
      </c>
      <c r="C2367" s="51">
        <f>Corr_0!C2367</f>
        <v>-1.9647418941418283E-2</v>
      </c>
      <c r="D2367" s="51">
        <v>2.6386793123142727E-2</v>
      </c>
    </row>
    <row r="2368" spans="2:4" x14ac:dyDescent="0.2">
      <c r="B2368" t="s">
        <v>2404</v>
      </c>
      <c r="C2368" s="51">
        <f>Corr_0!C2368</f>
        <v>1.9478623707387586E-2</v>
      </c>
      <c r="D2368" s="51">
        <v>2.9174455551068231E-2</v>
      </c>
    </row>
    <row r="2369" spans="2:4" x14ac:dyDescent="0.2">
      <c r="B2369" t="s">
        <v>2405</v>
      </c>
      <c r="C2369" s="51">
        <f>Corr_0!C2369</f>
        <v>3.0616807190227517E-2</v>
      </c>
      <c r="D2369" s="51">
        <v>5.2054699763142254E-2</v>
      </c>
    </row>
    <row r="2370" spans="2:4" x14ac:dyDescent="0.2">
      <c r="B2370" t="s">
        <v>2406</v>
      </c>
      <c r="C2370" s="51">
        <f>Corr_0!C2370</f>
        <v>2.2909867802661452E-2</v>
      </c>
      <c r="D2370" s="51">
        <v>4.0115877782012706E-2</v>
      </c>
    </row>
    <row r="2371" spans="2:4" x14ac:dyDescent="0.2">
      <c r="B2371" t="s">
        <v>2407</v>
      </c>
      <c r="C2371" s="51">
        <f>Corr_0!C2371</f>
        <v>-2.4573897542958661E-3</v>
      </c>
      <c r="D2371" s="51">
        <v>2.831961869544854E-2</v>
      </c>
    </row>
    <row r="2372" spans="2:4" x14ac:dyDescent="0.2">
      <c r="B2372" t="s">
        <v>2408</v>
      </c>
      <c r="C2372" s="51">
        <f>Corr_0!C2372</f>
        <v>3.090029511494017E-2</v>
      </c>
      <c r="D2372" s="51">
        <v>2.5307316283741846E-2</v>
      </c>
    </row>
    <row r="2373" spans="2:4" x14ac:dyDescent="0.2">
      <c r="B2373" t="s">
        <v>2409</v>
      </c>
      <c r="C2373" s="51">
        <f>Corr_0!C2373</f>
        <v>1.3667507226187547E-2</v>
      </c>
      <c r="D2373" s="51">
        <v>5.8218179290959085E-2</v>
      </c>
    </row>
    <row r="2374" spans="2:4" x14ac:dyDescent="0.2">
      <c r="B2374" t="s">
        <v>2410</v>
      </c>
      <c r="C2374" s="51">
        <f>Corr_0!C2374</f>
        <v>-4.9135151673230064E-3</v>
      </c>
      <c r="D2374" s="51">
        <v>8.6006391450067943E-2</v>
      </c>
    </row>
    <row r="2375" spans="2:4" x14ac:dyDescent="0.2">
      <c r="B2375" t="s">
        <v>2411</v>
      </c>
      <c r="C2375" s="51">
        <f>Corr_0!C2375</f>
        <v>6.5854807196201057E-2</v>
      </c>
      <c r="D2375" s="51">
        <v>2.5113187885757789E-2</v>
      </c>
    </row>
    <row r="2376" spans="2:4" x14ac:dyDescent="0.2">
      <c r="B2376" t="s">
        <v>2412</v>
      </c>
      <c r="C2376" s="51">
        <f>Corr_0!C2376</f>
        <v>2.8695749591609927E-2</v>
      </c>
      <c r="D2376" s="51">
        <v>4.5650142746968971E-2</v>
      </c>
    </row>
    <row r="2377" spans="2:4" x14ac:dyDescent="0.2">
      <c r="B2377" t="s">
        <v>2413</v>
      </c>
      <c r="C2377" s="51">
        <f>Corr_0!C2377</f>
        <v>5.5558491618529798E-2</v>
      </c>
      <c r="D2377" s="51">
        <v>3.173459789220584E-2</v>
      </c>
    </row>
    <row r="2378" spans="2:4" x14ac:dyDescent="0.2">
      <c r="B2378" t="s">
        <v>2414</v>
      </c>
      <c r="C2378" s="51">
        <f>Corr_0!C2378</f>
        <v>3.2691989336836529E-2</v>
      </c>
      <c r="D2378" s="51">
        <v>3.1083952248809367E-2</v>
      </c>
    </row>
    <row r="2379" spans="2:4" x14ac:dyDescent="0.2">
      <c r="B2379" t="s">
        <v>2415</v>
      </c>
      <c r="C2379" s="51">
        <f>Corr_0!C2379</f>
        <v>-6.9123809251769985E-3</v>
      </c>
      <c r="D2379" s="51">
        <v>2.6790183873222934E-2</v>
      </c>
    </row>
    <row r="2380" spans="2:4" x14ac:dyDescent="0.2">
      <c r="B2380" t="s">
        <v>2416</v>
      </c>
      <c r="C2380" s="51">
        <f>Corr_0!C2380</f>
        <v>1.8080162896770509E-2</v>
      </c>
      <c r="D2380" s="51">
        <v>4.2092784783795648E-2</v>
      </c>
    </row>
    <row r="2381" spans="2:4" x14ac:dyDescent="0.2">
      <c r="B2381" t="s">
        <v>2417</v>
      </c>
      <c r="C2381" s="51">
        <f>Corr_0!C2381</f>
        <v>6.1210034656535928E-3</v>
      </c>
      <c r="D2381" s="51">
        <v>5.9463345644980355E-2</v>
      </c>
    </row>
    <row r="2382" spans="2:4" x14ac:dyDescent="0.2">
      <c r="B2382" t="s">
        <v>2418</v>
      </c>
      <c r="C2382" s="51">
        <f>Corr_0!C2382</f>
        <v>3.7702023159677335E-2</v>
      </c>
      <c r="D2382" s="51">
        <v>3.7940459705367149E-2</v>
      </c>
    </row>
    <row r="2383" spans="2:4" x14ac:dyDescent="0.2">
      <c r="B2383" t="s">
        <v>2419</v>
      </c>
      <c r="C2383" s="51">
        <f>Corr_0!C2383</f>
        <v>-9.3051952344109078E-3</v>
      </c>
      <c r="D2383" s="51">
        <v>2.6839825229880602E-2</v>
      </c>
    </row>
    <row r="2384" spans="2:4" x14ac:dyDescent="0.2">
      <c r="B2384" t="s">
        <v>2420</v>
      </c>
      <c r="C2384" s="51">
        <f>Corr_0!C2384</f>
        <v>4.3111083198198077E-2</v>
      </c>
      <c r="D2384" s="51">
        <v>3.0383949326946765E-2</v>
      </c>
    </row>
    <row r="2385" spans="2:4" x14ac:dyDescent="0.2">
      <c r="B2385" t="s">
        <v>2421</v>
      </c>
      <c r="C2385" s="51">
        <f>Corr_0!C2385</f>
        <v>-9.4720768007476811E-3</v>
      </c>
      <c r="D2385" s="51">
        <v>2.6176330221817066E-2</v>
      </c>
    </row>
    <row r="2386" spans="2:4" x14ac:dyDescent="0.2">
      <c r="B2386" t="s">
        <v>2422</v>
      </c>
      <c r="C2386" s="51">
        <f>Corr_0!C2386</f>
        <v>4.1356550739545909E-2</v>
      </c>
      <c r="D2386" s="51">
        <v>3.3347093480335967E-2</v>
      </c>
    </row>
    <row r="2387" spans="2:4" x14ac:dyDescent="0.2">
      <c r="B2387" t="s">
        <v>2423</v>
      </c>
      <c r="C2387" s="51">
        <f>Corr_0!C2387</f>
        <v>4.7333717454002479E-2</v>
      </c>
      <c r="D2387" s="51">
        <v>3.5500496388297081E-2</v>
      </c>
    </row>
    <row r="2388" spans="2:4" x14ac:dyDescent="0.2">
      <c r="B2388" t="s">
        <v>2424</v>
      </c>
      <c r="C2388" s="51">
        <f>Corr_0!C2388</f>
        <v>3.4516598977280943E-3</v>
      </c>
      <c r="D2388" s="51">
        <v>2.6469869720083729E-2</v>
      </c>
    </row>
    <row r="2389" spans="2:4" x14ac:dyDescent="0.2">
      <c r="B2389" t="s">
        <v>2425</v>
      </c>
      <c r="C2389" s="51">
        <f>Corr_0!C2389</f>
        <v>-5.3672568073444369E-3</v>
      </c>
      <c r="D2389" s="51">
        <v>3.4515569576646171E-2</v>
      </c>
    </row>
    <row r="2390" spans="2:4" x14ac:dyDescent="0.2">
      <c r="B2390" t="s">
        <v>2426</v>
      </c>
      <c r="C2390" s="51">
        <f>Corr_0!C2390</f>
        <v>4.5226720141005958E-3</v>
      </c>
      <c r="D2390" s="51">
        <v>4.0095496408752283E-2</v>
      </c>
    </row>
    <row r="2391" spans="2:4" x14ac:dyDescent="0.2">
      <c r="B2391" t="s">
        <v>2427</v>
      </c>
      <c r="C2391" s="51">
        <f>Corr_0!C2391</f>
        <v>6.0208835332875759E-3</v>
      </c>
      <c r="D2391" s="51">
        <v>3.4296000920484161E-2</v>
      </c>
    </row>
    <row r="2392" spans="2:4" x14ac:dyDescent="0.2">
      <c r="B2392" t="s">
        <v>2428</v>
      </c>
      <c r="C2392" s="51">
        <f>Corr_0!C2392</f>
        <v>-2.4977324932593997E-2</v>
      </c>
      <c r="D2392" s="51">
        <v>4.781130548510755E-2</v>
      </c>
    </row>
    <row r="2393" spans="2:4" x14ac:dyDescent="0.2">
      <c r="B2393" t="s">
        <v>2429</v>
      </c>
      <c r="C2393" s="51">
        <f>Corr_0!C2393</f>
        <v>3.5146839726096059E-3</v>
      </c>
      <c r="D2393" s="51">
        <v>2.7167014917595839E-2</v>
      </c>
    </row>
    <row r="2394" spans="2:4" x14ac:dyDescent="0.2">
      <c r="B2394" t="s">
        <v>2430</v>
      </c>
      <c r="C2394" s="51">
        <f>Corr_0!C2394</f>
        <v>-1.260859367511801E-2</v>
      </c>
      <c r="D2394" s="51">
        <v>2.6817260493299425E-2</v>
      </c>
    </row>
    <row r="2395" spans="2:4" x14ac:dyDescent="0.2">
      <c r="B2395" t="s">
        <v>2431</v>
      </c>
      <c r="C2395" s="51">
        <f>Corr_0!C2395</f>
        <v>-4.5655023607050656E-3</v>
      </c>
      <c r="D2395" s="51">
        <v>3.8668946707381968E-2</v>
      </c>
    </row>
    <row r="2396" spans="2:4" x14ac:dyDescent="0.2">
      <c r="B2396" t="s">
        <v>2432</v>
      </c>
      <c r="C2396" s="51">
        <f>Corr_0!C2396</f>
        <v>-4.4471651313245028E-3</v>
      </c>
      <c r="D2396" s="51">
        <v>2.5097419262418773E-2</v>
      </c>
    </row>
    <row r="2397" spans="2:4" x14ac:dyDescent="0.2">
      <c r="B2397" t="s">
        <v>2433</v>
      </c>
      <c r="C2397" s="51">
        <f>Corr_0!C2397</f>
        <v>9.0244026534309386E-3</v>
      </c>
      <c r="D2397" s="51">
        <v>2.5796075221962943E-2</v>
      </c>
    </row>
    <row r="2398" spans="2:4" x14ac:dyDescent="0.2">
      <c r="B2398" t="s">
        <v>2434</v>
      </c>
      <c r="C2398" s="51">
        <f>Corr_0!C2398</f>
        <v>2.9242424815066573E-2</v>
      </c>
      <c r="D2398" s="51">
        <v>7.4520475786311324E-2</v>
      </c>
    </row>
    <row r="2399" spans="2:4" x14ac:dyDescent="0.2">
      <c r="B2399" t="s">
        <v>2435</v>
      </c>
      <c r="C2399" s="51">
        <f>Corr_0!C2399</f>
        <v>5.9719525429402344E-3</v>
      </c>
      <c r="D2399" s="51">
        <v>2.5135430112617062E-2</v>
      </c>
    </row>
    <row r="2400" spans="2:4" x14ac:dyDescent="0.2">
      <c r="B2400" t="s">
        <v>2436</v>
      </c>
      <c r="C2400" s="51">
        <f>Corr_0!C2400</f>
        <v>-2.0963547671367197E-2</v>
      </c>
      <c r="D2400" s="51">
        <v>9.3029982963037661E-2</v>
      </c>
    </row>
    <row r="2401" spans="2:4" x14ac:dyDescent="0.2">
      <c r="B2401" t="s">
        <v>2437</v>
      </c>
      <c r="C2401" s="51">
        <f>Corr_0!C2401</f>
        <v>-2.7997726160341095E-2</v>
      </c>
      <c r="D2401" s="51">
        <v>2.6909126215690374E-2</v>
      </c>
    </row>
    <row r="2402" spans="2:4" x14ac:dyDescent="0.2">
      <c r="B2402" t="s">
        <v>2438</v>
      </c>
      <c r="C2402" s="51">
        <f>Corr_0!C2402</f>
        <v>4.5605629641133176E-2</v>
      </c>
      <c r="D2402" s="51">
        <v>3.8065195292370464E-2</v>
      </c>
    </row>
    <row r="2403" spans="2:4" x14ac:dyDescent="0.2">
      <c r="B2403" t="s">
        <v>2439</v>
      </c>
      <c r="C2403" s="51">
        <f>Corr_0!C2403</f>
        <v>1.110288573734208E-2</v>
      </c>
      <c r="D2403" s="51">
        <v>2.5143183478724594E-2</v>
      </c>
    </row>
    <row r="2404" spans="2:4" x14ac:dyDescent="0.2">
      <c r="B2404" t="s">
        <v>2440</v>
      </c>
      <c r="C2404" s="51">
        <f>Corr_0!C2404</f>
        <v>1.6735165276263023E-2</v>
      </c>
      <c r="D2404" s="51">
        <v>2.6671991815985036E-2</v>
      </c>
    </row>
    <row r="2405" spans="2:4" x14ac:dyDescent="0.2">
      <c r="B2405" t="s">
        <v>2441</v>
      </c>
      <c r="C2405" s="51">
        <f>Corr_0!C2405</f>
        <v>-4.4830110215422769E-4</v>
      </c>
      <c r="D2405" s="51">
        <v>2.5000028603311748E-2</v>
      </c>
    </row>
    <row r="2406" spans="2:4" x14ac:dyDescent="0.2">
      <c r="B2406" t="s">
        <v>2442</v>
      </c>
      <c r="C2406" s="51">
        <f>Corr_0!C2406</f>
        <v>2.5203587413280229E-2</v>
      </c>
      <c r="D2406" s="51">
        <v>3.7432082310900124E-2</v>
      </c>
    </row>
    <row r="2407" spans="2:4" x14ac:dyDescent="0.2">
      <c r="B2407" t="s">
        <v>2443</v>
      </c>
      <c r="C2407" s="51">
        <f>Corr_0!C2407</f>
        <v>-2.1898303901726375E-3</v>
      </c>
      <c r="D2407" s="51">
        <v>5.8147634843641514E-2</v>
      </c>
    </row>
    <row r="2408" spans="2:4" x14ac:dyDescent="0.2">
      <c r="B2408" t="s">
        <v>2444</v>
      </c>
      <c r="C2408" s="51">
        <f>Corr_0!C2408</f>
        <v>-8.6064592521443179E-3</v>
      </c>
      <c r="D2408" s="51">
        <v>4.9214946498467485E-2</v>
      </c>
    </row>
    <row r="2409" spans="2:4" x14ac:dyDescent="0.2">
      <c r="B2409" t="s">
        <v>2445</v>
      </c>
      <c r="C2409" s="51">
        <f>Corr_0!C2409</f>
        <v>-3.427485363799105E-2</v>
      </c>
      <c r="D2409" s="51">
        <v>3.2592981596931588E-2</v>
      </c>
    </row>
    <row r="2410" spans="2:4" x14ac:dyDescent="0.2">
      <c r="B2410" t="s">
        <v>2446</v>
      </c>
      <c r="C2410" s="51">
        <f>Corr_0!C2410</f>
        <v>3.2395352285128701E-2</v>
      </c>
      <c r="D2410" s="51">
        <v>3.6679984245590505E-2</v>
      </c>
    </row>
    <row r="2411" spans="2:4" x14ac:dyDescent="0.2">
      <c r="B2411" t="s">
        <v>2447</v>
      </c>
      <c r="C2411" s="51">
        <f>Corr_0!C2411</f>
        <v>3.0661914906606635E-2</v>
      </c>
      <c r="D2411" s="51">
        <v>3.6607381141539996E-2</v>
      </c>
    </row>
    <row r="2412" spans="2:4" x14ac:dyDescent="0.2">
      <c r="B2412" t="s">
        <v>2448</v>
      </c>
      <c r="C2412" s="51">
        <f>Corr_0!C2412</f>
        <v>-4.9824019474235797E-3</v>
      </c>
      <c r="D2412" s="51">
        <v>0.12679752374731063</v>
      </c>
    </row>
    <row r="2413" spans="2:4" x14ac:dyDescent="0.2">
      <c r="B2413" t="s">
        <v>2449</v>
      </c>
      <c r="C2413" s="51">
        <f>Corr_0!C2413</f>
        <v>8.9815509498752753E-3</v>
      </c>
      <c r="D2413" s="51">
        <v>5.6788024140483388E-2</v>
      </c>
    </row>
    <row r="2414" spans="2:4" x14ac:dyDescent="0.2">
      <c r="B2414" t="s">
        <v>2450</v>
      </c>
      <c r="C2414" s="51">
        <f>Corr_0!C2414</f>
        <v>-1.7676215577652303E-3</v>
      </c>
      <c r="D2414" s="51">
        <v>3.2339386319785821E-2</v>
      </c>
    </row>
    <row r="2415" spans="2:4" x14ac:dyDescent="0.2">
      <c r="B2415" t="s">
        <v>2451</v>
      </c>
      <c r="C2415" s="51">
        <f>Corr_0!C2415</f>
        <v>1.6946021978139651E-2</v>
      </c>
      <c r="D2415" s="51">
        <v>2.5011482190885486E-2</v>
      </c>
    </row>
    <row r="2416" spans="2:4" x14ac:dyDescent="0.2">
      <c r="B2416" t="s">
        <v>2452</v>
      </c>
      <c r="C2416" s="51">
        <f>Corr_0!C2416</f>
        <v>2.9634685774886128E-2</v>
      </c>
      <c r="D2416" s="51">
        <v>4.111057779130952E-2</v>
      </c>
    </row>
    <row r="2417" spans="2:4" x14ac:dyDescent="0.2">
      <c r="B2417" t="s">
        <v>2453</v>
      </c>
      <c r="C2417" s="51">
        <f>Corr_0!C2417</f>
        <v>9.1210152799701561E-3</v>
      </c>
      <c r="D2417" s="51">
        <v>3.2886671085255434E-2</v>
      </c>
    </row>
    <row r="2418" spans="2:4" x14ac:dyDescent="0.2">
      <c r="B2418" t="s">
        <v>2454</v>
      </c>
      <c r="C2418" s="51">
        <f>Corr_0!C2418</f>
        <v>-1.8774349541974007E-3</v>
      </c>
      <c r="D2418" s="51">
        <v>2.7093626310534202E-2</v>
      </c>
    </row>
    <row r="2419" spans="2:4" x14ac:dyDescent="0.2">
      <c r="B2419" t="s">
        <v>2455</v>
      </c>
      <c r="C2419" s="51">
        <f>Corr_0!C2419</f>
        <v>2.2969867469097356E-2</v>
      </c>
      <c r="D2419" s="51">
        <v>5.8309692960638891E-2</v>
      </c>
    </row>
    <row r="2420" spans="2:4" x14ac:dyDescent="0.2">
      <c r="B2420" t="s">
        <v>2456</v>
      </c>
      <c r="C2420" s="51">
        <f>Corr_0!C2420</f>
        <v>2.6297038119317225E-2</v>
      </c>
      <c r="D2420" s="51">
        <v>2.5546454076107797E-2</v>
      </c>
    </row>
    <row r="2421" spans="2:4" x14ac:dyDescent="0.2">
      <c r="B2421" t="s">
        <v>2457</v>
      </c>
      <c r="C2421" s="51">
        <f>Corr_0!C2421</f>
        <v>3.6248914911128097E-2</v>
      </c>
      <c r="D2421" s="51">
        <v>8.161188714791992E-2</v>
      </c>
    </row>
    <row r="2422" spans="2:4" x14ac:dyDescent="0.2">
      <c r="B2422" t="s">
        <v>2458</v>
      </c>
      <c r="C2422" s="51">
        <f>Corr_0!C2422</f>
        <v>1.5093528965413959E-2</v>
      </c>
      <c r="D2422" s="51">
        <v>2.8743874721735292E-2</v>
      </c>
    </row>
    <row r="2423" spans="2:4" x14ac:dyDescent="0.2">
      <c r="B2423" t="s">
        <v>2459</v>
      </c>
      <c r="C2423" s="51">
        <f>Corr_0!C2423</f>
        <v>-1.1002457382411046E-2</v>
      </c>
      <c r="D2423" s="51">
        <v>3.3397406112156677E-2</v>
      </c>
    </row>
    <row r="2424" spans="2:4" x14ac:dyDescent="0.2">
      <c r="B2424" t="s">
        <v>2460</v>
      </c>
      <c r="C2424" s="51">
        <f>Corr_0!C2424</f>
        <v>1.5735307287481532E-2</v>
      </c>
      <c r="D2424" s="51">
        <v>2.501300525064671E-2</v>
      </c>
    </row>
    <row r="2425" spans="2:4" x14ac:dyDescent="0.2">
      <c r="B2425" t="s">
        <v>2461</v>
      </c>
      <c r="C2425" s="51">
        <f>Corr_0!C2425</f>
        <v>2.5464678684642146E-2</v>
      </c>
      <c r="D2425" s="51">
        <v>2.6212437876749279E-2</v>
      </c>
    </row>
    <row r="2426" spans="2:4" x14ac:dyDescent="0.2">
      <c r="B2426" t="s">
        <v>2462</v>
      </c>
      <c r="C2426" s="51">
        <f>Corr_0!C2426</f>
        <v>3.0785203412743781E-2</v>
      </c>
      <c r="D2426" s="51">
        <v>3.4481503653922156E-2</v>
      </c>
    </row>
    <row r="2427" spans="2:4" x14ac:dyDescent="0.2">
      <c r="B2427" t="s">
        <v>2463</v>
      </c>
      <c r="C2427" s="51">
        <f>Corr_0!C2427</f>
        <v>3.6752941199727711E-2</v>
      </c>
      <c r="D2427" s="51">
        <v>2.5062542371395446E-2</v>
      </c>
    </row>
    <row r="2428" spans="2:4" x14ac:dyDescent="0.2">
      <c r="B2428" t="s">
        <v>2464</v>
      </c>
      <c r="C2428" s="51">
        <f>Corr_0!C2428</f>
        <v>-3.5521059281686578E-2</v>
      </c>
      <c r="D2428" s="51">
        <v>2.84854798851721E-2</v>
      </c>
    </row>
    <row r="2429" spans="2:4" x14ac:dyDescent="0.2">
      <c r="B2429" t="s">
        <v>2465</v>
      </c>
      <c r="C2429" s="51">
        <f>Corr_0!C2429</f>
        <v>-1.2234591660318742E-2</v>
      </c>
      <c r="D2429" s="51">
        <v>2.8484213951074821E-2</v>
      </c>
    </row>
    <row r="2430" spans="2:4" x14ac:dyDescent="0.2">
      <c r="B2430" t="s">
        <v>2466</v>
      </c>
      <c r="C2430" s="51">
        <f>Corr_0!C2430</f>
        <v>-1.6430401772218862E-2</v>
      </c>
      <c r="D2430" s="51">
        <v>5.8200053880330227E-2</v>
      </c>
    </row>
    <row r="2431" spans="2:4" x14ac:dyDescent="0.2">
      <c r="B2431" t="s">
        <v>2467</v>
      </c>
      <c r="C2431" s="51">
        <f>Corr_0!C2431</f>
        <v>3.1399826066463368E-3</v>
      </c>
      <c r="D2431" s="51">
        <v>2.5339607559949233E-2</v>
      </c>
    </row>
    <row r="2432" spans="2:4" x14ac:dyDescent="0.2">
      <c r="B2432" t="s">
        <v>2468</v>
      </c>
      <c r="C2432" s="51">
        <f>Corr_0!C2432</f>
        <v>-8.1140180988432068E-3</v>
      </c>
      <c r="D2432" s="51">
        <v>3.6354076356093487E-2</v>
      </c>
    </row>
    <row r="2433" spans="2:4" x14ac:dyDescent="0.2">
      <c r="B2433" t="s">
        <v>2469</v>
      </c>
      <c r="C2433" s="51">
        <f>Corr_0!C2433</f>
        <v>-1.2120639405493504E-2</v>
      </c>
      <c r="D2433" s="51">
        <v>0.10492661210516713</v>
      </c>
    </row>
    <row r="2434" spans="2:4" x14ac:dyDescent="0.2">
      <c r="B2434" t="s">
        <v>2470</v>
      </c>
      <c r="C2434" s="51">
        <f>Corr_0!C2434</f>
        <v>2.6641161511133507E-2</v>
      </c>
      <c r="D2434" s="51">
        <v>4.8092441979926015E-2</v>
      </c>
    </row>
    <row r="2435" spans="2:4" x14ac:dyDescent="0.2">
      <c r="B2435" t="s">
        <v>2471</v>
      </c>
      <c r="C2435" s="51">
        <f>Corr_0!C2435</f>
        <v>1.3546554776836544E-2</v>
      </c>
      <c r="D2435" s="51">
        <v>3.0171081871496086E-2</v>
      </c>
    </row>
    <row r="2436" spans="2:4" x14ac:dyDescent="0.2">
      <c r="B2436" t="s">
        <v>2472</v>
      </c>
      <c r="C2436" s="51">
        <f>Corr_0!C2436</f>
        <v>1.717022412305895E-2</v>
      </c>
      <c r="D2436" s="51">
        <v>2.8136923718786337E-2</v>
      </c>
    </row>
    <row r="2437" spans="2:4" x14ac:dyDescent="0.2">
      <c r="B2437" t="s">
        <v>2473</v>
      </c>
      <c r="C2437" s="51">
        <f>Corr_0!C2437</f>
        <v>1.4296973140705063E-2</v>
      </c>
      <c r="D2437" s="51">
        <v>3.9068145651500942E-2</v>
      </c>
    </row>
    <row r="2438" spans="2:4" x14ac:dyDescent="0.2">
      <c r="B2438" t="s">
        <v>2474</v>
      </c>
      <c r="C2438" s="51">
        <f>Corr_0!C2438</f>
        <v>9.2141989755822711E-4</v>
      </c>
      <c r="D2438" s="51">
        <v>2.5391448536740559E-2</v>
      </c>
    </row>
    <row r="2439" spans="2:4" x14ac:dyDescent="0.2">
      <c r="B2439" t="s">
        <v>2475</v>
      </c>
      <c r="C2439" s="51">
        <f>Corr_0!C2439</f>
        <v>-1.2601211037620961E-2</v>
      </c>
      <c r="D2439" s="51">
        <v>3.4380542136954642E-2</v>
      </c>
    </row>
    <row r="2440" spans="2:4" x14ac:dyDescent="0.2">
      <c r="B2440" t="s">
        <v>2476</v>
      </c>
      <c r="C2440" s="51">
        <f>Corr_0!C2440</f>
        <v>-2.2240306156700466E-2</v>
      </c>
      <c r="D2440" s="51">
        <v>3.7592735101156245E-2</v>
      </c>
    </row>
    <row r="2441" spans="2:4" x14ac:dyDescent="0.2">
      <c r="B2441" t="s">
        <v>2477</v>
      </c>
      <c r="C2441" s="51">
        <f>Corr_0!C2441</f>
        <v>-1.9313960699893142E-2</v>
      </c>
      <c r="D2441" s="51">
        <v>4.5471421221260869E-2</v>
      </c>
    </row>
    <row r="2442" spans="2:4" x14ac:dyDescent="0.2">
      <c r="B2442" t="s">
        <v>2478</v>
      </c>
      <c r="C2442" s="51">
        <f>Corr_0!C2442</f>
        <v>-2.3094916970683742E-2</v>
      </c>
      <c r="D2442" s="51">
        <v>2.5291751150660794E-2</v>
      </c>
    </row>
    <row r="2443" spans="2:4" x14ac:dyDescent="0.2">
      <c r="B2443" t="s">
        <v>2479</v>
      </c>
      <c r="C2443" s="51">
        <f>Corr_0!C2443</f>
        <v>-2.2146070547353434E-3</v>
      </c>
      <c r="D2443" s="51">
        <v>4.5525725782648532E-2</v>
      </c>
    </row>
    <row r="2444" spans="2:4" x14ac:dyDescent="0.2">
      <c r="B2444" t="s">
        <v>2480</v>
      </c>
      <c r="C2444" s="51">
        <f>Corr_0!C2444</f>
        <v>2.7946787542488132E-2</v>
      </c>
      <c r="D2444" s="51">
        <v>2.5042090214170375E-2</v>
      </c>
    </row>
    <row r="2445" spans="2:4" x14ac:dyDescent="0.2">
      <c r="B2445" t="s">
        <v>2481</v>
      </c>
      <c r="C2445" s="51">
        <f>Corr_0!C2445</f>
        <v>2.0759851822788868E-2</v>
      </c>
      <c r="D2445" s="51">
        <v>4.0765944391732097E-2</v>
      </c>
    </row>
    <row r="2446" spans="2:4" x14ac:dyDescent="0.2">
      <c r="B2446" t="s">
        <v>2482</v>
      </c>
      <c r="C2446" s="51">
        <f>Corr_0!C2446</f>
        <v>2.8874696676088555E-3</v>
      </c>
      <c r="D2446" s="51">
        <v>2.511133777950179E-2</v>
      </c>
    </row>
    <row r="2447" spans="2:4" x14ac:dyDescent="0.2">
      <c r="B2447" t="s">
        <v>2483</v>
      </c>
      <c r="C2447" s="51">
        <f>Corr_0!C2447</f>
        <v>1.3318049743163071E-2</v>
      </c>
      <c r="D2447" s="51">
        <v>2.5007166523015621E-2</v>
      </c>
    </row>
    <row r="2448" spans="2:4" x14ac:dyDescent="0.2">
      <c r="B2448" t="s">
        <v>2484</v>
      </c>
      <c r="C2448" s="51">
        <f>Corr_0!C2448</f>
        <v>-1.0941085991555423E-2</v>
      </c>
      <c r="D2448" s="51">
        <v>3.3442534052595757E-2</v>
      </c>
    </row>
    <row r="2449" spans="2:4" x14ac:dyDescent="0.2">
      <c r="B2449" t="s">
        <v>2485</v>
      </c>
      <c r="C2449" s="51">
        <f>Corr_0!C2449</f>
        <v>6.2214724218220916E-3</v>
      </c>
      <c r="D2449" s="51">
        <v>0.1025906056304064</v>
      </c>
    </row>
    <row r="2450" spans="2:4" x14ac:dyDescent="0.2">
      <c r="B2450" t="s">
        <v>2486</v>
      </c>
      <c r="C2450" s="51">
        <f>Corr_0!C2450</f>
        <v>-1.7795251412527843E-3</v>
      </c>
      <c r="D2450" s="51">
        <v>3.8189348410414853E-2</v>
      </c>
    </row>
    <row r="2451" spans="2:4" x14ac:dyDescent="0.2">
      <c r="B2451" t="s">
        <v>2487</v>
      </c>
      <c r="C2451" s="51">
        <f>Corr_0!C2451</f>
        <v>-1.9381186010639477E-3</v>
      </c>
      <c r="D2451" s="51">
        <v>7.3800244186827846E-2</v>
      </c>
    </row>
    <row r="2452" spans="2:4" x14ac:dyDescent="0.2">
      <c r="B2452" t="s">
        <v>2488</v>
      </c>
      <c r="C2452" s="51">
        <f>Corr_0!C2452</f>
        <v>3.2831816624598067E-2</v>
      </c>
      <c r="D2452" s="51">
        <v>3.2025992918780909E-2</v>
      </c>
    </row>
    <row r="2453" spans="2:4" x14ac:dyDescent="0.2">
      <c r="B2453" t="s">
        <v>2489</v>
      </c>
      <c r="C2453" s="51">
        <f>Corr_0!C2453</f>
        <v>5.1090304163984517E-2</v>
      </c>
      <c r="D2453" s="51">
        <v>2.5191562238030461E-2</v>
      </c>
    </row>
    <row r="2454" spans="2:4" x14ac:dyDescent="0.2">
      <c r="B2454" t="s">
        <v>2490</v>
      </c>
      <c r="C2454" s="51">
        <f>Corr_0!C2454</f>
        <v>-4.653892087935381E-3</v>
      </c>
      <c r="D2454" s="51">
        <v>2.9302669292453988E-2</v>
      </c>
    </row>
    <row r="2455" spans="2:4" x14ac:dyDescent="0.2">
      <c r="B2455" t="s">
        <v>2491</v>
      </c>
      <c r="C2455" s="51">
        <f>Corr_0!C2455</f>
        <v>1.0504583455158754E-2</v>
      </c>
      <c r="D2455" s="51">
        <v>0.23166808369527053</v>
      </c>
    </row>
    <row r="2456" spans="2:4" x14ac:dyDescent="0.2">
      <c r="B2456" t="s">
        <v>2492</v>
      </c>
      <c r="C2456" s="51">
        <f>Corr_0!C2456</f>
        <v>5.1228429867891584E-2</v>
      </c>
      <c r="D2456" s="51">
        <v>3.3702150704156879E-2</v>
      </c>
    </row>
    <row r="2457" spans="2:4" x14ac:dyDescent="0.2">
      <c r="B2457" t="s">
        <v>2493</v>
      </c>
      <c r="C2457" s="51">
        <f>Corr_0!C2457</f>
        <v>-2.1665661898877621E-2</v>
      </c>
      <c r="D2457" s="51">
        <v>7.3899711210410501E-2</v>
      </c>
    </row>
    <row r="2458" spans="2:4" x14ac:dyDescent="0.2">
      <c r="B2458" t="s">
        <v>2494</v>
      </c>
      <c r="C2458" s="51">
        <f>Corr_0!C2458</f>
        <v>2.3110165522513017E-2</v>
      </c>
      <c r="D2458" s="51">
        <v>8.0055117254886329E-2</v>
      </c>
    </row>
    <row r="2459" spans="2:4" x14ac:dyDescent="0.2">
      <c r="B2459" t="s">
        <v>2495</v>
      </c>
      <c r="C2459" s="51">
        <f>Corr_0!C2459</f>
        <v>-2.2394681144330561E-2</v>
      </c>
      <c r="D2459" s="51">
        <v>5.6768332345380354E-2</v>
      </c>
    </row>
    <row r="2460" spans="2:4" x14ac:dyDescent="0.2">
      <c r="B2460" t="s">
        <v>2496</v>
      </c>
      <c r="C2460" s="51">
        <f>Corr_0!C2460</f>
        <v>5.2887880386645273E-3</v>
      </c>
      <c r="D2460" s="51">
        <v>3.323511504762984E-2</v>
      </c>
    </row>
    <row r="2461" spans="2:4" x14ac:dyDescent="0.2">
      <c r="B2461" t="s">
        <v>2497</v>
      </c>
      <c r="C2461" s="51">
        <f>Corr_0!C2461</f>
        <v>2.4212616403073497E-2</v>
      </c>
      <c r="D2461" s="51">
        <v>2.5062690109795806E-2</v>
      </c>
    </row>
    <row r="2462" spans="2:4" x14ac:dyDescent="0.2">
      <c r="B2462" t="s">
        <v>2498</v>
      </c>
      <c r="C2462" s="51">
        <f>Corr_0!C2462</f>
        <v>3.9490597541552597E-2</v>
      </c>
      <c r="D2462" s="51">
        <v>2.5926105654191466E-2</v>
      </c>
    </row>
    <row r="2463" spans="2:4" x14ac:dyDescent="0.2">
      <c r="B2463" t="s">
        <v>2499</v>
      </c>
      <c r="C2463" s="51">
        <f>Corr_0!C2463</f>
        <v>7.2439739368938307E-3</v>
      </c>
      <c r="D2463" s="51">
        <v>0.10165825718877231</v>
      </c>
    </row>
    <row r="2464" spans="2:4" x14ac:dyDescent="0.2">
      <c r="B2464" t="s">
        <v>2500</v>
      </c>
      <c r="C2464" s="51">
        <f>Corr_0!C2464</f>
        <v>1.5215452605905296E-2</v>
      </c>
      <c r="D2464" s="51">
        <v>4.5165399547963905E-2</v>
      </c>
    </row>
    <row r="2465" spans="2:4" x14ac:dyDescent="0.2">
      <c r="B2465" t="s">
        <v>2501</v>
      </c>
      <c r="C2465" s="51">
        <f>Corr_0!C2465</f>
        <v>3.2547249936755313E-2</v>
      </c>
      <c r="D2465" s="51">
        <v>2.5063477658447363E-2</v>
      </c>
    </row>
    <row r="2466" spans="2:4" x14ac:dyDescent="0.2">
      <c r="B2466" t="s">
        <v>2502</v>
      </c>
      <c r="C2466" s="51">
        <f>Corr_0!C2466</f>
        <v>3.8325092980499402E-3</v>
      </c>
      <c r="D2466" s="51">
        <v>6.1999705872699103E-2</v>
      </c>
    </row>
    <row r="2467" spans="2:4" x14ac:dyDescent="0.2">
      <c r="B2467" t="s">
        <v>2503</v>
      </c>
      <c r="C2467" s="51">
        <f>Corr_0!C2467</f>
        <v>-7.3557216251050692E-3</v>
      </c>
      <c r="D2467" s="51">
        <v>2.522715130133156E-2</v>
      </c>
    </row>
    <row r="2468" spans="2:4" x14ac:dyDescent="0.2">
      <c r="B2468" t="s">
        <v>2504</v>
      </c>
      <c r="C2468" s="51">
        <f>Corr_0!C2468</f>
        <v>-1.2069337405460784E-2</v>
      </c>
      <c r="D2468" s="51">
        <v>4.8582421636707528E-2</v>
      </c>
    </row>
    <row r="2469" spans="2:4" x14ac:dyDescent="0.2">
      <c r="B2469" t="s">
        <v>2505</v>
      </c>
      <c r="C2469" s="51">
        <f>Corr_0!C2469</f>
        <v>-5.1900404356560164E-3</v>
      </c>
      <c r="D2469" s="51">
        <v>3.371187747248322E-2</v>
      </c>
    </row>
    <row r="2470" spans="2:4" x14ac:dyDescent="0.2">
      <c r="B2470" t="s">
        <v>2506</v>
      </c>
      <c r="C2470" s="51">
        <f>Corr_0!C2470</f>
        <v>-3.5721000693000798E-2</v>
      </c>
      <c r="D2470" s="51">
        <v>3.0996105626693464E-2</v>
      </c>
    </row>
    <row r="2471" spans="2:4" x14ac:dyDescent="0.2">
      <c r="B2471" t="s">
        <v>2507</v>
      </c>
      <c r="C2471" s="51">
        <f>Corr_0!C2471</f>
        <v>-1.7485503170353245E-2</v>
      </c>
      <c r="D2471" s="51">
        <v>7.3952115071342389E-2</v>
      </c>
    </row>
    <row r="2472" spans="2:4" x14ac:dyDescent="0.2">
      <c r="B2472" t="s">
        <v>2508</v>
      </c>
      <c r="C2472" s="51">
        <f>Corr_0!C2472</f>
        <v>-9.5746973161607799E-3</v>
      </c>
      <c r="D2472" s="51">
        <v>7.2909960662250445E-2</v>
      </c>
    </row>
    <row r="2473" spans="2:4" x14ac:dyDescent="0.2">
      <c r="B2473" t="s">
        <v>2509</v>
      </c>
      <c r="C2473" s="51">
        <f>Corr_0!C2473</f>
        <v>-9.8047635048972501E-4</v>
      </c>
      <c r="D2473" s="51">
        <v>3.8196955404754887E-2</v>
      </c>
    </row>
    <row r="2474" spans="2:4" x14ac:dyDescent="0.2">
      <c r="B2474" t="s">
        <v>2510</v>
      </c>
      <c r="C2474" s="51">
        <f>Corr_0!C2474</f>
        <v>2.329289669836079E-3</v>
      </c>
      <c r="D2474" s="51">
        <v>5.5980997810415122E-2</v>
      </c>
    </row>
    <row r="2475" spans="2:4" x14ac:dyDescent="0.2">
      <c r="B2475" t="s">
        <v>2511</v>
      </c>
      <c r="C2475" s="51">
        <f>Corr_0!C2475</f>
        <v>-2.3453699009398865E-2</v>
      </c>
      <c r="D2475" s="51">
        <v>4.2018352075889581E-2</v>
      </c>
    </row>
    <row r="2476" spans="2:4" x14ac:dyDescent="0.2">
      <c r="B2476" t="s">
        <v>2512</v>
      </c>
      <c r="C2476" s="51">
        <f>Corr_0!C2476</f>
        <v>3.1179846613818493E-2</v>
      </c>
      <c r="D2476" s="51">
        <v>3.5997699760563627E-2</v>
      </c>
    </row>
    <row r="2477" spans="2:4" x14ac:dyDescent="0.2">
      <c r="B2477" t="s">
        <v>2513</v>
      </c>
      <c r="C2477" s="51">
        <f>Corr_0!C2477</f>
        <v>-7.2317064917826763E-3</v>
      </c>
      <c r="D2477" s="51">
        <v>3.7937370649211627E-2</v>
      </c>
    </row>
    <row r="2478" spans="2:4" x14ac:dyDescent="0.2">
      <c r="B2478" t="s">
        <v>2514</v>
      </c>
      <c r="C2478" s="51">
        <f>Corr_0!C2478</f>
        <v>3.7683162743274989E-2</v>
      </c>
      <c r="D2478" s="51">
        <v>2.5465332967216304E-2</v>
      </c>
    </row>
    <row r="2479" spans="2:4" x14ac:dyDescent="0.2">
      <c r="B2479" t="s">
        <v>2515</v>
      </c>
      <c r="C2479" s="51">
        <f>Corr_0!C2479</f>
        <v>7.7965119376696528E-4</v>
      </c>
      <c r="D2479" s="51">
        <v>2.7403491636232936E-2</v>
      </c>
    </row>
    <row r="2480" spans="2:4" x14ac:dyDescent="0.2">
      <c r="B2480" t="s">
        <v>2516</v>
      </c>
      <c r="C2480" s="51">
        <f>Corr_0!C2480</f>
        <v>3.8020496092585086E-2</v>
      </c>
      <c r="D2480" s="51">
        <v>4.1741962282624195E-2</v>
      </c>
    </row>
    <row r="2481" spans="2:4" x14ac:dyDescent="0.2">
      <c r="B2481" t="s">
        <v>2517</v>
      </c>
      <c r="C2481" s="51">
        <f>Corr_0!C2481</f>
        <v>5.1899895251072581E-2</v>
      </c>
      <c r="D2481" s="51">
        <v>2.5000157712763402E-2</v>
      </c>
    </row>
    <row r="2482" spans="2:4" x14ac:dyDescent="0.2">
      <c r="B2482" t="s">
        <v>2518</v>
      </c>
      <c r="C2482" s="51">
        <f>Corr_0!C2482</f>
        <v>7.355579260951357E-3</v>
      </c>
      <c r="D2482" s="51">
        <v>2.6240526736258034E-2</v>
      </c>
    </row>
    <row r="2483" spans="2:4" x14ac:dyDescent="0.2">
      <c r="B2483" t="s">
        <v>2519</v>
      </c>
      <c r="C2483" s="51">
        <f>Corr_0!C2483</f>
        <v>1.5613805500645865E-2</v>
      </c>
      <c r="D2483" s="51">
        <v>3.2559873367564232E-2</v>
      </c>
    </row>
    <row r="2484" spans="2:4" x14ac:dyDescent="0.2">
      <c r="B2484" t="s">
        <v>2520</v>
      </c>
      <c r="C2484" s="51">
        <f>Corr_0!C2484</f>
        <v>-3.4067658748982939E-2</v>
      </c>
      <c r="D2484" s="51">
        <v>7.3987885169103818E-2</v>
      </c>
    </row>
    <row r="2485" spans="2:4" x14ac:dyDescent="0.2">
      <c r="B2485" t="s">
        <v>2521</v>
      </c>
      <c r="C2485" s="51">
        <f>Corr_0!C2485</f>
        <v>4.9025434274061258E-3</v>
      </c>
      <c r="D2485" s="51">
        <v>2.8623305798086651E-2</v>
      </c>
    </row>
    <row r="2486" spans="2:4" x14ac:dyDescent="0.2">
      <c r="B2486" t="s">
        <v>2522</v>
      </c>
      <c r="C2486" s="51">
        <f>Corr_0!C2486</f>
        <v>-1.6898106973454494E-2</v>
      </c>
      <c r="D2486" s="51">
        <v>3.0825206839443554E-2</v>
      </c>
    </row>
    <row r="2487" spans="2:4" x14ac:dyDescent="0.2">
      <c r="B2487" t="s">
        <v>2523</v>
      </c>
      <c r="C2487" s="51">
        <f>Corr_0!C2487</f>
        <v>2.0831878274856764E-2</v>
      </c>
      <c r="D2487" s="51">
        <v>2.6563647558947728E-2</v>
      </c>
    </row>
    <row r="2488" spans="2:4" x14ac:dyDescent="0.2">
      <c r="B2488" t="s">
        <v>2524</v>
      </c>
      <c r="C2488" s="51">
        <f>Corr_0!C2488</f>
        <v>-2.0455677152146998E-3</v>
      </c>
      <c r="D2488" s="51">
        <v>2.5035289004545675E-2</v>
      </c>
    </row>
    <row r="2489" spans="2:4" x14ac:dyDescent="0.2">
      <c r="B2489" t="s">
        <v>2525</v>
      </c>
      <c r="C2489" s="51">
        <f>Corr_0!C2489</f>
        <v>-1.1884837112217364E-2</v>
      </c>
      <c r="D2489" s="51">
        <v>2.7819224239353783E-2</v>
      </c>
    </row>
    <row r="2490" spans="2:4" x14ac:dyDescent="0.2">
      <c r="B2490" t="s">
        <v>2526</v>
      </c>
      <c r="C2490" s="51">
        <f>Corr_0!C2490</f>
        <v>-1.1222538466237225E-2</v>
      </c>
      <c r="D2490" s="51">
        <v>3.9064297069165407E-2</v>
      </c>
    </row>
    <row r="2491" spans="2:4" x14ac:dyDescent="0.2">
      <c r="B2491" t="s">
        <v>2527</v>
      </c>
      <c r="C2491" s="51">
        <f>Corr_0!C2491</f>
        <v>-1.6982181232473248E-2</v>
      </c>
      <c r="D2491" s="51">
        <v>3.1854095917672597E-2</v>
      </c>
    </row>
    <row r="2492" spans="2:4" x14ac:dyDescent="0.2">
      <c r="B2492" t="s">
        <v>2528</v>
      </c>
      <c r="C2492" s="51">
        <f>Corr_0!C2492</f>
        <v>2.7337715302592748E-2</v>
      </c>
      <c r="D2492" s="51">
        <v>4.5176882999681076E-2</v>
      </c>
    </row>
    <row r="2493" spans="2:4" x14ac:dyDescent="0.2">
      <c r="B2493" t="s">
        <v>2529</v>
      </c>
      <c r="C2493" s="51">
        <f>Corr_0!C2493</f>
        <v>-6.7483086920463089E-3</v>
      </c>
      <c r="D2493" s="51">
        <v>3.5982335581987206E-2</v>
      </c>
    </row>
    <row r="2494" spans="2:4" x14ac:dyDescent="0.2">
      <c r="B2494" t="s">
        <v>2530</v>
      </c>
      <c r="C2494" s="51">
        <f>Corr_0!C2494</f>
        <v>1.9843994040903881E-2</v>
      </c>
      <c r="D2494" s="51">
        <v>2.7558151789594525E-2</v>
      </c>
    </row>
    <row r="2495" spans="2:4" x14ac:dyDescent="0.2">
      <c r="B2495" t="s">
        <v>2531</v>
      </c>
      <c r="C2495" s="51">
        <f>Corr_0!C2495</f>
        <v>1.6575866652546439E-3</v>
      </c>
      <c r="D2495" s="51">
        <v>6.7647096225889658E-2</v>
      </c>
    </row>
    <row r="2496" spans="2:4" x14ac:dyDescent="0.2">
      <c r="B2496" t="s">
        <v>2532</v>
      </c>
      <c r="C2496" s="51">
        <f>Corr_0!C2496</f>
        <v>4.9432798482890025E-3</v>
      </c>
      <c r="D2496" s="51">
        <v>2.5902233571179496E-2</v>
      </c>
    </row>
    <row r="2497" spans="2:4" x14ac:dyDescent="0.2">
      <c r="B2497" t="s">
        <v>2533</v>
      </c>
      <c r="C2497" s="51">
        <f>Corr_0!C2497</f>
        <v>-2.3080838565754547E-2</v>
      </c>
      <c r="D2497" s="51">
        <v>5.6646731744310244E-2</v>
      </c>
    </row>
    <row r="2498" spans="2:4" x14ac:dyDescent="0.2">
      <c r="B2498" t="s">
        <v>2534</v>
      </c>
      <c r="C2498" s="51">
        <f>Corr_0!C2498</f>
        <v>-1.9012043815772282E-2</v>
      </c>
      <c r="D2498" s="51">
        <v>2.5111667353720279E-2</v>
      </c>
    </row>
    <row r="2499" spans="2:4" x14ac:dyDescent="0.2">
      <c r="B2499" t="s">
        <v>2535</v>
      </c>
      <c r="C2499" s="51">
        <f>Corr_0!C2499</f>
        <v>9.6677791954060972E-3</v>
      </c>
      <c r="D2499" s="51">
        <v>3.548981239493277E-2</v>
      </c>
    </row>
    <row r="2500" spans="2:4" x14ac:dyDescent="0.2">
      <c r="B2500" t="s">
        <v>2536</v>
      </c>
      <c r="C2500" s="51">
        <f>Corr_0!C2500</f>
        <v>2.1447538984941762E-2</v>
      </c>
      <c r="D2500" s="51">
        <v>4.5818748203984759E-2</v>
      </c>
    </row>
    <row r="2501" spans="2:4" x14ac:dyDescent="0.2">
      <c r="B2501" t="s">
        <v>2537</v>
      </c>
      <c r="C2501" s="51">
        <f>Corr_0!C2501</f>
        <v>4.9233234985922872E-2</v>
      </c>
      <c r="D2501" s="51">
        <v>3.7919956677738523E-2</v>
      </c>
    </row>
    <row r="2502" spans="2:4" x14ac:dyDescent="0.2">
      <c r="B2502" t="s">
        <v>2538</v>
      </c>
      <c r="C2502" s="51">
        <f>Corr_0!C2502</f>
        <v>-1.5926735572470312E-2</v>
      </c>
      <c r="D2502" s="51">
        <v>3.5857034106765329E-2</v>
      </c>
    </row>
    <row r="2503" spans="2:4" x14ac:dyDescent="0.2">
      <c r="B2503" t="s">
        <v>2539</v>
      </c>
      <c r="C2503" s="51">
        <f>Corr_0!C2503</f>
        <v>6.196714264682622E-2</v>
      </c>
      <c r="D2503" s="51">
        <v>4.9209882927531395E-2</v>
      </c>
    </row>
    <row r="2504" spans="2:4" x14ac:dyDescent="0.2">
      <c r="B2504" t="s">
        <v>2540</v>
      </c>
      <c r="C2504" s="51">
        <f>Corr_0!C2504</f>
        <v>1.627792760487614E-2</v>
      </c>
      <c r="D2504" s="51">
        <v>2.5273967945539422E-2</v>
      </c>
    </row>
    <row r="2505" spans="2:4" x14ac:dyDescent="0.2">
      <c r="B2505" t="s">
        <v>2541</v>
      </c>
      <c r="C2505" s="51">
        <f>Corr_0!C2505</f>
        <v>-1.3708970568419127E-2</v>
      </c>
      <c r="D2505" s="51">
        <v>3.4924116823434437E-2</v>
      </c>
    </row>
    <row r="2506" spans="2:4" x14ac:dyDescent="0.2">
      <c r="B2506" t="s">
        <v>2542</v>
      </c>
      <c r="C2506" s="51">
        <f>Corr_0!C2506</f>
        <v>4.7549819325706608E-2</v>
      </c>
      <c r="D2506" s="51">
        <v>2.6847826107587982E-2</v>
      </c>
    </row>
    <row r="2507" spans="2:4" x14ac:dyDescent="0.2">
      <c r="B2507" t="s">
        <v>2543</v>
      </c>
      <c r="C2507" s="51">
        <f>Corr_0!C2507</f>
        <v>-1.4655359993312531E-2</v>
      </c>
      <c r="D2507" s="51">
        <v>5.1924556914125217E-2</v>
      </c>
    </row>
    <row r="2508" spans="2:4" x14ac:dyDescent="0.2">
      <c r="B2508" t="s">
        <v>2544</v>
      </c>
      <c r="C2508" s="51">
        <f>Corr_0!C2508</f>
        <v>-6.8516289905405561E-3</v>
      </c>
      <c r="D2508" s="51">
        <v>3.1625401152214856E-2</v>
      </c>
    </row>
    <row r="2509" spans="2:4" x14ac:dyDescent="0.2">
      <c r="B2509" t="s">
        <v>2545</v>
      </c>
      <c r="C2509" s="51">
        <f>Corr_0!C2509</f>
        <v>8.4879102939030317E-3</v>
      </c>
      <c r="D2509" s="51">
        <v>3.031504956735788E-2</v>
      </c>
    </row>
    <row r="2510" spans="2:4" x14ac:dyDescent="0.2">
      <c r="B2510" t="s">
        <v>2546</v>
      </c>
      <c r="C2510" s="51">
        <f>Corr_0!C2510</f>
        <v>-1.6763699725134504E-3</v>
      </c>
      <c r="D2510" s="51">
        <v>7.9338280426228674E-2</v>
      </c>
    </row>
    <row r="2511" spans="2:4" x14ac:dyDescent="0.2">
      <c r="B2511" t="s">
        <v>2547</v>
      </c>
      <c r="C2511" s="51">
        <f>Corr_0!C2511</f>
        <v>1.3133222060816694E-2</v>
      </c>
      <c r="D2511" s="51">
        <v>4.1498419113408506E-2</v>
      </c>
    </row>
    <row r="2512" spans="2:4" x14ac:dyDescent="0.2">
      <c r="B2512" t="s">
        <v>2548</v>
      </c>
      <c r="C2512" s="51">
        <f>Corr_0!C2512</f>
        <v>1.0635655388012205E-2</v>
      </c>
      <c r="D2512" s="51">
        <v>2.5011072029968613E-2</v>
      </c>
    </row>
    <row r="2513" spans="2:4" x14ac:dyDescent="0.2">
      <c r="B2513" t="s">
        <v>2549</v>
      </c>
      <c r="C2513" s="51">
        <f>Corr_0!C2513</f>
        <v>2.5109561333566004E-2</v>
      </c>
      <c r="D2513" s="51">
        <v>2.5482574585650255E-2</v>
      </c>
    </row>
    <row r="2514" spans="2:4" x14ac:dyDescent="0.2">
      <c r="B2514" t="s">
        <v>2550</v>
      </c>
      <c r="C2514" s="51">
        <f>Corr_0!C2514</f>
        <v>1.0592209115920946E-2</v>
      </c>
      <c r="D2514" s="51">
        <v>3.0456472165748285E-2</v>
      </c>
    </row>
    <row r="2515" spans="2:4" x14ac:dyDescent="0.2">
      <c r="B2515" t="s">
        <v>2551</v>
      </c>
      <c r="C2515" s="51">
        <f>Corr_0!C2515</f>
        <v>9.7614833593371916E-3</v>
      </c>
      <c r="D2515" s="51">
        <v>2.5572768134016814E-2</v>
      </c>
    </row>
    <row r="2516" spans="2:4" x14ac:dyDescent="0.2">
      <c r="B2516" t="s">
        <v>2552</v>
      </c>
      <c r="C2516" s="51">
        <f>Corr_0!C2516</f>
        <v>2.0787190716702503E-2</v>
      </c>
      <c r="D2516" s="51">
        <v>7.2095357052736009E-2</v>
      </c>
    </row>
    <row r="2517" spans="2:4" x14ac:dyDescent="0.2">
      <c r="B2517" t="s">
        <v>2553</v>
      </c>
      <c r="C2517" s="51">
        <f>Corr_0!C2517</f>
        <v>5.1090916842604028E-2</v>
      </c>
      <c r="D2517" s="51">
        <v>3.2528869421215675E-2</v>
      </c>
    </row>
    <row r="2518" spans="2:4" x14ac:dyDescent="0.2">
      <c r="B2518" t="s">
        <v>2554</v>
      </c>
      <c r="C2518" s="51">
        <f>Corr_0!C2518</f>
        <v>6.0079277117144073E-2</v>
      </c>
      <c r="D2518" s="51">
        <v>4.0819997458137268E-2</v>
      </c>
    </row>
    <row r="2519" spans="2:4" x14ac:dyDescent="0.2">
      <c r="B2519" t="s">
        <v>2555</v>
      </c>
      <c r="C2519" s="51">
        <f>Corr_0!C2519</f>
        <v>-1.6732786821395135E-3</v>
      </c>
      <c r="D2519" s="51">
        <v>3.1370976344578437E-2</v>
      </c>
    </row>
    <row r="2520" spans="2:4" x14ac:dyDescent="0.2">
      <c r="B2520" t="s">
        <v>2556</v>
      </c>
      <c r="C2520" s="51">
        <f>Corr_0!C2520</f>
        <v>1.8533154843697906E-2</v>
      </c>
      <c r="D2520" s="51">
        <v>2.6786749182101301E-2</v>
      </c>
    </row>
    <row r="2521" spans="2:4" x14ac:dyDescent="0.2">
      <c r="B2521" t="s">
        <v>2557</v>
      </c>
      <c r="C2521" s="51">
        <f>Corr_0!C2521</f>
        <v>-2.7090885408687856E-2</v>
      </c>
      <c r="D2521" s="51">
        <v>4.6279389731663095E-2</v>
      </c>
    </row>
    <row r="2522" spans="2:4" x14ac:dyDescent="0.2">
      <c r="B2522" t="s">
        <v>2558</v>
      </c>
      <c r="C2522" s="51">
        <f>Corr_0!C2522</f>
        <v>2.1724674244106609E-2</v>
      </c>
      <c r="D2522" s="51">
        <v>2.9231974334117332E-2</v>
      </c>
    </row>
    <row r="2523" spans="2:4" x14ac:dyDescent="0.2">
      <c r="B2523" t="s">
        <v>2559</v>
      </c>
      <c r="C2523" s="51">
        <f>Corr_0!C2523</f>
        <v>4.7173101433034131E-2</v>
      </c>
      <c r="D2523" s="51">
        <v>9.9264736887686084E-2</v>
      </c>
    </row>
    <row r="2524" spans="2:4" x14ac:dyDescent="0.2">
      <c r="B2524" t="s">
        <v>2560</v>
      </c>
      <c r="C2524" s="51">
        <f>Corr_0!C2524</f>
        <v>-3.7330025555941514E-3</v>
      </c>
      <c r="D2524" s="51">
        <v>4.5610895731393965E-2</v>
      </c>
    </row>
    <row r="2525" spans="2:4" x14ac:dyDescent="0.2">
      <c r="B2525" t="s">
        <v>2561</v>
      </c>
      <c r="C2525" s="51">
        <f>Corr_0!C2525</f>
        <v>1.4920948458229628E-2</v>
      </c>
      <c r="D2525" s="51">
        <v>2.8213740427710035E-2</v>
      </c>
    </row>
    <row r="2526" spans="2:4" x14ac:dyDescent="0.2">
      <c r="B2526" t="s">
        <v>2562</v>
      </c>
      <c r="C2526" s="51">
        <f>Corr_0!C2526</f>
        <v>1.4182433492796067E-2</v>
      </c>
      <c r="D2526" s="51">
        <v>4.7703218271298725E-2</v>
      </c>
    </row>
    <row r="2527" spans="2:4" x14ac:dyDescent="0.2">
      <c r="B2527" t="s">
        <v>2563</v>
      </c>
      <c r="C2527" s="51">
        <f>Corr_0!C2527</f>
        <v>9.5673374661555035E-3</v>
      </c>
      <c r="D2527" s="51">
        <v>4.6158135998990033E-2</v>
      </c>
    </row>
    <row r="2528" spans="2:4" x14ac:dyDescent="0.2">
      <c r="B2528" t="s">
        <v>2564</v>
      </c>
      <c r="C2528" s="51">
        <f>Corr_0!C2528</f>
        <v>2.063069033022278E-2</v>
      </c>
      <c r="D2528" s="51">
        <v>2.57536185163523E-2</v>
      </c>
    </row>
    <row r="2529" spans="2:4" x14ac:dyDescent="0.2">
      <c r="B2529" t="s">
        <v>2565</v>
      </c>
      <c r="C2529" s="51">
        <f>Corr_0!C2529</f>
        <v>-2.9262311587800547E-3</v>
      </c>
      <c r="D2529" s="51">
        <v>3.5835047656658903E-2</v>
      </c>
    </row>
    <row r="2530" spans="2:4" x14ac:dyDescent="0.2">
      <c r="B2530" t="s">
        <v>2566</v>
      </c>
      <c r="C2530" s="51">
        <f>Corr_0!C2530</f>
        <v>1.9195416025186603E-2</v>
      </c>
      <c r="D2530" s="51">
        <v>5.7602913654866486E-2</v>
      </c>
    </row>
    <row r="2531" spans="2:4" x14ac:dyDescent="0.2">
      <c r="B2531" t="s">
        <v>2567</v>
      </c>
      <c r="C2531" s="51">
        <f>Corr_0!C2531</f>
        <v>3.7021603694760076E-2</v>
      </c>
      <c r="D2531" s="51">
        <v>3.2708355518366643E-2</v>
      </c>
    </row>
    <row r="2532" spans="2:4" x14ac:dyDescent="0.2">
      <c r="B2532" t="s">
        <v>2568</v>
      </c>
      <c r="C2532" s="51">
        <f>Corr_0!C2532</f>
        <v>-1.3066605489906674E-2</v>
      </c>
      <c r="D2532" s="51">
        <v>8.097366927742955E-2</v>
      </c>
    </row>
    <row r="2533" spans="2:4" x14ac:dyDescent="0.2">
      <c r="B2533" t="s">
        <v>2569</v>
      </c>
      <c r="C2533" s="51">
        <f>Corr_0!C2533</f>
        <v>6.6658773515168301E-3</v>
      </c>
      <c r="D2533" s="51">
        <v>6.5078791556731158E-2</v>
      </c>
    </row>
    <row r="2534" spans="2:4" x14ac:dyDescent="0.2">
      <c r="B2534" t="s">
        <v>2570</v>
      </c>
      <c r="C2534" s="51">
        <f>Corr_0!C2534</f>
        <v>-2.4205032065976136E-2</v>
      </c>
      <c r="D2534" s="51">
        <v>2.9650195668630232E-2</v>
      </c>
    </row>
    <row r="2535" spans="2:4" x14ac:dyDescent="0.2">
      <c r="B2535" t="s">
        <v>2571</v>
      </c>
      <c r="C2535" s="51">
        <f>Corr_0!C2535</f>
        <v>3.1465897399203559E-2</v>
      </c>
      <c r="D2535" s="51">
        <v>2.6584907606145836E-2</v>
      </c>
    </row>
    <row r="2536" spans="2:4" x14ac:dyDescent="0.2">
      <c r="B2536" t="s">
        <v>2572</v>
      </c>
      <c r="C2536" s="51">
        <f>Corr_0!C2536</f>
        <v>1.8557865129957492E-2</v>
      </c>
      <c r="D2536" s="51">
        <v>4.012795077413004E-2</v>
      </c>
    </row>
    <row r="2537" spans="2:4" x14ac:dyDescent="0.2">
      <c r="B2537" t="s">
        <v>2573</v>
      </c>
      <c r="C2537" s="51">
        <f>Corr_0!C2537</f>
        <v>5.3069182977076926E-3</v>
      </c>
      <c r="D2537" s="51">
        <v>0.15021413326602454</v>
      </c>
    </row>
    <row r="2538" spans="2:4" x14ac:dyDescent="0.2">
      <c r="B2538" t="s">
        <v>2574</v>
      </c>
      <c r="C2538" s="51">
        <f>Corr_0!C2538</f>
        <v>-2.1145538563028421E-2</v>
      </c>
      <c r="D2538" s="51">
        <v>2.5675227516173994E-2</v>
      </c>
    </row>
    <row r="2539" spans="2:4" x14ac:dyDescent="0.2">
      <c r="B2539" t="s">
        <v>2575</v>
      </c>
      <c r="C2539" s="51">
        <f>Corr_0!C2539</f>
        <v>1.4083763760027915E-2</v>
      </c>
      <c r="D2539" s="51">
        <v>3.6667337440159611E-2</v>
      </c>
    </row>
    <row r="2540" spans="2:4" x14ac:dyDescent="0.2">
      <c r="B2540" t="s">
        <v>2576</v>
      </c>
      <c r="C2540" s="51">
        <f>Corr_0!C2540</f>
        <v>-6.9695559726365448E-3</v>
      </c>
      <c r="D2540" s="51">
        <v>2.6774827692913696E-2</v>
      </c>
    </row>
    <row r="2541" spans="2:4" x14ac:dyDescent="0.2">
      <c r="B2541" t="s">
        <v>2577</v>
      </c>
      <c r="C2541" s="51">
        <f>Corr_0!C2541</f>
        <v>-4.2088994602363268E-3</v>
      </c>
      <c r="D2541" s="51">
        <v>5.7903509387460833E-2</v>
      </c>
    </row>
    <row r="2542" spans="2:4" x14ac:dyDescent="0.2">
      <c r="B2542" t="s">
        <v>2578</v>
      </c>
      <c r="C2542" s="51">
        <f>Corr_0!C2542</f>
        <v>3.9443950574084979E-2</v>
      </c>
      <c r="D2542" s="51">
        <v>4.3108696530383392E-2</v>
      </c>
    </row>
    <row r="2543" spans="2:4" x14ac:dyDescent="0.2">
      <c r="B2543" t="s">
        <v>2579</v>
      </c>
      <c r="C2543" s="51">
        <f>Corr_0!C2543</f>
        <v>4.3903955071429579E-2</v>
      </c>
      <c r="D2543" s="51">
        <v>5.7963899519293878E-2</v>
      </c>
    </row>
    <row r="2544" spans="2:4" x14ac:dyDescent="0.2">
      <c r="B2544" t="s">
        <v>2580</v>
      </c>
      <c r="C2544" s="51">
        <f>Corr_0!C2544</f>
        <v>4.1864483739720702E-2</v>
      </c>
      <c r="D2544" s="51">
        <v>2.5160229606368673E-2</v>
      </c>
    </row>
    <row r="2545" spans="2:4" x14ac:dyDescent="0.2">
      <c r="B2545" t="s">
        <v>2581</v>
      </c>
      <c r="C2545" s="51">
        <f>Corr_0!C2545</f>
        <v>1.4069346841080726E-3</v>
      </c>
      <c r="D2545" s="51">
        <v>4.2506233322788481E-2</v>
      </c>
    </row>
    <row r="2546" spans="2:4" x14ac:dyDescent="0.2">
      <c r="B2546" t="s">
        <v>2582</v>
      </c>
      <c r="C2546" s="51">
        <f>Corr_0!C2546</f>
        <v>1.3345285423022711E-2</v>
      </c>
      <c r="D2546" s="51">
        <v>2.8198775598700349E-2</v>
      </c>
    </row>
    <row r="2547" spans="2:4" x14ac:dyDescent="0.2">
      <c r="B2547" t="s">
        <v>2583</v>
      </c>
      <c r="C2547" s="51">
        <f>Corr_0!C2547</f>
        <v>-8.8655002106129543E-3</v>
      </c>
      <c r="D2547" s="51">
        <v>4.1069675546865636E-2</v>
      </c>
    </row>
    <row r="2548" spans="2:4" x14ac:dyDescent="0.2">
      <c r="B2548" t="s">
        <v>2584</v>
      </c>
      <c r="C2548" s="51">
        <f>Corr_0!C2548</f>
        <v>9.8899646118494888E-3</v>
      </c>
      <c r="D2548" s="51">
        <v>2.5796221040466083E-2</v>
      </c>
    </row>
    <row r="2549" spans="2:4" x14ac:dyDescent="0.2">
      <c r="B2549" t="s">
        <v>2585</v>
      </c>
      <c r="C2549" s="51">
        <f>Corr_0!C2549</f>
        <v>2.7326708135916533E-2</v>
      </c>
      <c r="D2549" s="51">
        <v>3.1886774679061869E-2</v>
      </c>
    </row>
    <row r="2550" spans="2:4" x14ac:dyDescent="0.2">
      <c r="B2550" t="s">
        <v>2586</v>
      </c>
      <c r="C2550" s="51">
        <f>Corr_0!C2550</f>
        <v>-3.3632191820421049E-2</v>
      </c>
      <c r="D2550" s="51">
        <v>3.4926835126630168E-2</v>
      </c>
    </row>
    <row r="2551" spans="2:4" x14ac:dyDescent="0.2">
      <c r="B2551" t="s">
        <v>2587</v>
      </c>
      <c r="C2551" s="51">
        <f>Corr_0!C2551</f>
        <v>2.9069212500852031E-2</v>
      </c>
      <c r="D2551" s="51">
        <v>5.0316169843428585E-2</v>
      </c>
    </row>
    <row r="2552" spans="2:4" x14ac:dyDescent="0.2">
      <c r="B2552" t="s">
        <v>2588</v>
      </c>
      <c r="C2552" s="51">
        <f>Corr_0!C2552</f>
        <v>1.5621237856669055E-2</v>
      </c>
      <c r="D2552" s="51">
        <v>2.9788660424309221E-2</v>
      </c>
    </row>
    <row r="2553" spans="2:4" x14ac:dyDescent="0.2">
      <c r="B2553" t="s">
        <v>2589</v>
      </c>
      <c r="C2553" s="51">
        <f>Corr_0!C2553</f>
        <v>6.3739667840316877E-3</v>
      </c>
      <c r="D2553" s="51">
        <v>2.512440209293328E-2</v>
      </c>
    </row>
    <row r="2554" spans="2:4" x14ac:dyDescent="0.2">
      <c r="B2554" t="s">
        <v>2590</v>
      </c>
      <c r="C2554" s="51">
        <f>Corr_0!C2554</f>
        <v>8.5471138042773308E-3</v>
      </c>
      <c r="D2554" s="51">
        <v>4.7248535630125113E-2</v>
      </c>
    </row>
    <row r="2555" spans="2:4" x14ac:dyDescent="0.2">
      <c r="B2555" t="s">
        <v>2591</v>
      </c>
      <c r="C2555" s="51">
        <f>Corr_0!C2555</f>
        <v>-4.5854452585595944E-3</v>
      </c>
      <c r="D2555" s="51">
        <v>4.4978257981636058E-2</v>
      </c>
    </row>
    <row r="2556" spans="2:4" x14ac:dyDescent="0.2">
      <c r="B2556" t="s">
        <v>2592</v>
      </c>
      <c r="C2556" s="51">
        <f>Corr_0!C2556</f>
        <v>8.5164801680539613E-3</v>
      </c>
      <c r="D2556" s="51">
        <v>5.1030929187983923E-2</v>
      </c>
    </row>
    <row r="2557" spans="2:4" x14ac:dyDescent="0.2">
      <c r="B2557" t="s">
        <v>2593</v>
      </c>
      <c r="C2557" s="51">
        <f>Corr_0!C2557</f>
        <v>1.4440843633375666E-2</v>
      </c>
      <c r="D2557" s="51">
        <v>2.986211076950706E-2</v>
      </c>
    </row>
    <row r="2558" spans="2:4" x14ac:dyDescent="0.2">
      <c r="B2558" t="s">
        <v>2594</v>
      </c>
      <c r="C2558" s="51">
        <f>Corr_0!C2558</f>
        <v>8.4379861879475999E-3</v>
      </c>
      <c r="D2558" s="51">
        <v>4.2775473648001071E-2</v>
      </c>
    </row>
    <row r="2559" spans="2:4" x14ac:dyDescent="0.2">
      <c r="B2559" t="s">
        <v>2595</v>
      </c>
      <c r="C2559" s="51">
        <f>Corr_0!C2559</f>
        <v>8.9474859593985708E-3</v>
      </c>
      <c r="D2559" s="51">
        <v>2.6448804705570709E-2</v>
      </c>
    </row>
    <row r="2560" spans="2:4" x14ac:dyDescent="0.2">
      <c r="B2560" t="s">
        <v>2596</v>
      </c>
      <c r="C2560" s="51">
        <f>Corr_0!C2560</f>
        <v>1.9690390931831475E-3</v>
      </c>
      <c r="D2560" s="51">
        <v>8.4081666477761913E-2</v>
      </c>
    </row>
    <row r="2561" spans="2:4" x14ac:dyDescent="0.2">
      <c r="B2561" t="s">
        <v>2597</v>
      </c>
      <c r="C2561" s="51">
        <f>Corr_0!C2561</f>
        <v>-1.1750996600015761E-2</v>
      </c>
      <c r="D2561" s="51">
        <v>3.2093071617291961E-2</v>
      </c>
    </row>
    <row r="2562" spans="2:4" x14ac:dyDescent="0.2">
      <c r="B2562" t="s">
        <v>2598</v>
      </c>
      <c r="C2562" s="51">
        <f>Corr_0!C2562</f>
        <v>-2.6283773342144559E-3</v>
      </c>
      <c r="D2562" s="51">
        <v>3.7078918257890198E-2</v>
      </c>
    </row>
    <row r="2563" spans="2:4" x14ac:dyDescent="0.2">
      <c r="B2563" t="s">
        <v>2599</v>
      </c>
      <c r="C2563" s="51">
        <f>Corr_0!C2563</f>
        <v>-3.6868478177913444E-2</v>
      </c>
      <c r="D2563" s="51">
        <v>4.4350480540344905E-2</v>
      </c>
    </row>
    <row r="2564" spans="2:4" x14ac:dyDescent="0.2">
      <c r="B2564" t="s">
        <v>2600</v>
      </c>
      <c r="C2564" s="51">
        <f>Corr_0!C2564</f>
        <v>5.3684213061377982E-3</v>
      </c>
      <c r="D2564" s="51">
        <v>3.8339393152008017E-2</v>
      </c>
    </row>
    <row r="2565" spans="2:4" x14ac:dyDescent="0.2">
      <c r="B2565" t="s">
        <v>2601</v>
      </c>
      <c r="C2565" s="51">
        <f>Corr_0!C2565</f>
        <v>-7.1560486518448142E-3</v>
      </c>
      <c r="D2565" s="51">
        <v>3.0483270903409177E-2</v>
      </c>
    </row>
    <row r="2566" spans="2:4" x14ac:dyDescent="0.2">
      <c r="B2566" t="s">
        <v>2602</v>
      </c>
      <c r="C2566" s="51">
        <f>Corr_0!C2566</f>
        <v>2.994532557664132E-2</v>
      </c>
      <c r="D2566" s="51">
        <v>2.9561668087966494E-2</v>
      </c>
    </row>
    <row r="2567" spans="2:4" x14ac:dyDescent="0.2">
      <c r="B2567" t="s">
        <v>2603</v>
      </c>
      <c r="C2567" s="51">
        <f>Corr_0!C2567</f>
        <v>2.7052779243158402E-2</v>
      </c>
      <c r="D2567" s="51">
        <v>2.6968451526303852E-2</v>
      </c>
    </row>
    <row r="2568" spans="2:4" x14ac:dyDescent="0.2">
      <c r="B2568" t="s">
        <v>2604</v>
      </c>
      <c r="C2568" s="51">
        <f>Corr_0!C2568</f>
        <v>4.456666493952619E-3</v>
      </c>
      <c r="D2568" s="51">
        <v>2.7031000221564776E-2</v>
      </c>
    </row>
    <row r="2569" spans="2:4" x14ac:dyDescent="0.2">
      <c r="B2569" t="s">
        <v>2605</v>
      </c>
      <c r="C2569" s="51">
        <f>Corr_0!C2569</f>
        <v>1.0261458123516564E-2</v>
      </c>
      <c r="D2569" s="51">
        <v>2.5872088212412551E-2</v>
      </c>
    </row>
    <row r="2570" spans="2:4" x14ac:dyDescent="0.2">
      <c r="B2570" t="s">
        <v>2606</v>
      </c>
      <c r="C2570" s="51">
        <f>Corr_0!C2570</f>
        <v>2.1525812071775993E-2</v>
      </c>
      <c r="D2570" s="51">
        <v>3.1082284864412921E-2</v>
      </c>
    </row>
    <row r="2571" spans="2:4" x14ac:dyDescent="0.2">
      <c r="B2571" t="s">
        <v>2607</v>
      </c>
      <c r="C2571" s="51">
        <f>Corr_0!C2571</f>
        <v>9.1896253776913971E-3</v>
      </c>
      <c r="D2571" s="51">
        <v>3.1654900486811022E-2</v>
      </c>
    </row>
    <row r="2572" spans="2:4" x14ac:dyDescent="0.2">
      <c r="B2572" t="s">
        <v>2608</v>
      </c>
      <c r="C2572" s="51">
        <f>Corr_0!C2572</f>
        <v>3.8484298011850326E-2</v>
      </c>
      <c r="D2572" s="51">
        <v>9.2444911269402602E-2</v>
      </c>
    </row>
    <row r="2573" spans="2:4" x14ac:dyDescent="0.2">
      <c r="B2573" t="s">
        <v>2609</v>
      </c>
      <c r="C2573" s="51">
        <f>Corr_0!C2573</f>
        <v>-4.1088479276996909E-2</v>
      </c>
      <c r="D2573" s="51">
        <v>3.0241402023879697E-2</v>
      </c>
    </row>
    <row r="2574" spans="2:4" x14ac:dyDescent="0.2">
      <c r="B2574" t="s">
        <v>2610</v>
      </c>
      <c r="C2574" s="51">
        <f>Corr_0!C2574</f>
        <v>7.5876783076335432E-3</v>
      </c>
      <c r="D2574" s="51">
        <v>6.3758218106322956E-2</v>
      </c>
    </row>
    <row r="2575" spans="2:4" x14ac:dyDescent="0.2">
      <c r="B2575" t="s">
        <v>2611</v>
      </c>
      <c r="C2575" s="51">
        <f>Corr_0!C2575</f>
        <v>1.833152039191982E-2</v>
      </c>
      <c r="D2575" s="51">
        <v>4.0894772852649565E-2</v>
      </c>
    </row>
    <row r="2576" spans="2:4" x14ac:dyDescent="0.2">
      <c r="B2576" t="s">
        <v>2612</v>
      </c>
      <c r="C2576" s="51">
        <f>Corr_0!C2576</f>
        <v>2.8816256837659246E-2</v>
      </c>
      <c r="D2576" s="51">
        <v>6.1687106744693715E-2</v>
      </c>
    </row>
    <row r="2577" spans="2:4" x14ac:dyDescent="0.2">
      <c r="B2577" t="s">
        <v>2613</v>
      </c>
      <c r="C2577" s="51">
        <f>Corr_0!C2577</f>
        <v>1.6207016304389206E-2</v>
      </c>
      <c r="D2577" s="51">
        <v>2.5155644577491237E-2</v>
      </c>
    </row>
    <row r="2578" spans="2:4" x14ac:dyDescent="0.2">
      <c r="B2578" t="s">
        <v>2614</v>
      </c>
      <c r="C2578" s="51">
        <f>Corr_0!C2578</f>
        <v>1.3682363006253119E-2</v>
      </c>
      <c r="D2578" s="51">
        <v>4.7556395285259512E-2</v>
      </c>
    </row>
    <row r="2579" spans="2:4" x14ac:dyDescent="0.2">
      <c r="B2579" t="s">
        <v>2615</v>
      </c>
      <c r="C2579" s="51">
        <f>Corr_0!C2579</f>
        <v>1.2423915385412834E-2</v>
      </c>
      <c r="D2579" s="51">
        <v>2.5145396394081115E-2</v>
      </c>
    </row>
    <row r="2580" spans="2:4" x14ac:dyDescent="0.2">
      <c r="B2580" t="s">
        <v>2616</v>
      </c>
      <c r="C2580" s="51">
        <f>Corr_0!C2580</f>
        <v>1.9764180238823707E-3</v>
      </c>
      <c r="D2580" s="51">
        <v>3.4660336095074996E-2</v>
      </c>
    </row>
    <row r="2581" spans="2:4" x14ac:dyDescent="0.2">
      <c r="B2581" t="s">
        <v>2617</v>
      </c>
      <c r="C2581" s="51">
        <f>Corr_0!C2581</f>
        <v>2.4832088802204874E-2</v>
      </c>
      <c r="D2581" s="51">
        <v>8.8204096104527924E-2</v>
      </c>
    </row>
    <row r="2582" spans="2:4" x14ac:dyDescent="0.2">
      <c r="B2582" t="s">
        <v>2618</v>
      </c>
      <c r="C2582" s="51">
        <f>Corr_0!C2582</f>
        <v>3.2264968103034516E-2</v>
      </c>
      <c r="D2582" s="51">
        <v>5.4583235454391726E-2</v>
      </c>
    </row>
    <row r="2583" spans="2:4" x14ac:dyDescent="0.2">
      <c r="B2583" t="s">
        <v>2619</v>
      </c>
      <c r="C2583" s="51">
        <f>Corr_0!C2583</f>
        <v>2.4637719914604892E-3</v>
      </c>
      <c r="D2583" s="51">
        <v>4.5279416744648152E-2</v>
      </c>
    </row>
    <row r="2584" spans="2:4" x14ac:dyDescent="0.2">
      <c r="B2584" t="s">
        <v>2620</v>
      </c>
      <c r="C2584" s="51">
        <f>Corr_0!C2584</f>
        <v>-3.0676257242918038E-2</v>
      </c>
      <c r="D2584" s="51">
        <v>2.5487262147173877E-2</v>
      </c>
    </row>
    <row r="2585" spans="2:4" x14ac:dyDescent="0.2">
      <c r="B2585" t="s">
        <v>2621</v>
      </c>
      <c r="C2585" s="51">
        <f>Corr_0!C2585</f>
        <v>-2.8035736116853258E-3</v>
      </c>
      <c r="D2585" s="51">
        <v>2.5893717667038608E-2</v>
      </c>
    </row>
    <row r="2586" spans="2:4" x14ac:dyDescent="0.2">
      <c r="B2586" t="s">
        <v>2622</v>
      </c>
      <c r="C2586" s="51">
        <f>Corr_0!C2586</f>
        <v>5.9457118408118379E-3</v>
      </c>
      <c r="D2586" s="51">
        <v>7.4557847493377294E-2</v>
      </c>
    </row>
    <row r="2587" spans="2:4" x14ac:dyDescent="0.2">
      <c r="B2587" t="s">
        <v>2623</v>
      </c>
      <c r="C2587" s="51">
        <f>Corr_0!C2587</f>
        <v>-2.6555598052309289E-3</v>
      </c>
      <c r="D2587" s="51">
        <v>2.5101352628525714E-2</v>
      </c>
    </row>
    <row r="2588" spans="2:4" x14ac:dyDescent="0.2">
      <c r="B2588" t="s">
        <v>2624</v>
      </c>
      <c r="C2588" s="51">
        <f>Corr_0!C2588</f>
        <v>-4.2202955790377802E-3</v>
      </c>
      <c r="D2588" s="51">
        <v>5.1516709644677597E-2</v>
      </c>
    </row>
    <row r="2589" spans="2:4" x14ac:dyDescent="0.2">
      <c r="B2589" t="s">
        <v>2625</v>
      </c>
      <c r="C2589" s="51">
        <f>Corr_0!C2589</f>
        <v>-3.3786333902707549E-2</v>
      </c>
      <c r="D2589" s="51">
        <v>5.5457401848416667E-2</v>
      </c>
    </row>
    <row r="2590" spans="2:4" x14ac:dyDescent="0.2">
      <c r="B2590" t="s">
        <v>2626</v>
      </c>
      <c r="C2590" s="51">
        <f>Corr_0!C2590</f>
        <v>3.4306761171795312E-2</v>
      </c>
      <c r="D2590" s="51">
        <v>2.5086663587524993E-2</v>
      </c>
    </row>
    <row r="2591" spans="2:4" x14ac:dyDescent="0.2">
      <c r="B2591" t="s">
        <v>2627</v>
      </c>
      <c r="C2591" s="51">
        <f>Corr_0!C2591</f>
        <v>1.0208679363188155E-2</v>
      </c>
      <c r="D2591" s="51">
        <v>2.5247872535599486E-2</v>
      </c>
    </row>
    <row r="2592" spans="2:4" x14ac:dyDescent="0.2">
      <c r="B2592" t="s">
        <v>2628</v>
      </c>
      <c r="C2592" s="51">
        <f>Corr_0!C2592</f>
        <v>9.5502918198954144E-3</v>
      </c>
      <c r="D2592" s="51">
        <v>3.0410779394355211E-2</v>
      </c>
    </row>
    <row r="2593" spans="2:4" x14ac:dyDescent="0.2">
      <c r="B2593" t="s">
        <v>2629</v>
      </c>
      <c r="C2593" s="51">
        <f>Corr_0!C2593</f>
        <v>-1.2005635121055749E-3</v>
      </c>
      <c r="D2593" s="51">
        <v>6.9166121213263529E-2</v>
      </c>
    </row>
    <row r="2594" spans="2:4" x14ac:dyDescent="0.2">
      <c r="B2594" t="s">
        <v>2630</v>
      </c>
      <c r="C2594" s="51">
        <f>Corr_0!C2594</f>
        <v>4.2777456367842109E-2</v>
      </c>
      <c r="D2594" s="51">
        <v>4.8585070510023719E-2</v>
      </c>
    </row>
    <row r="2595" spans="2:4" x14ac:dyDescent="0.2">
      <c r="B2595" t="s">
        <v>2631</v>
      </c>
      <c r="C2595" s="51">
        <f>Corr_0!C2595</f>
        <v>-5.0115118684989444E-3</v>
      </c>
      <c r="D2595" s="51">
        <v>2.50012684569248E-2</v>
      </c>
    </row>
    <row r="2596" spans="2:4" x14ac:dyDescent="0.2">
      <c r="B2596" t="s">
        <v>2632</v>
      </c>
      <c r="C2596" s="51">
        <f>Corr_0!C2596</f>
        <v>-1.8879941715267815E-2</v>
      </c>
      <c r="D2596" s="51">
        <v>8.0820136918292554E-2</v>
      </c>
    </row>
    <row r="2597" spans="2:4" x14ac:dyDescent="0.2">
      <c r="B2597" t="s">
        <v>2633</v>
      </c>
      <c r="C2597" s="51">
        <f>Corr_0!C2597</f>
        <v>1.3321898243411449E-3</v>
      </c>
      <c r="D2597" s="51">
        <v>2.506475517905369E-2</v>
      </c>
    </row>
    <row r="2598" spans="2:4" x14ac:dyDescent="0.2">
      <c r="B2598" t="s">
        <v>2634</v>
      </c>
      <c r="C2598" s="51">
        <f>Corr_0!C2598</f>
        <v>-3.9111795211610331E-2</v>
      </c>
      <c r="D2598" s="51">
        <v>3.2371851849417085E-2</v>
      </c>
    </row>
    <row r="2599" spans="2:4" x14ac:dyDescent="0.2">
      <c r="B2599" t="s">
        <v>2635</v>
      </c>
      <c r="C2599" s="51">
        <f>Corr_0!C2599</f>
        <v>-1.4324599409122412E-2</v>
      </c>
      <c r="D2599" s="51">
        <v>4.3956919004889169E-2</v>
      </c>
    </row>
    <row r="2600" spans="2:4" x14ac:dyDescent="0.2">
      <c r="B2600" t="s">
        <v>2636</v>
      </c>
      <c r="C2600" s="51">
        <f>Corr_0!C2600</f>
        <v>-1.4392189799351458E-2</v>
      </c>
      <c r="D2600" s="51">
        <v>5.910288829069487E-2</v>
      </c>
    </row>
    <row r="2601" spans="2:4" x14ac:dyDescent="0.2">
      <c r="B2601" t="s">
        <v>2637</v>
      </c>
      <c r="C2601" s="51">
        <f>Corr_0!C2601</f>
        <v>1.5183625041818518E-2</v>
      </c>
      <c r="D2601" s="51">
        <v>3.0981540355082007E-2</v>
      </c>
    </row>
    <row r="2602" spans="2:4" x14ac:dyDescent="0.2">
      <c r="B2602" t="s">
        <v>2638</v>
      </c>
      <c r="C2602" s="51">
        <f>Corr_0!C2602</f>
        <v>1.2131747609987059E-2</v>
      </c>
      <c r="D2602" s="51">
        <v>5.2659680020664165E-2</v>
      </c>
    </row>
    <row r="2603" spans="2:4" x14ac:dyDescent="0.2">
      <c r="B2603" t="s">
        <v>2639</v>
      </c>
      <c r="C2603" s="51">
        <f>Corr_0!C2603</f>
        <v>8.2099113173644232E-3</v>
      </c>
      <c r="D2603" s="51">
        <v>4.9569930041761572E-2</v>
      </c>
    </row>
    <row r="2604" spans="2:4" x14ac:dyDescent="0.2">
      <c r="B2604" t="s">
        <v>2640</v>
      </c>
      <c r="C2604" s="51">
        <f>Corr_0!C2604</f>
        <v>5.0919222080330643E-3</v>
      </c>
      <c r="D2604" s="51">
        <v>3.0598172692515042E-2</v>
      </c>
    </row>
    <row r="2605" spans="2:4" x14ac:dyDescent="0.2">
      <c r="B2605" t="s">
        <v>2641</v>
      </c>
      <c r="C2605" s="51">
        <f>Corr_0!C2605</f>
        <v>8.1645503522510821E-4</v>
      </c>
      <c r="D2605" s="51">
        <v>4.5605764052433065E-2</v>
      </c>
    </row>
    <row r="2606" spans="2:4" x14ac:dyDescent="0.2">
      <c r="B2606" t="s">
        <v>2642</v>
      </c>
      <c r="C2606" s="51">
        <f>Corr_0!C2606</f>
        <v>4.0157349623068266E-2</v>
      </c>
      <c r="D2606" s="51">
        <v>2.510465138825237E-2</v>
      </c>
    </row>
    <row r="2607" spans="2:4" x14ac:dyDescent="0.2">
      <c r="B2607" t="s">
        <v>2643</v>
      </c>
      <c r="C2607" s="51">
        <f>Corr_0!C2607</f>
        <v>3.6572783986989446E-2</v>
      </c>
      <c r="D2607" s="51">
        <v>2.9136853299994856E-2</v>
      </c>
    </row>
    <row r="2608" spans="2:4" x14ac:dyDescent="0.2">
      <c r="B2608" t="s">
        <v>2644</v>
      </c>
      <c r="C2608" s="51">
        <f>Corr_0!C2608</f>
        <v>3.3166837790590117E-3</v>
      </c>
      <c r="D2608" s="51">
        <v>2.811350502443101E-2</v>
      </c>
    </row>
    <row r="2609" spans="2:4" x14ac:dyDescent="0.2">
      <c r="B2609" t="s">
        <v>2645</v>
      </c>
      <c r="C2609" s="51">
        <f>Corr_0!C2609</f>
        <v>2.4346491302688074E-2</v>
      </c>
      <c r="D2609" s="51">
        <v>3.5920085232999104E-2</v>
      </c>
    </row>
    <row r="2610" spans="2:4" x14ac:dyDescent="0.2">
      <c r="B2610" t="s">
        <v>2646</v>
      </c>
      <c r="C2610" s="51">
        <f>Corr_0!C2610</f>
        <v>-1.3409306721598497E-2</v>
      </c>
      <c r="D2610" s="51">
        <v>4.1067904692802561E-2</v>
      </c>
    </row>
    <row r="2611" spans="2:4" x14ac:dyDescent="0.2">
      <c r="B2611" t="s">
        <v>2647</v>
      </c>
      <c r="C2611" s="51">
        <f>Corr_0!C2611</f>
        <v>4.5902053377029087E-2</v>
      </c>
      <c r="D2611" s="51">
        <v>5.1257570559896715E-2</v>
      </c>
    </row>
    <row r="2612" spans="2:4" x14ac:dyDescent="0.2">
      <c r="B2612" t="s">
        <v>2648</v>
      </c>
      <c r="C2612" s="51">
        <f>Corr_0!C2612</f>
        <v>9.1705533280765153E-3</v>
      </c>
      <c r="D2612" s="51">
        <v>2.5529261540919078E-2</v>
      </c>
    </row>
    <row r="2613" spans="2:4" x14ac:dyDescent="0.2">
      <c r="B2613" t="s">
        <v>2649</v>
      </c>
      <c r="C2613" s="51">
        <f>Corr_0!C2613</f>
        <v>-1.0336630161685663E-2</v>
      </c>
      <c r="D2613" s="51">
        <v>7.4793844159469713E-2</v>
      </c>
    </row>
    <row r="2614" spans="2:4" x14ac:dyDescent="0.2">
      <c r="B2614" t="s">
        <v>2650</v>
      </c>
      <c r="C2614" s="51">
        <f>Corr_0!C2614</f>
        <v>-9.076118140579589E-3</v>
      </c>
      <c r="D2614" s="51">
        <v>5.2644947670078684E-2</v>
      </c>
    </row>
    <row r="2615" spans="2:4" x14ac:dyDescent="0.2">
      <c r="B2615" t="s">
        <v>2651</v>
      </c>
      <c r="C2615" s="51">
        <f>Corr_0!C2615</f>
        <v>3.7836559362915889E-3</v>
      </c>
      <c r="D2615" s="51">
        <v>2.5205772942089019E-2</v>
      </c>
    </row>
    <row r="2616" spans="2:4" x14ac:dyDescent="0.2">
      <c r="B2616" t="s">
        <v>2652</v>
      </c>
      <c r="C2616" s="51">
        <f>Corr_0!C2616</f>
        <v>3.1282276726876862E-2</v>
      </c>
      <c r="D2616" s="51">
        <v>3.1005892672934906E-2</v>
      </c>
    </row>
    <row r="2617" spans="2:4" x14ac:dyDescent="0.2">
      <c r="B2617" t="s">
        <v>2653</v>
      </c>
      <c r="C2617" s="51">
        <f>Corr_0!C2617</f>
        <v>7.8633992676715083E-3</v>
      </c>
      <c r="D2617" s="51">
        <v>3.4839502597114748E-2</v>
      </c>
    </row>
    <row r="2618" spans="2:4" x14ac:dyDescent="0.2">
      <c r="B2618" t="s">
        <v>2654</v>
      </c>
      <c r="C2618" s="51">
        <f>Corr_0!C2618</f>
        <v>2.1375069560437755E-2</v>
      </c>
      <c r="D2618" s="51">
        <v>2.5074713048312068E-2</v>
      </c>
    </row>
    <row r="2619" spans="2:4" x14ac:dyDescent="0.2">
      <c r="B2619" t="s">
        <v>2655</v>
      </c>
      <c r="C2619" s="51">
        <f>Corr_0!C2619</f>
        <v>9.3473471658394522E-3</v>
      </c>
      <c r="D2619" s="51">
        <v>4.8610203280008313E-2</v>
      </c>
    </row>
    <row r="2620" spans="2:4" x14ac:dyDescent="0.2">
      <c r="B2620" t="s">
        <v>2656</v>
      </c>
      <c r="C2620" s="51">
        <f>Corr_0!C2620</f>
        <v>-3.7339548357244092E-3</v>
      </c>
      <c r="D2620" s="51">
        <v>3.6124778541707508E-2</v>
      </c>
    </row>
    <row r="2621" spans="2:4" x14ac:dyDescent="0.2">
      <c r="B2621" t="s">
        <v>2657</v>
      </c>
      <c r="C2621" s="51">
        <f>Corr_0!C2621</f>
        <v>2.8044418210559259E-2</v>
      </c>
      <c r="D2621" s="51">
        <v>2.8777468884663367E-2</v>
      </c>
    </row>
    <row r="2622" spans="2:4" x14ac:dyDescent="0.2">
      <c r="B2622" t="s">
        <v>2658</v>
      </c>
      <c r="C2622" s="51">
        <f>Corr_0!C2622</f>
        <v>6.5122245349594661E-3</v>
      </c>
      <c r="D2622" s="51">
        <v>2.505520267325213E-2</v>
      </c>
    </row>
    <row r="2623" spans="2:4" x14ac:dyDescent="0.2">
      <c r="B2623" t="s">
        <v>2659</v>
      </c>
      <c r="C2623" s="51">
        <f>Corr_0!C2623</f>
        <v>5.2556661056504146E-2</v>
      </c>
      <c r="D2623" s="51">
        <v>6.3163010382537077E-2</v>
      </c>
    </row>
    <row r="2624" spans="2:4" x14ac:dyDescent="0.2">
      <c r="B2624" t="s">
        <v>2660</v>
      </c>
      <c r="C2624" s="51">
        <f>Corr_0!C2624</f>
        <v>2.2176179211309217E-2</v>
      </c>
      <c r="D2624" s="51">
        <v>3.6855418574166736E-2</v>
      </c>
    </row>
    <row r="2625" spans="2:4" x14ac:dyDescent="0.2">
      <c r="B2625" t="s">
        <v>2661</v>
      </c>
      <c r="C2625" s="51">
        <f>Corr_0!C2625</f>
        <v>-2.0488815909001146E-2</v>
      </c>
      <c r="D2625" s="51">
        <v>4.1433064991835834E-2</v>
      </c>
    </row>
    <row r="2626" spans="2:4" x14ac:dyDescent="0.2">
      <c r="B2626" t="s">
        <v>2662</v>
      </c>
      <c r="C2626" s="51">
        <f>Corr_0!C2626</f>
        <v>1.5546597873725119E-2</v>
      </c>
      <c r="D2626" s="51">
        <v>2.7074455876861598E-2</v>
      </c>
    </row>
    <row r="2627" spans="2:4" x14ac:dyDescent="0.2">
      <c r="B2627" t="s">
        <v>2663</v>
      </c>
      <c r="C2627" s="51">
        <f>Corr_0!C2627</f>
        <v>1.0409536229856393E-2</v>
      </c>
      <c r="D2627" s="51">
        <v>2.5717992544776126E-2</v>
      </c>
    </row>
    <row r="2628" spans="2:4" x14ac:dyDescent="0.2">
      <c r="B2628" t="s">
        <v>2664</v>
      </c>
      <c r="C2628" s="51">
        <f>Corr_0!C2628</f>
        <v>6.4089562740798651E-3</v>
      </c>
      <c r="D2628" s="51">
        <v>2.5107658232497151E-2</v>
      </c>
    </row>
    <row r="2629" spans="2:4" x14ac:dyDescent="0.2">
      <c r="B2629" t="s">
        <v>2665</v>
      </c>
      <c r="C2629" s="51">
        <f>Corr_0!C2629</f>
        <v>-1.8267314710636889E-2</v>
      </c>
      <c r="D2629" s="51">
        <v>2.5002199432781768E-2</v>
      </c>
    </row>
    <row r="2630" spans="2:4" x14ac:dyDescent="0.2">
      <c r="B2630" t="s">
        <v>2666</v>
      </c>
      <c r="C2630" s="51">
        <f>Corr_0!C2630</f>
        <v>2.8180789632186884E-2</v>
      </c>
      <c r="D2630" s="51">
        <v>5.2376936342126271E-2</v>
      </c>
    </row>
    <row r="2631" spans="2:4" x14ac:dyDescent="0.2">
      <c r="B2631" t="s">
        <v>2667</v>
      </c>
      <c r="C2631" s="51">
        <f>Corr_0!C2631</f>
        <v>2.7341300834324185E-2</v>
      </c>
      <c r="D2631" s="51">
        <v>4.1006506221847802E-2</v>
      </c>
    </row>
    <row r="2632" spans="2:4" x14ac:dyDescent="0.2">
      <c r="B2632" t="s">
        <v>2668</v>
      </c>
      <c r="C2632" s="51">
        <f>Corr_0!C2632</f>
        <v>2.6024601124190735E-2</v>
      </c>
      <c r="D2632" s="51">
        <v>2.5680782974020561E-2</v>
      </c>
    </row>
    <row r="2633" spans="2:4" x14ac:dyDescent="0.2">
      <c r="B2633" t="s">
        <v>2669</v>
      </c>
      <c r="C2633" s="51">
        <f>Corr_0!C2633</f>
        <v>3.8998498445470486E-2</v>
      </c>
      <c r="D2633" s="51">
        <v>2.502945431374488E-2</v>
      </c>
    </row>
    <row r="2634" spans="2:4" x14ac:dyDescent="0.2">
      <c r="B2634" t="s">
        <v>2670</v>
      </c>
      <c r="C2634" s="51">
        <f>Corr_0!C2634</f>
        <v>-2.4403731869945509E-3</v>
      </c>
      <c r="D2634" s="51">
        <v>3.2056895229974944E-2</v>
      </c>
    </row>
    <row r="2635" spans="2:4" x14ac:dyDescent="0.2">
      <c r="B2635" t="s">
        <v>2671</v>
      </c>
      <c r="C2635" s="51">
        <f>Corr_0!C2635</f>
        <v>3.6425595243710276E-3</v>
      </c>
      <c r="D2635" s="51">
        <v>2.7095256330817719E-2</v>
      </c>
    </row>
    <row r="2636" spans="2:4" x14ac:dyDescent="0.2">
      <c r="B2636" t="s">
        <v>2672</v>
      </c>
      <c r="C2636" s="51">
        <f>Corr_0!C2636</f>
        <v>2.0049830012192738E-2</v>
      </c>
      <c r="D2636" s="51">
        <v>8.5043581517212724E-2</v>
      </c>
    </row>
    <row r="2637" spans="2:4" x14ac:dyDescent="0.2">
      <c r="B2637" t="s">
        <v>2673</v>
      </c>
      <c r="C2637" s="51">
        <f>Corr_0!C2637</f>
        <v>5.9936835937747131E-3</v>
      </c>
      <c r="D2637" s="51">
        <v>5.0600396400411064E-2</v>
      </c>
    </row>
    <row r="2638" spans="2:4" x14ac:dyDescent="0.2">
      <c r="B2638" t="s">
        <v>2674</v>
      </c>
      <c r="C2638" s="51">
        <f>Corr_0!C2638</f>
        <v>2.6336364668386653E-2</v>
      </c>
      <c r="D2638" s="51">
        <v>3.0487283380922277E-2</v>
      </c>
    </row>
    <row r="2639" spans="2:4" x14ac:dyDescent="0.2">
      <c r="B2639" t="s">
        <v>2675</v>
      </c>
      <c r="C2639" s="51">
        <f>Corr_0!C2639</f>
        <v>-9.704324928518776E-4</v>
      </c>
      <c r="D2639" s="51">
        <v>5.8920140334456042E-2</v>
      </c>
    </row>
    <row r="2640" spans="2:4" x14ac:dyDescent="0.2">
      <c r="B2640" t="s">
        <v>2676</v>
      </c>
      <c r="C2640" s="51">
        <f>Corr_0!C2640</f>
        <v>7.8170403502206241E-3</v>
      </c>
      <c r="D2640" s="51">
        <v>2.6769007546636529E-2</v>
      </c>
    </row>
    <row r="2641" spans="2:4" x14ac:dyDescent="0.2">
      <c r="B2641" t="s">
        <v>2677</v>
      </c>
      <c r="C2641" s="51">
        <f>Corr_0!C2641</f>
        <v>-7.2175736778701833E-3</v>
      </c>
      <c r="D2641" s="51">
        <v>3.9776215579931634E-2</v>
      </c>
    </row>
    <row r="2642" spans="2:4" x14ac:dyDescent="0.2">
      <c r="B2642" t="s">
        <v>2678</v>
      </c>
      <c r="C2642" s="51">
        <f>Corr_0!C2642</f>
        <v>2.996477755622904E-2</v>
      </c>
      <c r="D2642" s="51">
        <v>6.1319264652690046E-2</v>
      </c>
    </row>
    <row r="2643" spans="2:4" x14ac:dyDescent="0.2">
      <c r="B2643" t="s">
        <v>2679</v>
      </c>
      <c r="C2643" s="51">
        <f>Corr_0!C2643</f>
        <v>-4.3016542345592837E-2</v>
      </c>
      <c r="D2643" s="51">
        <v>4.0980284190398564E-2</v>
      </c>
    </row>
    <row r="2644" spans="2:4" x14ac:dyDescent="0.2">
      <c r="B2644" t="s">
        <v>2680</v>
      </c>
      <c r="C2644" s="51">
        <f>Corr_0!C2644</f>
        <v>-5.3831122827136139E-2</v>
      </c>
      <c r="D2644" s="51">
        <v>0.13152496912571476</v>
      </c>
    </row>
    <row r="2645" spans="2:4" x14ac:dyDescent="0.2">
      <c r="B2645" t="s">
        <v>2681</v>
      </c>
      <c r="C2645" s="51">
        <f>Corr_0!C2645</f>
        <v>2.1726133409556904E-2</v>
      </c>
      <c r="D2645" s="51">
        <v>2.8235809666850992E-2</v>
      </c>
    </row>
    <row r="2646" spans="2:4" x14ac:dyDescent="0.2">
      <c r="B2646" t="s">
        <v>2682</v>
      </c>
      <c r="C2646" s="51">
        <f>Corr_0!C2646</f>
        <v>1.9637925776738181E-2</v>
      </c>
      <c r="D2646" s="51">
        <v>2.5181510543496183E-2</v>
      </c>
    </row>
    <row r="2647" spans="2:4" x14ac:dyDescent="0.2">
      <c r="B2647" t="s">
        <v>2683</v>
      </c>
      <c r="C2647" s="51">
        <f>Corr_0!C2647</f>
        <v>-3.1879197671267505E-2</v>
      </c>
      <c r="D2647" s="51">
        <v>2.5363956908897867E-2</v>
      </c>
    </row>
    <row r="2648" spans="2:4" x14ac:dyDescent="0.2">
      <c r="B2648" t="s">
        <v>2684</v>
      </c>
      <c r="C2648" s="51">
        <f>Corr_0!C2648</f>
        <v>4.9077823553954285E-2</v>
      </c>
      <c r="D2648" s="51">
        <v>3.4133591689436645E-2</v>
      </c>
    </row>
    <row r="2649" spans="2:4" x14ac:dyDescent="0.2">
      <c r="B2649" t="s">
        <v>2685</v>
      </c>
      <c r="C2649" s="51">
        <f>Corr_0!C2649</f>
        <v>2.2670890245278501E-2</v>
      </c>
      <c r="D2649" s="51">
        <v>5.0849283644123236E-2</v>
      </c>
    </row>
    <row r="2650" spans="2:4" x14ac:dyDescent="0.2">
      <c r="B2650" t="s">
        <v>2686</v>
      </c>
      <c r="C2650" s="51">
        <f>Corr_0!C2650</f>
        <v>1.1496246989991134E-2</v>
      </c>
      <c r="D2650" s="51">
        <v>3.937349890227821E-2</v>
      </c>
    </row>
    <row r="2651" spans="2:4" x14ac:dyDescent="0.2">
      <c r="B2651" t="s">
        <v>2687</v>
      </c>
      <c r="C2651" s="51">
        <f>Corr_0!C2651</f>
        <v>-1.1190172715501018E-3</v>
      </c>
      <c r="D2651" s="51">
        <v>7.1174927300215893E-2</v>
      </c>
    </row>
    <row r="2652" spans="2:4" x14ac:dyDescent="0.2">
      <c r="B2652" t="s">
        <v>2688</v>
      </c>
      <c r="C2652" s="51">
        <f>Corr_0!C2652</f>
        <v>3.6984424922141934E-2</v>
      </c>
      <c r="D2652" s="51">
        <v>2.5128437987928954E-2</v>
      </c>
    </row>
    <row r="2653" spans="2:4" x14ac:dyDescent="0.2">
      <c r="B2653" t="s">
        <v>2689</v>
      </c>
      <c r="C2653" s="51">
        <f>Corr_0!C2653</f>
        <v>1.1344565456711357E-3</v>
      </c>
      <c r="D2653" s="51">
        <v>5.5143939980898782E-2</v>
      </c>
    </row>
    <row r="2654" spans="2:4" x14ac:dyDescent="0.2">
      <c r="B2654" t="s">
        <v>2690</v>
      </c>
      <c r="C2654" s="51">
        <f>Corr_0!C2654</f>
        <v>-1.8296575066185424E-3</v>
      </c>
      <c r="D2654" s="51">
        <v>2.7918005337449373E-2</v>
      </c>
    </row>
    <row r="2655" spans="2:4" x14ac:dyDescent="0.2">
      <c r="B2655" t="s">
        <v>2691</v>
      </c>
      <c r="C2655" s="51">
        <f>Corr_0!C2655</f>
        <v>-1.9247568200521075E-3</v>
      </c>
      <c r="D2655" s="51">
        <v>2.8331264520666869E-2</v>
      </c>
    </row>
    <row r="2656" spans="2:4" x14ac:dyDescent="0.2">
      <c r="B2656" t="s">
        <v>2692</v>
      </c>
      <c r="C2656" s="51">
        <f>Corr_0!C2656</f>
        <v>3.3154147613576559E-2</v>
      </c>
      <c r="D2656" s="51">
        <v>7.1369725052081751E-2</v>
      </c>
    </row>
    <row r="2657" spans="2:4" x14ac:dyDescent="0.2">
      <c r="B2657" t="s">
        <v>2693</v>
      </c>
      <c r="C2657" s="51">
        <f>Corr_0!C2657</f>
        <v>3.6435225214942246E-2</v>
      </c>
      <c r="D2657" s="51">
        <v>2.6159094398945058E-2</v>
      </c>
    </row>
    <row r="2658" spans="2:4" x14ac:dyDescent="0.2">
      <c r="B2658" t="s">
        <v>2694</v>
      </c>
      <c r="C2658" s="51">
        <f>Corr_0!C2658</f>
        <v>3.7161894280747239E-2</v>
      </c>
      <c r="D2658" s="51">
        <v>3.1021254910303692E-2</v>
      </c>
    </row>
    <row r="2659" spans="2:4" x14ac:dyDescent="0.2">
      <c r="B2659" t="s">
        <v>2695</v>
      </c>
      <c r="C2659" s="51">
        <f>Corr_0!C2659</f>
        <v>-1.2629861618842187E-2</v>
      </c>
      <c r="D2659" s="51">
        <v>2.6792411489768516E-2</v>
      </c>
    </row>
    <row r="2660" spans="2:4" x14ac:dyDescent="0.2">
      <c r="B2660" t="s">
        <v>2696</v>
      </c>
      <c r="C2660" s="51">
        <f>Corr_0!C2660</f>
        <v>3.0546114074337813E-2</v>
      </c>
      <c r="D2660" s="51">
        <v>4.0323809228216108E-2</v>
      </c>
    </row>
    <row r="2661" spans="2:4" x14ac:dyDescent="0.2">
      <c r="B2661" t="s">
        <v>2697</v>
      </c>
      <c r="C2661" s="51">
        <f>Corr_0!C2661</f>
        <v>-1.2095294470409855E-2</v>
      </c>
      <c r="D2661" s="51">
        <v>6.226889404341919E-2</v>
      </c>
    </row>
    <row r="2662" spans="2:4" x14ac:dyDescent="0.2">
      <c r="B2662" t="s">
        <v>2698</v>
      </c>
      <c r="C2662" s="51">
        <f>Corr_0!C2662</f>
        <v>1.1454883266053302E-2</v>
      </c>
      <c r="D2662" s="51">
        <v>4.5564153120599277E-2</v>
      </c>
    </row>
    <row r="2663" spans="2:4" x14ac:dyDescent="0.2">
      <c r="B2663" t="s">
        <v>2699</v>
      </c>
      <c r="C2663" s="51">
        <f>Corr_0!C2663</f>
        <v>-8.4584870199271005E-3</v>
      </c>
      <c r="D2663" s="51">
        <v>0.11477748868414425</v>
      </c>
    </row>
    <row r="2664" spans="2:4" x14ac:dyDescent="0.2">
      <c r="B2664" t="s">
        <v>2700</v>
      </c>
      <c r="C2664" s="51">
        <f>Corr_0!C2664</f>
        <v>1.7270361325768993E-2</v>
      </c>
      <c r="D2664" s="51">
        <v>4.5404230824201301E-2</v>
      </c>
    </row>
    <row r="2665" spans="2:4" x14ac:dyDescent="0.2">
      <c r="B2665" t="s">
        <v>2701</v>
      </c>
      <c r="C2665" s="51">
        <f>Corr_0!C2665</f>
        <v>5.8660640462522848E-3</v>
      </c>
      <c r="D2665" s="51">
        <v>2.7452718893353864E-2</v>
      </c>
    </row>
    <row r="2666" spans="2:4" x14ac:dyDescent="0.2">
      <c r="B2666" t="s">
        <v>2702</v>
      </c>
      <c r="C2666" s="51">
        <f>Corr_0!C2666</f>
        <v>-5.4237528776791537E-3</v>
      </c>
      <c r="D2666" s="51">
        <v>2.5860008860882886E-2</v>
      </c>
    </row>
    <row r="2667" spans="2:4" x14ac:dyDescent="0.2">
      <c r="B2667" t="s">
        <v>2703</v>
      </c>
      <c r="C2667" s="51">
        <f>Corr_0!C2667</f>
        <v>4.6980692176651333E-3</v>
      </c>
      <c r="D2667" s="51">
        <v>5.3505816120761052E-2</v>
      </c>
    </row>
    <row r="2668" spans="2:4" x14ac:dyDescent="0.2">
      <c r="B2668" t="s">
        <v>2704</v>
      </c>
      <c r="C2668" s="51">
        <f>Corr_0!C2668</f>
        <v>1.0013462063906568E-2</v>
      </c>
      <c r="D2668" s="51">
        <v>9.6979791123940562E-2</v>
      </c>
    </row>
    <row r="2669" spans="2:4" x14ac:dyDescent="0.2">
      <c r="B2669" t="s">
        <v>2705</v>
      </c>
      <c r="C2669" s="51">
        <f>Corr_0!C2669</f>
        <v>-9.8448473591860996E-3</v>
      </c>
      <c r="D2669" s="51">
        <v>3.5219782601287712E-2</v>
      </c>
    </row>
    <row r="2670" spans="2:4" x14ac:dyDescent="0.2">
      <c r="B2670" t="s">
        <v>2706</v>
      </c>
      <c r="C2670" s="51">
        <f>Corr_0!C2670</f>
        <v>1.3116705806736456E-2</v>
      </c>
      <c r="D2670" s="51">
        <v>2.7452055970930596E-2</v>
      </c>
    </row>
    <row r="2671" spans="2:4" x14ac:dyDescent="0.2">
      <c r="B2671" t="s">
        <v>2707</v>
      </c>
      <c r="C2671" s="51">
        <f>Corr_0!C2671</f>
        <v>1.3062210340189454E-3</v>
      </c>
      <c r="D2671" s="51">
        <v>3.1608199591708706E-2</v>
      </c>
    </row>
    <row r="2672" spans="2:4" x14ac:dyDescent="0.2">
      <c r="B2672" t="s">
        <v>2708</v>
      </c>
      <c r="C2672" s="51">
        <f>Corr_0!C2672</f>
        <v>1.0504264660862293E-2</v>
      </c>
      <c r="D2672" s="51">
        <v>3.2947950570992098E-2</v>
      </c>
    </row>
    <row r="2673" spans="2:4" x14ac:dyDescent="0.2">
      <c r="B2673" t="s">
        <v>2709</v>
      </c>
      <c r="C2673" s="51">
        <f>Corr_0!C2673</f>
        <v>-4.3864639851295892E-3</v>
      </c>
      <c r="D2673" s="51">
        <v>3.4297091432917995E-2</v>
      </c>
    </row>
    <row r="2674" spans="2:4" x14ac:dyDescent="0.2">
      <c r="B2674" t="s">
        <v>2710</v>
      </c>
      <c r="C2674" s="51">
        <f>Corr_0!C2674</f>
        <v>-1.7649573553884884E-2</v>
      </c>
      <c r="D2674" s="51">
        <v>2.5685994277337584E-2</v>
      </c>
    </row>
    <row r="2675" spans="2:4" x14ac:dyDescent="0.2">
      <c r="B2675" t="s">
        <v>2711</v>
      </c>
      <c r="C2675" s="51">
        <f>Corr_0!C2675</f>
        <v>-9.755922616569301E-3</v>
      </c>
      <c r="D2675" s="51">
        <v>2.5763225347351447E-2</v>
      </c>
    </row>
    <row r="2676" spans="2:4" x14ac:dyDescent="0.2">
      <c r="B2676" t="s">
        <v>2712</v>
      </c>
      <c r="C2676" s="51">
        <f>Corr_0!C2676</f>
        <v>2.1962965482442087E-2</v>
      </c>
      <c r="D2676" s="51">
        <v>2.5878753952335139E-2</v>
      </c>
    </row>
    <row r="2677" spans="2:4" x14ac:dyDescent="0.2">
      <c r="B2677" t="s">
        <v>2713</v>
      </c>
      <c r="C2677" s="51">
        <f>Corr_0!C2677</f>
        <v>-1.6849867406106923E-2</v>
      </c>
      <c r="D2677" s="51">
        <v>2.5551620281264526E-2</v>
      </c>
    </row>
    <row r="2678" spans="2:4" x14ac:dyDescent="0.2">
      <c r="B2678" t="s">
        <v>2714</v>
      </c>
      <c r="C2678" s="51">
        <f>Corr_0!C2678</f>
        <v>-3.7210400689720313E-4</v>
      </c>
      <c r="D2678" s="51">
        <v>2.5025445110281791E-2</v>
      </c>
    </row>
    <row r="2679" spans="2:4" x14ac:dyDescent="0.2">
      <c r="B2679" t="s">
        <v>2715</v>
      </c>
      <c r="C2679" s="51">
        <f>Corr_0!C2679</f>
        <v>4.0048491492424669E-2</v>
      </c>
      <c r="D2679" s="51">
        <v>3.8675652824938941E-2</v>
      </c>
    </row>
    <row r="2680" spans="2:4" x14ac:dyDescent="0.2">
      <c r="B2680" t="s">
        <v>2716</v>
      </c>
      <c r="C2680" s="51">
        <f>Corr_0!C2680</f>
        <v>-2.2105615040103214E-2</v>
      </c>
      <c r="D2680" s="51">
        <v>5.2034579749780263E-2</v>
      </c>
    </row>
    <row r="2681" spans="2:4" x14ac:dyDescent="0.2">
      <c r="B2681" t="s">
        <v>2717</v>
      </c>
      <c r="C2681" s="51">
        <f>Corr_0!C2681</f>
        <v>-1.429980747671339E-2</v>
      </c>
      <c r="D2681" s="51">
        <v>2.5351670969244077E-2</v>
      </c>
    </row>
    <row r="2682" spans="2:4" x14ac:dyDescent="0.2">
      <c r="B2682" t="s">
        <v>2718</v>
      </c>
      <c r="C2682" s="51">
        <f>Corr_0!C2682</f>
        <v>4.0246876910388481E-2</v>
      </c>
      <c r="D2682" s="51">
        <v>2.6546233592035139E-2</v>
      </c>
    </row>
    <row r="2683" spans="2:4" x14ac:dyDescent="0.2">
      <c r="B2683" t="s">
        <v>2719</v>
      </c>
      <c r="C2683" s="51">
        <f>Corr_0!C2683</f>
        <v>-1.8602235843308661E-2</v>
      </c>
      <c r="D2683" s="51">
        <v>6.0409325273297614E-2</v>
      </c>
    </row>
    <row r="2684" spans="2:4" x14ac:dyDescent="0.2">
      <c r="B2684" t="s">
        <v>2720</v>
      </c>
      <c r="C2684" s="51">
        <f>Corr_0!C2684</f>
        <v>-2.6811842868852992E-2</v>
      </c>
      <c r="D2684" s="51">
        <v>6.2465235571275438E-2</v>
      </c>
    </row>
    <row r="2685" spans="2:4" x14ac:dyDescent="0.2">
      <c r="B2685" t="s">
        <v>2721</v>
      </c>
      <c r="C2685" s="51">
        <f>Corr_0!C2685</f>
        <v>3.2777288115953457E-2</v>
      </c>
      <c r="D2685" s="51">
        <v>2.6829142351034813E-2</v>
      </c>
    </row>
    <row r="2686" spans="2:4" x14ac:dyDescent="0.2">
      <c r="B2686" t="s">
        <v>2722</v>
      </c>
      <c r="C2686" s="51">
        <f>Corr_0!C2686</f>
        <v>-2.2271472276704826E-2</v>
      </c>
      <c r="D2686" s="51">
        <v>3.2529234709242266E-2</v>
      </c>
    </row>
    <row r="2687" spans="2:4" x14ac:dyDescent="0.2">
      <c r="B2687" t="s">
        <v>2723</v>
      </c>
      <c r="C2687" s="51">
        <f>Corr_0!C2687</f>
        <v>-7.9571973990729596E-3</v>
      </c>
      <c r="D2687" s="51">
        <v>2.8725466139409451E-2</v>
      </c>
    </row>
    <row r="2688" spans="2:4" x14ac:dyDescent="0.2">
      <c r="B2688" t="s">
        <v>2724</v>
      </c>
      <c r="C2688" s="51">
        <f>Corr_0!C2688</f>
        <v>2.2492608967839703E-3</v>
      </c>
      <c r="D2688" s="51">
        <v>3.296424608036147E-2</v>
      </c>
    </row>
    <row r="2689" spans="2:4" x14ac:dyDescent="0.2">
      <c r="B2689" t="s">
        <v>2725</v>
      </c>
      <c r="C2689" s="51">
        <f>Corr_0!C2689</f>
        <v>-1.6058845180243739E-2</v>
      </c>
      <c r="D2689" s="51">
        <v>4.8641815932575841E-2</v>
      </c>
    </row>
    <row r="2690" spans="2:4" x14ac:dyDescent="0.2">
      <c r="B2690" t="s">
        <v>2726</v>
      </c>
      <c r="C2690" s="51">
        <f>Corr_0!C2690</f>
        <v>3.8262222784615572E-2</v>
      </c>
      <c r="D2690" s="51">
        <v>2.7798657923612084E-2</v>
      </c>
    </row>
    <row r="2691" spans="2:4" x14ac:dyDescent="0.2">
      <c r="B2691" t="s">
        <v>2727</v>
      </c>
      <c r="C2691" s="51">
        <f>Corr_0!C2691</f>
        <v>-1.33155775771175E-2</v>
      </c>
      <c r="D2691" s="51">
        <v>2.5860632734276259E-2</v>
      </c>
    </row>
    <row r="2692" spans="2:4" x14ac:dyDescent="0.2">
      <c r="B2692" t="s">
        <v>2728</v>
      </c>
      <c r="C2692" s="51">
        <f>Corr_0!C2692</f>
        <v>2.7425044611255833E-2</v>
      </c>
      <c r="D2692" s="51">
        <v>4.8469359271167536E-2</v>
      </c>
    </row>
    <row r="2693" spans="2:4" x14ac:dyDescent="0.2">
      <c r="B2693" t="s">
        <v>2729</v>
      </c>
      <c r="C2693" s="51">
        <f>Corr_0!C2693</f>
        <v>-1.3738996178032351E-2</v>
      </c>
      <c r="D2693" s="51">
        <v>5.525117084977986E-2</v>
      </c>
    </row>
    <row r="2694" spans="2:4" x14ac:dyDescent="0.2">
      <c r="B2694" t="s">
        <v>2730</v>
      </c>
      <c r="C2694" s="51">
        <f>Corr_0!C2694</f>
        <v>2.9351836977860715E-2</v>
      </c>
      <c r="D2694" s="51">
        <v>2.5280454074418573E-2</v>
      </c>
    </row>
    <row r="2695" spans="2:4" x14ac:dyDescent="0.2">
      <c r="B2695" t="s">
        <v>2731</v>
      </c>
      <c r="C2695" s="51">
        <f>Corr_0!C2695</f>
        <v>-2.954663573059943E-2</v>
      </c>
      <c r="D2695" s="51">
        <v>3.0888674647599774E-2</v>
      </c>
    </row>
    <row r="2696" spans="2:4" x14ac:dyDescent="0.2">
      <c r="B2696" t="s">
        <v>2732</v>
      </c>
      <c r="C2696" s="51">
        <f>Corr_0!C2696</f>
        <v>-3.3043766644416175E-3</v>
      </c>
      <c r="D2696" s="51">
        <v>3.975147546164725E-2</v>
      </c>
    </row>
    <row r="2697" spans="2:4" x14ac:dyDescent="0.2">
      <c r="B2697" t="s">
        <v>2733</v>
      </c>
      <c r="C2697" s="51">
        <f>Corr_0!C2697</f>
        <v>-1.6876708750388776E-2</v>
      </c>
      <c r="D2697" s="51">
        <v>6.3812058761717083E-2</v>
      </c>
    </row>
    <row r="2698" spans="2:4" x14ac:dyDescent="0.2">
      <c r="B2698" t="s">
        <v>2734</v>
      </c>
      <c r="C2698" s="51">
        <f>Corr_0!C2698</f>
        <v>4.2298843293632524E-2</v>
      </c>
      <c r="D2698" s="51">
        <v>2.9375423191535421E-2</v>
      </c>
    </row>
    <row r="2699" spans="2:4" x14ac:dyDescent="0.2">
      <c r="B2699" t="s">
        <v>2735</v>
      </c>
      <c r="C2699" s="51">
        <f>Corr_0!C2699</f>
        <v>2.9872782509560984E-2</v>
      </c>
      <c r="D2699" s="51">
        <v>2.8163419032755103E-2</v>
      </c>
    </row>
    <row r="2700" spans="2:4" x14ac:dyDescent="0.2">
      <c r="B2700" t="s">
        <v>2736</v>
      </c>
      <c r="C2700" s="51">
        <f>Corr_0!C2700</f>
        <v>3.101151783113789E-2</v>
      </c>
      <c r="D2700" s="51">
        <v>2.5324678814927334E-2</v>
      </c>
    </row>
    <row r="2701" spans="2:4" x14ac:dyDescent="0.2">
      <c r="B2701" t="s">
        <v>2737</v>
      </c>
      <c r="C2701" s="51">
        <f>Corr_0!C2701</f>
        <v>1.0314286000550768E-2</v>
      </c>
      <c r="D2701" s="51">
        <v>3.4966494698769363E-2</v>
      </c>
    </row>
    <row r="2702" spans="2:4" x14ac:dyDescent="0.2">
      <c r="B2702" t="s">
        <v>2738</v>
      </c>
      <c r="C2702" s="51">
        <f>Corr_0!C2702</f>
        <v>4.4153337497465465E-4</v>
      </c>
      <c r="D2702" s="51">
        <v>5.6922934636431659E-2</v>
      </c>
    </row>
    <row r="2703" spans="2:4" x14ac:dyDescent="0.2">
      <c r="B2703" t="s">
        <v>2739</v>
      </c>
      <c r="C2703" s="51">
        <f>Corr_0!C2703</f>
        <v>1.3214226462144837E-2</v>
      </c>
      <c r="D2703" s="51">
        <v>3.4355570369430224E-2</v>
      </c>
    </row>
    <row r="2704" spans="2:4" x14ac:dyDescent="0.2">
      <c r="B2704" t="s">
        <v>2740</v>
      </c>
      <c r="C2704" s="51">
        <f>Corr_0!C2704</f>
        <v>2.5326829502311292E-2</v>
      </c>
      <c r="D2704" s="51">
        <v>2.740054271079289E-2</v>
      </c>
    </row>
    <row r="2705" spans="2:4" x14ac:dyDescent="0.2">
      <c r="B2705" t="s">
        <v>2741</v>
      </c>
      <c r="C2705" s="51">
        <f>Corr_0!C2705</f>
        <v>-1.7947508384480011E-2</v>
      </c>
      <c r="D2705" s="51">
        <v>2.6164571065322335E-2</v>
      </c>
    </row>
    <row r="2706" spans="2:4" x14ac:dyDescent="0.2">
      <c r="B2706" t="s">
        <v>2742</v>
      </c>
      <c r="C2706" s="51">
        <f>Corr_0!C2706</f>
        <v>3.4404169915414014E-2</v>
      </c>
      <c r="D2706" s="51">
        <v>3.7398021418344904E-2</v>
      </c>
    </row>
    <row r="2707" spans="2:4" x14ac:dyDescent="0.2">
      <c r="B2707" t="s">
        <v>2743</v>
      </c>
      <c r="C2707" s="51">
        <f>Corr_0!C2707</f>
        <v>3.4492883561591199E-2</v>
      </c>
      <c r="D2707" s="51">
        <v>4.3135525018441243E-2</v>
      </c>
    </row>
    <row r="2708" spans="2:4" x14ac:dyDescent="0.2">
      <c r="B2708" t="s">
        <v>2744</v>
      </c>
      <c r="C2708" s="51">
        <f>Corr_0!C2708</f>
        <v>3.5568299801820628E-2</v>
      </c>
      <c r="D2708" s="51">
        <v>4.4336193500813602E-2</v>
      </c>
    </row>
    <row r="2709" spans="2:4" x14ac:dyDescent="0.2">
      <c r="B2709" t="s">
        <v>2745</v>
      </c>
      <c r="C2709" s="51">
        <f>Corr_0!C2709</f>
        <v>1.2298635805867443E-2</v>
      </c>
      <c r="D2709" s="51">
        <v>2.5651418347389602E-2</v>
      </c>
    </row>
    <row r="2710" spans="2:4" x14ac:dyDescent="0.2">
      <c r="B2710" t="s">
        <v>2746</v>
      </c>
      <c r="C2710" s="51">
        <f>Corr_0!C2710</f>
        <v>-1.0888540231388891E-2</v>
      </c>
      <c r="D2710" s="51">
        <v>4.3863856216503211E-2</v>
      </c>
    </row>
    <row r="2711" spans="2:4" x14ac:dyDescent="0.2">
      <c r="B2711" t="s">
        <v>2747</v>
      </c>
      <c r="C2711" s="51">
        <f>Corr_0!C2711</f>
        <v>2.0767490495093736E-2</v>
      </c>
      <c r="D2711" s="51">
        <v>5.2814150421268719E-2</v>
      </c>
    </row>
    <row r="2712" spans="2:4" x14ac:dyDescent="0.2">
      <c r="B2712" t="s">
        <v>2748</v>
      </c>
      <c r="C2712" s="51">
        <f>Corr_0!C2712</f>
        <v>2.548158098270328E-2</v>
      </c>
      <c r="D2712" s="51">
        <v>3.2372176431301219E-2</v>
      </c>
    </row>
    <row r="2713" spans="2:4" x14ac:dyDescent="0.2">
      <c r="B2713" t="s">
        <v>2749</v>
      </c>
      <c r="C2713" s="51">
        <f>Corr_0!C2713</f>
        <v>1.989259085063649E-2</v>
      </c>
      <c r="D2713" s="51">
        <v>2.5026971184129391E-2</v>
      </c>
    </row>
    <row r="2714" spans="2:4" x14ac:dyDescent="0.2">
      <c r="B2714" t="s">
        <v>2750</v>
      </c>
      <c r="C2714" s="51">
        <f>Corr_0!C2714</f>
        <v>-1.5170425131276062E-2</v>
      </c>
      <c r="D2714" s="51">
        <v>6.64967100663931E-2</v>
      </c>
    </row>
    <row r="2715" spans="2:4" x14ac:dyDescent="0.2">
      <c r="B2715" t="s">
        <v>2751</v>
      </c>
      <c r="C2715" s="51">
        <f>Corr_0!C2715</f>
        <v>1.9416143060162316E-2</v>
      </c>
      <c r="D2715" s="51">
        <v>9.6168304969164869E-2</v>
      </c>
    </row>
    <row r="2716" spans="2:4" x14ac:dyDescent="0.2">
      <c r="B2716" t="s">
        <v>2752</v>
      </c>
      <c r="C2716" s="51">
        <f>Corr_0!C2716</f>
        <v>2.2867073498530534E-3</v>
      </c>
      <c r="D2716" s="51">
        <v>2.9798158921831821E-2</v>
      </c>
    </row>
    <row r="2717" spans="2:4" x14ac:dyDescent="0.2">
      <c r="B2717" t="s">
        <v>2753</v>
      </c>
      <c r="C2717" s="51">
        <f>Corr_0!C2717</f>
        <v>-1.5183911811484355E-2</v>
      </c>
      <c r="D2717" s="51">
        <v>2.6167697005728366E-2</v>
      </c>
    </row>
    <row r="2718" spans="2:4" x14ac:dyDescent="0.2">
      <c r="B2718" t="s">
        <v>2754</v>
      </c>
      <c r="C2718" s="51">
        <f>Corr_0!C2718</f>
        <v>-4.5600196797841996E-3</v>
      </c>
      <c r="D2718" s="51">
        <v>2.5128627410785725E-2</v>
      </c>
    </row>
    <row r="2719" spans="2:4" x14ac:dyDescent="0.2">
      <c r="B2719" t="s">
        <v>2755</v>
      </c>
      <c r="C2719" s="51">
        <f>Corr_0!C2719</f>
        <v>-7.0107683534986771E-3</v>
      </c>
      <c r="D2719" s="51">
        <v>2.6355946580980949E-2</v>
      </c>
    </row>
    <row r="2720" spans="2:4" x14ac:dyDescent="0.2">
      <c r="B2720" t="s">
        <v>2756</v>
      </c>
      <c r="C2720" s="51">
        <f>Corr_0!C2720</f>
        <v>-1.3329185147397343E-2</v>
      </c>
      <c r="D2720" s="51">
        <v>3.2365666235017916E-2</v>
      </c>
    </row>
    <row r="2721" spans="2:4" x14ac:dyDescent="0.2">
      <c r="B2721" t="s">
        <v>2757</v>
      </c>
      <c r="C2721" s="51">
        <f>Corr_0!C2721</f>
        <v>2.5845360531580076E-2</v>
      </c>
      <c r="D2721" s="51">
        <v>2.5003093900424569E-2</v>
      </c>
    </row>
    <row r="2722" spans="2:4" x14ac:dyDescent="0.2">
      <c r="B2722" t="s">
        <v>2758</v>
      </c>
      <c r="C2722" s="51">
        <f>Corr_0!C2722</f>
        <v>1.0633611864997427E-2</v>
      </c>
      <c r="D2722" s="51">
        <v>2.525617134347722E-2</v>
      </c>
    </row>
    <row r="2723" spans="2:4" x14ac:dyDescent="0.2">
      <c r="B2723" t="s">
        <v>2759</v>
      </c>
      <c r="C2723" s="51">
        <f>Corr_0!C2723</f>
        <v>9.2204911128945174E-3</v>
      </c>
      <c r="D2723" s="51">
        <v>2.5551268495586869E-2</v>
      </c>
    </row>
    <row r="2724" spans="2:4" x14ac:dyDescent="0.2">
      <c r="B2724" t="s">
        <v>2760</v>
      </c>
      <c r="C2724" s="51">
        <f>Corr_0!C2724</f>
        <v>1.2082928113283271E-3</v>
      </c>
      <c r="D2724" s="51">
        <v>2.5298620242985709E-2</v>
      </c>
    </row>
    <row r="2725" spans="2:4" x14ac:dyDescent="0.2">
      <c r="B2725" t="s">
        <v>2761</v>
      </c>
      <c r="C2725" s="51">
        <f>Corr_0!C2725</f>
        <v>-1.6621725736805537E-2</v>
      </c>
      <c r="D2725" s="51">
        <v>5.9366546615460473E-2</v>
      </c>
    </row>
    <row r="2726" spans="2:4" x14ac:dyDescent="0.2">
      <c r="B2726" t="s">
        <v>2762</v>
      </c>
      <c r="C2726" s="51">
        <f>Corr_0!C2726</f>
        <v>-1.9246927119305098E-3</v>
      </c>
      <c r="D2726" s="51">
        <v>3.0921998079295659E-2</v>
      </c>
    </row>
    <row r="2727" spans="2:4" x14ac:dyDescent="0.2">
      <c r="B2727" t="s">
        <v>2763</v>
      </c>
      <c r="C2727" s="51">
        <f>Corr_0!C2727</f>
        <v>4.9422907136501437E-2</v>
      </c>
      <c r="D2727" s="51">
        <v>5.7447690175281681E-2</v>
      </c>
    </row>
    <row r="2728" spans="2:4" x14ac:dyDescent="0.2">
      <c r="B2728" t="s">
        <v>2764</v>
      </c>
      <c r="C2728" s="51">
        <f>Corr_0!C2728</f>
        <v>8.7082513628259188E-3</v>
      </c>
      <c r="D2728" s="51">
        <v>2.5334233901451415E-2</v>
      </c>
    </row>
    <row r="2729" spans="2:4" x14ac:dyDescent="0.2">
      <c r="B2729" t="s">
        <v>2765</v>
      </c>
      <c r="C2729" s="51">
        <f>Corr_0!C2729</f>
        <v>-3.4148318299334769E-2</v>
      </c>
      <c r="D2729" s="51">
        <v>2.6297077366164719E-2</v>
      </c>
    </row>
    <row r="2730" spans="2:4" x14ac:dyDescent="0.2">
      <c r="B2730" t="s">
        <v>2766</v>
      </c>
      <c r="C2730" s="51">
        <f>Corr_0!C2730</f>
        <v>9.1622202685905148E-3</v>
      </c>
      <c r="D2730" s="51">
        <v>2.6637265371915905E-2</v>
      </c>
    </row>
    <row r="2731" spans="2:4" x14ac:dyDescent="0.2">
      <c r="B2731" t="s">
        <v>2767</v>
      </c>
      <c r="C2731" s="51">
        <f>Corr_0!C2731</f>
        <v>2.6824606065209755E-2</v>
      </c>
      <c r="D2731" s="51">
        <v>4.0509078710315824E-2</v>
      </c>
    </row>
    <row r="2732" spans="2:4" x14ac:dyDescent="0.2">
      <c r="B2732" t="s">
        <v>2768</v>
      </c>
      <c r="C2732" s="51">
        <f>Corr_0!C2732</f>
        <v>-2.9366480124658617E-3</v>
      </c>
      <c r="D2732" s="51">
        <v>3.1774019307423365E-2</v>
      </c>
    </row>
    <row r="2733" spans="2:4" x14ac:dyDescent="0.2">
      <c r="B2733" t="s">
        <v>2769</v>
      </c>
      <c r="C2733" s="51">
        <f>Corr_0!C2733</f>
        <v>-3.0938758833685825E-3</v>
      </c>
      <c r="D2733" s="51">
        <v>2.5141867246067519E-2</v>
      </c>
    </row>
    <row r="2734" spans="2:4" x14ac:dyDescent="0.2">
      <c r="B2734" t="s">
        <v>2770</v>
      </c>
      <c r="C2734" s="51">
        <f>Corr_0!C2734</f>
        <v>8.7258191407363281E-3</v>
      </c>
      <c r="D2734" s="51">
        <v>2.5188219956800106E-2</v>
      </c>
    </row>
    <row r="2735" spans="2:4" x14ac:dyDescent="0.2">
      <c r="B2735" t="s">
        <v>2771</v>
      </c>
      <c r="C2735" s="51">
        <f>Corr_0!C2735</f>
        <v>-1.3888668960803605E-2</v>
      </c>
      <c r="D2735" s="51">
        <v>3.1651791708079455E-2</v>
      </c>
    </row>
    <row r="2736" spans="2:4" x14ac:dyDescent="0.2">
      <c r="B2736" t="s">
        <v>2772</v>
      </c>
      <c r="C2736" s="51">
        <f>Corr_0!C2736</f>
        <v>-2.0186627621621139E-3</v>
      </c>
      <c r="D2736" s="51">
        <v>2.8530105163580829E-2</v>
      </c>
    </row>
    <row r="2737" spans="2:4" x14ac:dyDescent="0.2">
      <c r="B2737" t="s">
        <v>2773</v>
      </c>
      <c r="C2737" s="51">
        <f>Corr_0!C2737</f>
        <v>2.8378743009500371E-2</v>
      </c>
      <c r="D2737" s="51">
        <v>3.3071499146341547E-2</v>
      </c>
    </row>
    <row r="2738" spans="2:4" x14ac:dyDescent="0.2">
      <c r="B2738" t="s">
        <v>2774</v>
      </c>
      <c r="C2738" s="51">
        <f>Corr_0!C2738</f>
        <v>3.8966884670266759E-2</v>
      </c>
      <c r="D2738" s="51">
        <v>4.4784663717977354E-2</v>
      </c>
    </row>
    <row r="2739" spans="2:4" x14ac:dyDescent="0.2">
      <c r="B2739" t="s">
        <v>2775</v>
      </c>
      <c r="C2739" s="51">
        <f>Corr_0!C2739</f>
        <v>2.7385606858102915E-4</v>
      </c>
      <c r="D2739" s="51">
        <v>3.4660089378318187E-2</v>
      </c>
    </row>
    <row r="2740" spans="2:4" x14ac:dyDescent="0.2">
      <c r="B2740" t="s">
        <v>2776</v>
      </c>
      <c r="C2740" s="51">
        <f>Corr_0!C2740</f>
        <v>1.1862727683566823E-2</v>
      </c>
      <c r="D2740" s="51">
        <v>3.1377116944401533E-2</v>
      </c>
    </row>
    <row r="2741" spans="2:4" x14ac:dyDescent="0.2">
      <c r="B2741" t="s">
        <v>2777</v>
      </c>
      <c r="C2741" s="51">
        <f>Corr_0!C2741</f>
        <v>-7.684661136972552E-3</v>
      </c>
      <c r="D2741" s="51">
        <v>8.0168394930363818E-2</v>
      </c>
    </row>
    <row r="2742" spans="2:4" x14ac:dyDescent="0.2">
      <c r="B2742" t="s">
        <v>2778</v>
      </c>
      <c r="C2742" s="51">
        <f>Corr_0!C2742</f>
        <v>9.2509523444981E-3</v>
      </c>
      <c r="D2742" s="51">
        <v>5.2582066842689727E-2</v>
      </c>
    </row>
    <row r="2743" spans="2:4" x14ac:dyDescent="0.2">
      <c r="B2743" t="s">
        <v>2779</v>
      </c>
      <c r="C2743" s="51">
        <f>Corr_0!C2743</f>
        <v>2.2556760769946345E-2</v>
      </c>
      <c r="D2743" s="51">
        <v>2.7586300285417996E-2</v>
      </c>
    </row>
    <row r="2744" spans="2:4" x14ac:dyDescent="0.2">
      <c r="B2744" t="s">
        <v>2780</v>
      </c>
      <c r="C2744" s="51">
        <f>Corr_0!C2744</f>
        <v>-1.2678009316506521E-2</v>
      </c>
      <c r="D2744" s="51">
        <v>4.232084912703938E-2</v>
      </c>
    </row>
    <row r="2745" spans="2:4" x14ac:dyDescent="0.2">
      <c r="B2745" t="s">
        <v>2781</v>
      </c>
      <c r="C2745" s="51">
        <f>Corr_0!C2745</f>
        <v>2.5243816445898591E-2</v>
      </c>
      <c r="D2745" s="51">
        <v>4.6750820216938507E-2</v>
      </c>
    </row>
    <row r="2746" spans="2:4" x14ac:dyDescent="0.2">
      <c r="B2746" t="s">
        <v>2782</v>
      </c>
      <c r="C2746" s="51">
        <f>Corr_0!C2746</f>
        <v>9.0196899235312194E-3</v>
      </c>
      <c r="D2746" s="51">
        <v>2.9797420786766525E-2</v>
      </c>
    </row>
    <row r="2747" spans="2:4" x14ac:dyDescent="0.2">
      <c r="B2747" t="s">
        <v>2783</v>
      </c>
      <c r="C2747" s="51">
        <f>Corr_0!C2747</f>
        <v>4.5324035494896574E-2</v>
      </c>
      <c r="D2747" s="51">
        <v>4.1089085422455693E-2</v>
      </c>
    </row>
    <row r="2748" spans="2:4" x14ac:dyDescent="0.2">
      <c r="B2748" t="s">
        <v>2784</v>
      </c>
      <c r="C2748" s="51">
        <f>Corr_0!C2748</f>
        <v>1.3054768447810075E-2</v>
      </c>
      <c r="D2748" s="51">
        <v>9.1599021620000082E-2</v>
      </c>
    </row>
    <row r="2749" spans="2:4" x14ac:dyDescent="0.2">
      <c r="B2749" t="s">
        <v>2785</v>
      </c>
      <c r="C2749" s="51">
        <f>Corr_0!C2749</f>
        <v>2.4034711061859705E-2</v>
      </c>
      <c r="D2749" s="51">
        <v>3.3892942497774421E-2</v>
      </c>
    </row>
    <row r="2750" spans="2:4" x14ac:dyDescent="0.2">
      <c r="B2750" t="s">
        <v>2786</v>
      </c>
      <c r="C2750" s="51">
        <f>Corr_0!C2750</f>
        <v>9.0392641080791654E-4</v>
      </c>
      <c r="D2750" s="51">
        <v>3.5971281807650163E-2</v>
      </c>
    </row>
    <row r="2751" spans="2:4" x14ac:dyDescent="0.2">
      <c r="B2751" t="s">
        <v>2787</v>
      </c>
      <c r="C2751" s="51">
        <f>Corr_0!C2751</f>
        <v>8.8069165431930475E-4</v>
      </c>
      <c r="D2751" s="51">
        <v>2.7644493118827149E-2</v>
      </c>
    </row>
    <row r="2752" spans="2:4" x14ac:dyDescent="0.2">
      <c r="B2752" t="s">
        <v>2788</v>
      </c>
      <c r="C2752" s="51">
        <f>Corr_0!C2752</f>
        <v>-3.8201458317978654E-3</v>
      </c>
      <c r="D2752" s="51">
        <v>6.5902931813535681E-2</v>
      </c>
    </row>
    <row r="2753" spans="2:4" x14ac:dyDescent="0.2">
      <c r="B2753" t="s">
        <v>2789</v>
      </c>
      <c r="C2753" s="51">
        <f>Corr_0!C2753</f>
        <v>-7.1295196040561306E-3</v>
      </c>
      <c r="D2753" s="51">
        <v>2.5018207236645149E-2</v>
      </c>
    </row>
    <row r="2754" spans="2:4" x14ac:dyDescent="0.2">
      <c r="B2754" t="s">
        <v>2790</v>
      </c>
      <c r="C2754" s="51">
        <f>Corr_0!C2754</f>
        <v>1.8448776856420192E-2</v>
      </c>
      <c r="D2754" s="51">
        <v>2.7792862262290521E-2</v>
      </c>
    </row>
    <row r="2755" spans="2:4" x14ac:dyDescent="0.2">
      <c r="B2755" t="s">
        <v>2791</v>
      </c>
      <c r="C2755" s="51">
        <f>Corr_0!C2755</f>
        <v>2.6600138319895175E-2</v>
      </c>
      <c r="D2755" s="51">
        <v>3.1416236471816232E-2</v>
      </c>
    </row>
    <row r="2756" spans="2:4" x14ac:dyDescent="0.2">
      <c r="B2756" t="s">
        <v>2792</v>
      </c>
      <c r="C2756" s="51">
        <f>Corr_0!C2756</f>
        <v>-7.90569874674984E-3</v>
      </c>
      <c r="D2756" s="51">
        <v>3.4326356528974908E-2</v>
      </c>
    </row>
    <row r="2757" spans="2:4" x14ac:dyDescent="0.2">
      <c r="B2757" t="s">
        <v>2793</v>
      </c>
      <c r="C2757" s="51">
        <f>Corr_0!C2757</f>
        <v>3.9456813325110807E-2</v>
      </c>
      <c r="D2757" s="51">
        <v>3.0587568718936448E-2</v>
      </c>
    </row>
    <row r="2758" spans="2:4" x14ac:dyDescent="0.2">
      <c r="B2758" t="s">
        <v>2794</v>
      </c>
      <c r="C2758" s="51">
        <f>Corr_0!C2758</f>
        <v>-1.3915621847863191E-2</v>
      </c>
      <c r="D2758" s="51">
        <v>2.808306345791416E-2</v>
      </c>
    </row>
    <row r="2759" spans="2:4" x14ac:dyDescent="0.2">
      <c r="B2759" t="s">
        <v>2795</v>
      </c>
      <c r="C2759" s="51">
        <f>Corr_0!C2759</f>
        <v>1.8799650167907862E-2</v>
      </c>
      <c r="D2759" s="51">
        <v>7.0578574792841353E-2</v>
      </c>
    </row>
    <row r="2760" spans="2:4" x14ac:dyDescent="0.2">
      <c r="B2760" t="s">
        <v>2796</v>
      </c>
      <c r="C2760" s="51">
        <f>Corr_0!C2760</f>
        <v>9.1516357030960033E-3</v>
      </c>
      <c r="D2760" s="51">
        <v>2.5485765558454634E-2</v>
      </c>
    </row>
    <row r="2761" spans="2:4" x14ac:dyDescent="0.2">
      <c r="B2761" t="s">
        <v>2797</v>
      </c>
      <c r="C2761" s="51">
        <f>Corr_0!C2761</f>
        <v>1.121411806069415E-2</v>
      </c>
      <c r="D2761" s="51">
        <v>4.0786684477620828E-2</v>
      </c>
    </row>
    <row r="2762" spans="2:4" x14ac:dyDescent="0.2">
      <c r="B2762" t="s">
        <v>2798</v>
      </c>
      <c r="C2762" s="51">
        <f>Corr_0!C2762</f>
        <v>3.0488768586757677E-2</v>
      </c>
      <c r="D2762" s="51">
        <v>3.8638404480782991E-2</v>
      </c>
    </row>
    <row r="2763" spans="2:4" x14ac:dyDescent="0.2">
      <c r="B2763" t="s">
        <v>2799</v>
      </c>
      <c r="C2763" s="51">
        <f>Corr_0!C2763</f>
        <v>1.8866502275682803E-2</v>
      </c>
      <c r="D2763" s="51">
        <v>2.816648822151141E-2</v>
      </c>
    </row>
    <row r="2764" spans="2:4" x14ac:dyDescent="0.2">
      <c r="B2764" t="s">
        <v>2800</v>
      </c>
      <c r="C2764" s="51">
        <f>Corr_0!C2764</f>
        <v>3.1020296135275703E-2</v>
      </c>
      <c r="D2764" s="51">
        <v>2.8542769331791968E-2</v>
      </c>
    </row>
    <row r="2765" spans="2:4" x14ac:dyDescent="0.2">
      <c r="B2765" t="s">
        <v>2801</v>
      </c>
      <c r="C2765" s="51">
        <f>Corr_0!C2765</f>
        <v>-4.1669232919426119E-3</v>
      </c>
      <c r="D2765" s="51">
        <v>4.1728604493251921E-2</v>
      </c>
    </row>
    <row r="2766" spans="2:4" x14ac:dyDescent="0.2">
      <c r="B2766" t="s">
        <v>2802</v>
      </c>
      <c r="C2766" s="51">
        <f>Corr_0!C2766</f>
        <v>-1.6533761389877603E-3</v>
      </c>
      <c r="D2766" s="51">
        <v>3.6597155656412417E-2</v>
      </c>
    </row>
    <row r="2767" spans="2:4" x14ac:dyDescent="0.2">
      <c r="B2767" t="s">
        <v>2803</v>
      </c>
      <c r="C2767" s="51">
        <f>Corr_0!C2767</f>
        <v>9.6898995728950752E-3</v>
      </c>
      <c r="D2767" s="51">
        <v>3.3289432593784293E-2</v>
      </c>
    </row>
    <row r="2768" spans="2:4" x14ac:dyDescent="0.2">
      <c r="B2768" t="s">
        <v>2804</v>
      </c>
      <c r="C2768" s="51">
        <f>Corr_0!C2768</f>
        <v>1.5740397652249431E-2</v>
      </c>
      <c r="D2768" s="51">
        <v>4.3203849023472421E-2</v>
      </c>
    </row>
    <row r="2769" spans="2:4" x14ac:dyDescent="0.2">
      <c r="B2769" t="s">
        <v>2805</v>
      </c>
      <c r="C2769" s="51">
        <f>Corr_0!C2769</f>
        <v>5.0402614086749051E-2</v>
      </c>
      <c r="D2769" s="51">
        <v>8.5381553139694644E-2</v>
      </c>
    </row>
    <row r="2770" spans="2:4" x14ac:dyDescent="0.2">
      <c r="B2770" t="s">
        <v>2806</v>
      </c>
      <c r="C2770" s="51">
        <f>Corr_0!C2770</f>
        <v>4.7352571352128704E-2</v>
      </c>
      <c r="D2770" s="51">
        <v>4.1203411617596386E-2</v>
      </c>
    </row>
    <row r="2771" spans="2:4" x14ac:dyDescent="0.2">
      <c r="B2771" t="s">
        <v>2807</v>
      </c>
      <c r="C2771" s="51">
        <f>Corr_0!C2771</f>
        <v>2.1645010112186551E-2</v>
      </c>
      <c r="D2771" s="51">
        <v>3.1006190750037306E-2</v>
      </c>
    </row>
    <row r="2772" spans="2:4" x14ac:dyDescent="0.2">
      <c r="B2772" t="s">
        <v>2808</v>
      </c>
      <c r="C2772" s="51">
        <f>Corr_0!C2772</f>
        <v>3.006353609788847E-2</v>
      </c>
      <c r="D2772" s="51">
        <v>3.1186042674418872E-2</v>
      </c>
    </row>
    <row r="2773" spans="2:4" x14ac:dyDescent="0.2">
      <c r="B2773" t="s">
        <v>2809</v>
      </c>
      <c r="C2773" s="51">
        <f>Corr_0!C2773</f>
        <v>4.2382043532089721E-2</v>
      </c>
      <c r="D2773" s="51">
        <v>2.9721831953774251E-2</v>
      </c>
    </row>
    <row r="2774" spans="2:4" x14ac:dyDescent="0.2">
      <c r="B2774" t="s">
        <v>2810</v>
      </c>
      <c r="C2774" s="51">
        <f>Corr_0!C2774</f>
        <v>-9.7811769512387899E-3</v>
      </c>
      <c r="D2774" s="51">
        <v>3.6304396422344114E-2</v>
      </c>
    </row>
    <row r="2775" spans="2:4" x14ac:dyDescent="0.2">
      <c r="B2775" t="s">
        <v>2811</v>
      </c>
      <c r="C2775" s="51">
        <f>Corr_0!C2775</f>
        <v>1.5788745300068935E-2</v>
      </c>
      <c r="D2775" s="51">
        <v>7.0551532471309117E-2</v>
      </c>
    </row>
    <row r="2776" spans="2:4" x14ac:dyDescent="0.2">
      <c r="B2776" t="s">
        <v>2812</v>
      </c>
      <c r="C2776" s="51">
        <f>Corr_0!C2776</f>
        <v>2.489943905313053E-2</v>
      </c>
      <c r="D2776" s="51">
        <v>2.9260322403328418E-2</v>
      </c>
    </row>
    <row r="2777" spans="2:4" x14ac:dyDescent="0.2">
      <c r="B2777" t="s">
        <v>2813</v>
      </c>
      <c r="C2777" s="51">
        <f>Corr_0!C2777</f>
        <v>-1.680262593453391E-2</v>
      </c>
      <c r="D2777" s="51">
        <v>7.4057086409310247E-2</v>
      </c>
    </row>
    <row r="2778" spans="2:4" x14ac:dyDescent="0.2">
      <c r="B2778" t="s">
        <v>2814</v>
      </c>
      <c r="C2778" s="51">
        <f>Corr_0!C2778</f>
        <v>-2.2604753457016048E-2</v>
      </c>
      <c r="D2778" s="51">
        <v>4.7701204274541942E-2</v>
      </c>
    </row>
    <row r="2779" spans="2:4" x14ac:dyDescent="0.2">
      <c r="B2779" t="s">
        <v>2815</v>
      </c>
      <c r="C2779" s="51">
        <f>Corr_0!C2779</f>
        <v>3.3700541127893134E-2</v>
      </c>
      <c r="D2779" s="51">
        <v>5.5392172091360589E-2</v>
      </c>
    </row>
    <row r="2780" spans="2:4" x14ac:dyDescent="0.2">
      <c r="B2780" t="s">
        <v>2816</v>
      </c>
      <c r="C2780" s="51">
        <f>Corr_0!C2780</f>
        <v>-3.4669184519894071E-3</v>
      </c>
      <c r="D2780" s="51">
        <v>5.527371864398084E-2</v>
      </c>
    </row>
    <row r="2781" spans="2:4" x14ac:dyDescent="0.2">
      <c r="B2781" t="s">
        <v>2817</v>
      </c>
      <c r="C2781" s="51">
        <f>Corr_0!C2781</f>
        <v>3.2363950178380903E-2</v>
      </c>
      <c r="D2781" s="51">
        <v>2.6353090525062711E-2</v>
      </c>
    </row>
    <row r="2782" spans="2:4" x14ac:dyDescent="0.2">
      <c r="B2782" t="s">
        <v>2818</v>
      </c>
      <c r="C2782" s="51">
        <f>Corr_0!C2782</f>
        <v>-3.2979540173371139E-2</v>
      </c>
      <c r="D2782" s="51">
        <v>2.5424802417239038E-2</v>
      </c>
    </row>
    <row r="2783" spans="2:4" x14ac:dyDescent="0.2">
      <c r="B2783" t="s">
        <v>2819</v>
      </c>
      <c r="C2783" s="51">
        <f>Corr_0!C2783</f>
        <v>-1.9711850846648709E-3</v>
      </c>
      <c r="D2783" s="51">
        <v>2.5634037517236238E-2</v>
      </c>
    </row>
    <row r="2784" spans="2:4" x14ac:dyDescent="0.2">
      <c r="B2784" t="s">
        <v>2820</v>
      </c>
      <c r="C2784" s="51">
        <f>Corr_0!C2784</f>
        <v>7.5166925908413066E-3</v>
      </c>
      <c r="D2784" s="51">
        <v>2.5858878807987908E-2</v>
      </c>
    </row>
    <row r="2785" spans="2:4" x14ac:dyDescent="0.2">
      <c r="B2785" t="s">
        <v>2821</v>
      </c>
      <c r="C2785" s="51">
        <f>Corr_0!C2785</f>
        <v>3.6800212987336033E-3</v>
      </c>
      <c r="D2785" s="51">
        <v>3.1631233640182263E-2</v>
      </c>
    </row>
    <row r="2786" spans="2:4" x14ac:dyDescent="0.2">
      <c r="B2786" t="s">
        <v>2822</v>
      </c>
      <c r="C2786" s="51">
        <f>Corr_0!C2786</f>
        <v>1.6595994132399188E-2</v>
      </c>
      <c r="D2786" s="51">
        <v>4.2770960089466986E-2</v>
      </c>
    </row>
    <row r="2787" spans="2:4" x14ac:dyDescent="0.2">
      <c r="B2787" t="s">
        <v>2823</v>
      </c>
      <c r="C2787" s="51">
        <f>Corr_0!C2787</f>
        <v>3.7910614208646339E-2</v>
      </c>
      <c r="D2787" s="51">
        <v>3.4377998773369618E-2</v>
      </c>
    </row>
    <row r="2788" spans="2:4" x14ac:dyDescent="0.2">
      <c r="B2788" t="s">
        <v>2824</v>
      </c>
      <c r="C2788" s="51">
        <f>Corr_0!C2788</f>
        <v>-3.3189487657150889E-3</v>
      </c>
      <c r="D2788" s="51">
        <v>2.6633891798265648E-2</v>
      </c>
    </row>
    <row r="2789" spans="2:4" x14ac:dyDescent="0.2">
      <c r="B2789" t="s">
        <v>2825</v>
      </c>
      <c r="C2789" s="51">
        <f>Corr_0!C2789</f>
        <v>4.4765774159505708E-2</v>
      </c>
      <c r="D2789" s="51">
        <v>3.1244066005364564E-2</v>
      </c>
    </row>
    <row r="2790" spans="2:4" x14ac:dyDescent="0.2">
      <c r="B2790" t="s">
        <v>2826</v>
      </c>
      <c r="C2790" s="51">
        <f>Corr_0!C2790</f>
        <v>3.0161590131986819E-2</v>
      </c>
      <c r="D2790" s="51">
        <v>5.6292649029730184E-2</v>
      </c>
    </row>
    <row r="2791" spans="2:4" x14ac:dyDescent="0.2">
      <c r="B2791" t="s">
        <v>2827</v>
      </c>
      <c r="C2791" s="51">
        <f>Corr_0!C2791</f>
        <v>-2.5723883476304714E-3</v>
      </c>
      <c r="D2791" s="51">
        <v>2.5059334880983004E-2</v>
      </c>
    </row>
    <row r="2792" spans="2:4" x14ac:dyDescent="0.2">
      <c r="B2792" t="s">
        <v>2828</v>
      </c>
      <c r="C2792" s="51">
        <f>Corr_0!C2792</f>
        <v>2.1756466994629336E-3</v>
      </c>
      <c r="D2792" s="51">
        <v>5.0139492529766273E-2</v>
      </c>
    </row>
    <row r="2793" spans="2:4" x14ac:dyDescent="0.2">
      <c r="B2793" t="s">
        <v>2829</v>
      </c>
      <c r="C2793" s="51">
        <f>Corr_0!C2793</f>
        <v>1.6512565250938555E-2</v>
      </c>
      <c r="D2793" s="51">
        <v>3.4570299373390366E-2</v>
      </c>
    </row>
    <row r="2794" spans="2:4" x14ac:dyDescent="0.2">
      <c r="B2794" t="s">
        <v>2830</v>
      </c>
      <c r="C2794" s="51">
        <f>Corr_0!C2794</f>
        <v>3.4993570607134853E-3</v>
      </c>
      <c r="D2794" s="51">
        <v>2.5249361219223616E-2</v>
      </c>
    </row>
    <row r="2795" spans="2:4" x14ac:dyDescent="0.2">
      <c r="B2795" t="s">
        <v>2831</v>
      </c>
      <c r="C2795" s="51">
        <f>Corr_0!C2795</f>
        <v>4.9639922128005429E-2</v>
      </c>
      <c r="D2795" s="51">
        <v>5.1388338017038238E-2</v>
      </c>
    </row>
    <row r="2796" spans="2:4" x14ac:dyDescent="0.2">
      <c r="B2796" t="s">
        <v>2832</v>
      </c>
      <c r="C2796" s="51">
        <f>Corr_0!C2796</f>
        <v>1.5238084214196129E-2</v>
      </c>
      <c r="D2796" s="51">
        <v>4.4549326854285781E-2</v>
      </c>
    </row>
    <row r="2797" spans="2:4" x14ac:dyDescent="0.2">
      <c r="B2797" t="s">
        <v>2833</v>
      </c>
      <c r="C2797" s="51">
        <f>Corr_0!C2797</f>
        <v>1.7948498838036581E-2</v>
      </c>
      <c r="D2797" s="51">
        <v>3.2248712072955245E-2</v>
      </c>
    </row>
    <row r="2798" spans="2:4" x14ac:dyDescent="0.2">
      <c r="B2798" t="s">
        <v>2834</v>
      </c>
      <c r="C2798" s="51">
        <f>Corr_0!C2798</f>
        <v>2.432339472624076E-2</v>
      </c>
      <c r="D2798" s="51">
        <v>2.610450406844423E-2</v>
      </c>
    </row>
    <row r="2799" spans="2:4" x14ac:dyDescent="0.2">
      <c r="B2799" t="s">
        <v>2835</v>
      </c>
      <c r="C2799" s="51">
        <f>Corr_0!C2799</f>
        <v>3.8030856394213074E-2</v>
      </c>
      <c r="D2799" s="51">
        <v>6.0769344101974231E-2</v>
      </c>
    </row>
    <row r="2800" spans="2:4" x14ac:dyDescent="0.2">
      <c r="B2800" t="s">
        <v>2836</v>
      </c>
      <c r="C2800" s="51">
        <f>Corr_0!C2800</f>
        <v>-3.7837222685865677E-3</v>
      </c>
      <c r="D2800" s="51">
        <v>2.6028147802929051E-2</v>
      </c>
    </row>
    <row r="2801" spans="2:4" x14ac:dyDescent="0.2">
      <c r="B2801" t="s">
        <v>2837</v>
      </c>
      <c r="C2801" s="51">
        <f>Corr_0!C2801</f>
        <v>-3.3754366068486346E-3</v>
      </c>
      <c r="D2801" s="51">
        <v>5.0830766630847346E-2</v>
      </c>
    </row>
    <row r="2802" spans="2:4" x14ac:dyDescent="0.2">
      <c r="B2802" t="s">
        <v>2838</v>
      </c>
      <c r="C2802" s="51">
        <f>Corr_0!C2802</f>
        <v>-2.6626974381300066E-3</v>
      </c>
      <c r="D2802" s="51">
        <v>2.5783543952000439E-2</v>
      </c>
    </row>
    <row r="2803" spans="2:4" x14ac:dyDescent="0.2">
      <c r="B2803" t="s">
        <v>2839</v>
      </c>
      <c r="C2803" s="51">
        <f>Corr_0!C2803</f>
        <v>9.2108463128582757E-3</v>
      </c>
      <c r="D2803" s="51">
        <v>4.3397513081032596E-2</v>
      </c>
    </row>
    <row r="2804" spans="2:4" x14ac:dyDescent="0.2">
      <c r="B2804" t="s">
        <v>2840</v>
      </c>
      <c r="C2804" s="51">
        <f>Corr_0!C2804</f>
        <v>2.1160681204898946E-3</v>
      </c>
      <c r="D2804" s="51">
        <v>3.7387818609679997E-2</v>
      </c>
    </row>
    <row r="2805" spans="2:4" x14ac:dyDescent="0.2">
      <c r="B2805" t="s">
        <v>2841</v>
      </c>
      <c r="C2805" s="51">
        <f>Corr_0!C2805</f>
        <v>3.2302975432902711E-2</v>
      </c>
      <c r="D2805" s="51">
        <v>2.5684201597897319E-2</v>
      </c>
    </row>
    <row r="2806" spans="2:4" x14ac:dyDescent="0.2">
      <c r="B2806" t="s">
        <v>2842</v>
      </c>
      <c r="C2806" s="51">
        <f>Corr_0!C2806</f>
        <v>1.7220539141584234E-2</v>
      </c>
      <c r="D2806" s="51">
        <v>2.5552406994627078E-2</v>
      </c>
    </row>
    <row r="2807" spans="2:4" x14ac:dyDescent="0.2">
      <c r="B2807" t="s">
        <v>2843</v>
      </c>
      <c r="C2807" s="51">
        <f>Corr_0!C2807</f>
        <v>-7.9726519861150081E-3</v>
      </c>
      <c r="D2807" s="51">
        <v>3.6509458420291047E-2</v>
      </c>
    </row>
    <row r="2808" spans="2:4" x14ac:dyDescent="0.2">
      <c r="B2808" t="s">
        <v>2844</v>
      </c>
      <c r="C2808" s="51">
        <f>Corr_0!C2808</f>
        <v>2.066790899167566E-2</v>
      </c>
      <c r="D2808" s="51">
        <v>2.7937214622188403E-2</v>
      </c>
    </row>
    <row r="2809" spans="2:4" x14ac:dyDescent="0.2">
      <c r="B2809" t="s">
        <v>2845</v>
      </c>
      <c r="C2809" s="51">
        <f>Corr_0!C2809</f>
        <v>2.5462489891567464E-2</v>
      </c>
      <c r="D2809" s="51">
        <v>6.2299962884100446E-2</v>
      </c>
    </row>
    <row r="2810" spans="2:4" x14ac:dyDescent="0.2">
      <c r="B2810" t="s">
        <v>2846</v>
      </c>
      <c r="C2810" s="51">
        <f>Corr_0!C2810</f>
        <v>1.3345082831921252E-2</v>
      </c>
      <c r="D2810" s="51">
        <v>2.5965508028093078E-2</v>
      </c>
    </row>
    <row r="2811" spans="2:4" x14ac:dyDescent="0.2">
      <c r="B2811" t="s">
        <v>2847</v>
      </c>
      <c r="C2811" s="51">
        <f>Corr_0!C2811</f>
        <v>1.1149148515580886E-2</v>
      </c>
      <c r="D2811" s="51">
        <v>3.0343471885695212E-2</v>
      </c>
    </row>
    <row r="2812" spans="2:4" x14ac:dyDescent="0.2">
      <c r="B2812" t="s">
        <v>2848</v>
      </c>
      <c r="C2812" s="51">
        <f>Corr_0!C2812</f>
        <v>1.3101335782410331E-2</v>
      </c>
      <c r="D2812" s="51">
        <v>3.5294801377275344E-2</v>
      </c>
    </row>
    <row r="2813" spans="2:4" x14ac:dyDescent="0.2">
      <c r="B2813" t="s">
        <v>2849</v>
      </c>
      <c r="C2813" s="51">
        <f>Corr_0!C2813</f>
        <v>5.953994915306151E-3</v>
      </c>
      <c r="D2813" s="51">
        <v>5.5712381958319922E-2</v>
      </c>
    </row>
    <row r="2814" spans="2:4" x14ac:dyDescent="0.2">
      <c r="B2814" t="s">
        <v>2850</v>
      </c>
      <c r="C2814" s="51">
        <f>Corr_0!C2814</f>
        <v>2.4681132646210266E-3</v>
      </c>
      <c r="D2814" s="51">
        <v>2.5072047521331155E-2</v>
      </c>
    </row>
    <row r="2815" spans="2:4" x14ac:dyDescent="0.2">
      <c r="B2815" t="s">
        <v>2851</v>
      </c>
      <c r="C2815" s="51">
        <f>Corr_0!C2815</f>
        <v>-1.9264079730135761E-2</v>
      </c>
      <c r="D2815" s="51">
        <v>2.7190899347747797E-2</v>
      </c>
    </row>
    <row r="2816" spans="2:4" x14ac:dyDescent="0.2">
      <c r="B2816" t="s">
        <v>2852</v>
      </c>
      <c r="C2816" s="51">
        <f>Corr_0!C2816</f>
        <v>7.8406661136774421E-3</v>
      </c>
      <c r="D2816" s="51">
        <v>3.5362237135158382E-2</v>
      </c>
    </row>
    <row r="2817" spans="2:4" x14ac:dyDescent="0.2">
      <c r="B2817" t="s">
        <v>2853</v>
      </c>
      <c r="C2817" s="51">
        <f>Corr_0!C2817</f>
        <v>5.2902156621379405E-2</v>
      </c>
      <c r="D2817" s="51">
        <v>2.5382155756600848E-2</v>
      </c>
    </row>
    <row r="2818" spans="2:4" x14ac:dyDescent="0.2">
      <c r="B2818" t="s">
        <v>2854</v>
      </c>
      <c r="C2818" s="51">
        <f>Corr_0!C2818</f>
        <v>-1.2321679806985406E-2</v>
      </c>
      <c r="D2818" s="51">
        <v>2.5000094228499834E-2</v>
      </c>
    </row>
    <row r="2819" spans="2:4" x14ac:dyDescent="0.2">
      <c r="B2819" t="s">
        <v>2855</v>
      </c>
      <c r="C2819" s="51">
        <f>Corr_0!C2819</f>
        <v>2.6749006936971409E-2</v>
      </c>
      <c r="D2819" s="51">
        <v>3.6071997698172036E-2</v>
      </c>
    </row>
    <row r="2820" spans="2:4" x14ac:dyDescent="0.2">
      <c r="B2820" t="s">
        <v>2856</v>
      </c>
      <c r="C2820" s="51">
        <f>Corr_0!C2820</f>
        <v>5.9217120308388792E-3</v>
      </c>
      <c r="D2820" s="51">
        <v>3.3054551642276275E-2</v>
      </c>
    </row>
    <row r="2821" spans="2:4" x14ac:dyDescent="0.2">
      <c r="B2821" t="s">
        <v>2857</v>
      </c>
      <c r="C2821" s="51">
        <f>Corr_0!C2821</f>
        <v>1.0403942040764612E-2</v>
      </c>
      <c r="D2821" s="51">
        <v>5.5603863929598485E-2</v>
      </c>
    </row>
    <row r="2822" spans="2:4" x14ac:dyDescent="0.2">
      <c r="B2822" t="s">
        <v>2858</v>
      </c>
      <c r="C2822" s="51">
        <f>Corr_0!C2822</f>
        <v>-1.1542813086559666E-2</v>
      </c>
      <c r="D2822" s="51">
        <v>2.681902762166322E-2</v>
      </c>
    </row>
    <row r="2823" spans="2:4" x14ac:dyDescent="0.2">
      <c r="B2823" t="s">
        <v>2859</v>
      </c>
      <c r="C2823" s="51">
        <f>Corr_0!C2823</f>
        <v>-1.5350602180135403E-2</v>
      </c>
      <c r="D2823" s="51">
        <v>3.3701870265298722E-2</v>
      </c>
    </row>
    <row r="2824" spans="2:4" x14ac:dyDescent="0.2">
      <c r="B2824" t="s">
        <v>2860</v>
      </c>
      <c r="C2824" s="51">
        <f>Corr_0!C2824</f>
        <v>1.7548257775440421E-2</v>
      </c>
      <c r="D2824" s="51">
        <v>3.2532915118963342E-2</v>
      </c>
    </row>
    <row r="2825" spans="2:4" x14ac:dyDescent="0.2">
      <c r="B2825" t="s">
        <v>2861</v>
      </c>
      <c r="C2825" s="51">
        <f>Corr_0!C2825</f>
        <v>-1.5355424575478198E-2</v>
      </c>
      <c r="D2825" s="51">
        <v>4.6626703710750964E-2</v>
      </c>
    </row>
    <row r="2826" spans="2:4" x14ac:dyDescent="0.2">
      <c r="B2826" t="s">
        <v>2862</v>
      </c>
      <c r="C2826" s="51">
        <f>Corr_0!C2826</f>
        <v>1.1123161990420856E-2</v>
      </c>
      <c r="D2826" s="51">
        <v>2.8541722663997456E-2</v>
      </c>
    </row>
    <row r="2827" spans="2:4" x14ac:dyDescent="0.2">
      <c r="B2827" t="s">
        <v>2863</v>
      </c>
      <c r="C2827" s="51">
        <f>Corr_0!C2827</f>
        <v>-9.7183743808058453E-3</v>
      </c>
      <c r="D2827" s="51">
        <v>3.1843402852829113E-2</v>
      </c>
    </row>
    <row r="2828" spans="2:4" x14ac:dyDescent="0.2">
      <c r="B2828" t="s">
        <v>2864</v>
      </c>
      <c r="C2828" s="51">
        <f>Corr_0!C2828</f>
        <v>1.4585815286842014E-2</v>
      </c>
      <c r="D2828" s="51">
        <v>2.5113906550560873E-2</v>
      </c>
    </row>
    <row r="2829" spans="2:4" x14ac:dyDescent="0.2">
      <c r="B2829" t="s">
        <v>2865</v>
      </c>
      <c r="C2829" s="51">
        <f>Corr_0!C2829</f>
        <v>1.631186923118666E-2</v>
      </c>
      <c r="D2829" s="51">
        <v>2.7410487313495595E-2</v>
      </c>
    </row>
    <row r="2830" spans="2:4" x14ac:dyDescent="0.2">
      <c r="B2830" t="s">
        <v>2866</v>
      </c>
      <c r="C2830" s="51">
        <f>Corr_0!C2830</f>
        <v>-3.1050041223266232E-2</v>
      </c>
      <c r="D2830" s="51">
        <v>2.7520039115851439E-2</v>
      </c>
    </row>
    <row r="2831" spans="2:4" x14ac:dyDescent="0.2">
      <c r="B2831" t="s">
        <v>2867</v>
      </c>
      <c r="C2831" s="51">
        <f>Corr_0!C2831</f>
        <v>-3.1144454467024352E-2</v>
      </c>
      <c r="D2831" s="51">
        <v>2.5100479635450888E-2</v>
      </c>
    </row>
    <row r="2832" spans="2:4" x14ac:dyDescent="0.2">
      <c r="B2832" t="s">
        <v>2868</v>
      </c>
      <c r="C2832" s="51">
        <f>Corr_0!C2832</f>
        <v>6.1269781743686453E-3</v>
      </c>
      <c r="D2832" s="51">
        <v>2.6173581898243439E-2</v>
      </c>
    </row>
    <row r="2833" spans="2:4" x14ac:dyDescent="0.2">
      <c r="B2833" t="s">
        <v>2869</v>
      </c>
      <c r="C2833" s="51">
        <f>Corr_0!C2833</f>
        <v>5.8972766426852258E-2</v>
      </c>
      <c r="D2833" s="51">
        <v>7.6933528934958931E-2</v>
      </c>
    </row>
    <row r="2834" spans="2:4" x14ac:dyDescent="0.2">
      <c r="B2834" t="s">
        <v>2870</v>
      </c>
      <c r="C2834" s="51">
        <f>Corr_0!C2834</f>
        <v>-3.3722322273797234E-2</v>
      </c>
      <c r="D2834" s="51">
        <v>3.7907898327844712E-2</v>
      </c>
    </row>
    <row r="2835" spans="2:4" x14ac:dyDescent="0.2">
      <c r="B2835" t="s">
        <v>2871</v>
      </c>
      <c r="C2835" s="51">
        <f>Corr_0!C2835</f>
        <v>4.1176666013378285E-2</v>
      </c>
      <c r="D2835" s="51">
        <v>0.11203915342827905</v>
      </c>
    </row>
    <row r="2836" spans="2:4" x14ac:dyDescent="0.2">
      <c r="B2836" t="s">
        <v>2872</v>
      </c>
      <c r="C2836" s="51">
        <f>Corr_0!C2836</f>
        <v>8.4941008752738734E-3</v>
      </c>
      <c r="D2836" s="51">
        <v>3.3243132794767753E-2</v>
      </c>
    </row>
    <row r="2837" spans="2:4" x14ac:dyDescent="0.2">
      <c r="B2837" t="s">
        <v>2873</v>
      </c>
      <c r="C2837" s="51">
        <f>Corr_0!C2837</f>
        <v>-7.8530522015056985E-3</v>
      </c>
      <c r="D2837" s="51">
        <v>3.8274406260636759E-2</v>
      </c>
    </row>
    <row r="2838" spans="2:4" x14ac:dyDescent="0.2">
      <c r="B2838" t="s">
        <v>2874</v>
      </c>
      <c r="C2838" s="51">
        <f>Corr_0!C2838</f>
        <v>4.7685990170322712E-2</v>
      </c>
      <c r="D2838" s="51">
        <v>2.5011315150226091E-2</v>
      </c>
    </row>
    <row r="2839" spans="2:4" x14ac:dyDescent="0.2">
      <c r="B2839" t="s">
        <v>2875</v>
      </c>
      <c r="C2839" s="51">
        <f>Corr_0!C2839</f>
        <v>3.4617658253606971E-2</v>
      </c>
      <c r="D2839" s="51">
        <v>2.5568148350821877E-2</v>
      </c>
    </row>
    <row r="2840" spans="2:4" x14ac:dyDescent="0.2">
      <c r="B2840" t="s">
        <v>2876</v>
      </c>
      <c r="C2840" s="51">
        <f>Corr_0!C2840</f>
        <v>3.9735903751720973E-2</v>
      </c>
      <c r="D2840" s="51">
        <v>4.1216319394652701E-2</v>
      </c>
    </row>
    <row r="2841" spans="2:4" x14ac:dyDescent="0.2">
      <c r="B2841" t="s">
        <v>2877</v>
      </c>
      <c r="C2841" s="51">
        <f>Corr_0!C2841</f>
        <v>2.6803993032328416E-2</v>
      </c>
      <c r="D2841" s="51">
        <v>3.0725477531479643E-2</v>
      </c>
    </row>
    <row r="2842" spans="2:4" x14ac:dyDescent="0.2">
      <c r="B2842" t="s">
        <v>2878</v>
      </c>
      <c r="C2842" s="51">
        <f>Corr_0!C2842</f>
        <v>9.7100980528932596E-3</v>
      </c>
      <c r="D2842" s="51">
        <v>2.5115553603444966E-2</v>
      </c>
    </row>
    <row r="2843" spans="2:4" x14ac:dyDescent="0.2">
      <c r="B2843" t="s">
        <v>2879</v>
      </c>
      <c r="C2843" s="51">
        <f>Corr_0!C2843</f>
        <v>-3.4677876226012115E-2</v>
      </c>
      <c r="D2843" s="51">
        <v>6.6133677932560198E-2</v>
      </c>
    </row>
    <row r="2844" spans="2:4" x14ac:dyDescent="0.2">
      <c r="B2844" t="s">
        <v>2880</v>
      </c>
      <c r="C2844" s="51">
        <f>Corr_0!C2844</f>
        <v>1.9545343297017626E-2</v>
      </c>
      <c r="D2844" s="51">
        <v>3.5451571803627763E-2</v>
      </c>
    </row>
    <row r="2845" spans="2:4" x14ac:dyDescent="0.2">
      <c r="B2845" t="s">
        <v>2881</v>
      </c>
      <c r="C2845" s="51">
        <f>Corr_0!C2845</f>
        <v>-3.4345426281451458E-2</v>
      </c>
      <c r="D2845" s="51">
        <v>2.8860366219478246E-2</v>
      </c>
    </row>
    <row r="2846" spans="2:4" x14ac:dyDescent="0.2">
      <c r="B2846" t="s">
        <v>2882</v>
      </c>
      <c r="C2846" s="51">
        <f>Corr_0!C2846</f>
        <v>2.060904360684632E-2</v>
      </c>
      <c r="D2846" s="51">
        <v>3.171276211794595E-2</v>
      </c>
    </row>
    <row r="2847" spans="2:4" x14ac:dyDescent="0.2">
      <c r="B2847" t="s">
        <v>2883</v>
      </c>
      <c r="C2847" s="51">
        <f>Corr_0!C2847</f>
        <v>6.860801669693762E-3</v>
      </c>
      <c r="D2847" s="51">
        <v>4.0259080487654669E-2</v>
      </c>
    </row>
    <row r="2848" spans="2:4" x14ac:dyDescent="0.2">
      <c r="B2848" t="s">
        <v>2884</v>
      </c>
      <c r="C2848" s="51">
        <f>Corr_0!C2848</f>
        <v>7.9338137945673785E-4</v>
      </c>
      <c r="D2848" s="51">
        <v>4.5124967084254466E-2</v>
      </c>
    </row>
    <row r="2849" spans="2:4" x14ac:dyDescent="0.2">
      <c r="B2849" t="s">
        <v>2885</v>
      </c>
      <c r="C2849" s="51">
        <f>Corr_0!C2849</f>
        <v>-1.1824870095906449E-2</v>
      </c>
      <c r="D2849" s="51">
        <v>3.1598507689488797E-2</v>
      </c>
    </row>
    <row r="2850" spans="2:4" x14ac:dyDescent="0.2">
      <c r="B2850" t="s">
        <v>2886</v>
      </c>
      <c r="C2850" s="51">
        <f>Corr_0!C2850</f>
        <v>2.3105818966398829E-2</v>
      </c>
      <c r="D2850" s="51">
        <v>7.5600693711597666E-2</v>
      </c>
    </row>
    <row r="2851" spans="2:4" x14ac:dyDescent="0.2">
      <c r="B2851" t="s">
        <v>2887</v>
      </c>
      <c r="C2851" s="51">
        <f>Corr_0!C2851</f>
        <v>6.3812260235913063E-2</v>
      </c>
      <c r="D2851" s="51">
        <v>2.5300708344232814E-2</v>
      </c>
    </row>
    <row r="2852" spans="2:4" x14ac:dyDescent="0.2">
      <c r="B2852" t="s">
        <v>2888</v>
      </c>
      <c r="C2852" s="51">
        <f>Corr_0!C2852</f>
        <v>-3.2656922427847963E-2</v>
      </c>
      <c r="D2852" s="51">
        <v>2.5125974732763789E-2</v>
      </c>
    </row>
    <row r="2853" spans="2:4" x14ac:dyDescent="0.2">
      <c r="B2853" t="s">
        <v>2889</v>
      </c>
      <c r="C2853" s="51">
        <f>Corr_0!C2853</f>
        <v>-1.8365235357740997E-2</v>
      </c>
      <c r="D2853" s="51">
        <v>2.6640897122762856E-2</v>
      </c>
    </row>
    <row r="2854" spans="2:4" x14ac:dyDescent="0.2">
      <c r="B2854" t="s">
        <v>2890</v>
      </c>
      <c r="C2854" s="51">
        <f>Corr_0!C2854</f>
        <v>-1.1379821883679472E-3</v>
      </c>
      <c r="D2854" s="51">
        <v>7.7999715972775566E-2</v>
      </c>
    </row>
    <row r="2855" spans="2:4" x14ac:dyDescent="0.2">
      <c r="B2855" t="s">
        <v>2891</v>
      </c>
      <c r="C2855" s="51">
        <f>Corr_0!C2855</f>
        <v>1.8465587141885891E-2</v>
      </c>
      <c r="D2855" s="51">
        <v>4.0309187698831579E-2</v>
      </c>
    </row>
    <row r="2856" spans="2:4" x14ac:dyDescent="0.2">
      <c r="B2856" t="s">
        <v>2892</v>
      </c>
      <c r="C2856" s="51">
        <f>Corr_0!C2856</f>
        <v>-9.5854481439878059E-3</v>
      </c>
      <c r="D2856" s="51">
        <v>4.2855888921499954E-2</v>
      </c>
    </row>
    <row r="2857" spans="2:4" x14ac:dyDescent="0.2">
      <c r="B2857" t="s">
        <v>2893</v>
      </c>
      <c r="C2857" s="51">
        <f>Corr_0!C2857</f>
        <v>2.3434126405536257E-2</v>
      </c>
      <c r="D2857" s="51">
        <v>5.8022617572919433E-2</v>
      </c>
    </row>
    <row r="2858" spans="2:4" x14ac:dyDescent="0.2">
      <c r="B2858" t="s">
        <v>2894</v>
      </c>
      <c r="C2858" s="51">
        <f>Corr_0!C2858</f>
        <v>2.1120497511556251E-4</v>
      </c>
      <c r="D2858" s="51">
        <v>3.4800549063946473E-2</v>
      </c>
    </row>
    <row r="2859" spans="2:4" x14ac:dyDescent="0.2">
      <c r="B2859" t="s">
        <v>2895</v>
      </c>
      <c r="C2859" s="51">
        <f>Corr_0!C2859</f>
        <v>-7.4815063609634334E-3</v>
      </c>
      <c r="D2859" s="51">
        <v>3.230973827820996E-2</v>
      </c>
    </row>
    <row r="2860" spans="2:4" x14ac:dyDescent="0.2">
      <c r="B2860" t="s">
        <v>2896</v>
      </c>
      <c r="C2860" s="51">
        <f>Corr_0!C2860</f>
        <v>-1.4878657579632954E-2</v>
      </c>
      <c r="D2860" s="51">
        <v>4.496037318762805E-2</v>
      </c>
    </row>
    <row r="2861" spans="2:4" x14ac:dyDescent="0.2">
      <c r="B2861" t="s">
        <v>2897</v>
      </c>
      <c r="C2861" s="51">
        <f>Corr_0!C2861</f>
        <v>7.4091218254337182E-3</v>
      </c>
      <c r="D2861" s="51">
        <v>3.0940823167412264E-2</v>
      </c>
    </row>
    <row r="2862" spans="2:4" x14ac:dyDescent="0.2">
      <c r="B2862" t="s">
        <v>2898</v>
      </c>
      <c r="C2862" s="51">
        <f>Corr_0!C2862</f>
        <v>1.0116324448280223E-2</v>
      </c>
      <c r="D2862" s="51">
        <v>5.4914825963688602E-2</v>
      </c>
    </row>
    <row r="2863" spans="2:4" x14ac:dyDescent="0.2">
      <c r="B2863" t="s">
        <v>2899</v>
      </c>
      <c r="C2863" s="51">
        <f>Corr_0!C2863</f>
        <v>2.9405310422058649E-2</v>
      </c>
      <c r="D2863" s="51">
        <v>4.1456428767236798E-2</v>
      </c>
    </row>
    <row r="2864" spans="2:4" x14ac:dyDescent="0.2">
      <c r="B2864" t="s">
        <v>2900</v>
      </c>
      <c r="C2864" s="51">
        <f>Corr_0!C2864</f>
        <v>-2.1214647537779553E-2</v>
      </c>
      <c r="D2864" s="51">
        <v>3.3024548723235667E-2</v>
      </c>
    </row>
    <row r="2865" spans="2:4" x14ac:dyDescent="0.2">
      <c r="B2865" t="s">
        <v>2901</v>
      </c>
      <c r="C2865" s="51">
        <f>Corr_0!C2865</f>
        <v>-3.2640842012412623E-2</v>
      </c>
      <c r="D2865" s="51">
        <v>8.8064469728872635E-2</v>
      </c>
    </row>
    <row r="2866" spans="2:4" x14ac:dyDescent="0.2">
      <c r="B2866" t="s">
        <v>2902</v>
      </c>
      <c r="C2866" s="51">
        <f>Corr_0!C2866</f>
        <v>7.6814663781753448E-3</v>
      </c>
      <c r="D2866" s="51">
        <v>3.7698540713623378E-2</v>
      </c>
    </row>
    <row r="2867" spans="2:4" x14ac:dyDescent="0.2">
      <c r="B2867" t="s">
        <v>2903</v>
      </c>
      <c r="C2867" s="51">
        <f>Corr_0!C2867</f>
        <v>2.0550990369973526E-3</v>
      </c>
      <c r="D2867" s="51">
        <v>2.5493202594448577E-2</v>
      </c>
    </row>
    <row r="2868" spans="2:4" x14ac:dyDescent="0.2">
      <c r="B2868" t="s">
        <v>2904</v>
      </c>
      <c r="C2868" s="51">
        <f>Corr_0!C2868</f>
        <v>2.3452456000651795E-2</v>
      </c>
      <c r="D2868" s="51">
        <v>3.3476871931145208E-2</v>
      </c>
    </row>
    <row r="2869" spans="2:4" x14ac:dyDescent="0.2">
      <c r="B2869" t="s">
        <v>2905</v>
      </c>
      <c r="C2869" s="51">
        <f>Corr_0!C2869</f>
        <v>3.6652348265450484E-3</v>
      </c>
      <c r="D2869" s="51">
        <v>3.7785386317594129E-2</v>
      </c>
    </row>
    <row r="2870" spans="2:4" x14ac:dyDescent="0.2">
      <c r="B2870" t="s">
        <v>2906</v>
      </c>
      <c r="C2870" s="51">
        <f>Corr_0!C2870</f>
        <v>-2.4505646792850513E-2</v>
      </c>
      <c r="D2870" s="51">
        <v>6.8003194191761568E-2</v>
      </c>
    </row>
    <row r="2871" spans="2:4" x14ac:dyDescent="0.2">
      <c r="B2871" t="s">
        <v>2907</v>
      </c>
      <c r="C2871" s="51">
        <f>Corr_0!C2871</f>
        <v>3.6686578107856416E-2</v>
      </c>
      <c r="D2871" s="51">
        <v>6.9952562738516744E-2</v>
      </c>
    </row>
    <row r="2872" spans="2:4" x14ac:dyDescent="0.2">
      <c r="B2872" t="s">
        <v>2908</v>
      </c>
      <c r="C2872" s="51">
        <f>Corr_0!C2872</f>
        <v>-1.0316509630706011E-2</v>
      </c>
      <c r="D2872" s="51">
        <v>2.7936121460716667E-2</v>
      </c>
    </row>
    <row r="2873" spans="2:4" x14ac:dyDescent="0.2">
      <c r="B2873" t="s">
        <v>2909</v>
      </c>
      <c r="C2873" s="51">
        <f>Corr_0!C2873</f>
        <v>-2.9904298685584176E-2</v>
      </c>
      <c r="D2873" s="51">
        <v>2.5000016154840026E-2</v>
      </c>
    </row>
    <row r="2874" spans="2:4" x14ac:dyDescent="0.2">
      <c r="B2874" t="s">
        <v>2910</v>
      </c>
      <c r="C2874" s="51">
        <f>Corr_0!C2874</f>
        <v>6.4651249785018475E-2</v>
      </c>
      <c r="D2874" s="51">
        <v>2.5551034090074129E-2</v>
      </c>
    </row>
    <row r="2875" spans="2:4" x14ac:dyDescent="0.2">
      <c r="B2875" t="s">
        <v>2911</v>
      </c>
      <c r="C2875" s="51">
        <f>Corr_0!C2875</f>
        <v>2.0466960357117453E-2</v>
      </c>
      <c r="D2875" s="51">
        <v>2.55462344735084E-2</v>
      </c>
    </row>
    <row r="2876" spans="2:4" x14ac:dyDescent="0.2">
      <c r="B2876" t="s">
        <v>2912</v>
      </c>
      <c r="C2876" s="51">
        <f>Corr_0!C2876</f>
        <v>1.9922565193880262E-2</v>
      </c>
      <c r="D2876" s="51">
        <v>2.6219680268035034E-2</v>
      </c>
    </row>
    <row r="2877" spans="2:4" x14ac:dyDescent="0.2">
      <c r="B2877" t="s">
        <v>2913</v>
      </c>
      <c r="C2877" s="51">
        <f>Corr_0!C2877</f>
        <v>-1.4913007619514538E-2</v>
      </c>
      <c r="D2877" s="51">
        <v>3.7877438220595291E-2</v>
      </c>
    </row>
    <row r="2878" spans="2:4" x14ac:dyDescent="0.2">
      <c r="B2878" t="s">
        <v>2914</v>
      </c>
      <c r="C2878" s="51">
        <f>Corr_0!C2878</f>
        <v>-2.2821823439925469E-3</v>
      </c>
      <c r="D2878" s="51">
        <v>2.5378993955459003E-2</v>
      </c>
    </row>
    <row r="2879" spans="2:4" x14ac:dyDescent="0.2">
      <c r="B2879" t="s">
        <v>2915</v>
      </c>
      <c r="C2879" s="51">
        <f>Corr_0!C2879</f>
        <v>1.4366655103238712E-2</v>
      </c>
      <c r="D2879" s="51">
        <v>4.7362117270334313E-2</v>
      </c>
    </row>
    <row r="2880" spans="2:4" x14ac:dyDescent="0.2">
      <c r="B2880" t="s">
        <v>2916</v>
      </c>
      <c r="C2880" s="51">
        <f>Corr_0!C2880</f>
        <v>1.2230156902222521E-2</v>
      </c>
      <c r="D2880" s="51">
        <v>2.7296510636689326E-2</v>
      </c>
    </row>
    <row r="2881" spans="2:4" x14ac:dyDescent="0.2">
      <c r="B2881" t="s">
        <v>2917</v>
      </c>
      <c r="C2881" s="51">
        <f>Corr_0!C2881</f>
        <v>-1.0176899033439693E-2</v>
      </c>
      <c r="D2881" s="51">
        <v>5.4728564819726419E-2</v>
      </c>
    </row>
    <row r="2882" spans="2:4" x14ac:dyDescent="0.2">
      <c r="B2882" t="s">
        <v>2918</v>
      </c>
      <c r="C2882" s="51">
        <f>Corr_0!C2882</f>
        <v>6.4504963092825475E-3</v>
      </c>
      <c r="D2882" s="51">
        <v>2.5014767576720963E-2</v>
      </c>
    </row>
    <row r="2883" spans="2:4" x14ac:dyDescent="0.2">
      <c r="B2883" t="s">
        <v>2919</v>
      </c>
      <c r="C2883" s="51">
        <f>Corr_0!C2883</f>
        <v>-1.7406144033557652E-3</v>
      </c>
      <c r="D2883" s="51">
        <v>5.6440163307879154E-2</v>
      </c>
    </row>
    <row r="2884" spans="2:4" x14ac:dyDescent="0.2">
      <c r="B2884" t="s">
        <v>2920</v>
      </c>
      <c r="C2884" s="51">
        <f>Corr_0!C2884</f>
        <v>-1.4270302335823272E-2</v>
      </c>
      <c r="D2884" s="51">
        <v>2.8760516910646919E-2</v>
      </c>
    </row>
    <row r="2885" spans="2:4" x14ac:dyDescent="0.2">
      <c r="B2885" t="s">
        <v>2921</v>
      </c>
      <c r="C2885" s="51">
        <f>Corr_0!C2885</f>
        <v>1.2424148089155339E-2</v>
      </c>
      <c r="D2885" s="51">
        <v>7.5946356755924926E-2</v>
      </c>
    </row>
    <row r="2886" spans="2:4" x14ac:dyDescent="0.2">
      <c r="B2886" t="s">
        <v>2922</v>
      </c>
      <c r="C2886" s="51">
        <f>Corr_0!C2886</f>
        <v>9.7539076344288246E-3</v>
      </c>
      <c r="D2886" s="51">
        <v>5.1369778516561687E-2</v>
      </c>
    </row>
    <row r="2887" spans="2:4" x14ac:dyDescent="0.2">
      <c r="B2887" t="s">
        <v>2923</v>
      </c>
      <c r="C2887" s="51">
        <f>Corr_0!C2887</f>
        <v>3.7147542609849038E-2</v>
      </c>
      <c r="D2887" s="51">
        <v>2.525506639303397E-2</v>
      </c>
    </row>
    <row r="2888" spans="2:4" x14ac:dyDescent="0.2">
      <c r="B2888" t="s">
        <v>2924</v>
      </c>
      <c r="C2888" s="51">
        <f>Corr_0!C2888</f>
        <v>2.9429372338878306E-3</v>
      </c>
      <c r="D2888" s="51">
        <v>2.5753308800694392E-2</v>
      </c>
    </row>
    <row r="2889" spans="2:4" x14ac:dyDescent="0.2">
      <c r="B2889" t="s">
        <v>2925</v>
      </c>
      <c r="C2889" s="51">
        <f>Corr_0!C2889</f>
        <v>2.3882910004422123E-2</v>
      </c>
      <c r="D2889" s="51">
        <v>2.8546361466805361E-2</v>
      </c>
    </row>
    <row r="2890" spans="2:4" x14ac:dyDescent="0.2">
      <c r="B2890" t="s">
        <v>2926</v>
      </c>
      <c r="C2890" s="51">
        <f>Corr_0!C2890</f>
        <v>-9.4007539055471715E-3</v>
      </c>
      <c r="D2890" s="51">
        <v>5.7276162395656374E-2</v>
      </c>
    </row>
    <row r="2891" spans="2:4" x14ac:dyDescent="0.2">
      <c r="B2891" t="s">
        <v>2927</v>
      </c>
      <c r="C2891" s="51">
        <f>Corr_0!C2891</f>
        <v>1.2040314229220151E-2</v>
      </c>
      <c r="D2891" s="51">
        <v>3.0269248737095317E-2</v>
      </c>
    </row>
    <row r="2892" spans="2:4" x14ac:dyDescent="0.2">
      <c r="B2892" t="s">
        <v>2928</v>
      </c>
      <c r="C2892" s="51">
        <f>Corr_0!C2892</f>
        <v>-1.877222900886379E-3</v>
      </c>
      <c r="D2892" s="51">
        <v>3.287504945498608E-2</v>
      </c>
    </row>
    <row r="2893" spans="2:4" x14ac:dyDescent="0.2">
      <c r="B2893" t="s">
        <v>2929</v>
      </c>
      <c r="C2893" s="51">
        <f>Corr_0!C2893</f>
        <v>3.1470446119540876E-2</v>
      </c>
      <c r="D2893" s="51">
        <v>5.0871485895422092E-2</v>
      </c>
    </row>
    <row r="2894" spans="2:4" x14ac:dyDescent="0.2">
      <c r="B2894" t="s">
        <v>2930</v>
      </c>
      <c r="C2894" s="51">
        <f>Corr_0!C2894</f>
        <v>1.0256790160024582E-2</v>
      </c>
      <c r="D2894" s="51">
        <v>4.5750047113113673E-2</v>
      </c>
    </row>
    <row r="2895" spans="2:4" x14ac:dyDescent="0.2">
      <c r="B2895" t="s">
        <v>2931</v>
      </c>
      <c r="C2895" s="51">
        <f>Corr_0!C2895</f>
        <v>1.3684763931540948E-2</v>
      </c>
      <c r="D2895" s="51">
        <v>3.1119083373491518E-2</v>
      </c>
    </row>
    <row r="2896" spans="2:4" x14ac:dyDescent="0.2">
      <c r="B2896" t="s">
        <v>2932</v>
      </c>
      <c r="C2896" s="51">
        <f>Corr_0!C2896</f>
        <v>6.4602799326166527E-2</v>
      </c>
      <c r="D2896" s="51">
        <v>2.7700328453104946E-2</v>
      </c>
    </row>
    <row r="2897" spans="2:4" x14ac:dyDescent="0.2">
      <c r="B2897" t="s">
        <v>2933</v>
      </c>
      <c r="C2897" s="51">
        <f>Corr_0!C2897</f>
        <v>-1.6754213957110055E-2</v>
      </c>
      <c r="D2897" s="51">
        <v>2.5045985890059509E-2</v>
      </c>
    </row>
    <row r="2898" spans="2:4" x14ac:dyDescent="0.2">
      <c r="B2898" t="s">
        <v>2934</v>
      </c>
      <c r="C2898" s="51">
        <f>Corr_0!C2898</f>
        <v>3.9730019748367824E-2</v>
      </c>
      <c r="D2898" s="51">
        <v>2.5894791483941349E-2</v>
      </c>
    </row>
    <row r="2899" spans="2:4" x14ac:dyDescent="0.2">
      <c r="B2899" t="s">
        <v>2935</v>
      </c>
      <c r="C2899" s="51">
        <f>Corr_0!C2899</f>
        <v>2.1174408139586074E-2</v>
      </c>
      <c r="D2899" s="51">
        <v>2.6293185710638899E-2</v>
      </c>
    </row>
    <row r="2900" spans="2:4" x14ac:dyDescent="0.2">
      <c r="B2900" t="s">
        <v>2936</v>
      </c>
      <c r="C2900" s="51">
        <f>Corr_0!C2900</f>
        <v>4.0747901962087434E-2</v>
      </c>
      <c r="D2900" s="51">
        <v>3.7822979488524054E-2</v>
      </c>
    </row>
    <row r="2901" spans="2:4" x14ac:dyDescent="0.2">
      <c r="B2901" t="s">
        <v>2937</v>
      </c>
      <c r="C2901" s="51">
        <f>Corr_0!C2901</f>
        <v>4.1418778181394895E-2</v>
      </c>
      <c r="D2901" s="51">
        <v>2.5318280836175915E-2</v>
      </c>
    </row>
    <row r="2902" spans="2:4" x14ac:dyDescent="0.2">
      <c r="B2902" t="s">
        <v>2938</v>
      </c>
      <c r="C2902" s="51">
        <f>Corr_0!C2902</f>
        <v>1.6630352155540644E-3</v>
      </c>
      <c r="D2902" s="51">
        <v>2.6273275679661159E-2</v>
      </c>
    </row>
    <row r="2903" spans="2:4" x14ac:dyDescent="0.2">
      <c r="B2903" t="s">
        <v>2939</v>
      </c>
      <c r="C2903" s="51">
        <f>Corr_0!C2903</f>
        <v>1.520488469579153E-2</v>
      </c>
      <c r="D2903" s="51">
        <v>2.7395733293682306E-2</v>
      </c>
    </row>
    <row r="2904" spans="2:4" x14ac:dyDescent="0.2">
      <c r="B2904" t="s">
        <v>2940</v>
      </c>
      <c r="C2904" s="51">
        <f>Corr_0!C2904</f>
        <v>1.2042663765832139E-2</v>
      </c>
      <c r="D2904" s="51">
        <v>2.7084275311745148E-2</v>
      </c>
    </row>
    <row r="2905" spans="2:4" x14ac:dyDescent="0.2">
      <c r="B2905" t="s">
        <v>2941</v>
      </c>
      <c r="C2905" s="51">
        <f>Corr_0!C2905</f>
        <v>-1.2535370079310772E-2</v>
      </c>
      <c r="D2905" s="51">
        <v>4.258213559252453E-2</v>
      </c>
    </row>
    <row r="2906" spans="2:4" x14ac:dyDescent="0.2">
      <c r="B2906" t="s">
        <v>2942</v>
      </c>
      <c r="C2906" s="51">
        <f>Corr_0!C2906</f>
        <v>1.9681335953089768E-2</v>
      </c>
      <c r="D2906" s="51">
        <v>4.3735280607344787E-2</v>
      </c>
    </row>
    <row r="2907" spans="2:4" x14ac:dyDescent="0.2">
      <c r="B2907" t="s">
        <v>2943</v>
      </c>
      <c r="C2907" s="51">
        <f>Corr_0!C2907</f>
        <v>-1.0849324374000902E-2</v>
      </c>
      <c r="D2907" s="51">
        <v>3.2794626182289739E-2</v>
      </c>
    </row>
    <row r="2908" spans="2:4" x14ac:dyDescent="0.2">
      <c r="B2908" t="s">
        <v>2944</v>
      </c>
      <c r="C2908" s="51">
        <f>Corr_0!C2908</f>
        <v>-7.0322331262689611E-3</v>
      </c>
      <c r="D2908" s="51">
        <v>2.6346598976094173E-2</v>
      </c>
    </row>
    <row r="2909" spans="2:4" x14ac:dyDescent="0.2">
      <c r="B2909" t="s">
        <v>2945</v>
      </c>
      <c r="C2909" s="51">
        <f>Corr_0!C2909</f>
        <v>-1.5962554562734987E-2</v>
      </c>
      <c r="D2909" s="51">
        <v>3.7737207667395876E-2</v>
      </c>
    </row>
    <row r="2910" spans="2:4" x14ac:dyDescent="0.2">
      <c r="B2910" t="s">
        <v>2946</v>
      </c>
      <c r="C2910" s="51">
        <f>Corr_0!C2910</f>
        <v>2.9117743005381558E-4</v>
      </c>
      <c r="D2910" s="51">
        <v>3.1307854612580045E-2</v>
      </c>
    </row>
    <row r="2911" spans="2:4" x14ac:dyDescent="0.2">
      <c r="B2911" t="s">
        <v>2947</v>
      </c>
      <c r="C2911" s="51">
        <f>Corr_0!C2911</f>
        <v>1.4630135938519643E-2</v>
      </c>
      <c r="D2911" s="51">
        <v>3.3696986377567913E-2</v>
      </c>
    </row>
    <row r="2912" spans="2:4" x14ac:dyDescent="0.2">
      <c r="B2912" t="s">
        <v>2948</v>
      </c>
      <c r="C2912" s="51">
        <f>Corr_0!C2912</f>
        <v>1.7068603676013927E-2</v>
      </c>
      <c r="D2912" s="51">
        <v>4.7097077586708162E-2</v>
      </c>
    </row>
    <row r="2913" spans="2:4" x14ac:dyDescent="0.2">
      <c r="B2913" t="s">
        <v>2949</v>
      </c>
      <c r="C2913" s="51">
        <f>Corr_0!C2913</f>
        <v>-1.3856013084675052E-3</v>
      </c>
      <c r="D2913" s="51">
        <v>3.1697749995854937E-2</v>
      </c>
    </row>
    <row r="2914" spans="2:4" x14ac:dyDescent="0.2">
      <c r="B2914" t="s">
        <v>2950</v>
      </c>
      <c r="C2914" s="51">
        <f>Corr_0!C2914</f>
        <v>4.8280098826144272E-3</v>
      </c>
      <c r="D2914" s="51">
        <v>3.5689470876724222E-2</v>
      </c>
    </row>
    <row r="2915" spans="2:4" x14ac:dyDescent="0.2">
      <c r="B2915" t="s">
        <v>2951</v>
      </c>
      <c r="C2915" s="51">
        <f>Corr_0!C2915</f>
        <v>3.3586160279110829E-2</v>
      </c>
      <c r="D2915" s="51">
        <v>2.6161977603355382E-2</v>
      </c>
    </row>
    <row r="2916" spans="2:4" x14ac:dyDescent="0.2">
      <c r="B2916" t="s">
        <v>2952</v>
      </c>
      <c r="C2916" s="51">
        <f>Corr_0!C2916</f>
        <v>-5.7380363263882257E-3</v>
      </c>
      <c r="D2916" s="51">
        <v>2.5163603438039937E-2</v>
      </c>
    </row>
    <row r="2917" spans="2:4" x14ac:dyDescent="0.2">
      <c r="B2917" t="s">
        <v>2953</v>
      </c>
      <c r="C2917" s="51">
        <f>Corr_0!C2917</f>
        <v>-5.7929832107638662E-4</v>
      </c>
      <c r="D2917" s="51">
        <v>6.524073523378196E-2</v>
      </c>
    </row>
    <row r="2918" spans="2:4" x14ac:dyDescent="0.2">
      <c r="B2918" t="s">
        <v>2954</v>
      </c>
      <c r="C2918" s="51">
        <f>Corr_0!C2918</f>
        <v>-1.4092424422581318E-2</v>
      </c>
      <c r="D2918" s="51">
        <v>0.10924634828034915</v>
      </c>
    </row>
    <row r="2919" spans="2:4" x14ac:dyDescent="0.2">
      <c r="B2919" t="s">
        <v>2955</v>
      </c>
      <c r="C2919" s="51">
        <f>Corr_0!C2919</f>
        <v>2.7540699096682421E-2</v>
      </c>
      <c r="D2919" s="51">
        <v>3.6428123274374627E-2</v>
      </c>
    </row>
    <row r="2920" spans="2:4" x14ac:dyDescent="0.2">
      <c r="B2920" t="s">
        <v>2956</v>
      </c>
      <c r="C2920" s="51">
        <f>Corr_0!C2920</f>
        <v>1.930069063903999E-2</v>
      </c>
      <c r="D2920" s="51">
        <v>2.5859279370591678E-2</v>
      </c>
    </row>
    <row r="2921" spans="2:4" x14ac:dyDescent="0.2">
      <c r="B2921" t="s">
        <v>2957</v>
      </c>
      <c r="C2921" s="51">
        <f>Corr_0!C2921</f>
        <v>4.8759661049270292E-2</v>
      </c>
      <c r="D2921" s="51">
        <v>3.0454443330771554E-2</v>
      </c>
    </row>
    <row r="2922" spans="2:4" x14ac:dyDescent="0.2">
      <c r="B2922" t="s">
        <v>2958</v>
      </c>
      <c r="C2922" s="51">
        <f>Corr_0!C2922</f>
        <v>1.8309066306616231E-2</v>
      </c>
      <c r="D2922" s="51">
        <v>3.0036935138070597E-2</v>
      </c>
    </row>
    <row r="2923" spans="2:4" x14ac:dyDescent="0.2">
      <c r="B2923" t="s">
        <v>2959</v>
      </c>
      <c r="C2923" s="51">
        <f>Corr_0!C2923</f>
        <v>9.1720759729341968E-3</v>
      </c>
      <c r="D2923" s="51">
        <v>3.1571474302039763E-2</v>
      </c>
    </row>
    <row r="2924" spans="2:4" x14ac:dyDescent="0.2">
      <c r="B2924" t="s">
        <v>2960</v>
      </c>
      <c r="C2924" s="51">
        <f>Corr_0!C2924</f>
        <v>2.0236085968178084E-2</v>
      </c>
      <c r="D2924" s="51">
        <v>3.3049332282637324E-2</v>
      </c>
    </row>
    <row r="2925" spans="2:4" x14ac:dyDescent="0.2">
      <c r="B2925" t="s">
        <v>2961</v>
      </c>
      <c r="C2925" s="51">
        <f>Corr_0!C2925</f>
        <v>1.2077645150580418E-2</v>
      </c>
      <c r="D2925" s="51">
        <v>2.5940876029392327E-2</v>
      </c>
    </row>
    <row r="2926" spans="2:4" x14ac:dyDescent="0.2">
      <c r="B2926" t="s">
        <v>2962</v>
      </c>
      <c r="C2926" s="51">
        <f>Corr_0!C2926</f>
        <v>-1.5535580400032526E-2</v>
      </c>
      <c r="D2926" s="51">
        <v>3.2148357310032863E-2</v>
      </c>
    </row>
    <row r="2927" spans="2:4" x14ac:dyDescent="0.2">
      <c r="B2927" t="s">
        <v>2963</v>
      </c>
      <c r="C2927" s="51">
        <f>Corr_0!C2927</f>
        <v>4.1788362558277087E-2</v>
      </c>
      <c r="D2927" s="51">
        <v>2.7529015263463321E-2</v>
      </c>
    </row>
    <row r="2928" spans="2:4" x14ac:dyDescent="0.2">
      <c r="B2928" t="s">
        <v>2964</v>
      </c>
      <c r="C2928" s="51">
        <f>Corr_0!C2928</f>
        <v>-8.6212502419046998E-3</v>
      </c>
      <c r="D2928" s="51">
        <v>3.0741184559506717E-2</v>
      </c>
    </row>
    <row r="2929" spans="2:4" x14ac:dyDescent="0.2">
      <c r="B2929" t="s">
        <v>2965</v>
      </c>
      <c r="C2929" s="51">
        <f>Corr_0!C2929</f>
        <v>1.4120312833960163E-2</v>
      </c>
      <c r="D2929" s="51">
        <v>2.7924504967139434E-2</v>
      </c>
    </row>
    <row r="2930" spans="2:4" x14ac:dyDescent="0.2">
      <c r="B2930" t="s">
        <v>2966</v>
      </c>
      <c r="C2930" s="51">
        <f>Corr_0!C2930</f>
        <v>-1.1038911693997412E-2</v>
      </c>
      <c r="D2930" s="51">
        <v>2.9136476974145523E-2</v>
      </c>
    </row>
    <row r="2931" spans="2:4" x14ac:dyDescent="0.2">
      <c r="B2931" t="s">
        <v>2967</v>
      </c>
      <c r="C2931" s="51">
        <f>Corr_0!C2931</f>
        <v>-4.1542919686633276E-2</v>
      </c>
      <c r="D2931" s="51">
        <v>3.0044448328283766E-2</v>
      </c>
    </row>
    <row r="2932" spans="2:4" x14ac:dyDescent="0.2">
      <c r="B2932" t="s">
        <v>2968</v>
      </c>
      <c r="C2932" s="51">
        <f>Corr_0!C2932</f>
        <v>2.3723307166543937E-2</v>
      </c>
      <c r="D2932" s="51">
        <v>3.3937204586230264E-2</v>
      </c>
    </row>
    <row r="2933" spans="2:4" x14ac:dyDescent="0.2">
      <c r="B2933" t="s">
        <v>2969</v>
      </c>
      <c r="C2933" s="51">
        <f>Corr_0!C2933</f>
        <v>1.8102481026632332E-2</v>
      </c>
      <c r="D2933" s="51">
        <v>2.731904656171338E-2</v>
      </c>
    </row>
    <row r="2934" spans="2:4" x14ac:dyDescent="0.2">
      <c r="B2934" t="s">
        <v>2970</v>
      </c>
      <c r="C2934" s="51">
        <f>Corr_0!C2934</f>
        <v>1.2706850690239659E-2</v>
      </c>
      <c r="D2934" s="51">
        <v>8.1044900459162184E-2</v>
      </c>
    </row>
    <row r="2935" spans="2:4" x14ac:dyDescent="0.2">
      <c r="B2935" t="s">
        <v>2971</v>
      </c>
      <c r="C2935" s="51">
        <f>Corr_0!C2935</f>
        <v>8.331828489790253E-3</v>
      </c>
      <c r="D2935" s="51">
        <v>4.5423667889622571E-2</v>
      </c>
    </row>
    <row r="2936" spans="2:4" x14ac:dyDescent="0.2">
      <c r="B2936" t="s">
        <v>2972</v>
      </c>
      <c r="C2936" s="51">
        <f>Corr_0!C2936</f>
        <v>1.961770674252369E-2</v>
      </c>
      <c r="D2936" s="51">
        <v>4.7715214505653122E-2</v>
      </c>
    </row>
    <row r="2937" spans="2:4" x14ac:dyDescent="0.2">
      <c r="B2937" t="s">
        <v>2973</v>
      </c>
      <c r="C2937" s="51">
        <f>Corr_0!C2937</f>
        <v>2.5787078140669474E-2</v>
      </c>
      <c r="D2937" s="51">
        <v>3.3803269864735162E-2</v>
      </c>
    </row>
    <row r="2938" spans="2:4" x14ac:dyDescent="0.2">
      <c r="B2938" t="s">
        <v>2974</v>
      </c>
      <c r="C2938" s="51">
        <f>Corr_0!C2938</f>
        <v>4.8078660550588907E-3</v>
      </c>
      <c r="D2938" s="51">
        <v>2.6458982590077642E-2</v>
      </c>
    </row>
    <row r="2939" spans="2:4" x14ac:dyDescent="0.2">
      <c r="B2939" t="s">
        <v>2975</v>
      </c>
      <c r="C2939" s="51">
        <f>Corr_0!C2939</f>
        <v>1.0718567350483651E-2</v>
      </c>
      <c r="D2939" s="51">
        <v>5.478029717024404E-2</v>
      </c>
    </row>
    <row r="2940" spans="2:4" x14ac:dyDescent="0.2">
      <c r="B2940" t="s">
        <v>2976</v>
      </c>
      <c r="C2940" s="51">
        <f>Corr_0!C2940</f>
        <v>1.4618327124893662E-2</v>
      </c>
      <c r="D2940" s="51">
        <v>2.7340551754510334E-2</v>
      </c>
    </row>
    <row r="2941" spans="2:4" x14ac:dyDescent="0.2">
      <c r="B2941" t="s">
        <v>2977</v>
      </c>
      <c r="C2941" s="51">
        <f>Corr_0!C2941</f>
        <v>1.7051904323286231E-2</v>
      </c>
      <c r="D2941" s="51">
        <v>2.5539655980122554E-2</v>
      </c>
    </row>
    <row r="2942" spans="2:4" x14ac:dyDescent="0.2">
      <c r="B2942" t="s">
        <v>2978</v>
      </c>
      <c r="C2942" s="51">
        <f>Corr_0!C2942</f>
        <v>1.0080066862810343E-2</v>
      </c>
      <c r="D2942" s="51">
        <v>3.8903078358066535E-2</v>
      </c>
    </row>
    <row r="2943" spans="2:4" x14ac:dyDescent="0.2">
      <c r="B2943" t="s">
        <v>2979</v>
      </c>
      <c r="C2943" s="51">
        <f>Corr_0!C2943</f>
        <v>1.3479612759491371E-2</v>
      </c>
      <c r="D2943" s="51">
        <v>5.2804544024719235E-2</v>
      </c>
    </row>
    <row r="2944" spans="2:4" x14ac:dyDescent="0.2">
      <c r="B2944" t="s">
        <v>2980</v>
      </c>
      <c r="C2944" s="51">
        <f>Corr_0!C2944</f>
        <v>6.1511733077657289E-2</v>
      </c>
      <c r="D2944" s="51">
        <v>3.9945212472335012E-2</v>
      </c>
    </row>
    <row r="2945" spans="2:4" x14ac:dyDescent="0.2">
      <c r="B2945" t="s">
        <v>2981</v>
      </c>
      <c r="C2945" s="51">
        <f>Corr_0!C2945</f>
        <v>-1.8738710221391664E-3</v>
      </c>
      <c r="D2945" s="51">
        <v>3.9435042342322771E-2</v>
      </c>
    </row>
    <row r="2946" spans="2:4" x14ac:dyDescent="0.2">
      <c r="B2946" t="s">
        <v>2982</v>
      </c>
      <c r="C2946" s="51">
        <f>Corr_0!C2946</f>
        <v>1.2775464295168522E-2</v>
      </c>
      <c r="D2946" s="51">
        <v>2.7791112729106202E-2</v>
      </c>
    </row>
    <row r="2947" spans="2:4" x14ac:dyDescent="0.2">
      <c r="B2947" t="s">
        <v>2983</v>
      </c>
      <c r="C2947" s="51">
        <f>Corr_0!C2947</f>
        <v>3.0028962770359539E-2</v>
      </c>
      <c r="D2947" s="51">
        <v>2.6425211893461281E-2</v>
      </c>
    </row>
    <row r="2948" spans="2:4" x14ac:dyDescent="0.2">
      <c r="B2948" t="s">
        <v>2984</v>
      </c>
      <c r="C2948" s="51">
        <f>Corr_0!C2948</f>
        <v>4.6141164362519568E-2</v>
      </c>
      <c r="D2948" s="51">
        <v>3.6355945564256316E-2</v>
      </c>
    </row>
    <row r="2949" spans="2:4" x14ac:dyDescent="0.2">
      <c r="B2949" t="s">
        <v>2985</v>
      </c>
      <c r="C2949" s="51">
        <f>Corr_0!C2949</f>
        <v>-2.2847128008087331E-2</v>
      </c>
      <c r="D2949" s="51">
        <v>6.1724311887245024E-2</v>
      </c>
    </row>
    <row r="2950" spans="2:4" x14ac:dyDescent="0.2">
      <c r="B2950" t="s">
        <v>2986</v>
      </c>
      <c r="C2950" s="51">
        <f>Corr_0!C2950</f>
        <v>-2.1785037415827713E-2</v>
      </c>
      <c r="D2950" s="51">
        <v>2.6421463738894875E-2</v>
      </c>
    </row>
    <row r="2951" spans="2:4" x14ac:dyDescent="0.2">
      <c r="B2951" t="s">
        <v>2987</v>
      </c>
      <c r="C2951" s="51">
        <f>Corr_0!C2951</f>
        <v>-2.578418451803316E-2</v>
      </c>
      <c r="D2951" s="51">
        <v>2.5011595144486483E-2</v>
      </c>
    </row>
    <row r="2952" spans="2:4" x14ac:dyDescent="0.2">
      <c r="B2952" t="s">
        <v>2988</v>
      </c>
      <c r="C2952" s="51">
        <f>Corr_0!C2952</f>
        <v>3.9515912793977774E-3</v>
      </c>
      <c r="D2952" s="51">
        <v>4.9828704895557879E-2</v>
      </c>
    </row>
    <row r="2953" spans="2:4" x14ac:dyDescent="0.2">
      <c r="B2953" t="s">
        <v>2989</v>
      </c>
      <c r="C2953" s="51">
        <f>Corr_0!C2953</f>
        <v>1.6481301521232866E-2</v>
      </c>
      <c r="D2953" s="51">
        <v>2.6172032218052272E-2</v>
      </c>
    </row>
    <row r="2954" spans="2:4" x14ac:dyDescent="0.2">
      <c r="B2954" t="s">
        <v>2990</v>
      </c>
      <c r="C2954" s="51">
        <f>Corr_0!C2954</f>
        <v>1.9925226780434381E-2</v>
      </c>
      <c r="D2954" s="51">
        <v>2.7717609825858074E-2</v>
      </c>
    </row>
    <row r="2955" spans="2:4" x14ac:dyDescent="0.2">
      <c r="B2955" t="s">
        <v>2991</v>
      </c>
      <c r="C2955" s="51">
        <f>Corr_0!C2955</f>
        <v>-9.0498574428450659E-3</v>
      </c>
      <c r="D2955" s="51">
        <v>4.2314897707340669E-2</v>
      </c>
    </row>
    <row r="2956" spans="2:4" x14ac:dyDescent="0.2">
      <c r="B2956" t="s">
        <v>2992</v>
      </c>
      <c r="C2956" s="51">
        <f>Corr_0!C2956</f>
        <v>-3.7994302079610246E-3</v>
      </c>
      <c r="D2956" s="51">
        <v>2.7704233600021447E-2</v>
      </c>
    </row>
    <row r="2957" spans="2:4" x14ac:dyDescent="0.2">
      <c r="B2957" t="s">
        <v>2993</v>
      </c>
      <c r="C2957" s="51">
        <f>Corr_0!C2957</f>
        <v>-3.5184135395247181E-3</v>
      </c>
      <c r="D2957" s="51">
        <v>4.5284394313715393E-2</v>
      </c>
    </row>
    <row r="2958" spans="2:4" x14ac:dyDescent="0.2">
      <c r="B2958" t="s">
        <v>2994</v>
      </c>
      <c r="C2958" s="51">
        <f>Corr_0!C2958</f>
        <v>2.7507560089643786E-2</v>
      </c>
      <c r="D2958" s="51">
        <v>2.53052763797579E-2</v>
      </c>
    </row>
    <row r="2959" spans="2:4" x14ac:dyDescent="0.2">
      <c r="B2959" t="s">
        <v>2995</v>
      </c>
      <c r="C2959" s="51">
        <f>Corr_0!C2959</f>
        <v>-9.4790740520569027E-3</v>
      </c>
      <c r="D2959" s="51">
        <v>2.5028642679318952E-2</v>
      </c>
    </row>
    <row r="2960" spans="2:4" x14ac:dyDescent="0.2">
      <c r="B2960" t="s">
        <v>2996</v>
      </c>
      <c r="C2960" s="51">
        <f>Corr_0!C2960</f>
        <v>2.1944946995664941E-3</v>
      </c>
      <c r="D2960" s="51">
        <v>5.1235609716349995E-2</v>
      </c>
    </row>
    <row r="2961" spans="2:4" x14ac:dyDescent="0.2">
      <c r="B2961" t="s">
        <v>2997</v>
      </c>
      <c r="C2961" s="51">
        <f>Corr_0!C2961</f>
        <v>-4.2184330844203203E-3</v>
      </c>
      <c r="D2961" s="51">
        <v>2.993331380723982E-2</v>
      </c>
    </row>
    <row r="2962" spans="2:4" x14ac:dyDescent="0.2">
      <c r="B2962" t="s">
        <v>2998</v>
      </c>
      <c r="C2962" s="51">
        <f>Corr_0!C2962</f>
        <v>1.0383285443480959E-2</v>
      </c>
      <c r="D2962" s="51">
        <v>3.9007398732863692E-2</v>
      </c>
    </row>
    <row r="2963" spans="2:4" x14ac:dyDescent="0.2">
      <c r="B2963" t="s">
        <v>2999</v>
      </c>
      <c r="C2963" s="51">
        <f>Corr_0!C2963</f>
        <v>2.0186197648526499E-2</v>
      </c>
      <c r="D2963" s="51">
        <v>3.0699515147451013E-2</v>
      </c>
    </row>
    <row r="2964" spans="2:4" x14ac:dyDescent="0.2">
      <c r="B2964" t="s">
        <v>3000</v>
      </c>
      <c r="C2964" s="51">
        <f>Corr_0!C2964</f>
        <v>-2.6354217784780698E-2</v>
      </c>
      <c r="D2964" s="51">
        <v>3.0931583511089652E-2</v>
      </c>
    </row>
    <row r="2965" spans="2:4" x14ac:dyDescent="0.2">
      <c r="B2965" t="s">
        <v>3001</v>
      </c>
      <c r="C2965" s="51">
        <f>Corr_0!C2965</f>
        <v>-3.6145025872531215E-3</v>
      </c>
      <c r="D2965" s="51">
        <v>2.7837269347589837E-2</v>
      </c>
    </row>
    <row r="2966" spans="2:4" x14ac:dyDescent="0.2">
      <c r="B2966" t="s">
        <v>3002</v>
      </c>
      <c r="C2966" s="51">
        <f>Corr_0!C2966</f>
        <v>-4.8978673090358665E-3</v>
      </c>
      <c r="D2966" s="51">
        <v>4.0829054716170307E-2</v>
      </c>
    </row>
    <row r="2967" spans="2:4" x14ac:dyDescent="0.2">
      <c r="B2967" t="s">
        <v>3003</v>
      </c>
      <c r="C2967" s="51">
        <f>Corr_0!C2967</f>
        <v>-5.248524591544566E-3</v>
      </c>
      <c r="D2967" s="51">
        <v>3.9419931974647861E-2</v>
      </c>
    </row>
    <row r="2968" spans="2:4" x14ac:dyDescent="0.2">
      <c r="B2968" t="s">
        <v>3004</v>
      </c>
      <c r="C2968" s="51">
        <f>Corr_0!C2968</f>
        <v>5.380542101560977E-2</v>
      </c>
      <c r="D2968" s="51">
        <v>0.11793932874991483</v>
      </c>
    </row>
    <row r="2969" spans="2:4" x14ac:dyDescent="0.2">
      <c r="B2969" t="s">
        <v>3005</v>
      </c>
      <c r="C2969" s="51">
        <f>Corr_0!C2969</f>
        <v>-1.0616263326082183E-3</v>
      </c>
      <c r="D2969" s="51">
        <v>3.7899254598805103E-2</v>
      </c>
    </row>
    <row r="2970" spans="2:4" x14ac:dyDescent="0.2">
      <c r="B2970" t="s">
        <v>3006</v>
      </c>
      <c r="C2970" s="51">
        <f>Corr_0!C2970</f>
        <v>2.3148708121730983E-2</v>
      </c>
      <c r="D2970" s="51">
        <v>3.2495742804294417E-2</v>
      </c>
    </row>
    <row r="2971" spans="2:4" x14ac:dyDescent="0.2">
      <c r="B2971" t="s">
        <v>3007</v>
      </c>
      <c r="C2971" s="51">
        <f>Corr_0!C2971</f>
        <v>-1.6328329500385992E-2</v>
      </c>
      <c r="D2971" s="51">
        <v>7.1292915457256911E-2</v>
      </c>
    </row>
    <row r="2972" spans="2:4" x14ac:dyDescent="0.2">
      <c r="B2972" t="s">
        <v>3008</v>
      </c>
      <c r="C2972" s="51">
        <f>Corr_0!C2972</f>
        <v>3.9743494350078623E-2</v>
      </c>
      <c r="D2972" s="51">
        <v>5.3494982790163265E-2</v>
      </c>
    </row>
    <row r="2973" spans="2:4" x14ac:dyDescent="0.2">
      <c r="B2973" t="s">
        <v>3009</v>
      </c>
      <c r="C2973" s="51">
        <f>Corr_0!C2973</f>
        <v>-9.2444354211133721E-4</v>
      </c>
      <c r="D2973" s="51">
        <v>2.5189910119607074E-2</v>
      </c>
    </row>
    <row r="2974" spans="2:4" x14ac:dyDescent="0.2">
      <c r="B2974" t="s">
        <v>3010</v>
      </c>
      <c r="C2974" s="51">
        <f>Corr_0!C2974</f>
        <v>4.5912244452690019E-3</v>
      </c>
      <c r="D2974" s="51">
        <v>2.9582889792996763E-2</v>
      </c>
    </row>
    <row r="2975" spans="2:4" x14ac:dyDescent="0.2">
      <c r="B2975" t="s">
        <v>3011</v>
      </c>
      <c r="C2975" s="51">
        <f>Corr_0!C2975</f>
        <v>1.8769111701829246E-2</v>
      </c>
      <c r="D2975" s="51">
        <v>3.3326174202682836E-2</v>
      </c>
    </row>
    <row r="2976" spans="2:4" x14ac:dyDescent="0.2">
      <c r="B2976" t="s">
        <v>3012</v>
      </c>
      <c r="C2976" s="51">
        <f>Corr_0!C2976</f>
        <v>-9.6838459625063333E-3</v>
      </c>
      <c r="D2976" s="51">
        <v>4.2427273947901946E-2</v>
      </c>
    </row>
    <row r="2977" spans="2:4" x14ac:dyDescent="0.2">
      <c r="B2977" t="s">
        <v>3013</v>
      </c>
      <c r="C2977" s="51">
        <f>Corr_0!C2977</f>
        <v>1.7254465619177959E-2</v>
      </c>
      <c r="D2977" s="51">
        <v>5.6607781150055853E-2</v>
      </c>
    </row>
    <row r="2978" spans="2:4" x14ac:dyDescent="0.2">
      <c r="B2978" t="s">
        <v>3014</v>
      </c>
      <c r="C2978" s="51">
        <f>Corr_0!C2978</f>
        <v>-1.490877022367995E-2</v>
      </c>
      <c r="D2978" s="51">
        <v>2.5329326111258391E-2</v>
      </c>
    </row>
    <row r="2979" spans="2:4" x14ac:dyDescent="0.2">
      <c r="B2979" t="s">
        <v>3015</v>
      </c>
      <c r="C2979" s="51">
        <f>Corr_0!C2979</f>
        <v>-1.4548717582937512E-2</v>
      </c>
      <c r="D2979" s="51">
        <v>2.6194942678625016E-2</v>
      </c>
    </row>
    <row r="2980" spans="2:4" x14ac:dyDescent="0.2">
      <c r="B2980" t="s">
        <v>3016</v>
      </c>
      <c r="C2980" s="51">
        <f>Corr_0!C2980</f>
        <v>3.1252879266938816E-2</v>
      </c>
      <c r="D2980" s="51">
        <v>3.5588926582430763E-2</v>
      </c>
    </row>
    <row r="2981" spans="2:4" x14ac:dyDescent="0.2">
      <c r="B2981" t="s">
        <v>3017</v>
      </c>
      <c r="C2981" s="51">
        <f>Corr_0!C2981</f>
        <v>-1.9844982652586024E-2</v>
      </c>
      <c r="D2981" s="51">
        <v>2.6072745973552559E-2</v>
      </c>
    </row>
    <row r="2982" spans="2:4" x14ac:dyDescent="0.2">
      <c r="B2982" t="s">
        <v>3018</v>
      </c>
      <c r="C2982" s="51">
        <f>Corr_0!C2982</f>
        <v>-3.9431904404797439E-3</v>
      </c>
      <c r="D2982" s="51">
        <v>3.3921059360143169E-2</v>
      </c>
    </row>
    <row r="2983" spans="2:4" x14ac:dyDescent="0.2">
      <c r="B2983" t="s">
        <v>3019</v>
      </c>
      <c r="C2983" s="51">
        <f>Corr_0!C2983</f>
        <v>1.830287568931779E-2</v>
      </c>
      <c r="D2983" s="51">
        <v>2.6087566223771379E-2</v>
      </c>
    </row>
    <row r="2984" spans="2:4" x14ac:dyDescent="0.2">
      <c r="B2984" t="s">
        <v>3020</v>
      </c>
      <c r="C2984" s="51">
        <f>Corr_0!C2984</f>
        <v>1.4818609903262305E-2</v>
      </c>
      <c r="D2984" s="51">
        <v>3.0863735056252683E-2</v>
      </c>
    </row>
    <row r="2985" spans="2:4" x14ac:dyDescent="0.2">
      <c r="B2985" t="s">
        <v>3021</v>
      </c>
      <c r="C2985" s="51">
        <f>Corr_0!C2985</f>
        <v>5.6870705205088554E-3</v>
      </c>
      <c r="D2985" s="51">
        <v>3.6393571982447498E-2</v>
      </c>
    </row>
    <row r="2986" spans="2:4" x14ac:dyDescent="0.2">
      <c r="B2986" t="s">
        <v>3022</v>
      </c>
      <c r="C2986" s="51">
        <f>Corr_0!C2986</f>
        <v>2.9324616490027045E-2</v>
      </c>
      <c r="D2986" s="51">
        <v>2.5097269527711245E-2</v>
      </c>
    </row>
    <row r="2987" spans="2:4" x14ac:dyDescent="0.2">
      <c r="B2987" t="s">
        <v>3023</v>
      </c>
      <c r="C2987" s="51">
        <f>Corr_0!C2987</f>
        <v>1.9687187032727038E-2</v>
      </c>
      <c r="D2987" s="51">
        <v>5.5479237734261638E-2</v>
      </c>
    </row>
    <row r="2988" spans="2:4" x14ac:dyDescent="0.2">
      <c r="B2988" t="s">
        <v>3024</v>
      </c>
      <c r="C2988" s="51">
        <f>Corr_0!C2988</f>
        <v>8.2957102814153957E-3</v>
      </c>
      <c r="D2988" s="51">
        <v>2.5464382782781705E-2</v>
      </c>
    </row>
    <row r="2989" spans="2:4" x14ac:dyDescent="0.2">
      <c r="B2989" t="s">
        <v>3025</v>
      </c>
      <c r="C2989" s="51">
        <f>Corr_0!C2989</f>
        <v>4.0861173647551166E-2</v>
      </c>
      <c r="D2989" s="51">
        <v>6.9238563971879302E-2</v>
      </c>
    </row>
    <row r="2990" spans="2:4" x14ac:dyDescent="0.2">
      <c r="B2990" t="s">
        <v>3026</v>
      </c>
      <c r="C2990" s="51">
        <f>Corr_0!C2990</f>
        <v>3.2252862969714441E-2</v>
      </c>
      <c r="D2990" s="51">
        <v>2.5135723417607413E-2</v>
      </c>
    </row>
    <row r="2991" spans="2:4" x14ac:dyDescent="0.2">
      <c r="B2991" t="s">
        <v>3027</v>
      </c>
      <c r="C2991" s="51">
        <f>Corr_0!C2991</f>
        <v>3.4699501464191616E-2</v>
      </c>
      <c r="D2991" s="51">
        <v>3.1319868256159109E-2</v>
      </c>
    </row>
    <row r="2992" spans="2:4" x14ac:dyDescent="0.2">
      <c r="B2992" t="s">
        <v>3028</v>
      </c>
      <c r="C2992" s="51">
        <f>Corr_0!C2992</f>
        <v>-3.1327985558408267E-2</v>
      </c>
      <c r="D2992" s="51">
        <v>0.13481875298340357</v>
      </c>
    </row>
    <row r="2993" spans="2:4" x14ac:dyDescent="0.2">
      <c r="B2993" t="s">
        <v>3029</v>
      </c>
      <c r="C2993" s="51">
        <f>Corr_0!C2993</f>
        <v>3.7515270109574575E-2</v>
      </c>
      <c r="D2993" s="51">
        <v>5.0029684701578772E-2</v>
      </c>
    </row>
    <row r="2994" spans="2:4" x14ac:dyDescent="0.2">
      <c r="B2994" t="s">
        <v>3030</v>
      </c>
      <c r="C2994" s="51">
        <f>Corr_0!C2994</f>
        <v>3.11861491964886E-2</v>
      </c>
      <c r="D2994" s="51">
        <v>2.7436777967750375E-2</v>
      </c>
    </row>
    <row r="2995" spans="2:4" x14ac:dyDescent="0.2">
      <c r="B2995" t="s">
        <v>3031</v>
      </c>
      <c r="C2995" s="51">
        <f>Corr_0!C2995</f>
        <v>9.6652998559881142E-3</v>
      </c>
      <c r="D2995" s="51">
        <v>5.5238187471827724E-2</v>
      </c>
    </row>
    <row r="2996" spans="2:4" x14ac:dyDescent="0.2">
      <c r="B2996" t="s">
        <v>3032</v>
      </c>
      <c r="C2996" s="51">
        <f>Corr_0!C2996</f>
        <v>3.2404586075540842E-3</v>
      </c>
      <c r="D2996" s="51">
        <v>5.040411973835731E-2</v>
      </c>
    </row>
    <row r="2997" spans="2:4" x14ac:dyDescent="0.2">
      <c r="B2997" t="s">
        <v>3033</v>
      </c>
      <c r="C2997" s="51">
        <f>Corr_0!C2997</f>
        <v>-7.642497959240541E-3</v>
      </c>
      <c r="D2997" s="51">
        <v>2.9798332066014847E-2</v>
      </c>
    </row>
    <row r="2998" spans="2:4" x14ac:dyDescent="0.2">
      <c r="B2998" t="s">
        <v>3034</v>
      </c>
      <c r="C2998" s="51">
        <f>Corr_0!C2998</f>
        <v>9.0198763404254357E-3</v>
      </c>
      <c r="D2998" s="51">
        <v>3.0430323674678607E-2</v>
      </c>
    </row>
    <row r="2999" spans="2:4" x14ac:dyDescent="0.2">
      <c r="B2999" t="s">
        <v>3035</v>
      </c>
      <c r="C2999" s="51">
        <f>Corr_0!C2999</f>
        <v>-1.9499663597799581E-2</v>
      </c>
      <c r="D2999" s="51">
        <v>4.7458309287680411E-2</v>
      </c>
    </row>
    <row r="3000" spans="2:4" x14ac:dyDescent="0.2">
      <c r="B3000" t="s">
        <v>3036</v>
      </c>
      <c r="C3000" s="51">
        <f>Corr_0!C3000</f>
        <v>3.0954827890814093E-2</v>
      </c>
      <c r="D3000" s="51">
        <v>3.2654925979663942E-2</v>
      </c>
    </row>
    <row r="3001" spans="2:4" x14ac:dyDescent="0.2">
      <c r="B3001" t="s">
        <v>3037</v>
      </c>
      <c r="C3001" s="51">
        <f>Corr_0!C3001</f>
        <v>5.0131250161093828E-2</v>
      </c>
      <c r="D3001" s="51">
        <v>2.5199219076103611E-2</v>
      </c>
    </row>
    <row r="3002" spans="2:4" x14ac:dyDescent="0.2">
      <c r="B3002" t="s">
        <v>3038</v>
      </c>
      <c r="C3002" s="51">
        <f>Corr_0!C3002</f>
        <v>-1.550139715243249E-3</v>
      </c>
      <c r="D3002" s="51">
        <v>2.8609823413664737E-2</v>
      </c>
    </row>
    <row r="3003" spans="2:4" x14ac:dyDescent="0.2">
      <c r="B3003" t="s">
        <v>3039</v>
      </c>
      <c r="C3003" s="51">
        <f>Corr_0!C3003</f>
        <v>3.7613039791323376E-2</v>
      </c>
      <c r="D3003" s="51">
        <v>3.4052411857472875E-2</v>
      </c>
    </row>
    <row r="3004" spans="2:4" x14ac:dyDescent="0.2">
      <c r="B3004" t="s">
        <v>3040</v>
      </c>
      <c r="C3004" s="51">
        <f>Corr_0!C3004</f>
        <v>7.2753532690387878E-3</v>
      </c>
      <c r="D3004" s="51">
        <v>3.2347842224506769E-2</v>
      </c>
    </row>
    <row r="3005" spans="2:4" x14ac:dyDescent="0.2">
      <c r="B3005" t="s">
        <v>3041</v>
      </c>
      <c r="C3005" s="51">
        <f>Corr_0!C3005</f>
        <v>1.1974963713839971E-2</v>
      </c>
      <c r="D3005" s="51">
        <v>5.1150581581125981E-2</v>
      </c>
    </row>
    <row r="3006" spans="2:4" x14ac:dyDescent="0.2">
      <c r="B3006" t="s">
        <v>3042</v>
      </c>
      <c r="C3006" s="51">
        <f>Corr_0!C3006</f>
        <v>7.5074708553265757E-3</v>
      </c>
      <c r="D3006" s="51">
        <v>3.9206173945395703E-2</v>
      </c>
    </row>
    <row r="3007" spans="2:4" x14ac:dyDescent="0.2">
      <c r="B3007" t="s">
        <v>3043</v>
      </c>
      <c r="C3007" s="51">
        <f>Corr_0!C3007</f>
        <v>1.6359411085601343E-2</v>
      </c>
      <c r="D3007" s="51">
        <v>2.5085690809249835E-2</v>
      </c>
    </row>
    <row r="3008" spans="2:4" x14ac:dyDescent="0.2">
      <c r="B3008" t="s">
        <v>3044</v>
      </c>
      <c r="C3008" s="51">
        <f>Corr_0!C3008</f>
        <v>3.7515646048507677E-2</v>
      </c>
      <c r="D3008" s="51">
        <v>2.6490435761617075E-2</v>
      </c>
    </row>
    <row r="3009" spans="2:4" x14ac:dyDescent="0.2">
      <c r="B3009" t="s">
        <v>3045</v>
      </c>
      <c r="C3009" s="51">
        <f>Corr_0!C3009</f>
        <v>4.7118105238086697E-2</v>
      </c>
      <c r="D3009" s="51">
        <v>2.8834386522435751E-2</v>
      </c>
    </row>
    <row r="3010" spans="2:4" x14ac:dyDescent="0.2">
      <c r="B3010" t="s">
        <v>3046</v>
      </c>
      <c r="C3010" s="51">
        <f>Corr_0!C3010</f>
        <v>1.0151559965067173E-2</v>
      </c>
      <c r="D3010" s="51">
        <v>2.5095806698209183E-2</v>
      </c>
    </row>
    <row r="3011" spans="2:4" x14ac:dyDescent="0.2">
      <c r="B3011" t="s">
        <v>3047</v>
      </c>
      <c r="C3011" s="51">
        <f>Corr_0!C3011</f>
        <v>4.9459143156011919E-3</v>
      </c>
      <c r="D3011" s="51">
        <v>3.0956085274100899E-2</v>
      </c>
    </row>
    <row r="3012" spans="2:4" x14ac:dyDescent="0.2">
      <c r="B3012" t="s">
        <v>3048</v>
      </c>
      <c r="C3012" s="51">
        <f>Corr_0!C3012</f>
        <v>1.3429404113987822E-3</v>
      </c>
      <c r="D3012" s="51">
        <v>3.4039715165168488E-2</v>
      </c>
    </row>
    <row r="3013" spans="2:4" x14ac:dyDescent="0.2">
      <c r="B3013" t="s">
        <v>3049</v>
      </c>
      <c r="C3013" s="51">
        <f>Corr_0!C3013</f>
        <v>-3.688970689207078E-2</v>
      </c>
      <c r="D3013" s="51">
        <v>4.9666903480016039E-2</v>
      </c>
    </row>
    <row r="3014" spans="2:4" x14ac:dyDescent="0.2">
      <c r="B3014" t="s">
        <v>3050</v>
      </c>
      <c r="C3014" s="51">
        <f>Corr_0!C3014</f>
        <v>-1.402684523376165E-2</v>
      </c>
      <c r="D3014" s="51">
        <v>4.3752803921318008E-2</v>
      </c>
    </row>
    <row r="3015" spans="2:4" x14ac:dyDescent="0.2">
      <c r="B3015" t="s">
        <v>3051</v>
      </c>
      <c r="C3015" s="51">
        <f>Corr_0!C3015</f>
        <v>-2.0858179526970708E-2</v>
      </c>
      <c r="D3015" s="51">
        <v>2.9895749486319088E-2</v>
      </c>
    </row>
    <row r="3016" spans="2:4" x14ac:dyDescent="0.2">
      <c r="B3016" t="s">
        <v>3052</v>
      </c>
      <c r="C3016" s="51">
        <f>Corr_0!C3016</f>
        <v>-1.750090059715996E-2</v>
      </c>
      <c r="D3016" s="51">
        <v>4.6350535272388069E-2</v>
      </c>
    </row>
    <row r="3017" spans="2:4" x14ac:dyDescent="0.2">
      <c r="B3017" t="s">
        <v>3053</v>
      </c>
      <c r="C3017" s="51">
        <f>Corr_0!C3017</f>
        <v>-2.6922568225901979E-2</v>
      </c>
      <c r="D3017" s="51">
        <v>3.1609330510168038E-2</v>
      </c>
    </row>
    <row r="3018" spans="2:4" x14ac:dyDescent="0.2">
      <c r="B3018" t="s">
        <v>3054</v>
      </c>
      <c r="C3018" s="51">
        <f>Corr_0!C3018</f>
        <v>2.7757496058314464E-2</v>
      </c>
      <c r="D3018" s="51">
        <v>3.60110586521614E-2</v>
      </c>
    </row>
    <row r="3019" spans="2:4" x14ac:dyDescent="0.2">
      <c r="B3019" t="s">
        <v>3055</v>
      </c>
      <c r="C3019" s="51">
        <f>Corr_0!C3019</f>
        <v>7.276397158999217E-3</v>
      </c>
      <c r="D3019" s="51">
        <v>2.5780586956869231E-2</v>
      </c>
    </row>
    <row r="3020" spans="2:4" x14ac:dyDescent="0.2">
      <c r="B3020" t="s">
        <v>3056</v>
      </c>
      <c r="C3020" s="51">
        <f>Corr_0!C3020</f>
        <v>-3.6955847904876965E-2</v>
      </c>
      <c r="D3020" s="51">
        <v>2.5037728203608084E-2</v>
      </c>
    </row>
    <row r="3021" spans="2:4" x14ac:dyDescent="0.2">
      <c r="B3021" t="s">
        <v>3057</v>
      </c>
      <c r="C3021" s="51">
        <f>Corr_0!C3021</f>
        <v>-3.0155991473700492E-3</v>
      </c>
      <c r="D3021" s="51">
        <v>2.5262521329069896E-2</v>
      </c>
    </row>
    <row r="3022" spans="2:4" x14ac:dyDescent="0.2">
      <c r="B3022" t="s">
        <v>3058</v>
      </c>
      <c r="C3022" s="51">
        <f>Corr_0!C3022</f>
        <v>1.9620871079990082E-2</v>
      </c>
      <c r="D3022" s="51">
        <v>3.286520595485122E-2</v>
      </c>
    </row>
    <row r="3023" spans="2:4" x14ac:dyDescent="0.2">
      <c r="B3023" t="s">
        <v>3059</v>
      </c>
      <c r="C3023" s="51">
        <f>Corr_0!C3023</f>
        <v>1.0970840821235894E-2</v>
      </c>
      <c r="D3023" s="51">
        <v>2.6874753415824921E-2</v>
      </c>
    </row>
    <row r="3024" spans="2:4" x14ac:dyDescent="0.2">
      <c r="B3024" t="s">
        <v>3060</v>
      </c>
      <c r="C3024" s="51">
        <f>Corr_0!C3024</f>
        <v>1.5581536030284678E-2</v>
      </c>
      <c r="D3024" s="51">
        <v>2.5700771028283984E-2</v>
      </c>
    </row>
    <row r="3025" spans="2:4" x14ac:dyDescent="0.2">
      <c r="B3025" t="s">
        <v>3061</v>
      </c>
      <c r="C3025" s="51">
        <f>Corr_0!C3025</f>
        <v>1.3985149339000445E-2</v>
      </c>
      <c r="D3025" s="51">
        <v>4.7308093453505826E-2</v>
      </c>
    </row>
    <row r="3026" spans="2:4" x14ac:dyDescent="0.2">
      <c r="B3026" t="s">
        <v>3062</v>
      </c>
      <c r="C3026" s="51">
        <f>Corr_0!C3026</f>
        <v>-5.7006873682127878E-3</v>
      </c>
      <c r="D3026" s="51">
        <v>4.3806195599885953E-2</v>
      </c>
    </row>
    <row r="3027" spans="2:4" x14ac:dyDescent="0.2">
      <c r="B3027" t="s">
        <v>3063</v>
      </c>
      <c r="C3027" s="51">
        <f>Corr_0!C3027</f>
        <v>-1.2204697508517159E-3</v>
      </c>
      <c r="D3027" s="51">
        <v>2.7852332446463467E-2</v>
      </c>
    </row>
    <row r="3028" spans="2:4" x14ac:dyDescent="0.2">
      <c r="B3028" t="s">
        <v>3064</v>
      </c>
      <c r="C3028" s="51">
        <f>Corr_0!C3028</f>
        <v>2.7587417047262419E-2</v>
      </c>
      <c r="D3028" s="51">
        <v>5.5027647835034416E-2</v>
      </c>
    </row>
    <row r="3029" spans="2:4" x14ac:dyDescent="0.2">
      <c r="B3029" t="s">
        <v>3065</v>
      </c>
      <c r="C3029" s="51">
        <f>Corr_0!C3029</f>
        <v>2.394714101201411E-2</v>
      </c>
      <c r="D3029" s="51">
        <v>3.3668005408500734E-2</v>
      </c>
    </row>
    <row r="3030" spans="2:4" x14ac:dyDescent="0.2">
      <c r="B3030" t="s">
        <v>3066</v>
      </c>
      <c r="C3030" s="51">
        <f>Corr_0!C3030</f>
        <v>2.9732798910732397E-2</v>
      </c>
      <c r="D3030" s="51">
        <v>4.7257857789900076E-2</v>
      </c>
    </row>
    <row r="3031" spans="2:4" x14ac:dyDescent="0.2">
      <c r="B3031" t="s">
        <v>3067</v>
      </c>
      <c r="C3031" s="51">
        <f>Corr_0!C3031</f>
        <v>1.0418921614154081E-2</v>
      </c>
      <c r="D3031" s="51">
        <v>3.413609828247588E-2</v>
      </c>
    </row>
    <row r="3032" spans="2:4" x14ac:dyDescent="0.2">
      <c r="B3032" t="s">
        <v>3068</v>
      </c>
      <c r="C3032" s="51">
        <f>Corr_0!C3032</f>
        <v>6.0294936060505455E-2</v>
      </c>
      <c r="D3032" s="51">
        <v>3.2624766429174848E-2</v>
      </c>
    </row>
    <row r="3033" spans="2:4" x14ac:dyDescent="0.2">
      <c r="B3033" t="s">
        <v>3069</v>
      </c>
      <c r="C3033" s="51">
        <f>Corr_0!C3033</f>
        <v>2.0481661445251167E-2</v>
      </c>
      <c r="D3033" s="51">
        <v>3.4218738921751979E-2</v>
      </c>
    </row>
    <row r="3034" spans="2:4" x14ac:dyDescent="0.2">
      <c r="B3034" t="s">
        <v>3070</v>
      </c>
      <c r="C3034" s="51">
        <f>Corr_0!C3034</f>
        <v>-7.8749176797262826E-3</v>
      </c>
      <c r="D3034" s="51">
        <v>5.2609825492657747E-2</v>
      </c>
    </row>
    <row r="3035" spans="2:4" x14ac:dyDescent="0.2">
      <c r="B3035" t="s">
        <v>3071</v>
      </c>
      <c r="C3035" s="51">
        <f>Corr_0!C3035</f>
        <v>-8.9336854212491035E-3</v>
      </c>
      <c r="D3035" s="51">
        <v>2.5468746568163569E-2</v>
      </c>
    </row>
    <row r="3036" spans="2:4" x14ac:dyDescent="0.2">
      <c r="B3036" t="s">
        <v>3072</v>
      </c>
      <c r="C3036" s="51">
        <f>Corr_0!C3036</f>
        <v>3.822001093733448E-2</v>
      </c>
      <c r="D3036" s="51">
        <v>2.5882075202601128E-2</v>
      </c>
    </row>
    <row r="3037" spans="2:4" x14ac:dyDescent="0.2">
      <c r="B3037" t="s">
        <v>3073</v>
      </c>
      <c r="C3037" s="51">
        <f>Corr_0!C3037</f>
        <v>1.8432535007569729E-2</v>
      </c>
      <c r="D3037" s="51">
        <v>4.4349841113097845E-2</v>
      </c>
    </row>
    <row r="3038" spans="2:4" x14ac:dyDescent="0.2">
      <c r="B3038" t="s">
        <v>3074</v>
      </c>
      <c r="C3038" s="51">
        <f>Corr_0!C3038</f>
        <v>1.1135273875631931E-2</v>
      </c>
      <c r="D3038" s="51">
        <v>3.9688471913711526E-2</v>
      </c>
    </row>
    <row r="3039" spans="2:4" x14ac:dyDescent="0.2">
      <c r="B3039" t="s">
        <v>3075</v>
      </c>
      <c r="C3039" s="51">
        <f>Corr_0!C3039</f>
        <v>3.8256743496035257E-2</v>
      </c>
      <c r="D3039" s="51">
        <v>6.7401845513439723E-2</v>
      </c>
    </row>
    <row r="3040" spans="2:4" x14ac:dyDescent="0.2">
      <c r="B3040" t="s">
        <v>3076</v>
      </c>
      <c r="C3040" s="51">
        <f>Corr_0!C3040</f>
        <v>2.5993834776197863E-2</v>
      </c>
      <c r="D3040" s="51">
        <v>5.1295066757493589E-2</v>
      </c>
    </row>
    <row r="3041" spans="2:4" x14ac:dyDescent="0.2">
      <c r="B3041" t="s">
        <v>3077</v>
      </c>
      <c r="C3041" s="51">
        <f>Corr_0!C3041</f>
        <v>3.8189846249002762E-2</v>
      </c>
      <c r="D3041" s="51">
        <v>2.8330199068976398E-2</v>
      </c>
    </row>
    <row r="3042" spans="2:4" x14ac:dyDescent="0.2">
      <c r="B3042" t="s">
        <v>3078</v>
      </c>
      <c r="C3042" s="51">
        <f>Corr_0!C3042</f>
        <v>5.4694149375174557E-3</v>
      </c>
      <c r="D3042" s="51">
        <v>3.1436361484845556E-2</v>
      </c>
    </row>
    <row r="3043" spans="2:4" x14ac:dyDescent="0.2">
      <c r="B3043" t="s">
        <v>3079</v>
      </c>
      <c r="C3043" s="51">
        <f>Corr_0!C3043</f>
        <v>-2.226822967479649E-2</v>
      </c>
      <c r="D3043" s="51">
        <v>2.5509098959979801E-2</v>
      </c>
    </row>
    <row r="3044" spans="2:4" x14ac:dyDescent="0.2">
      <c r="B3044" t="s">
        <v>3080</v>
      </c>
      <c r="C3044" s="51">
        <f>Corr_0!C3044</f>
        <v>-1.3654254918418431E-2</v>
      </c>
      <c r="D3044" s="51">
        <v>3.2220158226698978E-2</v>
      </c>
    </row>
    <row r="3045" spans="2:4" x14ac:dyDescent="0.2">
      <c r="B3045" t="s">
        <v>3081</v>
      </c>
      <c r="C3045" s="51">
        <f>Corr_0!C3045</f>
        <v>-6.4826717801049327E-3</v>
      </c>
      <c r="D3045" s="51">
        <v>3.046143016801222E-2</v>
      </c>
    </row>
    <row r="3046" spans="2:4" x14ac:dyDescent="0.2">
      <c r="B3046" t="s">
        <v>3082</v>
      </c>
      <c r="C3046" s="51">
        <f>Corr_0!C3046</f>
        <v>7.6432132492586288E-3</v>
      </c>
      <c r="D3046" s="51">
        <v>3.8712229571587195E-2</v>
      </c>
    </row>
    <row r="3047" spans="2:4" x14ac:dyDescent="0.2">
      <c r="B3047" t="s">
        <v>3083</v>
      </c>
      <c r="C3047" s="51">
        <f>Corr_0!C3047</f>
        <v>1.857329525739547E-3</v>
      </c>
      <c r="D3047" s="51">
        <v>2.9964586919796695E-2</v>
      </c>
    </row>
    <row r="3048" spans="2:4" x14ac:dyDescent="0.2">
      <c r="B3048" t="s">
        <v>3084</v>
      </c>
      <c r="C3048" s="51">
        <f>Corr_0!C3048</f>
        <v>-3.1717605046319167E-2</v>
      </c>
      <c r="D3048" s="51">
        <v>2.7033054697967848E-2</v>
      </c>
    </row>
    <row r="3049" spans="2:4" x14ac:dyDescent="0.2">
      <c r="B3049" t="s">
        <v>3085</v>
      </c>
      <c r="C3049" s="51">
        <f>Corr_0!C3049</f>
        <v>-3.4772558353495679E-2</v>
      </c>
      <c r="D3049" s="51">
        <v>4.913555050330122E-2</v>
      </c>
    </row>
    <row r="3050" spans="2:4" x14ac:dyDescent="0.2">
      <c r="B3050" t="s">
        <v>3086</v>
      </c>
      <c r="C3050" s="51">
        <f>Corr_0!C3050</f>
        <v>1.9720913525183976E-2</v>
      </c>
      <c r="D3050" s="51">
        <v>3.378603823197323E-2</v>
      </c>
    </row>
    <row r="3051" spans="2:4" x14ac:dyDescent="0.2">
      <c r="B3051" t="s">
        <v>3087</v>
      </c>
      <c r="C3051" s="51">
        <f>Corr_0!C3051</f>
        <v>2.7679471740846999E-2</v>
      </c>
      <c r="D3051" s="51">
        <v>2.871786140826205E-2</v>
      </c>
    </row>
    <row r="3052" spans="2:4" x14ac:dyDescent="0.2">
      <c r="B3052" t="s">
        <v>3088</v>
      </c>
      <c r="C3052" s="51">
        <f>Corr_0!C3052</f>
        <v>1.709411498307719E-4</v>
      </c>
      <c r="D3052" s="51">
        <v>2.5579132089724538E-2</v>
      </c>
    </row>
    <row r="3053" spans="2:4" x14ac:dyDescent="0.2">
      <c r="B3053" t="s">
        <v>3089</v>
      </c>
      <c r="C3053" s="51">
        <f>Corr_0!C3053</f>
        <v>5.7581453802192139E-3</v>
      </c>
      <c r="D3053" s="51">
        <v>2.8269535227587735E-2</v>
      </c>
    </row>
    <row r="3054" spans="2:4" x14ac:dyDescent="0.2">
      <c r="B3054" t="s">
        <v>3090</v>
      </c>
      <c r="C3054" s="51">
        <f>Corr_0!C3054</f>
        <v>4.1835875219215529E-2</v>
      </c>
      <c r="D3054" s="51">
        <v>2.6171839064254774E-2</v>
      </c>
    </row>
    <row r="3055" spans="2:4" x14ac:dyDescent="0.2">
      <c r="B3055" t="s">
        <v>3091</v>
      </c>
      <c r="C3055" s="51">
        <f>Corr_0!C3055</f>
        <v>1.0343447811157936E-2</v>
      </c>
      <c r="D3055" s="51">
        <v>4.2214566272951101E-2</v>
      </c>
    </row>
    <row r="3056" spans="2:4" x14ac:dyDescent="0.2">
      <c r="B3056" t="s">
        <v>3092</v>
      </c>
      <c r="C3056" s="51">
        <f>Corr_0!C3056</f>
        <v>-1.3458002032331133E-2</v>
      </c>
      <c r="D3056" s="51">
        <v>3.6638729029799588E-2</v>
      </c>
    </row>
    <row r="3057" spans="2:4" x14ac:dyDescent="0.2">
      <c r="B3057" t="s">
        <v>3093</v>
      </c>
      <c r="C3057" s="51">
        <f>Corr_0!C3057</f>
        <v>1.9238004988278629E-2</v>
      </c>
      <c r="D3057" s="51">
        <v>4.284325217534779E-2</v>
      </c>
    </row>
    <row r="3058" spans="2:4" x14ac:dyDescent="0.2">
      <c r="B3058" t="s">
        <v>3094</v>
      </c>
      <c r="C3058" s="51">
        <f>Corr_0!C3058</f>
        <v>1.265460069234791E-3</v>
      </c>
      <c r="D3058" s="51">
        <v>3.4697344481358292E-2</v>
      </c>
    </row>
    <row r="3059" spans="2:4" x14ac:dyDescent="0.2">
      <c r="B3059" t="s">
        <v>3095</v>
      </c>
      <c r="C3059" s="51">
        <f>Corr_0!C3059</f>
        <v>1.3643880312118464E-2</v>
      </c>
      <c r="D3059" s="51">
        <v>2.6478686041924215E-2</v>
      </c>
    </row>
    <row r="3060" spans="2:4" x14ac:dyDescent="0.2">
      <c r="B3060" t="s">
        <v>3096</v>
      </c>
      <c r="C3060" s="51">
        <f>Corr_0!C3060</f>
        <v>-1.7778671061163924E-2</v>
      </c>
      <c r="D3060" s="51">
        <v>3.0206217987182905E-2</v>
      </c>
    </row>
    <row r="3061" spans="2:4" x14ac:dyDescent="0.2">
      <c r="B3061" t="s">
        <v>3097</v>
      </c>
      <c r="C3061" s="51">
        <f>Corr_0!C3061</f>
        <v>1.5701439467500581E-3</v>
      </c>
      <c r="D3061" s="51">
        <v>3.0850192223447252E-2</v>
      </c>
    </row>
    <row r="3062" spans="2:4" x14ac:dyDescent="0.2">
      <c r="B3062" t="s">
        <v>3098</v>
      </c>
      <c r="C3062" s="51">
        <f>Corr_0!C3062</f>
        <v>6.0434284697230877E-3</v>
      </c>
      <c r="D3062" s="51">
        <v>9.4280328659551021E-2</v>
      </c>
    </row>
    <row r="3063" spans="2:4" x14ac:dyDescent="0.2">
      <c r="B3063" t="s">
        <v>3099</v>
      </c>
      <c r="C3063" s="51">
        <f>Corr_0!C3063</f>
        <v>1.7239856211970415E-2</v>
      </c>
      <c r="D3063" s="51">
        <v>3.0505949034432316E-2</v>
      </c>
    </row>
    <row r="3064" spans="2:4" x14ac:dyDescent="0.2">
      <c r="B3064" t="s">
        <v>3100</v>
      </c>
      <c r="C3064" s="51">
        <f>Corr_0!C3064</f>
        <v>-3.653393562576936E-3</v>
      </c>
      <c r="D3064" s="51">
        <v>2.5543970636890345E-2</v>
      </c>
    </row>
    <row r="3065" spans="2:4" x14ac:dyDescent="0.2">
      <c r="B3065" t="s">
        <v>3101</v>
      </c>
      <c r="C3065" s="51">
        <f>Corr_0!C3065</f>
        <v>1.3187527300517282E-2</v>
      </c>
      <c r="D3065" s="51">
        <v>5.0968971312236031E-2</v>
      </c>
    </row>
    <row r="3066" spans="2:4" x14ac:dyDescent="0.2">
      <c r="B3066" t="s">
        <v>3102</v>
      </c>
      <c r="C3066" s="51">
        <f>Corr_0!C3066</f>
        <v>1.8156760735846839E-3</v>
      </c>
      <c r="D3066" s="51">
        <v>3.3789563056055322E-2</v>
      </c>
    </row>
    <row r="3067" spans="2:4" x14ac:dyDescent="0.2">
      <c r="B3067" t="s">
        <v>3103</v>
      </c>
      <c r="C3067" s="51">
        <f>Corr_0!C3067</f>
        <v>-9.4462263578437167E-3</v>
      </c>
      <c r="D3067" s="51">
        <v>3.2636214402768038E-2</v>
      </c>
    </row>
    <row r="3068" spans="2:4" x14ac:dyDescent="0.2">
      <c r="B3068" t="s">
        <v>3104</v>
      </c>
      <c r="C3068" s="51">
        <f>Corr_0!C3068</f>
        <v>1.1809905383068524E-2</v>
      </c>
      <c r="D3068" s="51">
        <v>3.2775040815573198E-2</v>
      </c>
    </row>
    <row r="3069" spans="2:4" x14ac:dyDescent="0.2">
      <c r="B3069" t="s">
        <v>3105</v>
      </c>
      <c r="C3069" s="51">
        <f>Corr_0!C3069</f>
        <v>7.9945941399659784E-2</v>
      </c>
      <c r="D3069" s="51">
        <v>2.5116820781805216E-2</v>
      </c>
    </row>
    <row r="3070" spans="2:4" x14ac:dyDescent="0.2">
      <c r="B3070" t="s">
        <v>3106</v>
      </c>
      <c r="C3070" s="51">
        <f>Corr_0!C3070</f>
        <v>1.850958753328082E-3</v>
      </c>
      <c r="D3070" s="51">
        <v>3.5310823196119459E-2</v>
      </c>
    </row>
    <row r="3071" spans="2:4" x14ac:dyDescent="0.2">
      <c r="B3071" t="s">
        <v>3107</v>
      </c>
      <c r="C3071" s="51">
        <f>Corr_0!C3071</f>
        <v>1.6294265258797E-2</v>
      </c>
      <c r="D3071" s="51">
        <v>3.8791509028534135E-2</v>
      </c>
    </row>
    <row r="3072" spans="2:4" x14ac:dyDescent="0.2">
      <c r="B3072" t="s">
        <v>3108</v>
      </c>
      <c r="C3072" s="51">
        <f>Corr_0!C3072</f>
        <v>2.6707712613355875E-2</v>
      </c>
      <c r="D3072" s="51">
        <v>3.8679475288332661E-2</v>
      </c>
    </row>
    <row r="3073" spans="2:4" x14ac:dyDescent="0.2">
      <c r="B3073" t="s">
        <v>3109</v>
      </c>
      <c r="C3073" s="51">
        <f>Corr_0!C3073</f>
        <v>-2.0942062250192295E-2</v>
      </c>
      <c r="D3073" s="51">
        <v>4.7012919038822647E-2</v>
      </c>
    </row>
    <row r="3074" spans="2:4" x14ac:dyDescent="0.2">
      <c r="B3074" t="s">
        <v>3110</v>
      </c>
      <c r="C3074" s="51">
        <f>Corr_0!C3074</f>
        <v>2.1970248876343891E-2</v>
      </c>
      <c r="D3074" s="51">
        <v>2.9006532671047563E-2</v>
      </c>
    </row>
    <row r="3075" spans="2:4" x14ac:dyDescent="0.2">
      <c r="B3075" t="s">
        <v>3111</v>
      </c>
      <c r="C3075" s="51">
        <f>Corr_0!C3075</f>
        <v>1.7953745433484398E-2</v>
      </c>
      <c r="D3075" s="51">
        <v>2.7978588312004279E-2</v>
      </c>
    </row>
    <row r="3076" spans="2:4" x14ac:dyDescent="0.2">
      <c r="B3076" t="s">
        <v>3112</v>
      </c>
      <c r="C3076" s="51">
        <f>Corr_0!C3076</f>
        <v>-1.1914112438992706E-2</v>
      </c>
      <c r="D3076" s="51">
        <v>5.9694864408978796E-2</v>
      </c>
    </row>
    <row r="3077" spans="2:4" x14ac:dyDescent="0.2">
      <c r="B3077" t="s">
        <v>3113</v>
      </c>
      <c r="C3077" s="51">
        <f>Corr_0!C3077</f>
        <v>2.1426231323366927E-2</v>
      </c>
      <c r="D3077" s="51">
        <v>3.4509128876623753E-2</v>
      </c>
    </row>
    <row r="3078" spans="2:4" x14ac:dyDescent="0.2">
      <c r="B3078" t="s">
        <v>3114</v>
      </c>
      <c r="C3078" s="51">
        <f>Corr_0!C3078</f>
        <v>3.6440575588549733E-2</v>
      </c>
      <c r="D3078" s="51">
        <v>2.6325176489500762E-2</v>
      </c>
    </row>
    <row r="3079" spans="2:4" x14ac:dyDescent="0.2">
      <c r="B3079" t="s">
        <v>3115</v>
      </c>
      <c r="C3079" s="51">
        <f>Corr_0!C3079</f>
        <v>-7.7880435708053801E-4</v>
      </c>
      <c r="D3079" s="51">
        <v>2.5000679342847186E-2</v>
      </c>
    </row>
    <row r="3080" spans="2:4" x14ac:dyDescent="0.2">
      <c r="B3080" t="s">
        <v>3116</v>
      </c>
      <c r="C3080" s="51">
        <f>Corr_0!C3080</f>
        <v>3.7644898755687391E-2</v>
      </c>
      <c r="D3080" s="51">
        <v>2.6090308066501897E-2</v>
      </c>
    </row>
    <row r="3081" spans="2:4" x14ac:dyDescent="0.2">
      <c r="B3081" t="s">
        <v>3117</v>
      </c>
      <c r="C3081" s="51">
        <f>Corr_0!C3081</f>
        <v>-2.4807848448001338E-2</v>
      </c>
      <c r="D3081" s="51">
        <v>3.0365384118433387E-2</v>
      </c>
    </row>
    <row r="3082" spans="2:4" x14ac:dyDescent="0.2">
      <c r="B3082" t="s">
        <v>3118</v>
      </c>
      <c r="C3082" s="51">
        <f>Corr_0!C3082</f>
        <v>6.6101268462309161E-3</v>
      </c>
      <c r="D3082" s="51">
        <v>2.6965257204689931E-2</v>
      </c>
    </row>
    <row r="3083" spans="2:4" x14ac:dyDescent="0.2">
      <c r="B3083" t="s">
        <v>3119</v>
      </c>
      <c r="C3083" s="51">
        <f>Corr_0!C3083</f>
        <v>1.2736600252277019E-2</v>
      </c>
      <c r="D3083" s="51">
        <v>4.3406796750950341E-2</v>
      </c>
    </row>
    <row r="3084" spans="2:4" x14ac:dyDescent="0.2">
      <c r="B3084" t="s">
        <v>3120</v>
      </c>
      <c r="C3084" s="51">
        <f>Corr_0!C3084</f>
        <v>4.2704481203443945E-2</v>
      </c>
      <c r="D3084" s="51">
        <v>2.5120166937842723E-2</v>
      </c>
    </row>
    <row r="3085" spans="2:4" x14ac:dyDescent="0.2">
      <c r="B3085" t="s">
        <v>3121</v>
      </c>
      <c r="C3085" s="51">
        <f>Corr_0!C3085</f>
        <v>1.4569285853050527E-2</v>
      </c>
      <c r="D3085" s="51">
        <v>2.5073690069819174E-2</v>
      </c>
    </row>
    <row r="3086" spans="2:4" x14ac:dyDescent="0.2">
      <c r="B3086" t="s">
        <v>3122</v>
      </c>
      <c r="C3086" s="51">
        <f>Corr_0!C3086</f>
        <v>-4.2944265616765023E-2</v>
      </c>
      <c r="D3086" s="51">
        <v>3.6335535421446102E-2</v>
      </c>
    </row>
    <row r="3087" spans="2:4" x14ac:dyDescent="0.2">
      <c r="B3087" t="s">
        <v>3123</v>
      </c>
      <c r="C3087" s="51">
        <f>Corr_0!C3087</f>
        <v>-1.2201742887806044E-2</v>
      </c>
      <c r="D3087" s="51">
        <v>2.515974290684736E-2</v>
      </c>
    </row>
    <row r="3088" spans="2:4" x14ac:dyDescent="0.2">
      <c r="B3088" t="s">
        <v>3124</v>
      </c>
      <c r="C3088" s="51">
        <f>Corr_0!C3088</f>
        <v>-6.7435053587909192E-3</v>
      </c>
      <c r="D3088" s="51">
        <v>2.5127964274680083E-2</v>
      </c>
    </row>
    <row r="3089" spans="2:4" x14ac:dyDescent="0.2">
      <c r="B3089" t="s">
        <v>3125</v>
      </c>
      <c r="C3089" s="51">
        <f>Corr_0!C3089</f>
        <v>2.7371424532019253E-2</v>
      </c>
      <c r="D3089" s="51">
        <v>2.7051334842070691E-2</v>
      </c>
    </row>
    <row r="3090" spans="2:4" x14ac:dyDescent="0.2">
      <c r="B3090" t="s">
        <v>3126</v>
      </c>
      <c r="C3090" s="51">
        <f>Corr_0!C3090</f>
        <v>5.0802710431371842E-2</v>
      </c>
      <c r="D3090" s="51">
        <v>3.5857472617176644E-2</v>
      </c>
    </row>
    <row r="3091" spans="2:4" x14ac:dyDescent="0.2">
      <c r="B3091" t="s">
        <v>3127</v>
      </c>
      <c r="C3091" s="51">
        <f>Corr_0!C3091</f>
        <v>2.1915568443934379E-2</v>
      </c>
      <c r="D3091" s="51">
        <v>6.431393725120757E-2</v>
      </c>
    </row>
    <row r="3092" spans="2:4" x14ac:dyDescent="0.2">
      <c r="B3092" t="s">
        <v>3128</v>
      </c>
      <c r="C3092" s="51">
        <f>Corr_0!C3092</f>
        <v>1.194864816891131E-2</v>
      </c>
      <c r="D3092" s="51">
        <v>2.5042574825534871E-2</v>
      </c>
    </row>
    <row r="3093" spans="2:4" x14ac:dyDescent="0.2">
      <c r="B3093" t="s">
        <v>3129</v>
      </c>
      <c r="C3093" s="51">
        <f>Corr_0!C3093</f>
        <v>1.9015161858114707E-2</v>
      </c>
      <c r="D3093" s="51">
        <v>4.9475272619297544E-2</v>
      </c>
    </row>
    <row r="3094" spans="2:4" x14ac:dyDescent="0.2">
      <c r="B3094" t="s">
        <v>3130</v>
      </c>
      <c r="C3094" s="51">
        <f>Corr_0!C3094</f>
        <v>2.6971111339123957E-2</v>
      </c>
      <c r="D3094" s="51">
        <v>2.8380336404936757E-2</v>
      </c>
    </row>
    <row r="3095" spans="2:4" x14ac:dyDescent="0.2">
      <c r="B3095" t="s">
        <v>3131</v>
      </c>
      <c r="C3095" s="51">
        <f>Corr_0!C3095</f>
        <v>7.3433012293340127E-3</v>
      </c>
      <c r="D3095" s="51">
        <v>3.279959795057287E-2</v>
      </c>
    </row>
    <row r="3096" spans="2:4" x14ac:dyDescent="0.2">
      <c r="B3096" t="s">
        <v>3132</v>
      </c>
      <c r="C3096" s="51">
        <f>Corr_0!C3096</f>
        <v>1.385726677388042E-2</v>
      </c>
      <c r="D3096" s="51">
        <v>3.1138676327311397E-2</v>
      </c>
    </row>
    <row r="3097" spans="2:4" x14ac:dyDescent="0.2">
      <c r="B3097" t="s">
        <v>3133</v>
      </c>
      <c r="C3097" s="51">
        <f>Corr_0!C3097</f>
        <v>-8.9584072586452665E-5</v>
      </c>
      <c r="D3097" s="51">
        <v>5.6875665054772609E-2</v>
      </c>
    </row>
    <row r="3098" spans="2:4" x14ac:dyDescent="0.2">
      <c r="B3098" t="s">
        <v>3134</v>
      </c>
      <c r="C3098" s="51">
        <f>Corr_0!C3098</f>
        <v>-1.4195085893022185E-2</v>
      </c>
      <c r="D3098" s="51">
        <v>0.10618947473029999</v>
      </c>
    </row>
    <row r="3099" spans="2:4" x14ac:dyDescent="0.2">
      <c r="B3099" t="s">
        <v>3135</v>
      </c>
      <c r="C3099" s="51">
        <f>Corr_0!C3099</f>
        <v>2.8517075663745811E-2</v>
      </c>
      <c r="D3099" s="51">
        <v>2.6908925659617326E-2</v>
      </c>
    </row>
    <row r="3100" spans="2:4" x14ac:dyDescent="0.2">
      <c r="B3100" t="s">
        <v>3136</v>
      </c>
      <c r="C3100" s="51">
        <f>Corr_0!C3100</f>
        <v>1.9120166278506635E-2</v>
      </c>
      <c r="D3100" s="51">
        <v>4.1120453182135558E-2</v>
      </c>
    </row>
    <row r="3101" spans="2:4" x14ac:dyDescent="0.2">
      <c r="B3101" t="s">
        <v>3137</v>
      </c>
      <c r="C3101" s="51">
        <f>Corr_0!C3101</f>
        <v>2.5766944253728117E-3</v>
      </c>
      <c r="D3101" s="51">
        <v>2.5116315643723686E-2</v>
      </c>
    </row>
    <row r="3102" spans="2:4" x14ac:dyDescent="0.2">
      <c r="B3102" t="s">
        <v>3138</v>
      </c>
      <c r="C3102" s="51">
        <f>Corr_0!C3102</f>
        <v>3.3551230923865392E-3</v>
      </c>
      <c r="D3102" s="51">
        <v>3.990196277273169E-2</v>
      </c>
    </row>
    <row r="3103" spans="2:4" x14ac:dyDescent="0.2">
      <c r="B3103" t="s">
        <v>3139</v>
      </c>
      <c r="C3103" s="51">
        <f>Corr_0!C3103</f>
        <v>-4.768818834679945E-2</v>
      </c>
      <c r="D3103" s="51">
        <v>6.6464261934612648E-2</v>
      </c>
    </row>
    <row r="3104" spans="2:4" x14ac:dyDescent="0.2">
      <c r="B3104" t="s">
        <v>3140</v>
      </c>
      <c r="C3104" s="51">
        <f>Corr_0!C3104</f>
        <v>2.4441419290557528E-2</v>
      </c>
      <c r="D3104" s="51">
        <v>2.7020896091315676E-2</v>
      </c>
    </row>
    <row r="3105" spans="2:4" x14ac:dyDescent="0.2">
      <c r="B3105" t="s">
        <v>3141</v>
      </c>
      <c r="C3105" s="51">
        <f>Corr_0!C3105</f>
        <v>-2.7159874167020231E-3</v>
      </c>
      <c r="D3105" s="51">
        <v>3.2999219128778484E-2</v>
      </c>
    </row>
    <row r="3106" spans="2:4" x14ac:dyDescent="0.2">
      <c r="B3106" t="s">
        <v>3142</v>
      </c>
      <c r="C3106" s="51">
        <f>Corr_0!C3106</f>
        <v>4.2815431482052239E-2</v>
      </c>
      <c r="D3106" s="51">
        <v>5.9347898001959214E-2</v>
      </c>
    </row>
    <row r="3107" spans="2:4" x14ac:dyDescent="0.2">
      <c r="B3107" t="s">
        <v>3143</v>
      </c>
      <c r="C3107" s="51">
        <f>Corr_0!C3107</f>
        <v>1.1278630814545715E-2</v>
      </c>
      <c r="D3107" s="51">
        <v>3.2831604056801786E-2</v>
      </c>
    </row>
    <row r="3108" spans="2:4" x14ac:dyDescent="0.2">
      <c r="B3108" t="s">
        <v>3144</v>
      </c>
      <c r="C3108" s="51">
        <f>Corr_0!C3108</f>
        <v>-4.6453711787603647E-3</v>
      </c>
      <c r="D3108" s="51">
        <v>4.3536440700356102E-2</v>
      </c>
    </row>
    <row r="3109" spans="2:4" x14ac:dyDescent="0.2">
      <c r="B3109" t="s">
        <v>3145</v>
      </c>
      <c r="C3109" s="51">
        <f>Corr_0!C3109</f>
        <v>1.0160236949282574E-2</v>
      </c>
      <c r="D3109" s="51">
        <v>5.3408055753929158E-2</v>
      </c>
    </row>
    <row r="3110" spans="2:4" x14ac:dyDescent="0.2">
      <c r="B3110" t="s">
        <v>3146</v>
      </c>
      <c r="C3110" s="51">
        <f>Corr_0!C3110</f>
        <v>1.5076828899893396E-2</v>
      </c>
      <c r="D3110" s="51">
        <v>0.11801827645204618</v>
      </c>
    </row>
    <row r="3111" spans="2:4" x14ac:dyDescent="0.2">
      <c r="B3111" t="s">
        <v>3147</v>
      </c>
      <c r="C3111" s="51">
        <f>Corr_0!C3111</f>
        <v>-1.7301160416277106E-2</v>
      </c>
      <c r="D3111" s="51">
        <v>2.5097360965999467E-2</v>
      </c>
    </row>
    <row r="3112" spans="2:4" x14ac:dyDescent="0.2">
      <c r="B3112" t="s">
        <v>3148</v>
      </c>
      <c r="C3112" s="51">
        <f>Corr_0!C3112</f>
        <v>-1.0328677663826108E-2</v>
      </c>
      <c r="D3112" s="51">
        <v>3.5874720995798408E-2</v>
      </c>
    </row>
    <row r="3113" spans="2:4" x14ac:dyDescent="0.2">
      <c r="B3113" t="s">
        <v>3149</v>
      </c>
      <c r="C3113" s="51">
        <f>Corr_0!C3113</f>
        <v>-8.9433238072815103E-3</v>
      </c>
      <c r="D3113" s="51">
        <v>2.551826282163102E-2</v>
      </c>
    </row>
    <row r="3114" spans="2:4" x14ac:dyDescent="0.2">
      <c r="B3114" t="s">
        <v>3150</v>
      </c>
      <c r="C3114" s="51">
        <f>Corr_0!C3114</f>
        <v>1.7019249826123409E-3</v>
      </c>
      <c r="D3114" s="51">
        <v>4.3887744519420582E-2</v>
      </c>
    </row>
    <row r="3115" spans="2:4" x14ac:dyDescent="0.2">
      <c r="B3115" t="s">
        <v>3151</v>
      </c>
      <c r="C3115" s="51">
        <f>Corr_0!C3115</f>
        <v>5.1820763972963415E-3</v>
      </c>
      <c r="D3115" s="51">
        <v>3.4703848890353654E-2</v>
      </c>
    </row>
    <row r="3116" spans="2:4" x14ac:dyDescent="0.2">
      <c r="B3116" t="s">
        <v>3152</v>
      </c>
      <c r="C3116" s="51">
        <f>Corr_0!C3116</f>
        <v>-1.6370319010001799E-2</v>
      </c>
      <c r="D3116" s="51">
        <v>2.7619866559638589E-2</v>
      </c>
    </row>
    <row r="3117" spans="2:4" x14ac:dyDescent="0.2">
      <c r="B3117" t="s">
        <v>3153</v>
      </c>
      <c r="C3117" s="51">
        <f>Corr_0!C3117</f>
        <v>4.1413378281893731E-3</v>
      </c>
      <c r="D3117" s="51">
        <v>4.0782903650161295E-2</v>
      </c>
    </row>
    <row r="3118" spans="2:4" x14ac:dyDescent="0.2">
      <c r="B3118" t="s">
        <v>3154</v>
      </c>
      <c r="C3118" s="51">
        <f>Corr_0!C3118</f>
        <v>2.3360632846152161E-3</v>
      </c>
      <c r="D3118" s="51">
        <v>5.0563585942875786E-2</v>
      </c>
    </row>
    <row r="3119" spans="2:4" x14ac:dyDescent="0.2">
      <c r="B3119" t="s">
        <v>3155</v>
      </c>
      <c r="C3119" s="51">
        <f>Corr_0!C3119</f>
        <v>-2.0704348991612137E-3</v>
      </c>
      <c r="D3119" s="51">
        <v>2.9363302316291071E-2</v>
      </c>
    </row>
    <row r="3120" spans="2:4" x14ac:dyDescent="0.2">
      <c r="B3120" t="s">
        <v>3156</v>
      </c>
      <c r="C3120" s="51">
        <f>Corr_0!C3120</f>
        <v>-4.2922751788588061E-3</v>
      </c>
      <c r="D3120" s="51">
        <v>8.4430490523876148E-2</v>
      </c>
    </row>
    <row r="3121" spans="2:4" x14ac:dyDescent="0.2">
      <c r="B3121" t="s">
        <v>3157</v>
      </c>
      <c r="C3121" s="51">
        <f>Corr_0!C3121</f>
        <v>-5.7368566055880296E-4</v>
      </c>
      <c r="D3121" s="51">
        <v>2.5595874173103099E-2</v>
      </c>
    </row>
    <row r="3122" spans="2:4" x14ac:dyDescent="0.2">
      <c r="B3122" t="s">
        <v>3158</v>
      </c>
      <c r="C3122" s="51">
        <f>Corr_0!C3122</f>
        <v>-6.3133094567415834E-3</v>
      </c>
      <c r="D3122" s="51">
        <v>3.2319614224468031E-2</v>
      </c>
    </row>
    <row r="3123" spans="2:4" x14ac:dyDescent="0.2">
      <c r="B3123" t="s">
        <v>3159</v>
      </c>
      <c r="C3123" s="51">
        <f>Corr_0!C3123</f>
        <v>-1.5292952370719008E-2</v>
      </c>
      <c r="D3123" s="51">
        <v>3.3092924462346053E-2</v>
      </c>
    </row>
    <row r="3124" spans="2:4" x14ac:dyDescent="0.2">
      <c r="B3124" t="s">
        <v>3160</v>
      </c>
      <c r="C3124" s="51">
        <f>Corr_0!C3124</f>
        <v>-2.6084144312488886E-2</v>
      </c>
      <c r="D3124" s="51">
        <v>4.0139869502846495E-2</v>
      </c>
    </row>
    <row r="3125" spans="2:4" x14ac:dyDescent="0.2">
      <c r="B3125" t="s">
        <v>3161</v>
      </c>
      <c r="C3125" s="51">
        <f>Corr_0!C3125</f>
        <v>-5.392731404454041E-3</v>
      </c>
      <c r="D3125" s="51">
        <v>3.4355770471059283E-2</v>
      </c>
    </row>
    <row r="3126" spans="2:4" x14ac:dyDescent="0.2">
      <c r="B3126" t="s">
        <v>3162</v>
      </c>
      <c r="C3126" s="51">
        <f>Corr_0!C3126</f>
        <v>2.1544588549884645E-2</v>
      </c>
      <c r="D3126" s="51">
        <v>3.0872731233039925E-2</v>
      </c>
    </row>
    <row r="3127" spans="2:4" x14ac:dyDescent="0.2">
      <c r="B3127" t="s">
        <v>3163</v>
      </c>
      <c r="C3127" s="51">
        <f>Corr_0!C3127</f>
        <v>1.2302997989726035E-2</v>
      </c>
      <c r="D3127" s="51">
        <v>2.5494194873684328E-2</v>
      </c>
    </row>
    <row r="3128" spans="2:4" x14ac:dyDescent="0.2">
      <c r="B3128" t="s">
        <v>3164</v>
      </c>
      <c r="C3128" s="51">
        <f>Corr_0!C3128</f>
        <v>6.8401621482957311E-3</v>
      </c>
      <c r="D3128" s="51">
        <v>3.4467046837869025E-2</v>
      </c>
    </row>
    <row r="3129" spans="2:4" x14ac:dyDescent="0.2">
      <c r="B3129" t="s">
        <v>3165</v>
      </c>
      <c r="C3129" s="51">
        <f>Corr_0!C3129</f>
        <v>3.2666198973610353E-2</v>
      </c>
      <c r="D3129" s="51">
        <v>4.0008436835694133E-2</v>
      </c>
    </row>
    <row r="3130" spans="2:4" x14ac:dyDescent="0.2">
      <c r="B3130" t="s">
        <v>3166</v>
      </c>
      <c r="C3130" s="51">
        <f>Corr_0!C3130</f>
        <v>-5.7412952181273482E-3</v>
      </c>
      <c r="D3130" s="51">
        <v>6.1028843903749894E-2</v>
      </c>
    </row>
    <row r="3131" spans="2:4" x14ac:dyDescent="0.2">
      <c r="B3131" t="s">
        <v>3167</v>
      </c>
      <c r="C3131" s="51">
        <f>Corr_0!C3131</f>
        <v>2.7949584950299054E-2</v>
      </c>
      <c r="D3131" s="51">
        <v>5.8666557180194541E-2</v>
      </c>
    </row>
    <row r="3132" spans="2:4" x14ac:dyDescent="0.2">
      <c r="B3132" t="s">
        <v>3168</v>
      </c>
      <c r="C3132" s="51">
        <f>Corr_0!C3132</f>
        <v>1.7924366096475311E-2</v>
      </c>
      <c r="D3132" s="51">
        <v>2.5074685310274722E-2</v>
      </c>
    </row>
    <row r="3133" spans="2:4" x14ac:dyDescent="0.2">
      <c r="B3133" t="s">
        <v>3169</v>
      </c>
      <c r="C3133" s="51">
        <f>Corr_0!C3133</f>
        <v>2.9685289498310834E-3</v>
      </c>
      <c r="D3133" s="51">
        <v>4.3766881073507131E-2</v>
      </c>
    </row>
    <row r="3134" spans="2:4" x14ac:dyDescent="0.2">
      <c r="B3134" t="s">
        <v>3170</v>
      </c>
      <c r="C3134" s="51">
        <f>Corr_0!C3134</f>
        <v>3.1181344313175041E-2</v>
      </c>
      <c r="D3134" s="51">
        <v>3.1082194961277496E-2</v>
      </c>
    </row>
    <row r="3135" spans="2:4" x14ac:dyDescent="0.2">
      <c r="B3135" t="s">
        <v>3171</v>
      </c>
      <c r="C3135" s="51">
        <f>Corr_0!C3135</f>
        <v>-8.094383330922118E-3</v>
      </c>
      <c r="D3135" s="51">
        <v>2.7694302639420822E-2</v>
      </c>
    </row>
    <row r="3136" spans="2:4" x14ac:dyDescent="0.2">
      <c r="B3136" t="s">
        <v>3172</v>
      </c>
      <c r="C3136" s="51">
        <f>Corr_0!C3136</f>
        <v>-2.8790306094639055E-2</v>
      </c>
      <c r="D3136" s="51">
        <v>2.5679251422265868E-2</v>
      </c>
    </row>
    <row r="3137" spans="2:4" x14ac:dyDescent="0.2">
      <c r="B3137" t="s">
        <v>3173</v>
      </c>
      <c r="C3137" s="51">
        <f>Corr_0!C3137</f>
        <v>2.3056701626078736E-2</v>
      </c>
      <c r="D3137" s="51">
        <v>3.3429476163313286E-2</v>
      </c>
    </row>
    <row r="3138" spans="2:4" x14ac:dyDescent="0.2">
      <c r="B3138" t="s">
        <v>3174</v>
      </c>
      <c r="C3138" s="51">
        <f>Corr_0!C3138</f>
        <v>9.9578003001919626E-3</v>
      </c>
      <c r="D3138" s="51">
        <v>2.7530322286924848E-2</v>
      </c>
    </row>
    <row r="3139" spans="2:4" x14ac:dyDescent="0.2">
      <c r="B3139" t="s">
        <v>3175</v>
      </c>
      <c r="C3139" s="51">
        <f>Corr_0!C3139</f>
        <v>-1.2612447357715285E-2</v>
      </c>
      <c r="D3139" s="51">
        <v>2.6013741676145143E-2</v>
      </c>
    </row>
    <row r="3140" spans="2:4" x14ac:dyDescent="0.2">
      <c r="B3140" t="s">
        <v>3176</v>
      </c>
      <c r="C3140" s="51">
        <f>Corr_0!C3140</f>
        <v>2.0469473701179897E-2</v>
      </c>
      <c r="D3140" s="51">
        <v>9.1303529339660516E-2</v>
      </c>
    </row>
    <row r="3141" spans="2:4" x14ac:dyDescent="0.2">
      <c r="B3141" t="s">
        <v>3177</v>
      </c>
      <c r="C3141" s="51">
        <f>Corr_0!C3141</f>
        <v>2.779052540894042E-2</v>
      </c>
      <c r="D3141" s="51">
        <v>3.8125963950988349E-2</v>
      </c>
    </row>
    <row r="3142" spans="2:4" x14ac:dyDescent="0.2">
      <c r="B3142" t="s">
        <v>3178</v>
      </c>
      <c r="C3142" s="51">
        <f>Corr_0!C3142</f>
        <v>2.4731372822795694E-2</v>
      </c>
      <c r="D3142" s="51">
        <v>3.2476985262825754E-2</v>
      </c>
    </row>
    <row r="3143" spans="2:4" x14ac:dyDescent="0.2">
      <c r="B3143" t="s">
        <v>3179</v>
      </c>
      <c r="C3143" s="51">
        <f>Corr_0!C3143</f>
        <v>3.1124220877210756E-2</v>
      </c>
      <c r="D3143" s="51">
        <v>2.6229773606902682E-2</v>
      </c>
    </row>
    <row r="3144" spans="2:4" x14ac:dyDescent="0.2">
      <c r="B3144" t="s">
        <v>3180</v>
      </c>
      <c r="C3144" s="51">
        <f>Corr_0!C3144</f>
        <v>3.3792775970300955E-2</v>
      </c>
      <c r="D3144" s="51">
        <v>3.0792473763502727E-2</v>
      </c>
    </row>
    <row r="3145" spans="2:4" x14ac:dyDescent="0.2">
      <c r="B3145" t="s">
        <v>3181</v>
      </c>
      <c r="C3145" s="51">
        <f>Corr_0!C3145</f>
        <v>1.9600713926784648E-2</v>
      </c>
      <c r="D3145" s="51">
        <v>3.1813781073639663E-2</v>
      </c>
    </row>
    <row r="3146" spans="2:4" x14ac:dyDescent="0.2">
      <c r="B3146" t="s">
        <v>3182</v>
      </c>
      <c r="C3146" s="51">
        <f>Corr_0!C3146</f>
        <v>1.2368524996839082E-2</v>
      </c>
      <c r="D3146" s="51">
        <v>2.5033994322647239E-2</v>
      </c>
    </row>
    <row r="3147" spans="2:4" x14ac:dyDescent="0.2">
      <c r="B3147" t="s">
        <v>3183</v>
      </c>
      <c r="C3147" s="51">
        <f>Corr_0!C3147</f>
        <v>5.1689701622417296E-2</v>
      </c>
      <c r="D3147" s="51">
        <v>3.7141312934947546E-2</v>
      </c>
    </row>
    <row r="3148" spans="2:4" x14ac:dyDescent="0.2">
      <c r="B3148" t="s">
        <v>3184</v>
      </c>
      <c r="C3148" s="51">
        <f>Corr_0!C3148</f>
        <v>1.4052523391605429E-2</v>
      </c>
      <c r="D3148" s="51">
        <v>3.6812663276798115E-2</v>
      </c>
    </row>
    <row r="3149" spans="2:4" x14ac:dyDescent="0.2">
      <c r="B3149" t="s">
        <v>3185</v>
      </c>
      <c r="C3149" s="51">
        <f>Corr_0!C3149</f>
        <v>-2.0939628243398872E-2</v>
      </c>
      <c r="D3149" s="51">
        <v>4.7457841672851636E-2</v>
      </c>
    </row>
    <row r="3150" spans="2:4" x14ac:dyDescent="0.2">
      <c r="B3150" t="s">
        <v>3186</v>
      </c>
      <c r="C3150" s="51">
        <f>Corr_0!C3150</f>
        <v>-1.0797508356667715E-2</v>
      </c>
      <c r="D3150" s="51">
        <v>7.0482084592406458E-2</v>
      </c>
    </row>
    <row r="3151" spans="2:4" x14ac:dyDescent="0.2">
      <c r="B3151" t="s">
        <v>3187</v>
      </c>
      <c r="C3151" s="51">
        <f>Corr_0!C3151</f>
        <v>-1.6727992107705342E-2</v>
      </c>
      <c r="D3151" s="51">
        <v>3.9991618674845852E-2</v>
      </c>
    </row>
    <row r="3152" spans="2:4" x14ac:dyDescent="0.2">
      <c r="B3152" t="s">
        <v>3188</v>
      </c>
      <c r="C3152" s="51">
        <f>Corr_0!C3152</f>
        <v>5.3784205930056672E-3</v>
      </c>
      <c r="D3152" s="51">
        <v>3.5052080250458646E-2</v>
      </c>
    </row>
    <row r="3153" spans="2:4" x14ac:dyDescent="0.2">
      <c r="B3153" t="s">
        <v>3189</v>
      </c>
      <c r="C3153" s="51">
        <f>Corr_0!C3153</f>
        <v>1.7887888751260676E-2</v>
      </c>
      <c r="D3153" s="51">
        <v>2.7331144190677316E-2</v>
      </c>
    </row>
    <row r="3154" spans="2:4" x14ac:dyDescent="0.2">
      <c r="B3154" t="s">
        <v>3190</v>
      </c>
      <c r="C3154" s="51">
        <f>Corr_0!C3154</f>
        <v>1.3327839846343977E-2</v>
      </c>
      <c r="D3154" s="51">
        <v>9.1911075572654627E-2</v>
      </c>
    </row>
    <row r="3155" spans="2:4" x14ac:dyDescent="0.2">
      <c r="B3155" t="s">
        <v>3191</v>
      </c>
      <c r="C3155" s="51">
        <f>Corr_0!C3155</f>
        <v>1.038500613391112E-2</v>
      </c>
      <c r="D3155" s="51">
        <v>2.502386830150409E-2</v>
      </c>
    </row>
    <row r="3156" spans="2:4" x14ac:dyDescent="0.2">
      <c r="B3156" t="s">
        <v>3192</v>
      </c>
      <c r="C3156" s="51">
        <f>Corr_0!C3156</f>
        <v>-1.1664561736531956E-2</v>
      </c>
      <c r="D3156" s="51">
        <v>2.5822766254551613E-2</v>
      </c>
    </row>
    <row r="3157" spans="2:4" x14ac:dyDescent="0.2">
      <c r="B3157" t="s">
        <v>3193</v>
      </c>
      <c r="C3157" s="51">
        <f>Corr_0!C3157</f>
        <v>-1.3371212008087765E-2</v>
      </c>
      <c r="D3157" s="51">
        <v>2.8055724831941596E-2</v>
      </c>
    </row>
    <row r="3158" spans="2:4" x14ac:dyDescent="0.2">
      <c r="B3158" t="s">
        <v>3194</v>
      </c>
      <c r="C3158" s="51">
        <f>Corr_0!C3158</f>
        <v>9.0774195802967028E-3</v>
      </c>
      <c r="D3158" s="51">
        <v>3.037867716440442E-2</v>
      </c>
    </row>
    <row r="3159" spans="2:4" x14ac:dyDescent="0.2">
      <c r="B3159" t="s">
        <v>3195</v>
      </c>
      <c r="C3159" s="51">
        <f>Corr_0!C3159</f>
        <v>7.2291758244638522E-3</v>
      </c>
      <c r="D3159" s="51">
        <v>6.2894032344029974E-2</v>
      </c>
    </row>
    <row r="3160" spans="2:4" x14ac:dyDescent="0.2">
      <c r="B3160" t="s">
        <v>3196</v>
      </c>
      <c r="C3160" s="51">
        <f>Corr_0!C3160</f>
        <v>3.3267049842933556E-2</v>
      </c>
      <c r="D3160" s="51">
        <v>3.1691946122602448E-2</v>
      </c>
    </row>
    <row r="3161" spans="2:4" x14ac:dyDescent="0.2">
      <c r="B3161" t="s">
        <v>3197</v>
      </c>
      <c r="C3161" s="51">
        <f>Corr_0!C3161</f>
        <v>-7.8832381769762833E-3</v>
      </c>
      <c r="D3161" s="51">
        <v>2.5344107016725511E-2</v>
      </c>
    </row>
    <row r="3162" spans="2:4" x14ac:dyDescent="0.2">
      <c r="B3162" t="s">
        <v>3198</v>
      </c>
      <c r="C3162" s="51">
        <f>Corr_0!C3162</f>
        <v>1.6456232817546809E-2</v>
      </c>
      <c r="D3162" s="51">
        <v>4.7939543285089842E-2</v>
      </c>
    </row>
    <row r="3163" spans="2:4" x14ac:dyDescent="0.2">
      <c r="B3163" t="s">
        <v>3199</v>
      </c>
      <c r="C3163" s="51">
        <f>Corr_0!C3163</f>
        <v>6.0719921580829365E-3</v>
      </c>
      <c r="D3163" s="51">
        <v>3.7890155099190831E-2</v>
      </c>
    </row>
    <row r="3164" spans="2:4" x14ac:dyDescent="0.2">
      <c r="B3164" t="s">
        <v>3200</v>
      </c>
      <c r="C3164" s="51">
        <f>Corr_0!C3164</f>
        <v>2.2969587425534371E-4</v>
      </c>
      <c r="D3164" s="51">
        <v>2.7191058924781551E-2</v>
      </c>
    </row>
    <row r="3165" spans="2:4" x14ac:dyDescent="0.2">
      <c r="B3165" t="s">
        <v>3201</v>
      </c>
      <c r="C3165" s="51">
        <f>Corr_0!C3165</f>
        <v>-4.3859413602201185E-4</v>
      </c>
      <c r="D3165" s="51">
        <v>3.1522472619806279E-2</v>
      </c>
    </row>
    <row r="3166" spans="2:4" x14ac:dyDescent="0.2">
      <c r="B3166" t="s">
        <v>3202</v>
      </c>
      <c r="C3166" s="51">
        <f>Corr_0!C3166</f>
        <v>4.1795924611059423E-2</v>
      </c>
      <c r="D3166" s="51">
        <v>2.5029656810252588E-2</v>
      </c>
    </row>
    <row r="3167" spans="2:4" x14ac:dyDescent="0.2">
      <c r="B3167" t="s">
        <v>3203</v>
      </c>
      <c r="C3167" s="51">
        <f>Corr_0!C3167</f>
        <v>1.9727898348406884E-2</v>
      </c>
      <c r="D3167" s="51">
        <v>2.8610697333088526E-2</v>
      </c>
    </row>
    <row r="3168" spans="2:4" x14ac:dyDescent="0.2">
      <c r="B3168" t="s">
        <v>3204</v>
      </c>
      <c r="C3168" s="51">
        <f>Corr_0!C3168</f>
        <v>-1.3261995791339477E-2</v>
      </c>
      <c r="D3168" s="51">
        <v>3.4490529914426818E-2</v>
      </c>
    </row>
    <row r="3169" spans="2:4" x14ac:dyDescent="0.2">
      <c r="B3169" t="s">
        <v>3205</v>
      </c>
      <c r="C3169" s="51">
        <f>Corr_0!C3169</f>
        <v>2.1045349695446587E-2</v>
      </c>
      <c r="D3169" s="51">
        <v>2.9501378141614049E-2</v>
      </c>
    </row>
    <row r="3170" spans="2:4" x14ac:dyDescent="0.2">
      <c r="B3170" t="s">
        <v>3206</v>
      </c>
      <c r="C3170" s="51">
        <f>Corr_0!C3170</f>
        <v>1.8368359326635671E-2</v>
      </c>
      <c r="D3170" s="51">
        <v>3.1232225716704656E-2</v>
      </c>
    </row>
    <row r="3171" spans="2:4" x14ac:dyDescent="0.2">
      <c r="B3171" t="s">
        <v>3207</v>
      </c>
      <c r="C3171" s="51">
        <f>Corr_0!C3171</f>
        <v>-1.4528377268607801E-3</v>
      </c>
      <c r="D3171" s="51">
        <v>3.8334504856458701E-2</v>
      </c>
    </row>
    <row r="3172" spans="2:4" x14ac:dyDescent="0.2">
      <c r="B3172" t="s">
        <v>3208</v>
      </c>
      <c r="C3172" s="51">
        <f>Corr_0!C3172</f>
        <v>3.5880926242181409E-3</v>
      </c>
      <c r="D3172" s="51">
        <v>2.7214959539336146E-2</v>
      </c>
    </row>
    <row r="3173" spans="2:4" x14ac:dyDescent="0.2">
      <c r="B3173" t="s">
        <v>3209</v>
      </c>
      <c r="C3173" s="51">
        <f>Corr_0!C3173</f>
        <v>1.8045267644983369E-2</v>
      </c>
      <c r="D3173" s="51">
        <v>5.7352866924939711E-2</v>
      </c>
    </row>
    <row r="3174" spans="2:4" x14ac:dyDescent="0.2">
      <c r="B3174" t="s">
        <v>3210</v>
      </c>
      <c r="C3174" s="51">
        <f>Corr_0!C3174</f>
        <v>1.0408824590427931E-2</v>
      </c>
      <c r="D3174" s="51">
        <v>2.5040402008281802E-2</v>
      </c>
    </row>
    <row r="3175" spans="2:4" x14ac:dyDescent="0.2">
      <c r="B3175" t="s">
        <v>3211</v>
      </c>
      <c r="C3175" s="51">
        <f>Corr_0!C3175</f>
        <v>-1.5746037215491528E-3</v>
      </c>
      <c r="D3175" s="51">
        <v>3.7544854687198856E-2</v>
      </c>
    </row>
    <row r="3176" spans="2:4" x14ac:dyDescent="0.2">
      <c r="B3176" t="s">
        <v>3212</v>
      </c>
      <c r="C3176" s="51">
        <f>Corr_0!C3176</f>
        <v>-4.6161825961938303E-3</v>
      </c>
      <c r="D3176" s="51">
        <v>5.1560757771639293E-2</v>
      </c>
    </row>
    <row r="3177" spans="2:4" x14ac:dyDescent="0.2">
      <c r="B3177" t="s">
        <v>3213</v>
      </c>
      <c r="C3177" s="51">
        <f>Corr_0!C3177</f>
        <v>2.4369133490286356E-3</v>
      </c>
      <c r="D3177" s="51">
        <v>4.0745335930483004E-2</v>
      </c>
    </row>
    <row r="3178" spans="2:4" x14ac:dyDescent="0.2">
      <c r="B3178" t="s">
        <v>3214</v>
      </c>
      <c r="C3178" s="51">
        <f>Corr_0!C3178</f>
        <v>3.118041414207972E-2</v>
      </c>
      <c r="D3178" s="51">
        <v>4.2630110552042438E-2</v>
      </c>
    </row>
    <row r="3179" spans="2:4" x14ac:dyDescent="0.2">
      <c r="B3179" t="s">
        <v>3215</v>
      </c>
      <c r="C3179" s="51">
        <f>Corr_0!C3179</f>
        <v>1.4560601033286255E-4</v>
      </c>
      <c r="D3179" s="51">
        <v>5.9185942422922348E-2</v>
      </c>
    </row>
    <row r="3180" spans="2:4" x14ac:dyDescent="0.2">
      <c r="B3180" t="s">
        <v>3216</v>
      </c>
      <c r="C3180" s="51">
        <f>Corr_0!C3180</f>
        <v>1.1516848957974599E-2</v>
      </c>
      <c r="D3180" s="51">
        <v>0.15069024412478979</v>
      </c>
    </row>
    <row r="3181" spans="2:4" x14ac:dyDescent="0.2">
      <c r="B3181" t="s">
        <v>3217</v>
      </c>
      <c r="C3181" s="51">
        <f>Corr_0!C3181</f>
        <v>4.1316584344786411E-2</v>
      </c>
      <c r="D3181" s="51">
        <v>2.5197734596938633E-2</v>
      </c>
    </row>
    <row r="3182" spans="2:4" x14ac:dyDescent="0.2">
      <c r="B3182" t="s">
        <v>3218</v>
      </c>
      <c r="C3182" s="51">
        <f>Corr_0!C3182</f>
        <v>4.5812737788328756E-2</v>
      </c>
      <c r="D3182" s="51">
        <v>5.4283033215066556E-2</v>
      </c>
    </row>
    <row r="3183" spans="2:4" x14ac:dyDescent="0.2">
      <c r="B3183" t="s">
        <v>3219</v>
      </c>
      <c r="C3183" s="51">
        <f>Corr_0!C3183</f>
        <v>-3.1801953771275464E-3</v>
      </c>
      <c r="D3183" s="51">
        <v>4.4560679977925705E-2</v>
      </c>
    </row>
    <row r="3184" spans="2:4" x14ac:dyDescent="0.2">
      <c r="B3184" t="s">
        <v>3220</v>
      </c>
      <c r="C3184" s="51">
        <f>Corr_0!C3184</f>
        <v>-3.3093146432516318E-2</v>
      </c>
      <c r="D3184" s="51">
        <v>2.6203990201236083E-2</v>
      </c>
    </row>
    <row r="3185" spans="2:4" x14ac:dyDescent="0.2">
      <c r="B3185" t="s">
        <v>3221</v>
      </c>
      <c r="C3185" s="51">
        <f>Corr_0!C3185</f>
        <v>-1.1052578732326209E-2</v>
      </c>
      <c r="D3185" s="51">
        <v>2.703530255792375E-2</v>
      </c>
    </row>
    <row r="3186" spans="2:4" x14ac:dyDescent="0.2">
      <c r="B3186" t="s">
        <v>3222</v>
      </c>
      <c r="C3186" s="51">
        <f>Corr_0!C3186</f>
        <v>-2.8189697277012878E-2</v>
      </c>
      <c r="D3186" s="51">
        <v>0.10101271238564971</v>
      </c>
    </row>
    <row r="3187" spans="2:4" x14ac:dyDescent="0.2">
      <c r="B3187" t="s">
        <v>3223</v>
      </c>
      <c r="C3187" s="51">
        <f>Corr_0!C3187</f>
        <v>-1.9874242614478572E-2</v>
      </c>
      <c r="D3187" s="51">
        <v>7.0028290714243449E-2</v>
      </c>
    </row>
    <row r="3188" spans="2:4" x14ac:dyDescent="0.2">
      <c r="B3188" t="s">
        <v>3224</v>
      </c>
      <c r="C3188" s="51">
        <f>Corr_0!C3188</f>
        <v>1.3870190772258839E-2</v>
      </c>
      <c r="D3188" s="51">
        <v>2.700498057222879E-2</v>
      </c>
    </row>
    <row r="3189" spans="2:4" x14ac:dyDescent="0.2">
      <c r="B3189" t="s">
        <v>3225</v>
      </c>
      <c r="C3189" s="51">
        <f>Corr_0!C3189</f>
        <v>-6.7760668119432963E-3</v>
      </c>
      <c r="D3189" s="51">
        <v>5.1140660121191686E-2</v>
      </c>
    </row>
    <row r="3190" spans="2:4" x14ac:dyDescent="0.2">
      <c r="B3190" t="s">
        <v>3226</v>
      </c>
      <c r="C3190" s="51">
        <f>Corr_0!C3190</f>
        <v>6.3467848184393591E-5</v>
      </c>
      <c r="D3190" s="51">
        <v>6.8528986976974432E-2</v>
      </c>
    </row>
    <row r="3191" spans="2:4" x14ac:dyDescent="0.2">
      <c r="B3191" t="s">
        <v>3227</v>
      </c>
      <c r="C3191" s="51">
        <f>Corr_0!C3191</f>
        <v>-2.5215896616665734E-2</v>
      </c>
      <c r="D3191" s="51">
        <v>7.4266019955830875E-2</v>
      </c>
    </row>
    <row r="3192" spans="2:4" x14ac:dyDescent="0.2">
      <c r="B3192" t="s">
        <v>3228</v>
      </c>
      <c r="C3192" s="51">
        <f>Corr_0!C3192</f>
        <v>1.7068142418719786E-2</v>
      </c>
      <c r="D3192" s="51">
        <v>2.6557853467187503E-2</v>
      </c>
    </row>
    <row r="3193" spans="2:4" x14ac:dyDescent="0.2">
      <c r="B3193" t="s">
        <v>3229</v>
      </c>
      <c r="C3193" s="51">
        <f>Corr_0!C3193</f>
        <v>1.4155812212406286E-2</v>
      </c>
      <c r="D3193" s="51">
        <v>7.4633124684672217E-2</v>
      </c>
    </row>
    <row r="3194" spans="2:4" x14ac:dyDescent="0.2">
      <c r="B3194" t="s">
        <v>3230</v>
      </c>
      <c r="C3194" s="51">
        <f>Corr_0!C3194</f>
        <v>9.5080408285511363E-3</v>
      </c>
      <c r="D3194" s="51">
        <v>4.453851184969243E-2</v>
      </c>
    </row>
    <row r="3195" spans="2:4" x14ac:dyDescent="0.2">
      <c r="B3195" t="s">
        <v>3231</v>
      </c>
      <c r="C3195" s="51">
        <f>Corr_0!C3195</f>
        <v>1.6482275130512397E-2</v>
      </c>
      <c r="D3195" s="51">
        <v>3.1374181157625927E-2</v>
      </c>
    </row>
    <row r="3196" spans="2:4" x14ac:dyDescent="0.2">
      <c r="B3196" t="s">
        <v>3232</v>
      </c>
      <c r="C3196" s="51">
        <f>Corr_0!C3196</f>
        <v>1.1186363666473074E-2</v>
      </c>
      <c r="D3196" s="51">
        <v>4.3351541558904243E-2</v>
      </c>
    </row>
    <row r="3197" spans="2:4" x14ac:dyDescent="0.2">
      <c r="B3197" t="s">
        <v>3233</v>
      </c>
      <c r="C3197" s="51">
        <f>Corr_0!C3197</f>
        <v>-2.1961966276814571E-2</v>
      </c>
      <c r="D3197" s="51">
        <v>4.03490131541763E-2</v>
      </c>
    </row>
    <row r="3198" spans="2:4" x14ac:dyDescent="0.2">
      <c r="B3198" t="s">
        <v>3234</v>
      </c>
      <c r="C3198" s="51">
        <f>Corr_0!C3198</f>
        <v>2.1856225899265641E-3</v>
      </c>
      <c r="D3198" s="51">
        <v>2.9106499130301181E-2</v>
      </c>
    </row>
    <row r="3199" spans="2:4" x14ac:dyDescent="0.2">
      <c r="B3199" t="s">
        <v>3235</v>
      </c>
      <c r="C3199" s="51">
        <f>Corr_0!C3199</f>
        <v>1.9435678258849596E-3</v>
      </c>
      <c r="D3199" s="51">
        <v>2.5017299853846073E-2</v>
      </c>
    </row>
    <row r="3200" spans="2:4" x14ac:dyDescent="0.2">
      <c r="B3200" t="s">
        <v>3236</v>
      </c>
      <c r="C3200" s="51">
        <f>Corr_0!C3200</f>
        <v>2.9131997610620519E-2</v>
      </c>
      <c r="D3200" s="51">
        <v>4.0632781356812205E-2</v>
      </c>
    </row>
    <row r="3201" spans="2:4" x14ac:dyDescent="0.2">
      <c r="B3201" t="s">
        <v>3237</v>
      </c>
      <c r="C3201" s="51">
        <f>Corr_0!C3201</f>
        <v>3.3863415371945267E-2</v>
      </c>
      <c r="D3201" s="51">
        <v>2.5157129177862215E-2</v>
      </c>
    </row>
    <row r="3202" spans="2:4" x14ac:dyDescent="0.2">
      <c r="B3202" t="s">
        <v>3238</v>
      </c>
      <c r="C3202" s="51">
        <f>Corr_0!C3202</f>
        <v>1.0954377687943932E-2</v>
      </c>
      <c r="D3202" s="51">
        <v>2.5892154765361611E-2</v>
      </c>
    </row>
    <row r="3203" spans="2:4" x14ac:dyDescent="0.2">
      <c r="B3203" t="s">
        <v>3239</v>
      </c>
      <c r="C3203" s="51">
        <f>Corr_0!C3203</f>
        <v>1.3481843405121553E-2</v>
      </c>
      <c r="D3203" s="51">
        <v>2.6475018521226548E-2</v>
      </c>
    </row>
    <row r="3204" spans="2:4" x14ac:dyDescent="0.2">
      <c r="B3204" t="s">
        <v>3240</v>
      </c>
      <c r="C3204" s="51">
        <f>Corr_0!C3204</f>
        <v>-7.6912676828033901E-3</v>
      </c>
      <c r="D3204" s="51">
        <v>2.8378762822934431E-2</v>
      </c>
    </row>
    <row r="3205" spans="2:4" x14ac:dyDescent="0.2">
      <c r="B3205" t="s">
        <v>3241</v>
      </c>
      <c r="C3205" s="51">
        <f>Corr_0!C3205</f>
        <v>2.4678920631576784E-2</v>
      </c>
      <c r="D3205" s="51">
        <v>4.3651623666879767E-2</v>
      </c>
    </row>
    <row r="3206" spans="2:4" x14ac:dyDescent="0.2">
      <c r="B3206" t="s">
        <v>3242</v>
      </c>
      <c r="C3206" s="51">
        <f>Corr_0!C3206</f>
        <v>1.484411901550732E-2</v>
      </c>
      <c r="D3206" s="51">
        <v>2.6281159116245956E-2</v>
      </c>
    </row>
    <row r="3207" spans="2:4" x14ac:dyDescent="0.2">
      <c r="B3207" t="s">
        <v>3243</v>
      </c>
      <c r="C3207" s="51">
        <f>Corr_0!C3207</f>
        <v>1.5274613908872938E-2</v>
      </c>
      <c r="D3207" s="51">
        <v>3.7973785141353876E-2</v>
      </c>
    </row>
    <row r="3208" spans="2:4" x14ac:dyDescent="0.2">
      <c r="B3208" t="s">
        <v>3244</v>
      </c>
      <c r="C3208" s="51">
        <f>Corr_0!C3208</f>
        <v>3.8117614937780223E-5</v>
      </c>
      <c r="D3208" s="51">
        <v>2.8777300973424538E-2</v>
      </c>
    </row>
    <row r="3209" spans="2:4" x14ac:dyDescent="0.2">
      <c r="B3209" t="s">
        <v>3245</v>
      </c>
      <c r="C3209" s="51">
        <f>Corr_0!C3209</f>
        <v>3.3765444098015324E-2</v>
      </c>
      <c r="D3209" s="51">
        <v>3.3104220479693788E-2</v>
      </c>
    </row>
    <row r="3210" spans="2:4" x14ac:dyDescent="0.2">
      <c r="B3210" t="s">
        <v>3246</v>
      </c>
      <c r="C3210" s="51">
        <f>Corr_0!C3210</f>
        <v>3.763109992702466E-2</v>
      </c>
      <c r="D3210" s="51">
        <v>4.6799637612821507E-2</v>
      </c>
    </row>
    <row r="3211" spans="2:4" x14ac:dyDescent="0.2">
      <c r="B3211" t="s">
        <v>3247</v>
      </c>
      <c r="C3211" s="51">
        <f>Corr_0!C3211</f>
        <v>3.1283198666463695E-2</v>
      </c>
      <c r="D3211" s="51">
        <v>2.5392523506806694E-2</v>
      </c>
    </row>
    <row r="3212" spans="2:4" x14ac:dyDescent="0.2">
      <c r="B3212" t="s">
        <v>3248</v>
      </c>
      <c r="C3212" s="51">
        <f>Corr_0!C3212</f>
        <v>1.3672429979635404E-2</v>
      </c>
      <c r="D3212" s="51">
        <v>2.5469961551560109E-2</v>
      </c>
    </row>
    <row r="3213" spans="2:4" x14ac:dyDescent="0.2">
      <c r="B3213" t="s">
        <v>3249</v>
      </c>
      <c r="C3213" s="51">
        <f>Corr_0!C3213</f>
        <v>1.8757106911653776E-3</v>
      </c>
      <c r="D3213" s="51">
        <v>4.437923315862391E-2</v>
      </c>
    </row>
    <row r="3214" spans="2:4" x14ac:dyDescent="0.2">
      <c r="B3214" t="s">
        <v>3250</v>
      </c>
      <c r="C3214" s="51">
        <f>Corr_0!C3214</f>
        <v>-4.4905221598597247E-3</v>
      </c>
      <c r="D3214" s="51">
        <v>3.7017909969440904E-2</v>
      </c>
    </row>
    <row r="3215" spans="2:4" x14ac:dyDescent="0.2">
      <c r="B3215" t="s">
        <v>3251</v>
      </c>
      <c r="C3215" s="51">
        <f>Corr_0!C3215</f>
        <v>2.2310624443292772E-4</v>
      </c>
      <c r="D3215" s="51">
        <v>2.8424086985972097E-2</v>
      </c>
    </row>
    <row r="3216" spans="2:4" x14ac:dyDescent="0.2">
      <c r="B3216" t="s">
        <v>3252</v>
      </c>
      <c r="C3216" s="51">
        <f>Corr_0!C3216</f>
        <v>-2.7006423543087469E-3</v>
      </c>
      <c r="D3216" s="51">
        <v>6.9051923462488146E-2</v>
      </c>
    </row>
    <row r="3217" spans="2:4" x14ac:dyDescent="0.2">
      <c r="B3217" t="s">
        <v>3253</v>
      </c>
      <c r="C3217" s="51">
        <f>Corr_0!C3217</f>
        <v>1.8679629819239683E-2</v>
      </c>
      <c r="D3217" s="51">
        <v>4.4220246836245203E-2</v>
      </c>
    </row>
    <row r="3218" spans="2:4" x14ac:dyDescent="0.2">
      <c r="B3218" t="s">
        <v>3254</v>
      </c>
      <c r="C3218" s="51">
        <f>Corr_0!C3218</f>
        <v>2.1416810872058149E-3</v>
      </c>
      <c r="D3218" s="51">
        <v>2.9263872030086152E-2</v>
      </c>
    </row>
    <row r="3219" spans="2:4" x14ac:dyDescent="0.2">
      <c r="B3219" t="s">
        <v>3255</v>
      </c>
      <c r="C3219" s="51">
        <f>Corr_0!C3219</f>
        <v>1.421750137959448E-2</v>
      </c>
      <c r="D3219" s="51">
        <v>3.4439066773362184E-2</v>
      </c>
    </row>
    <row r="3220" spans="2:4" x14ac:dyDescent="0.2">
      <c r="B3220" t="s">
        <v>3256</v>
      </c>
      <c r="C3220" s="51">
        <f>Corr_0!C3220</f>
        <v>2.9196389621673126E-2</v>
      </c>
      <c r="D3220" s="51">
        <v>2.5173360251769774E-2</v>
      </c>
    </row>
    <row r="3221" spans="2:4" x14ac:dyDescent="0.2">
      <c r="B3221" t="s">
        <v>3257</v>
      </c>
      <c r="C3221" s="51">
        <f>Corr_0!C3221</f>
        <v>4.7254194120442225E-2</v>
      </c>
      <c r="D3221" s="51">
        <v>2.9608372220667284E-2</v>
      </c>
    </row>
    <row r="3222" spans="2:4" x14ac:dyDescent="0.2">
      <c r="B3222" t="s">
        <v>3258</v>
      </c>
      <c r="C3222" s="51">
        <f>Corr_0!C3222</f>
        <v>3.8846747513409018E-2</v>
      </c>
      <c r="D3222" s="51">
        <v>3.1156448180959702E-2</v>
      </c>
    </row>
    <row r="3223" spans="2:4" x14ac:dyDescent="0.2">
      <c r="B3223" t="s">
        <v>3259</v>
      </c>
      <c r="C3223" s="51">
        <f>Corr_0!C3223</f>
        <v>-8.81241887454212E-3</v>
      </c>
      <c r="D3223" s="51">
        <v>5.3533483677300944E-2</v>
      </c>
    </row>
    <row r="3224" spans="2:4" x14ac:dyDescent="0.2">
      <c r="B3224" t="s">
        <v>3260</v>
      </c>
      <c r="C3224" s="51">
        <f>Corr_0!C3224</f>
        <v>-1.4844845092075315E-3</v>
      </c>
      <c r="D3224" s="51">
        <v>0.14622670019132814</v>
      </c>
    </row>
    <row r="3225" spans="2:4" x14ac:dyDescent="0.2">
      <c r="B3225" t="s">
        <v>3261</v>
      </c>
      <c r="C3225" s="51">
        <f>Corr_0!C3225</f>
        <v>1.6336165319220421E-2</v>
      </c>
      <c r="D3225" s="51">
        <v>2.5330592294414395E-2</v>
      </c>
    </row>
    <row r="3226" spans="2:4" x14ac:dyDescent="0.2">
      <c r="B3226" t="s">
        <v>3262</v>
      </c>
      <c r="C3226" s="51">
        <f>Corr_0!C3226</f>
        <v>5.0869138993845054E-3</v>
      </c>
      <c r="D3226" s="51">
        <v>2.5533769413674134E-2</v>
      </c>
    </row>
    <row r="3227" spans="2:4" x14ac:dyDescent="0.2">
      <c r="B3227" t="s">
        <v>3263</v>
      </c>
      <c r="C3227" s="51">
        <f>Corr_0!C3227</f>
        <v>1.7161687254707958E-2</v>
      </c>
      <c r="D3227" s="51">
        <v>2.9043877960301206E-2</v>
      </c>
    </row>
    <row r="3228" spans="2:4" x14ac:dyDescent="0.2">
      <c r="B3228" t="s">
        <v>3264</v>
      </c>
      <c r="C3228" s="51">
        <f>Corr_0!C3228</f>
        <v>-2.8473030939214571E-2</v>
      </c>
      <c r="D3228" s="51">
        <v>3.7223042231677252E-2</v>
      </c>
    </row>
    <row r="3229" spans="2:4" x14ac:dyDescent="0.2">
      <c r="B3229" t="s">
        <v>3265</v>
      </c>
      <c r="C3229" s="51">
        <f>Corr_0!C3229</f>
        <v>1.4230295429744341E-2</v>
      </c>
      <c r="D3229" s="51">
        <v>3.135716663924569E-2</v>
      </c>
    </row>
    <row r="3230" spans="2:4" x14ac:dyDescent="0.2">
      <c r="B3230" t="s">
        <v>3266</v>
      </c>
      <c r="C3230" s="51">
        <f>Corr_0!C3230</f>
        <v>5.1198897414300717E-3</v>
      </c>
      <c r="D3230" s="51">
        <v>2.658250444992873E-2</v>
      </c>
    </row>
    <row r="3231" spans="2:4" x14ac:dyDescent="0.2">
      <c r="B3231" t="s">
        <v>3267</v>
      </c>
      <c r="C3231" s="51">
        <f>Corr_0!C3231</f>
        <v>8.1350862483411841E-3</v>
      </c>
      <c r="D3231" s="51">
        <v>7.5552159985804779E-2</v>
      </c>
    </row>
    <row r="3232" spans="2:4" x14ac:dyDescent="0.2">
      <c r="B3232" t="s">
        <v>3268</v>
      </c>
      <c r="C3232" s="51">
        <f>Corr_0!C3232</f>
        <v>5.4291688472358039E-3</v>
      </c>
      <c r="D3232" s="51">
        <v>3.3407529315703538E-2</v>
      </c>
    </row>
    <row r="3233" spans="2:4" x14ac:dyDescent="0.2">
      <c r="B3233" t="s">
        <v>3269</v>
      </c>
      <c r="C3233" s="51">
        <f>Corr_0!C3233</f>
        <v>3.4037894747041463E-2</v>
      </c>
      <c r="D3233" s="51">
        <v>2.6036919533549502E-2</v>
      </c>
    </row>
    <row r="3234" spans="2:4" x14ac:dyDescent="0.2">
      <c r="B3234" t="s">
        <v>3270</v>
      </c>
      <c r="C3234" s="51">
        <f>Corr_0!C3234</f>
        <v>1.3570261640228339E-2</v>
      </c>
      <c r="D3234" s="51">
        <v>3.4683002779409236E-2</v>
      </c>
    </row>
    <row r="3235" spans="2:4" x14ac:dyDescent="0.2">
      <c r="B3235" t="s">
        <v>3271</v>
      </c>
      <c r="C3235" s="51">
        <f>Corr_0!C3235</f>
        <v>9.9503045614815506E-3</v>
      </c>
      <c r="D3235" s="51">
        <v>8.8555284725459538E-2</v>
      </c>
    </row>
    <row r="3236" spans="2:4" x14ac:dyDescent="0.2">
      <c r="B3236" t="s">
        <v>3272</v>
      </c>
      <c r="C3236" s="51">
        <f>Corr_0!C3236</f>
        <v>3.5121799930412489E-3</v>
      </c>
      <c r="D3236" s="51">
        <v>3.698215302829784E-2</v>
      </c>
    </row>
    <row r="3237" spans="2:4" x14ac:dyDescent="0.2">
      <c r="B3237" t="s">
        <v>3273</v>
      </c>
      <c r="C3237" s="51">
        <f>Corr_0!C3237</f>
        <v>1.8213441290583478E-2</v>
      </c>
      <c r="D3237" s="51">
        <v>6.8361289466866024E-2</v>
      </c>
    </row>
    <row r="3238" spans="2:4" x14ac:dyDescent="0.2">
      <c r="B3238" t="s">
        <v>3274</v>
      </c>
      <c r="C3238" s="51">
        <f>Corr_0!C3238</f>
        <v>2.5254388389188406E-2</v>
      </c>
      <c r="D3238" s="51">
        <v>6.0228397614452978E-2</v>
      </c>
    </row>
    <row r="3239" spans="2:4" x14ac:dyDescent="0.2">
      <c r="B3239" t="s">
        <v>3275</v>
      </c>
      <c r="C3239" s="51">
        <f>Corr_0!C3239</f>
        <v>-1.4420146172120575E-2</v>
      </c>
      <c r="D3239" s="51">
        <v>2.6644763315579009E-2</v>
      </c>
    </row>
    <row r="3240" spans="2:4" x14ac:dyDescent="0.2">
      <c r="B3240" t="s">
        <v>3276</v>
      </c>
      <c r="C3240" s="51">
        <f>Corr_0!C3240</f>
        <v>1.5296211677305657E-3</v>
      </c>
      <c r="D3240" s="51">
        <v>3.0696665406492216E-2</v>
      </c>
    </row>
    <row r="3241" spans="2:4" x14ac:dyDescent="0.2">
      <c r="B3241" t="s">
        <v>3277</v>
      </c>
      <c r="C3241" s="51">
        <f>Corr_0!C3241</f>
        <v>3.3974964962367814E-2</v>
      </c>
      <c r="D3241" s="51">
        <v>3.4226343990852955E-2</v>
      </c>
    </row>
    <row r="3242" spans="2:4" x14ac:dyDescent="0.2">
      <c r="B3242" t="s">
        <v>3278</v>
      </c>
      <c r="C3242" s="51">
        <f>Corr_0!C3242</f>
        <v>2.9835858765733234E-2</v>
      </c>
      <c r="D3242" s="51">
        <v>2.9675225869948293E-2</v>
      </c>
    </row>
    <row r="3243" spans="2:4" x14ac:dyDescent="0.2">
      <c r="B3243" t="s">
        <v>3279</v>
      </c>
      <c r="C3243" s="51">
        <f>Corr_0!C3243</f>
        <v>2.7162796210762043E-2</v>
      </c>
      <c r="D3243" s="51">
        <v>7.1129761950705667E-2</v>
      </c>
    </row>
    <row r="3244" spans="2:4" x14ac:dyDescent="0.2">
      <c r="B3244" t="s">
        <v>3280</v>
      </c>
      <c r="C3244" s="51">
        <f>Corr_0!C3244</f>
        <v>3.4100736244584956E-2</v>
      </c>
      <c r="D3244" s="51">
        <v>8.0567381544670053E-2</v>
      </c>
    </row>
    <row r="3245" spans="2:4" x14ac:dyDescent="0.2">
      <c r="B3245" t="s">
        <v>3281</v>
      </c>
      <c r="C3245" s="51">
        <f>Corr_0!C3245</f>
        <v>-2.0120828006243759E-3</v>
      </c>
      <c r="D3245" s="51">
        <v>6.69751531160164E-2</v>
      </c>
    </row>
    <row r="3246" spans="2:4" x14ac:dyDescent="0.2">
      <c r="B3246" t="s">
        <v>3282</v>
      </c>
      <c r="C3246" s="51">
        <f>Corr_0!C3246</f>
        <v>1.0799592717070842E-2</v>
      </c>
      <c r="D3246" s="51">
        <v>4.5219970079959426E-2</v>
      </c>
    </row>
    <row r="3247" spans="2:4" x14ac:dyDescent="0.2">
      <c r="B3247" t="s">
        <v>3283</v>
      </c>
      <c r="C3247" s="51">
        <f>Corr_0!C3247</f>
        <v>-4.0102478155098986E-2</v>
      </c>
      <c r="D3247" s="51">
        <v>2.8887782242623603E-2</v>
      </c>
    </row>
    <row r="3248" spans="2:4" x14ac:dyDescent="0.2">
      <c r="B3248" t="s">
        <v>3284</v>
      </c>
      <c r="C3248" s="51">
        <f>Corr_0!C3248</f>
        <v>1.139866049588595E-2</v>
      </c>
      <c r="D3248" s="51">
        <v>3.0226295006662917E-2</v>
      </c>
    </row>
    <row r="3249" spans="2:4" x14ac:dyDescent="0.2">
      <c r="B3249" t="s">
        <v>3285</v>
      </c>
      <c r="C3249" s="51">
        <f>Corr_0!C3249</f>
        <v>-6.8086168464239778E-3</v>
      </c>
      <c r="D3249" s="51">
        <v>2.7708631561212244E-2</v>
      </c>
    </row>
    <row r="3250" spans="2:4" x14ac:dyDescent="0.2">
      <c r="B3250" t="s">
        <v>3286</v>
      </c>
      <c r="C3250" s="51">
        <f>Corr_0!C3250</f>
        <v>2.6069053955114239E-2</v>
      </c>
      <c r="D3250" s="51">
        <v>2.7067658508450044E-2</v>
      </c>
    </row>
    <row r="3251" spans="2:4" x14ac:dyDescent="0.2">
      <c r="B3251" t="s">
        <v>3287</v>
      </c>
      <c r="C3251" s="51">
        <f>Corr_0!C3251</f>
        <v>-2.0900284472474086E-2</v>
      </c>
      <c r="D3251" s="51">
        <v>2.6660339850010227E-2</v>
      </c>
    </row>
    <row r="3252" spans="2:4" x14ac:dyDescent="0.2">
      <c r="B3252" t="s">
        <v>3288</v>
      </c>
      <c r="C3252" s="51">
        <f>Corr_0!C3252</f>
        <v>2.0738622802899658E-3</v>
      </c>
      <c r="D3252" s="51">
        <v>2.5167435043112862E-2</v>
      </c>
    </row>
    <row r="3253" spans="2:4" x14ac:dyDescent="0.2">
      <c r="B3253" t="s">
        <v>3289</v>
      </c>
      <c r="C3253" s="51">
        <f>Corr_0!C3253</f>
        <v>3.1310204197330868E-2</v>
      </c>
      <c r="D3253" s="51">
        <v>5.8846000590582738E-2</v>
      </c>
    </row>
    <row r="3254" spans="2:4" x14ac:dyDescent="0.2">
      <c r="B3254" t="s">
        <v>3290</v>
      </c>
      <c r="C3254" s="51">
        <f>Corr_0!C3254</f>
        <v>6.0608929992336108E-4</v>
      </c>
      <c r="D3254" s="51">
        <v>2.8257412934669646E-2</v>
      </c>
    </row>
    <row r="3255" spans="2:4" x14ac:dyDescent="0.2">
      <c r="B3255" t="s">
        <v>3291</v>
      </c>
      <c r="C3255" s="51">
        <f>Corr_0!C3255</f>
        <v>-8.3049237947958165E-3</v>
      </c>
      <c r="D3255" s="51">
        <v>8.1426487325155228E-2</v>
      </c>
    </row>
    <row r="3256" spans="2:4" x14ac:dyDescent="0.2">
      <c r="B3256" t="s">
        <v>3292</v>
      </c>
      <c r="C3256" s="51">
        <f>Corr_0!C3256</f>
        <v>-7.6765931955634446E-3</v>
      </c>
      <c r="D3256" s="51">
        <v>2.6715456204142771E-2</v>
      </c>
    </row>
    <row r="3257" spans="2:4" x14ac:dyDescent="0.2">
      <c r="B3257" t="s">
        <v>3293</v>
      </c>
      <c r="C3257" s="51">
        <f>Corr_0!C3257</f>
        <v>4.8996573330198712E-3</v>
      </c>
      <c r="D3257" s="51">
        <v>8.7058244984917696E-2</v>
      </c>
    </row>
    <row r="3258" spans="2:4" x14ac:dyDescent="0.2">
      <c r="B3258" t="s">
        <v>3294</v>
      </c>
      <c r="C3258" s="51">
        <f>Corr_0!C3258</f>
        <v>9.7392580358987534E-3</v>
      </c>
      <c r="D3258" s="51">
        <v>2.5898832477311222E-2</v>
      </c>
    </row>
    <row r="3259" spans="2:4" x14ac:dyDescent="0.2">
      <c r="B3259" t="s">
        <v>3295</v>
      </c>
      <c r="C3259" s="51">
        <f>Corr_0!C3259</f>
        <v>1.9282287876364355E-2</v>
      </c>
      <c r="D3259" s="51">
        <v>2.5000153909726833E-2</v>
      </c>
    </row>
    <row r="3260" spans="2:4" x14ac:dyDescent="0.2">
      <c r="B3260" t="s">
        <v>3296</v>
      </c>
      <c r="C3260" s="51">
        <f>Corr_0!C3260</f>
        <v>2.7296991723175956E-2</v>
      </c>
      <c r="D3260" s="51">
        <v>2.5136787360140508E-2</v>
      </c>
    </row>
    <row r="3261" spans="2:4" x14ac:dyDescent="0.2">
      <c r="B3261" t="s">
        <v>3297</v>
      </c>
      <c r="C3261" s="51">
        <f>Corr_0!C3261</f>
        <v>1.547664031544317E-2</v>
      </c>
      <c r="D3261" s="51">
        <v>4.4144227979443229E-2</v>
      </c>
    </row>
    <row r="3262" spans="2:4" x14ac:dyDescent="0.2">
      <c r="B3262" t="s">
        <v>3298</v>
      </c>
      <c r="C3262" s="51">
        <f>Corr_0!C3262</f>
        <v>4.5763913727662961E-2</v>
      </c>
      <c r="D3262" s="51">
        <v>3.3411071411360196E-2</v>
      </c>
    </row>
    <row r="3263" spans="2:4" x14ac:dyDescent="0.2">
      <c r="B3263" t="s">
        <v>3299</v>
      </c>
      <c r="C3263" s="51">
        <f>Corr_0!C3263</f>
        <v>1.133449026986365E-2</v>
      </c>
      <c r="D3263" s="51">
        <v>5.4805424437585737E-2</v>
      </c>
    </row>
    <row r="3264" spans="2:4" x14ac:dyDescent="0.2">
      <c r="B3264" t="s">
        <v>3300</v>
      </c>
      <c r="C3264" s="51">
        <f>Corr_0!C3264</f>
        <v>3.2907606189414115E-2</v>
      </c>
      <c r="D3264" s="51">
        <v>2.7795988230237462E-2</v>
      </c>
    </row>
    <row r="3265" spans="2:4" x14ac:dyDescent="0.2">
      <c r="B3265" t="s">
        <v>3301</v>
      </c>
      <c r="C3265" s="51">
        <f>Corr_0!C3265</f>
        <v>1.4962179354263826E-2</v>
      </c>
      <c r="D3265" s="51">
        <v>4.3408626006607248E-2</v>
      </c>
    </row>
    <row r="3266" spans="2:4" x14ac:dyDescent="0.2">
      <c r="B3266" t="s">
        <v>3302</v>
      </c>
      <c r="C3266" s="51">
        <f>Corr_0!C3266</f>
        <v>2.1597269410658673E-2</v>
      </c>
      <c r="D3266" s="51">
        <v>2.635429026948766E-2</v>
      </c>
    </row>
    <row r="3267" spans="2:4" x14ac:dyDescent="0.2">
      <c r="B3267" t="s">
        <v>3303</v>
      </c>
      <c r="C3267" s="51">
        <f>Corr_0!C3267</f>
        <v>3.7916177534711763E-2</v>
      </c>
      <c r="D3267" s="51">
        <v>3.7020100045063439E-2</v>
      </c>
    </row>
    <row r="3268" spans="2:4" x14ac:dyDescent="0.2">
      <c r="B3268" t="s">
        <v>3304</v>
      </c>
      <c r="C3268" s="51">
        <f>Corr_0!C3268</f>
        <v>-5.0203844481918908E-3</v>
      </c>
      <c r="D3268" s="51">
        <v>3.1101055321410508E-2</v>
      </c>
    </row>
    <row r="3269" spans="2:4" x14ac:dyDescent="0.2">
      <c r="B3269" t="s">
        <v>3305</v>
      </c>
      <c r="C3269" s="51">
        <f>Corr_0!C3269</f>
        <v>-8.687217434545395E-3</v>
      </c>
      <c r="D3269" s="51">
        <v>3.1391029102829308E-2</v>
      </c>
    </row>
    <row r="3270" spans="2:4" x14ac:dyDescent="0.2">
      <c r="B3270" t="s">
        <v>3306</v>
      </c>
      <c r="C3270" s="51">
        <f>Corr_0!C3270</f>
        <v>2.6695523533201121E-2</v>
      </c>
      <c r="D3270" s="51">
        <v>6.5711181172744326E-2</v>
      </c>
    </row>
    <row r="3271" spans="2:4" x14ac:dyDescent="0.2">
      <c r="B3271" t="s">
        <v>3307</v>
      </c>
      <c r="C3271" s="51">
        <f>Corr_0!C3271</f>
        <v>5.0996335735691095E-2</v>
      </c>
      <c r="D3271" s="51">
        <v>3.761521168928339E-2</v>
      </c>
    </row>
    <row r="3272" spans="2:4" x14ac:dyDescent="0.2">
      <c r="B3272" t="s">
        <v>3308</v>
      </c>
      <c r="C3272" s="51">
        <f>Corr_0!C3272</f>
        <v>-1.468134630659851E-2</v>
      </c>
      <c r="D3272" s="51">
        <v>2.5964666560301389E-2</v>
      </c>
    </row>
    <row r="3273" spans="2:4" x14ac:dyDescent="0.2">
      <c r="B3273" t="s">
        <v>3309</v>
      </c>
      <c r="C3273" s="51">
        <f>Corr_0!C3273</f>
        <v>1.9528117981174806E-2</v>
      </c>
      <c r="D3273" s="51">
        <v>5.5046966683057245E-2</v>
      </c>
    </row>
    <row r="3274" spans="2:4" x14ac:dyDescent="0.2">
      <c r="B3274" t="s">
        <v>3310</v>
      </c>
      <c r="C3274" s="51">
        <f>Corr_0!C3274</f>
        <v>1.3808628617121784E-2</v>
      </c>
      <c r="D3274" s="51">
        <v>3.9422924685140491E-2</v>
      </c>
    </row>
    <row r="3275" spans="2:4" x14ac:dyDescent="0.2">
      <c r="B3275" t="s">
        <v>3311</v>
      </c>
      <c r="C3275" s="51">
        <f>Corr_0!C3275</f>
        <v>9.9446825665928419E-4</v>
      </c>
      <c r="D3275" s="51">
        <v>3.1101317455779959E-2</v>
      </c>
    </row>
    <row r="3276" spans="2:4" x14ac:dyDescent="0.2">
      <c r="B3276" t="s">
        <v>3312</v>
      </c>
      <c r="C3276" s="51">
        <f>Corr_0!C3276</f>
        <v>8.6877036317275953E-3</v>
      </c>
      <c r="D3276" s="51">
        <v>2.7008183386356931E-2</v>
      </c>
    </row>
    <row r="3277" spans="2:4" x14ac:dyDescent="0.2">
      <c r="B3277" t="s">
        <v>3313</v>
      </c>
      <c r="C3277" s="51">
        <f>Corr_0!C3277</f>
        <v>9.2747677961620839E-3</v>
      </c>
      <c r="D3277" s="51">
        <v>3.7094185240604149E-2</v>
      </c>
    </row>
    <row r="3278" spans="2:4" x14ac:dyDescent="0.2">
      <c r="B3278" t="s">
        <v>3314</v>
      </c>
      <c r="C3278" s="51">
        <f>Corr_0!C3278</f>
        <v>1.5736975776200899E-2</v>
      </c>
      <c r="D3278" s="51">
        <v>3.2068023433700556E-2</v>
      </c>
    </row>
    <row r="3279" spans="2:4" x14ac:dyDescent="0.2">
      <c r="B3279" t="s">
        <v>3315</v>
      </c>
      <c r="C3279" s="51">
        <f>Corr_0!C3279</f>
        <v>-5.2634006926842967E-2</v>
      </c>
      <c r="D3279" s="51">
        <v>2.5025013936601431E-2</v>
      </c>
    </row>
    <row r="3280" spans="2:4" x14ac:dyDescent="0.2">
      <c r="B3280" t="s">
        <v>3316</v>
      </c>
      <c r="C3280" s="51">
        <f>Corr_0!C3280</f>
        <v>1.4297330074292566E-2</v>
      </c>
      <c r="D3280" s="51">
        <v>2.5005778842772965E-2</v>
      </c>
    </row>
    <row r="3281" spans="2:4" x14ac:dyDescent="0.2">
      <c r="B3281" t="s">
        <v>3317</v>
      </c>
      <c r="C3281" s="51">
        <f>Corr_0!C3281</f>
        <v>1.3909959642011329E-2</v>
      </c>
      <c r="D3281" s="51">
        <v>2.5058739757335045E-2</v>
      </c>
    </row>
    <row r="3282" spans="2:4" x14ac:dyDescent="0.2">
      <c r="B3282" t="s">
        <v>3318</v>
      </c>
      <c r="C3282" s="51">
        <f>Corr_0!C3282</f>
        <v>3.1586921199570968E-2</v>
      </c>
      <c r="D3282" s="51">
        <v>3.8391711709405557E-2</v>
      </c>
    </row>
    <row r="3283" spans="2:4" x14ac:dyDescent="0.2">
      <c r="B3283" t="s">
        <v>3319</v>
      </c>
      <c r="C3283" s="51">
        <f>Corr_0!C3283</f>
        <v>-7.5864995314917204E-3</v>
      </c>
      <c r="D3283" s="51">
        <v>2.8713134840817958E-2</v>
      </c>
    </row>
    <row r="3284" spans="2:4" x14ac:dyDescent="0.2">
      <c r="B3284" t="s">
        <v>3320</v>
      </c>
      <c r="C3284" s="51">
        <f>Corr_0!C3284</f>
        <v>-1.0354427956977651E-2</v>
      </c>
      <c r="D3284" s="51">
        <v>5.6837976126736869E-2</v>
      </c>
    </row>
    <row r="3285" spans="2:4" x14ac:dyDescent="0.2">
      <c r="B3285" t="s">
        <v>3321</v>
      </c>
      <c r="C3285" s="51">
        <f>Corr_0!C3285</f>
        <v>1.8601554611760225E-2</v>
      </c>
      <c r="D3285" s="51">
        <v>6.3426856054576125E-2</v>
      </c>
    </row>
    <row r="3286" spans="2:4" x14ac:dyDescent="0.2">
      <c r="B3286" t="s">
        <v>3322</v>
      </c>
      <c r="C3286" s="51">
        <f>Corr_0!C3286</f>
        <v>-5.6043372217667777E-3</v>
      </c>
      <c r="D3286" s="51">
        <v>9.2717600306349485E-2</v>
      </c>
    </row>
    <row r="3287" spans="2:4" x14ac:dyDescent="0.2">
      <c r="B3287" t="s">
        <v>3323</v>
      </c>
      <c r="C3287" s="51">
        <f>Corr_0!C3287</f>
        <v>1.9672791426272467E-2</v>
      </c>
      <c r="D3287" s="51">
        <v>3.0921874371007338E-2</v>
      </c>
    </row>
    <row r="3288" spans="2:4" x14ac:dyDescent="0.2">
      <c r="B3288" t="s">
        <v>3324</v>
      </c>
      <c r="C3288" s="51">
        <f>Corr_0!C3288</f>
        <v>3.5445340392297679E-2</v>
      </c>
      <c r="D3288" s="51">
        <v>3.1268353173237146E-2</v>
      </c>
    </row>
    <row r="3289" spans="2:4" x14ac:dyDescent="0.2">
      <c r="B3289" t="s">
        <v>3325</v>
      </c>
      <c r="C3289" s="51">
        <f>Corr_0!C3289</f>
        <v>1.20477485731545E-3</v>
      </c>
      <c r="D3289" s="51">
        <v>2.9726182194644998E-2</v>
      </c>
    </row>
    <row r="3290" spans="2:4" x14ac:dyDescent="0.2">
      <c r="B3290" t="s">
        <v>3326</v>
      </c>
      <c r="C3290" s="51">
        <f>Corr_0!C3290</f>
        <v>1.2388585918812783E-2</v>
      </c>
      <c r="D3290" s="51">
        <v>3.2506898976208128E-2</v>
      </c>
    </row>
    <row r="3291" spans="2:4" x14ac:dyDescent="0.2">
      <c r="B3291" t="s">
        <v>3327</v>
      </c>
      <c r="C3291" s="51">
        <f>Corr_0!C3291</f>
        <v>-3.2204255050256335E-2</v>
      </c>
      <c r="D3291" s="51">
        <v>2.535708328587272E-2</v>
      </c>
    </row>
    <row r="3292" spans="2:4" x14ac:dyDescent="0.2">
      <c r="B3292" t="s">
        <v>3328</v>
      </c>
      <c r="C3292" s="51">
        <f>Corr_0!C3292</f>
        <v>1.4659176674048004E-2</v>
      </c>
      <c r="D3292" s="51">
        <v>2.5213036836237178E-2</v>
      </c>
    </row>
    <row r="3293" spans="2:4" x14ac:dyDescent="0.2">
      <c r="B3293" t="s">
        <v>3329</v>
      </c>
      <c r="C3293" s="51">
        <f>Corr_0!C3293</f>
        <v>1.653648981420304E-2</v>
      </c>
      <c r="D3293" s="51">
        <v>2.5711344392403423E-2</v>
      </c>
    </row>
    <row r="3294" spans="2:4" x14ac:dyDescent="0.2">
      <c r="B3294" t="s">
        <v>3330</v>
      </c>
      <c r="C3294" s="51">
        <f>Corr_0!C3294</f>
        <v>7.1428960089897631E-3</v>
      </c>
      <c r="D3294" s="51">
        <v>3.2339850189604016E-2</v>
      </c>
    </row>
    <row r="3295" spans="2:4" x14ac:dyDescent="0.2">
      <c r="B3295" t="s">
        <v>3331</v>
      </c>
      <c r="C3295" s="51">
        <f>Corr_0!C3295</f>
        <v>1.4455625030817191E-2</v>
      </c>
      <c r="D3295" s="51">
        <v>2.5207193002358696E-2</v>
      </c>
    </row>
    <row r="3296" spans="2:4" x14ac:dyDescent="0.2">
      <c r="B3296" t="s">
        <v>3332</v>
      </c>
      <c r="C3296" s="51">
        <f>Corr_0!C3296</f>
        <v>-1.0719321896299169E-2</v>
      </c>
      <c r="D3296" s="51">
        <v>2.5383852141050153E-2</v>
      </c>
    </row>
    <row r="3297" spans="2:4" x14ac:dyDescent="0.2">
      <c r="B3297" t="s">
        <v>3333</v>
      </c>
      <c r="C3297" s="51">
        <f>Corr_0!C3297</f>
        <v>2.5678778733962918E-2</v>
      </c>
      <c r="D3297" s="51">
        <v>4.5472842653844492E-2</v>
      </c>
    </row>
    <row r="3298" spans="2:4" x14ac:dyDescent="0.2">
      <c r="B3298" t="s">
        <v>3334</v>
      </c>
      <c r="C3298" s="51">
        <f>Corr_0!C3298</f>
        <v>1.6750039454858229E-3</v>
      </c>
      <c r="D3298" s="51">
        <v>2.5004052561007472E-2</v>
      </c>
    </row>
    <row r="3299" spans="2:4" x14ac:dyDescent="0.2">
      <c r="B3299" t="s">
        <v>3335</v>
      </c>
      <c r="C3299" s="51">
        <f>Corr_0!C3299</f>
        <v>-2.0376011627495864E-3</v>
      </c>
      <c r="D3299" s="51">
        <v>2.524482031797369E-2</v>
      </c>
    </row>
    <row r="3300" spans="2:4" x14ac:dyDescent="0.2">
      <c r="B3300" t="s">
        <v>3336</v>
      </c>
      <c r="C3300" s="51">
        <f>Corr_0!C3300</f>
        <v>5.6841448406679844E-3</v>
      </c>
      <c r="D3300" s="51">
        <v>4.1123111640811019E-2</v>
      </c>
    </row>
    <row r="3301" spans="2:4" x14ac:dyDescent="0.2">
      <c r="B3301" t="s">
        <v>3337</v>
      </c>
      <c r="C3301" s="51">
        <f>Corr_0!C3301</f>
        <v>3.8334359650055869E-2</v>
      </c>
      <c r="D3301" s="51">
        <v>4.6144142711765437E-2</v>
      </c>
    </row>
    <row r="3302" spans="2:4" x14ac:dyDescent="0.2">
      <c r="B3302" t="s">
        <v>3338</v>
      </c>
      <c r="C3302" s="51">
        <f>Corr_0!C3302</f>
        <v>-3.4565988226076177E-2</v>
      </c>
      <c r="D3302" s="51">
        <v>3.0629715653983342E-2</v>
      </c>
    </row>
    <row r="3303" spans="2:4" x14ac:dyDescent="0.2">
      <c r="B3303" t="s">
        <v>3339</v>
      </c>
      <c r="C3303" s="51">
        <f>Corr_0!C3303</f>
        <v>-4.1140590586943658E-2</v>
      </c>
      <c r="D3303" s="51">
        <v>5.2850585290344212E-2</v>
      </c>
    </row>
    <row r="3304" spans="2:4" x14ac:dyDescent="0.2">
      <c r="B3304" t="s">
        <v>3340</v>
      </c>
      <c r="C3304" s="51">
        <f>Corr_0!C3304</f>
        <v>2.1644410066367942E-2</v>
      </c>
      <c r="D3304" s="51">
        <v>5.5778989412165692E-2</v>
      </c>
    </row>
    <row r="3305" spans="2:4" x14ac:dyDescent="0.2">
      <c r="B3305" t="s">
        <v>3341</v>
      </c>
      <c r="C3305" s="51">
        <f>Corr_0!C3305</f>
        <v>1.2883611358969713E-2</v>
      </c>
      <c r="D3305" s="51">
        <v>3.1515497581092712E-2</v>
      </c>
    </row>
    <row r="3306" spans="2:4" x14ac:dyDescent="0.2">
      <c r="B3306" t="s">
        <v>3342</v>
      </c>
      <c r="C3306" s="51">
        <f>Corr_0!C3306</f>
        <v>2.040980444596649E-3</v>
      </c>
      <c r="D3306" s="51">
        <v>3.5183469548023011E-2</v>
      </c>
    </row>
    <row r="3307" spans="2:4" x14ac:dyDescent="0.2">
      <c r="B3307" t="s">
        <v>3343</v>
      </c>
      <c r="C3307" s="51">
        <f>Corr_0!C3307</f>
        <v>5.7306920006660649E-2</v>
      </c>
      <c r="D3307" s="51">
        <v>4.56256351060648E-2</v>
      </c>
    </row>
    <row r="3308" spans="2:4" x14ac:dyDescent="0.2">
      <c r="B3308" t="s">
        <v>3344</v>
      </c>
      <c r="C3308" s="51">
        <f>Corr_0!C3308</f>
        <v>3.1081019655408867E-2</v>
      </c>
      <c r="D3308" s="51">
        <v>4.0044902509684122E-2</v>
      </c>
    </row>
    <row r="3309" spans="2:4" x14ac:dyDescent="0.2">
      <c r="B3309" t="s">
        <v>3345</v>
      </c>
      <c r="C3309" s="51">
        <f>Corr_0!C3309</f>
        <v>-1.3277134861385438E-3</v>
      </c>
      <c r="D3309" s="51">
        <v>2.7649077182711659E-2</v>
      </c>
    </row>
    <row r="3310" spans="2:4" x14ac:dyDescent="0.2">
      <c r="B3310" t="s">
        <v>3346</v>
      </c>
      <c r="C3310" s="51">
        <f>Corr_0!C3310</f>
        <v>3.2581930561391007E-3</v>
      </c>
      <c r="D3310" s="51">
        <v>2.9771062201362448E-2</v>
      </c>
    </row>
    <row r="3311" spans="2:4" x14ac:dyDescent="0.2">
      <c r="B3311" t="s">
        <v>3347</v>
      </c>
      <c r="C3311" s="51">
        <f>Corr_0!C3311</f>
        <v>1.1579784764984818E-2</v>
      </c>
      <c r="D3311" s="51">
        <v>3.172263225748817E-2</v>
      </c>
    </row>
    <row r="3312" spans="2:4" x14ac:dyDescent="0.2">
      <c r="B3312" t="s">
        <v>3348</v>
      </c>
      <c r="C3312" s="51">
        <f>Corr_0!C3312</f>
        <v>1.4201715436077369E-2</v>
      </c>
      <c r="D3312" s="51">
        <v>5.4930731756555939E-2</v>
      </c>
    </row>
    <row r="3313" spans="2:4" x14ac:dyDescent="0.2">
      <c r="B3313" t="s">
        <v>3349</v>
      </c>
      <c r="C3313" s="51">
        <f>Corr_0!C3313</f>
        <v>1.2330769243763548E-2</v>
      </c>
      <c r="D3313" s="51">
        <v>2.5034754442461202E-2</v>
      </c>
    </row>
    <row r="3314" spans="2:4" x14ac:dyDescent="0.2">
      <c r="B3314" t="s">
        <v>3350</v>
      </c>
      <c r="C3314" s="51">
        <f>Corr_0!C3314</f>
        <v>3.1362047154286796E-2</v>
      </c>
      <c r="D3314" s="51">
        <v>3.4101050230769661E-2</v>
      </c>
    </row>
    <row r="3315" spans="2:4" x14ac:dyDescent="0.2">
      <c r="B3315" t="s">
        <v>3351</v>
      </c>
      <c r="C3315" s="51">
        <f>Corr_0!C3315</f>
        <v>2.5134348779144222E-2</v>
      </c>
      <c r="D3315" s="51">
        <v>8.7108398280394947E-2</v>
      </c>
    </row>
    <row r="3316" spans="2:4" x14ac:dyDescent="0.2">
      <c r="B3316" t="s">
        <v>3352</v>
      </c>
      <c r="C3316" s="51">
        <f>Corr_0!C3316</f>
        <v>4.8023968427213043E-2</v>
      </c>
      <c r="D3316" s="51">
        <v>4.2974026487610353E-2</v>
      </c>
    </row>
    <row r="3317" spans="2:4" x14ac:dyDescent="0.2">
      <c r="B3317" t="s">
        <v>3353</v>
      </c>
      <c r="C3317" s="51">
        <f>Corr_0!C3317</f>
        <v>2.3819096015509633E-2</v>
      </c>
      <c r="D3317" s="51">
        <v>4.8612266334782675E-2</v>
      </c>
    </row>
    <row r="3318" spans="2:4" x14ac:dyDescent="0.2">
      <c r="B3318" t="s">
        <v>3354</v>
      </c>
      <c r="C3318" s="51">
        <f>Corr_0!C3318</f>
        <v>2.6106164991989179E-2</v>
      </c>
      <c r="D3318" s="51">
        <v>2.6406365763861583E-2</v>
      </c>
    </row>
    <row r="3319" spans="2:4" x14ac:dyDescent="0.2">
      <c r="B3319" t="s">
        <v>3355</v>
      </c>
      <c r="C3319" s="51">
        <f>Corr_0!C3319</f>
        <v>1.3523521228265853E-2</v>
      </c>
      <c r="D3319" s="51">
        <v>2.7098415830937271E-2</v>
      </c>
    </row>
    <row r="3320" spans="2:4" x14ac:dyDescent="0.2">
      <c r="B3320" t="s">
        <v>3356</v>
      </c>
      <c r="C3320" s="51">
        <f>Corr_0!C3320</f>
        <v>-1.1561746555687034E-2</v>
      </c>
      <c r="D3320" s="51">
        <v>4.1824595642707366E-2</v>
      </c>
    </row>
    <row r="3321" spans="2:4" x14ac:dyDescent="0.2">
      <c r="B3321" t="s">
        <v>3357</v>
      </c>
      <c r="C3321" s="51">
        <f>Corr_0!C3321</f>
        <v>4.7335073944442564E-3</v>
      </c>
      <c r="D3321" s="51">
        <v>2.8210422076818138E-2</v>
      </c>
    </row>
    <row r="3322" spans="2:4" x14ac:dyDescent="0.2">
      <c r="B3322" t="s">
        <v>3358</v>
      </c>
      <c r="C3322" s="51">
        <f>Corr_0!C3322</f>
        <v>-9.5651017094046196E-3</v>
      </c>
      <c r="D3322" s="51">
        <v>2.5046404957627205E-2</v>
      </c>
    </row>
    <row r="3323" spans="2:4" x14ac:dyDescent="0.2">
      <c r="B3323" t="s">
        <v>3359</v>
      </c>
      <c r="C3323" s="51">
        <f>Corr_0!C3323</f>
        <v>2.5440795222768414E-2</v>
      </c>
      <c r="D3323" s="51">
        <v>2.5454883291930963E-2</v>
      </c>
    </row>
    <row r="3324" spans="2:4" x14ac:dyDescent="0.2">
      <c r="B3324" t="s">
        <v>3360</v>
      </c>
      <c r="C3324" s="51">
        <f>Corr_0!C3324</f>
        <v>2.2703434817758876E-2</v>
      </c>
      <c r="D3324" s="51">
        <v>2.6127066117986021E-2</v>
      </c>
    </row>
    <row r="3325" spans="2:4" x14ac:dyDescent="0.2">
      <c r="B3325" t="s">
        <v>3361</v>
      </c>
      <c r="C3325" s="51">
        <f>Corr_0!C3325</f>
        <v>-1.1323959577694125E-2</v>
      </c>
      <c r="D3325" s="51">
        <v>5.8039040663997982E-2</v>
      </c>
    </row>
    <row r="3326" spans="2:4" x14ac:dyDescent="0.2">
      <c r="B3326" t="s">
        <v>3362</v>
      </c>
      <c r="C3326" s="51">
        <f>Corr_0!C3326</f>
        <v>-6.1211061583887044E-3</v>
      </c>
      <c r="D3326" s="51">
        <v>3.9420362100259426E-2</v>
      </c>
    </row>
    <row r="3327" spans="2:4" x14ac:dyDescent="0.2">
      <c r="B3327" t="s">
        <v>3363</v>
      </c>
      <c r="C3327" s="51">
        <f>Corr_0!C3327</f>
        <v>2.9717063247472197E-2</v>
      </c>
      <c r="D3327" s="51">
        <v>2.9512033319475418E-2</v>
      </c>
    </row>
    <row r="3328" spans="2:4" x14ac:dyDescent="0.2">
      <c r="B3328" t="s">
        <v>3364</v>
      </c>
      <c r="C3328" s="51">
        <f>Corr_0!C3328</f>
        <v>-1.709405134840903E-2</v>
      </c>
      <c r="D3328" s="51">
        <v>3.9293529158611479E-2</v>
      </c>
    </row>
    <row r="3329" spans="2:4" x14ac:dyDescent="0.2">
      <c r="B3329" t="s">
        <v>3365</v>
      </c>
      <c r="C3329" s="51">
        <f>Corr_0!C3329</f>
        <v>2.2359468763906491E-2</v>
      </c>
      <c r="D3329" s="51">
        <v>3.8538922323932925E-2</v>
      </c>
    </row>
    <row r="3330" spans="2:4" x14ac:dyDescent="0.2">
      <c r="B3330" t="s">
        <v>3366</v>
      </c>
      <c r="C3330" s="51">
        <f>Corr_0!C3330</f>
        <v>7.704135351943575E-3</v>
      </c>
      <c r="D3330" s="51">
        <v>5.4696843584905341E-2</v>
      </c>
    </row>
    <row r="3331" spans="2:4" x14ac:dyDescent="0.2">
      <c r="B3331" t="s">
        <v>3367</v>
      </c>
      <c r="C3331" s="51">
        <f>Corr_0!C3331</f>
        <v>7.711350284710752E-3</v>
      </c>
      <c r="D3331" s="51">
        <v>9.0953408105946709E-2</v>
      </c>
    </row>
    <row r="3332" spans="2:4" x14ac:dyDescent="0.2">
      <c r="B3332" t="s">
        <v>3368</v>
      </c>
      <c r="C3332" s="51">
        <f>Corr_0!C3332</f>
        <v>1.2453442475225975E-2</v>
      </c>
      <c r="D3332" s="51">
        <v>3.6437585482373767E-2</v>
      </c>
    </row>
    <row r="3333" spans="2:4" x14ac:dyDescent="0.2">
      <c r="B3333" t="s">
        <v>3369</v>
      </c>
      <c r="C3333" s="51">
        <f>Corr_0!C3333</f>
        <v>-4.0313802485126171E-2</v>
      </c>
      <c r="D3333" s="51">
        <v>3.2061791445741082E-2</v>
      </c>
    </row>
    <row r="3334" spans="2:4" x14ac:dyDescent="0.2">
      <c r="B3334" t="s">
        <v>3370</v>
      </c>
      <c r="C3334" s="51">
        <f>Corr_0!C3334</f>
        <v>1.1993656149765733E-2</v>
      </c>
      <c r="D3334" s="51">
        <v>4.6161256157169615E-2</v>
      </c>
    </row>
    <row r="3335" spans="2:4" x14ac:dyDescent="0.2">
      <c r="B3335" t="s">
        <v>3371</v>
      </c>
      <c r="C3335" s="51">
        <f>Corr_0!C3335</f>
        <v>1.081124335159849E-2</v>
      </c>
      <c r="D3335" s="51">
        <v>4.6561419946118399E-2</v>
      </c>
    </row>
    <row r="3336" spans="2:4" x14ac:dyDescent="0.2">
      <c r="B3336" t="s">
        <v>3372</v>
      </c>
      <c r="C3336" s="51">
        <f>Corr_0!C3336</f>
        <v>4.1978054441692558E-2</v>
      </c>
      <c r="D3336" s="51">
        <v>2.7445470043562469E-2</v>
      </c>
    </row>
    <row r="3337" spans="2:4" x14ac:dyDescent="0.2">
      <c r="B3337" t="s">
        <v>3373</v>
      </c>
      <c r="C3337" s="51">
        <f>Corr_0!C3337</f>
        <v>-4.0539258815517135E-4</v>
      </c>
      <c r="D3337" s="51">
        <v>0.17039127033600007</v>
      </c>
    </row>
    <row r="3338" spans="2:4" x14ac:dyDescent="0.2">
      <c r="B3338" t="s">
        <v>3374</v>
      </c>
      <c r="C3338" s="51">
        <f>Corr_0!C3338</f>
        <v>9.1970530866002584E-3</v>
      </c>
      <c r="D3338" s="51">
        <v>2.5068374806969648E-2</v>
      </c>
    </row>
    <row r="3339" spans="2:4" x14ac:dyDescent="0.2">
      <c r="B3339" t="s">
        <v>3375</v>
      </c>
      <c r="C3339" s="51">
        <f>Corr_0!C3339</f>
        <v>1.1867548359985425E-2</v>
      </c>
      <c r="D3339" s="51">
        <v>2.5286339948821963E-2</v>
      </c>
    </row>
    <row r="3340" spans="2:4" x14ac:dyDescent="0.2">
      <c r="B3340" t="s">
        <v>3376</v>
      </c>
      <c r="C3340" s="51">
        <f>Corr_0!C3340</f>
        <v>-2.0240545598145653E-3</v>
      </c>
      <c r="D3340" s="51">
        <v>2.5582271613003124E-2</v>
      </c>
    </row>
    <row r="3341" spans="2:4" x14ac:dyDescent="0.2">
      <c r="B3341" t="s">
        <v>3377</v>
      </c>
      <c r="C3341" s="51">
        <f>Corr_0!C3341</f>
        <v>1.275704866418983E-2</v>
      </c>
      <c r="D3341" s="51">
        <v>2.7951537890216906E-2</v>
      </c>
    </row>
    <row r="3342" spans="2:4" x14ac:dyDescent="0.2">
      <c r="B3342" t="s">
        <v>3378</v>
      </c>
      <c r="C3342" s="51">
        <f>Corr_0!C3342</f>
        <v>1.7592328709440677E-2</v>
      </c>
      <c r="D3342" s="51">
        <v>2.808411837256998E-2</v>
      </c>
    </row>
    <row r="3343" spans="2:4" x14ac:dyDescent="0.2">
      <c r="B3343" t="s">
        <v>3379</v>
      </c>
      <c r="C3343" s="51">
        <f>Corr_0!C3343</f>
        <v>5.4610759134011829E-3</v>
      </c>
      <c r="D3343" s="51">
        <v>2.5188640904666767E-2</v>
      </c>
    </row>
    <row r="3344" spans="2:4" x14ac:dyDescent="0.2">
      <c r="B3344" t="s">
        <v>3380</v>
      </c>
      <c r="C3344" s="51">
        <f>Corr_0!C3344</f>
        <v>4.4758606654045373E-2</v>
      </c>
      <c r="D3344" s="51">
        <v>2.6154551214293907E-2</v>
      </c>
    </row>
    <row r="3345" spans="2:4" x14ac:dyDescent="0.2">
      <c r="B3345" t="s">
        <v>3381</v>
      </c>
      <c r="C3345" s="51">
        <f>Corr_0!C3345</f>
        <v>1.8053699880080678E-2</v>
      </c>
      <c r="D3345" s="51">
        <v>4.3161683055912725E-2</v>
      </c>
    </row>
    <row r="3346" spans="2:4" x14ac:dyDescent="0.2">
      <c r="B3346" t="s">
        <v>3382</v>
      </c>
      <c r="C3346" s="51">
        <f>Corr_0!C3346</f>
        <v>-2.2298844786537583E-2</v>
      </c>
      <c r="D3346" s="51">
        <v>0.11499919100331624</v>
      </c>
    </row>
    <row r="3347" spans="2:4" x14ac:dyDescent="0.2">
      <c r="B3347" t="s">
        <v>3383</v>
      </c>
      <c r="C3347" s="51">
        <f>Corr_0!C3347</f>
        <v>3.3287631846833865E-2</v>
      </c>
      <c r="D3347" s="51">
        <v>5.1478219911662612E-2</v>
      </c>
    </row>
    <row r="3348" spans="2:4" x14ac:dyDescent="0.2">
      <c r="B3348" t="s">
        <v>3384</v>
      </c>
      <c r="C3348" s="51">
        <f>Corr_0!C3348</f>
        <v>4.6771645210628701E-3</v>
      </c>
      <c r="D3348" s="51">
        <v>4.2319893855338533E-2</v>
      </c>
    </row>
    <row r="3349" spans="2:4" x14ac:dyDescent="0.2">
      <c r="B3349" t="s">
        <v>3385</v>
      </c>
      <c r="C3349" s="51">
        <f>Corr_0!C3349</f>
        <v>9.2364956276975354E-3</v>
      </c>
      <c r="D3349" s="51">
        <v>5.3196568825669976E-2</v>
      </c>
    </row>
    <row r="3350" spans="2:4" x14ac:dyDescent="0.2">
      <c r="B3350" t="s">
        <v>3386</v>
      </c>
      <c r="C3350" s="51">
        <f>Corr_0!C3350</f>
        <v>4.4523328417150988E-2</v>
      </c>
      <c r="D3350" s="51">
        <v>2.6061896457749558E-2</v>
      </c>
    </row>
    <row r="3351" spans="2:4" x14ac:dyDescent="0.2">
      <c r="B3351" t="s">
        <v>3387</v>
      </c>
      <c r="C3351" s="51">
        <f>Corr_0!C3351</f>
        <v>2.6587236294226081E-2</v>
      </c>
      <c r="D3351" s="51">
        <v>3.0830711643191434E-2</v>
      </c>
    </row>
    <row r="3352" spans="2:4" x14ac:dyDescent="0.2">
      <c r="B3352" t="s">
        <v>3388</v>
      </c>
      <c r="C3352" s="51">
        <f>Corr_0!C3352</f>
        <v>-3.6495377387182979E-3</v>
      </c>
      <c r="D3352" s="51">
        <v>2.5004326656593242E-2</v>
      </c>
    </row>
    <row r="3353" spans="2:4" x14ac:dyDescent="0.2">
      <c r="B3353" t="s">
        <v>3389</v>
      </c>
      <c r="C3353" s="51">
        <f>Corr_0!C3353</f>
        <v>2.5787774050479086E-2</v>
      </c>
      <c r="D3353" s="51">
        <v>2.6428093178205197E-2</v>
      </c>
    </row>
    <row r="3354" spans="2:4" x14ac:dyDescent="0.2">
      <c r="B3354" t="s">
        <v>3390</v>
      </c>
      <c r="C3354" s="51">
        <f>Corr_0!C3354</f>
        <v>4.0790012978657718E-2</v>
      </c>
      <c r="D3354" s="51">
        <v>3.0267376860525042E-2</v>
      </c>
    </row>
    <row r="3355" spans="2:4" x14ac:dyDescent="0.2">
      <c r="B3355" t="s">
        <v>3391</v>
      </c>
      <c r="C3355" s="51">
        <f>Corr_0!C3355</f>
        <v>2.3695909698720399E-3</v>
      </c>
      <c r="D3355" s="51">
        <v>2.8936462148167707E-2</v>
      </c>
    </row>
    <row r="3356" spans="2:4" x14ac:dyDescent="0.2">
      <c r="B3356" t="s">
        <v>3392</v>
      </c>
      <c r="C3356" s="51">
        <f>Corr_0!C3356</f>
        <v>2.0703052034435003E-2</v>
      </c>
      <c r="D3356" s="51">
        <v>6.8653519965514442E-2</v>
      </c>
    </row>
    <row r="3357" spans="2:4" x14ac:dyDescent="0.2">
      <c r="B3357" t="s">
        <v>3393</v>
      </c>
      <c r="C3357" s="51">
        <f>Corr_0!C3357</f>
        <v>4.4330128476380265E-2</v>
      </c>
      <c r="D3357" s="51">
        <v>2.942782904706338E-2</v>
      </c>
    </row>
    <row r="3358" spans="2:4" x14ac:dyDescent="0.2">
      <c r="B3358" t="s">
        <v>3394</v>
      </c>
      <c r="C3358" s="51">
        <f>Corr_0!C3358</f>
        <v>-4.2842769662782519E-4</v>
      </c>
      <c r="D3358" s="51">
        <v>3.9849903564665154E-2</v>
      </c>
    </row>
    <row r="3359" spans="2:4" x14ac:dyDescent="0.2">
      <c r="B3359" t="s">
        <v>3395</v>
      </c>
      <c r="C3359" s="51">
        <f>Corr_0!C3359</f>
        <v>-5.328168877684095E-3</v>
      </c>
      <c r="D3359" s="51">
        <v>2.7418374084638267E-2</v>
      </c>
    </row>
    <row r="3360" spans="2:4" x14ac:dyDescent="0.2">
      <c r="B3360" t="s">
        <v>3396</v>
      </c>
      <c r="C3360" s="51">
        <f>Corr_0!C3360</f>
        <v>2.8863729279739764E-2</v>
      </c>
      <c r="D3360" s="51">
        <v>5.5848531741060997E-2</v>
      </c>
    </row>
    <row r="3361" spans="2:4" x14ac:dyDescent="0.2">
      <c r="B3361" t="s">
        <v>3397</v>
      </c>
      <c r="C3361" s="51">
        <f>Corr_0!C3361</f>
        <v>2.7243957217555084E-2</v>
      </c>
      <c r="D3361" s="51">
        <v>2.5112603600501732E-2</v>
      </c>
    </row>
    <row r="3362" spans="2:4" x14ac:dyDescent="0.2">
      <c r="B3362" t="s">
        <v>3398</v>
      </c>
      <c r="C3362" s="51">
        <f>Corr_0!C3362</f>
        <v>-9.8012966724857365E-3</v>
      </c>
      <c r="D3362" s="51">
        <v>6.3168916223940261E-2</v>
      </c>
    </row>
    <row r="3363" spans="2:4" x14ac:dyDescent="0.2">
      <c r="B3363" t="s">
        <v>3399</v>
      </c>
      <c r="C3363" s="51">
        <f>Corr_0!C3363</f>
        <v>5.6826654686335798E-5</v>
      </c>
      <c r="D3363" s="51">
        <v>2.7312512930487819E-2</v>
      </c>
    </row>
    <row r="3364" spans="2:4" x14ac:dyDescent="0.2">
      <c r="B3364" t="s">
        <v>3400</v>
      </c>
      <c r="C3364" s="51">
        <f>Corr_0!C3364</f>
        <v>-2.652822951373679E-2</v>
      </c>
      <c r="D3364" s="51">
        <v>2.503748729017969E-2</v>
      </c>
    </row>
    <row r="3365" spans="2:4" x14ac:dyDescent="0.2">
      <c r="B3365" t="s">
        <v>3401</v>
      </c>
      <c r="C3365" s="51">
        <f>Corr_0!C3365</f>
        <v>5.7659554577678095E-3</v>
      </c>
      <c r="D3365" s="51">
        <v>2.8646093034085197E-2</v>
      </c>
    </row>
    <row r="3366" spans="2:4" x14ac:dyDescent="0.2">
      <c r="B3366" t="s">
        <v>3402</v>
      </c>
      <c r="C3366" s="51">
        <f>Corr_0!C3366</f>
        <v>8.8094505088433424E-4</v>
      </c>
      <c r="D3366" s="51">
        <v>2.5091037893222413E-2</v>
      </c>
    </row>
    <row r="3367" spans="2:4" x14ac:dyDescent="0.2">
      <c r="B3367" t="s">
        <v>3403</v>
      </c>
      <c r="C3367" s="51">
        <f>Corr_0!C3367</f>
        <v>6.7446192880975062E-3</v>
      </c>
      <c r="D3367" s="51">
        <v>4.031973372824102E-2</v>
      </c>
    </row>
    <row r="3368" spans="2:4" x14ac:dyDescent="0.2">
      <c r="B3368" t="s">
        <v>3404</v>
      </c>
      <c r="C3368" s="51">
        <f>Corr_0!C3368</f>
        <v>-5.5943503783902303E-3</v>
      </c>
      <c r="D3368" s="51">
        <v>2.7594221061120455E-2</v>
      </c>
    </row>
    <row r="3369" spans="2:4" x14ac:dyDescent="0.2">
      <c r="B3369" t="s">
        <v>3405</v>
      </c>
      <c r="C3369" s="51">
        <f>Corr_0!C3369</f>
        <v>1.1437432298046196E-2</v>
      </c>
      <c r="D3369" s="51">
        <v>2.5445908562034422E-2</v>
      </c>
    </row>
    <row r="3370" spans="2:4" x14ac:dyDescent="0.2">
      <c r="B3370" t="s">
        <v>3406</v>
      </c>
      <c r="C3370" s="51">
        <f>Corr_0!C3370</f>
        <v>-1.847105812113746E-3</v>
      </c>
      <c r="D3370" s="51">
        <v>2.5589706547694744E-2</v>
      </c>
    </row>
    <row r="3371" spans="2:4" x14ac:dyDescent="0.2">
      <c r="B3371" t="s">
        <v>3407</v>
      </c>
      <c r="C3371" s="51">
        <f>Corr_0!C3371</f>
        <v>-9.1329484421349624E-5</v>
      </c>
      <c r="D3371" s="51">
        <v>5.2590996821100869E-2</v>
      </c>
    </row>
    <row r="3372" spans="2:4" x14ac:dyDescent="0.2">
      <c r="B3372" t="s">
        <v>3408</v>
      </c>
      <c r="C3372" s="51">
        <f>Corr_0!C3372</f>
        <v>-7.0073515974127861E-3</v>
      </c>
      <c r="D3372" s="51">
        <v>2.6067865535205223E-2</v>
      </c>
    </row>
    <row r="3373" spans="2:4" x14ac:dyDescent="0.2">
      <c r="B3373" t="s">
        <v>3409</v>
      </c>
      <c r="C3373" s="51">
        <f>Corr_0!C3373</f>
        <v>2.9826446161596666E-2</v>
      </c>
      <c r="D3373" s="51">
        <v>2.5766413105380255E-2</v>
      </c>
    </row>
    <row r="3374" spans="2:4" x14ac:dyDescent="0.2">
      <c r="B3374" t="s">
        <v>3410</v>
      </c>
      <c r="C3374" s="51">
        <f>Corr_0!C3374</f>
        <v>4.0452539406197877E-2</v>
      </c>
      <c r="D3374" s="51">
        <v>3.4715248996203728E-2</v>
      </c>
    </row>
    <row r="3375" spans="2:4" x14ac:dyDescent="0.2">
      <c r="B3375" t="s">
        <v>3411</v>
      </c>
      <c r="C3375" s="51">
        <f>Corr_0!C3375</f>
        <v>6.1850763508658563E-2</v>
      </c>
      <c r="D3375" s="51">
        <v>3.2178186916361588E-2</v>
      </c>
    </row>
    <row r="3376" spans="2:4" x14ac:dyDescent="0.2">
      <c r="B3376" t="s">
        <v>3412</v>
      </c>
      <c r="C3376" s="51">
        <f>Corr_0!C3376</f>
        <v>4.6463257154642369E-2</v>
      </c>
      <c r="D3376" s="51">
        <v>2.6760096521591246E-2</v>
      </c>
    </row>
    <row r="3377" spans="2:4" x14ac:dyDescent="0.2">
      <c r="B3377" t="s">
        <v>3413</v>
      </c>
      <c r="C3377" s="51">
        <f>Corr_0!C3377</f>
        <v>3.4320214757871538E-2</v>
      </c>
      <c r="D3377" s="51">
        <v>3.6000747555703518E-2</v>
      </c>
    </row>
    <row r="3378" spans="2:4" x14ac:dyDescent="0.2">
      <c r="B3378" t="s">
        <v>3414</v>
      </c>
      <c r="C3378" s="51">
        <f>Corr_0!C3378</f>
        <v>1.4632028180079856E-2</v>
      </c>
      <c r="D3378" s="51">
        <v>2.8008410568622483E-2</v>
      </c>
    </row>
    <row r="3379" spans="2:4" x14ac:dyDescent="0.2">
      <c r="B3379" t="s">
        <v>3415</v>
      </c>
      <c r="C3379" s="51">
        <f>Corr_0!C3379</f>
        <v>2.89142028422456E-2</v>
      </c>
      <c r="D3379" s="51">
        <v>2.5386892614012939E-2</v>
      </c>
    </row>
    <row r="3380" spans="2:4" x14ac:dyDescent="0.2">
      <c r="B3380" t="s">
        <v>3416</v>
      </c>
      <c r="C3380" s="51">
        <f>Corr_0!C3380</f>
        <v>3.9473093864219252E-2</v>
      </c>
      <c r="D3380" s="51">
        <v>2.6657920085151755E-2</v>
      </c>
    </row>
    <row r="3381" spans="2:4" x14ac:dyDescent="0.2">
      <c r="B3381" t="s">
        <v>3417</v>
      </c>
      <c r="C3381" s="51">
        <f>Corr_0!C3381</f>
        <v>-1.5999042512274866E-2</v>
      </c>
      <c r="D3381" s="51">
        <v>2.7326367943439268E-2</v>
      </c>
    </row>
    <row r="3382" spans="2:4" x14ac:dyDescent="0.2">
      <c r="B3382" t="s">
        <v>3418</v>
      </c>
      <c r="C3382" s="51">
        <f>Corr_0!C3382</f>
        <v>1.5853626225416077E-2</v>
      </c>
      <c r="D3382" s="51">
        <v>0.1093816528129419</v>
      </c>
    </row>
    <row r="3383" spans="2:4" x14ac:dyDescent="0.2">
      <c r="B3383" t="s">
        <v>3419</v>
      </c>
      <c r="C3383" s="51">
        <f>Corr_0!C3383</f>
        <v>6.8092848523023698E-4</v>
      </c>
      <c r="D3383" s="51">
        <v>2.7703208486384457E-2</v>
      </c>
    </row>
    <row r="3384" spans="2:4" x14ac:dyDescent="0.2">
      <c r="B3384" t="s">
        <v>3420</v>
      </c>
      <c r="C3384" s="51">
        <f>Corr_0!C3384</f>
        <v>3.4056110640504345E-2</v>
      </c>
      <c r="D3384" s="51">
        <v>3.8215590175687798E-2</v>
      </c>
    </row>
    <row r="3385" spans="2:4" x14ac:dyDescent="0.2">
      <c r="B3385" t="s">
        <v>3421</v>
      </c>
      <c r="C3385" s="51">
        <f>Corr_0!C3385</f>
        <v>1.8264791197418619E-2</v>
      </c>
      <c r="D3385" s="51">
        <v>2.5000779391986933E-2</v>
      </c>
    </row>
    <row r="3386" spans="2:4" x14ac:dyDescent="0.2">
      <c r="B3386" t="s">
        <v>3422</v>
      </c>
      <c r="C3386" s="51">
        <f>Corr_0!C3386</f>
        <v>1.2024436154062224E-2</v>
      </c>
      <c r="D3386" s="51">
        <v>5.0251193363155172E-2</v>
      </c>
    </row>
    <row r="3387" spans="2:4" x14ac:dyDescent="0.2">
      <c r="B3387" t="s">
        <v>3423</v>
      </c>
      <c r="C3387" s="51">
        <f>Corr_0!C3387</f>
        <v>-9.7404695400953728E-4</v>
      </c>
      <c r="D3387" s="51">
        <v>8.5322724161639496E-2</v>
      </c>
    </row>
    <row r="3388" spans="2:4" x14ac:dyDescent="0.2">
      <c r="B3388" t="s">
        <v>3424</v>
      </c>
      <c r="C3388" s="51">
        <f>Corr_0!C3388</f>
        <v>7.7951039526347587E-3</v>
      </c>
      <c r="D3388" s="51">
        <v>3.0339960174668223E-2</v>
      </c>
    </row>
    <row r="3389" spans="2:4" x14ac:dyDescent="0.2">
      <c r="B3389" t="s">
        <v>3425</v>
      </c>
      <c r="C3389" s="51">
        <f>Corr_0!C3389</f>
        <v>-1.8346733202639617E-2</v>
      </c>
      <c r="D3389" s="51">
        <v>3.0745189967194598E-2</v>
      </c>
    </row>
    <row r="3390" spans="2:4" x14ac:dyDescent="0.2">
      <c r="B3390" t="s">
        <v>3426</v>
      </c>
      <c r="C3390" s="51">
        <f>Corr_0!C3390</f>
        <v>1.5521848541353609E-2</v>
      </c>
      <c r="D3390" s="51">
        <v>3.3793556069323091E-2</v>
      </c>
    </row>
    <row r="3391" spans="2:4" x14ac:dyDescent="0.2">
      <c r="B3391" t="s">
        <v>3427</v>
      </c>
      <c r="C3391" s="51">
        <f>Corr_0!C3391</f>
        <v>7.9681827939281913E-4</v>
      </c>
      <c r="D3391" s="51">
        <v>2.8490107262980919E-2</v>
      </c>
    </row>
    <row r="3392" spans="2:4" x14ac:dyDescent="0.2">
      <c r="B3392" t="s">
        <v>3428</v>
      </c>
      <c r="C3392" s="51">
        <f>Corr_0!C3392</f>
        <v>4.4573310782009608E-2</v>
      </c>
      <c r="D3392" s="51">
        <v>3.0365624449855241E-2</v>
      </c>
    </row>
    <row r="3393" spans="2:4" x14ac:dyDescent="0.2">
      <c r="B3393" t="s">
        <v>3429</v>
      </c>
      <c r="C3393" s="51">
        <f>Corr_0!C3393</f>
        <v>-3.0172255153506931E-2</v>
      </c>
      <c r="D3393" s="51">
        <v>4.4387470767588748E-2</v>
      </c>
    </row>
    <row r="3394" spans="2:4" x14ac:dyDescent="0.2">
      <c r="B3394" t="s">
        <v>3430</v>
      </c>
      <c r="C3394" s="51">
        <f>Corr_0!C3394</f>
        <v>1.3656048382747699E-2</v>
      </c>
      <c r="D3394" s="51">
        <v>5.3377152176165441E-2</v>
      </c>
    </row>
    <row r="3395" spans="2:4" x14ac:dyDescent="0.2">
      <c r="B3395" t="s">
        <v>3431</v>
      </c>
      <c r="C3395" s="51">
        <f>Corr_0!C3395</f>
        <v>-1.5335621396423306E-2</v>
      </c>
      <c r="D3395" s="51">
        <v>4.1461724212541434E-2</v>
      </c>
    </row>
    <row r="3396" spans="2:4" x14ac:dyDescent="0.2">
      <c r="B3396" t="s">
        <v>3432</v>
      </c>
      <c r="C3396" s="51">
        <f>Corr_0!C3396</f>
        <v>1.2391229089234212E-2</v>
      </c>
      <c r="D3396" s="51">
        <v>4.1124400574223938E-2</v>
      </c>
    </row>
    <row r="3397" spans="2:4" x14ac:dyDescent="0.2">
      <c r="B3397" t="s">
        <v>3433</v>
      </c>
      <c r="C3397" s="51">
        <f>Corr_0!C3397</f>
        <v>-4.7982648576318315E-2</v>
      </c>
      <c r="D3397" s="51">
        <v>3.7431189261024865E-2</v>
      </c>
    </row>
    <row r="3398" spans="2:4" x14ac:dyDescent="0.2">
      <c r="B3398" t="s">
        <v>3434</v>
      </c>
      <c r="C3398" s="51">
        <f>Corr_0!C3398</f>
        <v>1.7432009177119914E-2</v>
      </c>
      <c r="D3398" s="51">
        <v>3.1330726804981425E-2</v>
      </c>
    </row>
    <row r="3399" spans="2:4" x14ac:dyDescent="0.2">
      <c r="B3399" t="s">
        <v>3435</v>
      </c>
      <c r="C3399" s="51">
        <f>Corr_0!C3399</f>
        <v>9.2265473240017038E-3</v>
      </c>
      <c r="D3399" s="51">
        <v>8.8384929142263147E-2</v>
      </c>
    </row>
    <row r="3400" spans="2:4" x14ac:dyDescent="0.2">
      <c r="B3400" t="s">
        <v>3436</v>
      </c>
      <c r="C3400" s="51">
        <f>Corr_0!C3400</f>
        <v>-2.1609833085750096E-2</v>
      </c>
      <c r="D3400" s="51">
        <v>2.833351929371716E-2</v>
      </c>
    </row>
    <row r="3401" spans="2:4" x14ac:dyDescent="0.2">
      <c r="B3401" t="s">
        <v>3437</v>
      </c>
      <c r="C3401" s="51">
        <f>Corr_0!C3401</f>
        <v>3.0643988124285267E-2</v>
      </c>
      <c r="D3401" s="51">
        <v>8.0506553676970849E-2</v>
      </c>
    </row>
    <row r="3402" spans="2:4" x14ac:dyDescent="0.2">
      <c r="B3402" t="s">
        <v>3438</v>
      </c>
      <c r="C3402" s="51">
        <f>Corr_0!C3402</f>
        <v>1.2622167579763277E-2</v>
      </c>
      <c r="D3402" s="51">
        <v>3.9393960163044514E-2</v>
      </c>
    </row>
    <row r="3403" spans="2:4" x14ac:dyDescent="0.2">
      <c r="B3403" t="s">
        <v>3439</v>
      </c>
      <c r="C3403" s="51">
        <f>Corr_0!C3403</f>
        <v>4.2180403455256005E-2</v>
      </c>
      <c r="D3403" s="51">
        <v>2.5154314343831252E-2</v>
      </c>
    </row>
    <row r="3404" spans="2:4" x14ac:dyDescent="0.2">
      <c r="B3404" t="s">
        <v>3440</v>
      </c>
      <c r="C3404" s="51">
        <f>Corr_0!C3404</f>
        <v>4.6816566741674351E-2</v>
      </c>
      <c r="D3404" s="51">
        <v>2.6139245336679415E-2</v>
      </c>
    </row>
    <row r="3405" spans="2:4" x14ac:dyDescent="0.2">
      <c r="B3405" t="s">
        <v>3441</v>
      </c>
      <c r="C3405" s="51">
        <f>Corr_0!C3405</f>
        <v>-3.5566180122669159E-3</v>
      </c>
      <c r="D3405" s="51">
        <v>3.0913241193903249E-2</v>
      </c>
    </row>
    <row r="3406" spans="2:4" x14ac:dyDescent="0.2">
      <c r="B3406" t="s">
        <v>3442</v>
      </c>
      <c r="C3406" s="51">
        <f>Corr_0!C3406</f>
        <v>5.3367972404085766E-3</v>
      </c>
      <c r="D3406" s="51">
        <v>3.6042144997519954E-2</v>
      </c>
    </row>
    <row r="3407" spans="2:4" x14ac:dyDescent="0.2">
      <c r="B3407" t="s">
        <v>3443</v>
      </c>
      <c r="C3407" s="51">
        <f>Corr_0!C3407</f>
        <v>-1.7634866084878291E-2</v>
      </c>
      <c r="D3407" s="51">
        <v>2.8591852659648396E-2</v>
      </c>
    </row>
    <row r="3408" spans="2:4" x14ac:dyDescent="0.2">
      <c r="B3408" t="s">
        <v>3444</v>
      </c>
      <c r="C3408" s="51">
        <f>Corr_0!C3408</f>
        <v>3.4045313543101793E-2</v>
      </c>
      <c r="D3408" s="51">
        <v>2.569843238670921E-2</v>
      </c>
    </row>
    <row r="3409" spans="2:4" x14ac:dyDescent="0.2">
      <c r="B3409" t="s">
        <v>3445</v>
      </c>
      <c r="C3409" s="51">
        <f>Corr_0!C3409</f>
        <v>1.2102733732540297E-3</v>
      </c>
      <c r="D3409" s="51">
        <v>2.6143757364365368E-2</v>
      </c>
    </row>
    <row r="3410" spans="2:4" x14ac:dyDescent="0.2">
      <c r="B3410" t="s">
        <v>3446</v>
      </c>
      <c r="C3410" s="51">
        <f>Corr_0!C3410</f>
        <v>-1.529370395956574E-2</v>
      </c>
      <c r="D3410" s="51">
        <v>2.5222419722496739E-2</v>
      </c>
    </row>
    <row r="3411" spans="2:4" x14ac:dyDescent="0.2">
      <c r="B3411" t="s">
        <v>3447</v>
      </c>
      <c r="C3411" s="51">
        <f>Corr_0!C3411</f>
        <v>-1.901018742770795E-2</v>
      </c>
      <c r="D3411" s="51">
        <v>2.5171975591213105E-2</v>
      </c>
    </row>
    <row r="3412" spans="2:4" x14ac:dyDescent="0.2">
      <c r="B3412" t="s">
        <v>3448</v>
      </c>
      <c r="C3412" s="51">
        <f>Corr_0!C3412</f>
        <v>2.7816871672471252E-2</v>
      </c>
      <c r="D3412" s="51">
        <v>2.8610205363995191E-2</v>
      </c>
    </row>
    <row r="3413" spans="2:4" x14ac:dyDescent="0.2">
      <c r="B3413" t="s">
        <v>3449</v>
      </c>
      <c r="C3413" s="51">
        <f>Corr_0!C3413</f>
        <v>-5.95574118538089E-3</v>
      </c>
      <c r="D3413" s="51">
        <v>2.5370374093114614E-2</v>
      </c>
    </row>
    <row r="3414" spans="2:4" x14ac:dyDescent="0.2">
      <c r="B3414" t="s">
        <v>3450</v>
      </c>
      <c r="C3414" s="51">
        <f>Corr_0!C3414</f>
        <v>2.4779612855692759E-2</v>
      </c>
      <c r="D3414" s="51">
        <v>2.905315050597369E-2</v>
      </c>
    </row>
    <row r="3415" spans="2:4" x14ac:dyDescent="0.2">
      <c r="B3415" t="s">
        <v>3451</v>
      </c>
      <c r="C3415" s="51">
        <f>Corr_0!C3415</f>
        <v>6.3230153531084379E-3</v>
      </c>
      <c r="D3415" s="51">
        <v>2.6037736152320318E-2</v>
      </c>
    </row>
    <row r="3416" spans="2:4" x14ac:dyDescent="0.2">
      <c r="B3416" t="s">
        <v>3452</v>
      </c>
      <c r="C3416" s="51">
        <f>Corr_0!C3416</f>
        <v>2.8629649186348756E-2</v>
      </c>
      <c r="D3416" s="51">
        <v>3.4998933812828724E-2</v>
      </c>
    </row>
    <row r="3417" spans="2:4" x14ac:dyDescent="0.2">
      <c r="B3417" t="s">
        <v>3453</v>
      </c>
      <c r="C3417" s="51">
        <f>Corr_0!C3417</f>
        <v>2.9817034227073526E-2</v>
      </c>
      <c r="D3417" s="51">
        <v>5.4852123883173579E-2</v>
      </c>
    </row>
    <row r="3418" spans="2:4" x14ac:dyDescent="0.2">
      <c r="B3418" t="s">
        <v>3454</v>
      </c>
      <c r="C3418" s="51">
        <f>Corr_0!C3418</f>
        <v>-1.7906902897151127E-2</v>
      </c>
      <c r="D3418" s="51">
        <v>5.8974290672499402E-2</v>
      </c>
    </row>
    <row r="3419" spans="2:4" x14ac:dyDescent="0.2">
      <c r="B3419" t="s">
        <v>3455</v>
      </c>
      <c r="C3419" s="51">
        <f>Corr_0!C3419</f>
        <v>-1.2733272886794577E-2</v>
      </c>
      <c r="D3419" s="51">
        <v>2.5981855552947561E-2</v>
      </c>
    </row>
    <row r="3420" spans="2:4" x14ac:dyDescent="0.2">
      <c r="B3420" t="s">
        <v>3456</v>
      </c>
      <c r="C3420" s="51">
        <f>Corr_0!C3420</f>
        <v>9.8178869211096639E-3</v>
      </c>
      <c r="D3420" s="51">
        <v>2.6548556990303868E-2</v>
      </c>
    </row>
    <row r="3421" spans="2:4" x14ac:dyDescent="0.2">
      <c r="B3421" t="s">
        <v>3457</v>
      </c>
      <c r="C3421" s="51">
        <f>Corr_0!C3421</f>
        <v>7.7006942322575996E-4</v>
      </c>
      <c r="D3421" s="51">
        <v>3.9424402042918291E-2</v>
      </c>
    </row>
    <row r="3422" spans="2:4" x14ac:dyDescent="0.2">
      <c r="B3422" t="s">
        <v>3458</v>
      </c>
      <c r="C3422" s="51">
        <f>Corr_0!C3422</f>
        <v>1.9250181506127124E-2</v>
      </c>
      <c r="D3422" s="51">
        <v>2.5804641220983859E-2</v>
      </c>
    </row>
    <row r="3423" spans="2:4" x14ac:dyDescent="0.2">
      <c r="B3423" t="s">
        <v>3459</v>
      </c>
      <c r="C3423" s="51">
        <f>Corr_0!C3423</f>
        <v>3.0307603535453372E-2</v>
      </c>
      <c r="D3423" s="51">
        <v>2.5020076238713617E-2</v>
      </c>
    </row>
    <row r="3424" spans="2:4" x14ac:dyDescent="0.2">
      <c r="B3424" t="s">
        <v>3460</v>
      </c>
      <c r="C3424" s="51">
        <f>Corr_0!C3424</f>
        <v>1.3658843042065001E-2</v>
      </c>
      <c r="D3424" s="51">
        <v>2.7103201003856166E-2</v>
      </c>
    </row>
    <row r="3425" spans="2:4" x14ac:dyDescent="0.2">
      <c r="B3425" t="s">
        <v>3461</v>
      </c>
      <c r="C3425" s="51">
        <f>Corr_0!C3425</f>
        <v>-1.2453737957880623E-2</v>
      </c>
      <c r="D3425" s="51">
        <v>4.3632210389529913E-2</v>
      </c>
    </row>
    <row r="3426" spans="2:4" x14ac:dyDescent="0.2">
      <c r="B3426" t="s">
        <v>3462</v>
      </c>
      <c r="C3426" s="51">
        <f>Corr_0!C3426</f>
        <v>-1.1419217826339067E-2</v>
      </c>
      <c r="D3426" s="51">
        <v>4.6604835273335823E-2</v>
      </c>
    </row>
    <row r="3427" spans="2:4" x14ac:dyDescent="0.2">
      <c r="B3427" t="s">
        <v>3463</v>
      </c>
      <c r="C3427" s="51">
        <f>Corr_0!C3427</f>
        <v>3.001378531917908E-2</v>
      </c>
      <c r="D3427" s="51">
        <v>3.2711492846406037E-2</v>
      </c>
    </row>
    <row r="3428" spans="2:4" x14ac:dyDescent="0.2">
      <c r="B3428" t="s">
        <v>3464</v>
      </c>
      <c r="C3428" s="51">
        <f>Corr_0!C3428</f>
        <v>-2.1706425515771802E-2</v>
      </c>
      <c r="D3428" s="51">
        <v>2.5278844053516478E-2</v>
      </c>
    </row>
    <row r="3429" spans="2:4" x14ac:dyDescent="0.2">
      <c r="B3429" t="s">
        <v>3465</v>
      </c>
      <c r="C3429" s="51">
        <f>Corr_0!C3429</f>
        <v>-5.487061614356907E-3</v>
      </c>
      <c r="D3429" s="51">
        <v>2.6573516622409647E-2</v>
      </c>
    </row>
    <row r="3430" spans="2:4" x14ac:dyDescent="0.2">
      <c r="B3430" t="s">
        <v>3466</v>
      </c>
      <c r="C3430" s="51">
        <f>Corr_0!C3430</f>
        <v>-1.6240086262755596E-2</v>
      </c>
      <c r="D3430" s="51">
        <v>2.5732907118646089E-2</v>
      </c>
    </row>
    <row r="3431" spans="2:4" x14ac:dyDescent="0.2">
      <c r="B3431" t="s">
        <v>3467</v>
      </c>
      <c r="C3431" s="51">
        <f>Corr_0!C3431</f>
        <v>-1.4287692261497323E-2</v>
      </c>
      <c r="D3431" s="51">
        <v>2.5012737569259921E-2</v>
      </c>
    </row>
    <row r="3432" spans="2:4" x14ac:dyDescent="0.2">
      <c r="B3432" t="s">
        <v>3468</v>
      </c>
      <c r="C3432" s="51">
        <f>Corr_0!C3432</f>
        <v>-6.1598683663071276E-3</v>
      </c>
      <c r="D3432" s="51">
        <v>2.8438273477333985E-2</v>
      </c>
    </row>
    <row r="3433" spans="2:4" x14ac:dyDescent="0.2">
      <c r="B3433" t="s">
        <v>3469</v>
      </c>
      <c r="C3433" s="51">
        <f>Corr_0!C3433</f>
        <v>1.726960672651667E-2</v>
      </c>
      <c r="D3433" s="51">
        <v>6.6892413172798315E-2</v>
      </c>
    </row>
    <row r="3434" spans="2:4" x14ac:dyDescent="0.2">
      <c r="B3434" t="s">
        <v>3470</v>
      </c>
      <c r="C3434" s="51">
        <f>Corr_0!C3434</f>
        <v>1.8373384342332922E-2</v>
      </c>
      <c r="D3434" s="51">
        <v>3.2706631628753195E-2</v>
      </c>
    </row>
    <row r="3435" spans="2:4" x14ac:dyDescent="0.2">
      <c r="B3435" t="s">
        <v>3471</v>
      </c>
      <c r="C3435" s="51">
        <f>Corr_0!C3435</f>
        <v>2.8023602186135456E-2</v>
      </c>
      <c r="D3435" s="51">
        <v>3.0085053786152456E-2</v>
      </c>
    </row>
    <row r="3436" spans="2:4" x14ac:dyDescent="0.2">
      <c r="B3436" t="s">
        <v>3472</v>
      </c>
      <c r="C3436" s="51">
        <f>Corr_0!C3436</f>
        <v>1.0690925052820125E-2</v>
      </c>
      <c r="D3436" s="51">
        <v>3.2771838180075383E-2</v>
      </c>
    </row>
    <row r="3437" spans="2:4" x14ac:dyDescent="0.2">
      <c r="B3437" t="s">
        <v>3473</v>
      </c>
      <c r="C3437" s="51">
        <f>Corr_0!C3437</f>
        <v>-8.1600920125293307E-3</v>
      </c>
      <c r="D3437" s="51">
        <v>3.5474031841825557E-2</v>
      </c>
    </row>
    <row r="3438" spans="2:4" x14ac:dyDescent="0.2">
      <c r="B3438" t="s">
        <v>3474</v>
      </c>
      <c r="C3438" s="51">
        <f>Corr_0!C3438</f>
        <v>-4.0844758565446206E-2</v>
      </c>
      <c r="D3438" s="51">
        <v>2.5262115734395324E-2</v>
      </c>
    </row>
    <row r="3439" spans="2:4" x14ac:dyDescent="0.2">
      <c r="B3439" t="s">
        <v>3475</v>
      </c>
      <c r="C3439" s="51">
        <f>Corr_0!C3439</f>
        <v>2.3478472751748213E-2</v>
      </c>
      <c r="D3439" s="51">
        <v>2.5274659506289862E-2</v>
      </c>
    </row>
    <row r="3440" spans="2:4" x14ac:dyDescent="0.2">
      <c r="B3440" t="s">
        <v>3476</v>
      </c>
      <c r="C3440" s="51">
        <f>Corr_0!C3440</f>
        <v>3.4348589885348904E-2</v>
      </c>
      <c r="D3440" s="51">
        <v>3.8987597013002522E-2</v>
      </c>
    </row>
    <row r="3441" spans="2:4" x14ac:dyDescent="0.2">
      <c r="B3441" t="s">
        <v>3477</v>
      </c>
      <c r="C3441" s="51">
        <f>Corr_0!C3441</f>
        <v>-6.8841804832994926E-3</v>
      </c>
      <c r="D3441" s="51">
        <v>3.5130372292178559E-2</v>
      </c>
    </row>
    <row r="3442" spans="2:4" x14ac:dyDescent="0.2">
      <c r="B3442" t="s">
        <v>3478</v>
      </c>
      <c r="C3442" s="51">
        <f>Corr_0!C3442</f>
        <v>4.8950325625416857E-3</v>
      </c>
      <c r="D3442" s="51">
        <v>2.6205937930184171E-2</v>
      </c>
    </row>
    <row r="3443" spans="2:4" x14ac:dyDescent="0.2">
      <c r="B3443" t="s">
        <v>3479</v>
      </c>
      <c r="C3443" s="51">
        <f>Corr_0!C3443</f>
        <v>1.1513853203377973E-2</v>
      </c>
      <c r="D3443" s="51">
        <v>2.9419523510566439E-2</v>
      </c>
    </row>
    <row r="3444" spans="2:4" x14ac:dyDescent="0.2">
      <c r="B3444" t="s">
        <v>3480</v>
      </c>
      <c r="C3444" s="51">
        <f>Corr_0!C3444</f>
        <v>4.7781366694071795E-3</v>
      </c>
      <c r="D3444" s="51">
        <v>4.250664898167493E-2</v>
      </c>
    </row>
    <row r="3445" spans="2:4" x14ac:dyDescent="0.2">
      <c r="B3445" t="s">
        <v>3481</v>
      </c>
      <c r="C3445" s="51">
        <f>Corr_0!C3445</f>
        <v>1.2060724045063451E-2</v>
      </c>
      <c r="D3445" s="51">
        <v>2.7573413133036108E-2</v>
      </c>
    </row>
    <row r="3446" spans="2:4" x14ac:dyDescent="0.2">
      <c r="B3446" t="s">
        <v>3482</v>
      </c>
      <c r="C3446" s="51">
        <f>Corr_0!C3446</f>
        <v>2.6635986732195326E-2</v>
      </c>
      <c r="D3446" s="51">
        <v>6.7952258663325577E-2</v>
      </c>
    </row>
    <row r="3447" spans="2:4" x14ac:dyDescent="0.2">
      <c r="B3447" t="s">
        <v>3483</v>
      </c>
      <c r="C3447" s="51">
        <f>Corr_0!C3447</f>
        <v>3.2059970315796708E-2</v>
      </c>
      <c r="D3447" s="51">
        <v>6.9486264739356762E-2</v>
      </c>
    </row>
    <row r="3448" spans="2:4" x14ac:dyDescent="0.2">
      <c r="B3448" t="s">
        <v>3484</v>
      </c>
      <c r="C3448" s="51">
        <f>Corr_0!C3448</f>
        <v>4.4087993227586988E-3</v>
      </c>
      <c r="D3448" s="51">
        <v>2.5584568738748634E-2</v>
      </c>
    </row>
    <row r="3449" spans="2:4" x14ac:dyDescent="0.2">
      <c r="B3449" t="s">
        <v>3485</v>
      </c>
      <c r="C3449" s="51">
        <f>Corr_0!C3449</f>
        <v>-3.1196008489547164E-2</v>
      </c>
      <c r="D3449" s="51">
        <v>3.1061840032406949E-2</v>
      </c>
    </row>
    <row r="3450" spans="2:4" x14ac:dyDescent="0.2">
      <c r="B3450" t="s">
        <v>3486</v>
      </c>
      <c r="C3450" s="51">
        <f>Corr_0!C3450</f>
        <v>3.3914496360589923E-3</v>
      </c>
      <c r="D3450" s="51">
        <v>4.5427026944403183E-2</v>
      </c>
    </row>
    <row r="3451" spans="2:4" x14ac:dyDescent="0.2">
      <c r="B3451" t="s">
        <v>3487</v>
      </c>
      <c r="C3451" s="51">
        <f>Corr_0!C3451</f>
        <v>-1.1773441185171625E-2</v>
      </c>
      <c r="D3451" s="51">
        <v>2.7534486035507445E-2</v>
      </c>
    </row>
    <row r="3452" spans="2:4" x14ac:dyDescent="0.2">
      <c r="B3452" t="s">
        <v>3488</v>
      </c>
      <c r="C3452" s="51">
        <f>Corr_0!C3452</f>
        <v>-7.0474734426159338E-3</v>
      </c>
      <c r="D3452" s="51">
        <v>6.6366995151508901E-2</v>
      </c>
    </row>
    <row r="3453" spans="2:4" x14ac:dyDescent="0.2">
      <c r="B3453" t="s">
        <v>3489</v>
      </c>
      <c r="C3453" s="51">
        <f>Corr_0!C3453</f>
        <v>1.2529545658749848E-2</v>
      </c>
      <c r="D3453" s="51">
        <v>2.7842589819310506E-2</v>
      </c>
    </row>
    <row r="3454" spans="2:4" x14ac:dyDescent="0.2">
      <c r="B3454" t="s">
        <v>3490</v>
      </c>
      <c r="C3454" s="51">
        <f>Corr_0!C3454</f>
        <v>9.8226974420767034E-4</v>
      </c>
      <c r="D3454" s="51">
        <v>8.522144778748475E-2</v>
      </c>
    </row>
    <row r="3455" spans="2:4" x14ac:dyDescent="0.2">
      <c r="B3455" t="s">
        <v>3491</v>
      </c>
      <c r="C3455" s="51">
        <f>Corr_0!C3455</f>
        <v>4.7799853880819539E-2</v>
      </c>
      <c r="D3455" s="51">
        <v>3.9469716299503299E-2</v>
      </c>
    </row>
    <row r="3456" spans="2:4" x14ac:dyDescent="0.2">
      <c r="B3456" t="s">
        <v>3492</v>
      </c>
      <c r="C3456" s="51">
        <f>Corr_0!C3456</f>
        <v>-7.4062159885856359E-3</v>
      </c>
      <c r="D3456" s="51">
        <v>4.3719586726261958E-2</v>
      </c>
    </row>
    <row r="3457" spans="2:4" x14ac:dyDescent="0.2">
      <c r="B3457" t="s">
        <v>3493</v>
      </c>
      <c r="C3457" s="51">
        <f>Corr_0!C3457</f>
        <v>3.5038354539493367E-2</v>
      </c>
      <c r="D3457" s="51">
        <v>2.5737306018828947E-2</v>
      </c>
    </row>
    <row r="3458" spans="2:4" x14ac:dyDescent="0.2">
      <c r="B3458" t="s">
        <v>3494</v>
      </c>
      <c r="C3458" s="51">
        <f>Corr_0!C3458</f>
        <v>-5.3323380756814236E-3</v>
      </c>
      <c r="D3458" s="51">
        <v>2.523740716974144E-2</v>
      </c>
    </row>
    <row r="3459" spans="2:4" x14ac:dyDescent="0.2">
      <c r="B3459" t="s">
        <v>3495</v>
      </c>
      <c r="C3459" s="51">
        <f>Corr_0!C3459</f>
        <v>-7.4732933005734244E-3</v>
      </c>
      <c r="D3459" s="51">
        <v>0.1469151370228651</v>
      </c>
    </row>
    <row r="3460" spans="2:4" x14ac:dyDescent="0.2">
      <c r="B3460" t="s">
        <v>3496</v>
      </c>
      <c r="C3460" s="51">
        <f>Corr_0!C3460</f>
        <v>4.1717539267091909E-2</v>
      </c>
      <c r="D3460" s="51">
        <v>3.3427239718823512E-2</v>
      </c>
    </row>
    <row r="3461" spans="2:4" x14ac:dyDescent="0.2">
      <c r="B3461" t="s">
        <v>3497</v>
      </c>
      <c r="C3461" s="51">
        <f>Corr_0!C3461</f>
        <v>2.2654843910675418E-2</v>
      </c>
      <c r="D3461" s="51">
        <v>2.5211551128567954E-2</v>
      </c>
    </row>
    <row r="3462" spans="2:4" x14ac:dyDescent="0.2">
      <c r="B3462" t="s">
        <v>3498</v>
      </c>
      <c r="C3462" s="51">
        <f>Corr_0!C3462</f>
        <v>1.4955746275661912E-2</v>
      </c>
      <c r="D3462" s="51">
        <v>2.5254170242032144E-2</v>
      </c>
    </row>
    <row r="3463" spans="2:4" x14ac:dyDescent="0.2">
      <c r="B3463" t="s">
        <v>3499</v>
      </c>
      <c r="C3463" s="51">
        <f>Corr_0!C3463</f>
        <v>1.6915441502330333E-2</v>
      </c>
      <c r="D3463" s="51">
        <v>2.7422100876304995E-2</v>
      </c>
    </row>
    <row r="3464" spans="2:4" x14ac:dyDescent="0.2">
      <c r="B3464" t="s">
        <v>3500</v>
      </c>
      <c r="C3464" s="51">
        <f>Corr_0!C3464</f>
        <v>8.1728449966430531E-3</v>
      </c>
      <c r="D3464" s="51">
        <v>6.3286621664696688E-2</v>
      </c>
    </row>
    <row r="3465" spans="2:4" x14ac:dyDescent="0.2">
      <c r="B3465" t="s">
        <v>3501</v>
      </c>
      <c r="C3465" s="51">
        <f>Corr_0!C3465</f>
        <v>-2.8130432374729938E-4</v>
      </c>
      <c r="D3465" s="51">
        <v>2.6914902980991581E-2</v>
      </c>
    </row>
    <row r="3466" spans="2:4" x14ac:dyDescent="0.2">
      <c r="B3466" t="s">
        <v>3502</v>
      </c>
      <c r="C3466" s="51">
        <f>Corr_0!C3466</f>
        <v>3.7222559970887678E-2</v>
      </c>
      <c r="D3466" s="51">
        <v>2.5021234428045828E-2</v>
      </c>
    </row>
    <row r="3467" spans="2:4" x14ac:dyDescent="0.2">
      <c r="B3467" t="s">
        <v>3503</v>
      </c>
      <c r="C3467" s="51">
        <f>Corr_0!C3467</f>
        <v>1.1033087027753659E-2</v>
      </c>
      <c r="D3467" s="51">
        <v>2.5677131571456263E-2</v>
      </c>
    </row>
    <row r="3468" spans="2:4" x14ac:dyDescent="0.2">
      <c r="B3468" t="s">
        <v>3504</v>
      </c>
      <c r="C3468" s="51">
        <f>Corr_0!C3468</f>
        <v>4.7096255682734678E-2</v>
      </c>
      <c r="D3468" s="51">
        <v>2.6287294607603678E-2</v>
      </c>
    </row>
    <row r="3469" spans="2:4" x14ac:dyDescent="0.2">
      <c r="B3469" t="s">
        <v>3505</v>
      </c>
      <c r="C3469" s="51">
        <f>Corr_0!C3469</f>
        <v>9.0337464165768377E-4</v>
      </c>
      <c r="D3469" s="51">
        <v>3.3840920295203761E-2</v>
      </c>
    </row>
    <row r="3470" spans="2:4" x14ac:dyDescent="0.2">
      <c r="B3470" t="s">
        <v>3506</v>
      </c>
      <c r="C3470" s="51">
        <f>Corr_0!C3470</f>
        <v>4.4024583354752435E-2</v>
      </c>
      <c r="D3470" s="51">
        <v>3.5829530857217629E-2</v>
      </c>
    </row>
    <row r="3471" spans="2:4" x14ac:dyDescent="0.2">
      <c r="B3471" t="s">
        <v>3507</v>
      </c>
      <c r="C3471" s="51">
        <f>Corr_0!C3471</f>
        <v>-2.416879912106086E-2</v>
      </c>
      <c r="D3471" s="51">
        <v>3.1276239872954609E-2</v>
      </c>
    </row>
    <row r="3472" spans="2:4" x14ac:dyDescent="0.2">
      <c r="B3472" t="s">
        <v>3508</v>
      </c>
      <c r="C3472" s="51">
        <f>Corr_0!C3472</f>
        <v>4.6815727791020466E-2</v>
      </c>
      <c r="D3472" s="51">
        <v>2.5000254629724578E-2</v>
      </c>
    </row>
    <row r="3473" spans="2:4" x14ac:dyDescent="0.2">
      <c r="B3473" t="s">
        <v>3509</v>
      </c>
      <c r="C3473" s="51">
        <f>Corr_0!C3473</f>
        <v>4.793366705878304E-4</v>
      </c>
      <c r="D3473" s="51">
        <v>0.10956911847517825</v>
      </c>
    </row>
    <row r="3474" spans="2:4" x14ac:dyDescent="0.2">
      <c r="B3474" t="s">
        <v>3510</v>
      </c>
      <c r="C3474" s="51">
        <f>Corr_0!C3474</f>
        <v>3.6977489308473714E-2</v>
      </c>
      <c r="D3474" s="51">
        <v>3.0510985070621281E-2</v>
      </c>
    </row>
    <row r="3475" spans="2:4" x14ac:dyDescent="0.2">
      <c r="B3475" t="s">
        <v>3511</v>
      </c>
      <c r="C3475" s="51">
        <f>Corr_0!C3475</f>
        <v>2.1763656516869092E-2</v>
      </c>
      <c r="D3475" s="51">
        <v>4.3727270697115642E-2</v>
      </c>
    </row>
    <row r="3476" spans="2:4" x14ac:dyDescent="0.2">
      <c r="B3476" t="s">
        <v>3512</v>
      </c>
      <c r="C3476" s="51">
        <f>Corr_0!C3476</f>
        <v>-1.0193920867549668E-2</v>
      </c>
      <c r="D3476" s="51">
        <v>4.154886333726289E-2</v>
      </c>
    </row>
    <row r="3477" spans="2:4" x14ac:dyDescent="0.2">
      <c r="B3477" t="s">
        <v>3513</v>
      </c>
      <c r="C3477" s="51">
        <f>Corr_0!C3477</f>
        <v>2.834908371514195E-2</v>
      </c>
      <c r="D3477" s="51">
        <v>2.5280419555765585E-2</v>
      </c>
    </row>
    <row r="3478" spans="2:4" x14ac:dyDescent="0.2">
      <c r="B3478" t="s">
        <v>3514</v>
      </c>
      <c r="C3478" s="51">
        <f>Corr_0!C3478</f>
        <v>-1.1829221915660581E-2</v>
      </c>
      <c r="D3478" s="51">
        <v>2.98452927348242E-2</v>
      </c>
    </row>
    <row r="3479" spans="2:4" x14ac:dyDescent="0.2">
      <c r="B3479" t="s">
        <v>3515</v>
      </c>
      <c r="C3479" s="51">
        <f>Corr_0!C3479</f>
        <v>-2.498697571411088E-3</v>
      </c>
      <c r="D3479" s="51">
        <v>2.9090562739350293E-2</v>
      </c>
    </row>
    <row r="3480" spans="2:4" x14ac:dyDescent="0.2">
      <c r="B3480" t="s">
        <v>3516</v>
      </c>
      <c r="C3480" s="51">
        <f>Corr_0!C3480</f>
        <v>1.854856486277108E-2</v>
      </c>
      <c r="D3480" s="51">
        <v>2.5008957164230034E-2</v>
      </c>
    </row>
    <row r="3481" spans="2:4" x14ac:dyDescent="0.2">
      <c r="B3481" t="s">
        <v>3517</v>
      </c>
      <c r="C3481" s="51">
        <f>Corr_0!C3481</f>
        <v>1.742918431322682E-2</v>
      </c>
      <c r="D3481" s="51">
        <v>2.505905591949225E-2</v>
      </c>
    </row>
    <row r="3482" spans="2:4" x14ac:dyDescent="0.2">
      <c r="B3482" t="s">
        <v>3518</v>
      </c>
      <c r="C3482" s="51">
        <f>Corr_0!C3482</f>
        <v>-3.1093981989298667E-3</v>
      </c>
      <c r="D3482" s="51">
        <v>2.9744995821946802E-2</v>
      </c>
    </row>
    <row r="3483" spans="2:4" x14ac:dyDescent="0.2">
      <c r="B3483" t="s">
        <v>3519</v>
      </c>
      <c r="C3483" s="51">
        <f>Corr_0!C3483</f>
        <v>7.4761653122576884E-3</v>
      </c>
      <c r="D3483" s="51">
        <v>2.9780392618545801E-2</v>
      </c>
    </row>
    <row r="3484" spans="2:4" x14ac:dyDescent="0.2">
      <c r="B3484" t="s">
        <v>3520</v>
      </c>
      <c r="C3484" s="51">
        <f>Corr_0!C3484</f>
        <v>2.5999014751700307E-2</v>
      </c>
      <c r="D3484" s="51">
        <v>2.6730427368315032E-2</v>
      </c>
    </row>
    <row r="3485" spans="2:4" x14ac:dyDescent="0.2">
      <c r="B3485" t="s">
        <v>3521</v>
      </c>
      <c r="C3485" s="51">
        <f>Corr_0!C3485</f>
        <v>1.9859108822810112E-2</v>
      </c>
      <c r="D3485" s="51">
        <v>4.2645514235257961E-2</v>
      </c>
    </row>
    <row r="3486" spans="2:4" x14ac:dyDescent="0.2">
      <c r="B3486" t="s">
        <v>3522</v>
      </c>
      <c r="C3486" s="51">
        <f>Corr_0!C3486</f>
        <v>-5.9603941130267849E-3</v>
      </c>
      <c r="D3486" s="51">
        <v>3.5883219316814305E-2</v>
      </c>
    </row>
    <row r="3487" spans="2:4" x14ac:dyDescent="0.2">
      <c r="B3487" t="s">
        <v>3523</v>
      </c>
      <c r="C3487" s="51">
        <f>Corr_0!C3487</f>
        <v>1.5050747065085406E-2</v>
      </c>
      <c r="D3487" s="51">
        <v>5.6227263089288049E-2</v>
      </c>
    </row>
    <row r="3488" spans="2:4" x14ac:dyDescent="0.2">
      <c r="B3488" t="s">
        <v>3524</v>
      </c>
      <c r="C3488" s="51">
        <f>Corr_0!C3488</f>
        <v>1.0129033174074615E-2</v>
      </c>
      <c r="D3488" s="51">
        <v>2.5724514752328644E-2</v>
      </c>
    </row>
    <row r="3489" spans="2:4" x14ac:dyDescent="0.2">
      <c r="B3489" t="s">
        <v>3525</v>
      </c>
      <c r="C3489" s="51">
        <f>Corr_0!C3489</f>
        <v>3.9412686594591941E-2</v>
      </c>
      <c r="D3489" s="51">
        <v>2.5000353725292607E-2</v>
      </c>
    </row>
    <row r="3490" spans="2:4" x14ac:dyDescent="0.2">
      <c r="B3490" t="s">
        <v>3526</v>
      </c>
      <c r="C3490" s="51">
        <f>Corr_0!C3490</f>
        <v>-2.2989042116944351E-2</v>
      </c>
      <c r="D3490" s="51">
        <v>3.8693596173528459E-2</v>
      </c>
    </row>
    <row r="3491" spans="2:4" x14ac:dyDescent="0.2">
      <c r="B3491" t="s">
        <v>3527</v>
      </c>
      <c r="C3491" s="51">
        <f>Corr_0!C3491</f>
        <v>2.6723639640620099E-2</v>
      </c>
      <c r="D3491" s="51">
        <v>2.7946807920131617E-2</v>
      </c>
    </row>
    <row r="3492" spans="2:4" x14ac:dyDescent="0.2">
      <c r="B3492" t="s">
        <v>3528</v>
      </c>
      <c r="C3492" s="51">
        <f>Corr_0!C3492</f>
        <v>-3.9066367179404045E-2</v>
      </c>
      <c r="D3492" s="51">
        <v>3.1809296454191976E-2</v>
      </c>
    </row>
    <row r="3493" spans="2:4" x14ac:dyDescent="0.2">
      <c r="B3493" t="s">
        <v>3529</v>
      </c>
      <c r="C3493" s="51">
        <f>Corr_0!C3493</f>
        <v>9.1143814321261226E-3</v>
      </c>
      <c r="D3493" s="51">
        <v>2.7023158372209623E-2</v>
      </c>
    </row>
    <row r="3494" spans="2:4" x14ac:dyDescent="0.2">
      <c r="B3494" t="s">
        <v>3530</v>
      </c>
      <c r="C3494" s="51">
        <f>Corr_0!C3494</f>
        <v>-6.6347885755203197E-3</v>
      </c>
      <c r="D3494" s="51">
        <v>3.1435620265141878E-2</v>
      </c>
    </row>
    <row r="3495" spans="2:4" x14ac:dyDescent="0.2">
      <c r="B3495" t="s">
        <v>3531</v>
      </c>
      <c r="C3495" s="51">
        <f>Corr_0!C3495</f>
        <v>-7.8901711576864261E-3</v>
      </c>
      <c r="D3495" s="51">
        <v>2.9326825221704114E-2</v>
      </c>
    </row>
    <row r="3496" spans="2:4" x14ac:dyDescent="0.2">
      <c r="B3496" t="s">
        <v>3532</v>
      </c>
      <c r="C3496" s="51">
        <f>Corr_0!C3496</f>
        <v>1.5991606880795463E-2</v>
      </c>
      <c r="D3496" s="51">
        <v>3.5721774186847167E-2</v>
      </c>
    </row>
    <row r="3497" spans="2:4" x14ac:dyDescent="0.2">
      <c r="B3497" t="s">
        <v>3533</v>
      </c>
      <c r="C3497" s="51">
        <f>Corr_0!C3497</f>
        <v>1.9715558047094923E-2</v>
      </c>
      <c r="D3497" s="51">
        <v>2.5477331376789036E-2</v>
      </c>
    </row>
    <row r="3498" spans="2:4" x14ac:dyDescent="0.2">
      <c r="B3498" t="s">
        <v>3534</v>
      </c>
      <c r="C3498" s="51">
        <f>Corr_0!C3498</f>
        <v>-1.4579528033966139E-2</v>
      </c>
      <c r="D3498" s="51">
        <v>2.7088769292949601E-2</v>
      </c>
    </row>
    <row r="3499" spans="2:4" x14ac:dyDescent="0.2">
      <c r="B3499" t="s">
        <v>3535</v>
      </c>
      <c r="C3499" s="51">
        <f>Corr_0!C3499</f>
        <v>1.414399740431538E-2</v>
      </c>
      <c r="D3499" s="51">
        <v>3.8471485804972623E-2</v>
      </c>
    </row>
    <row r="3500" spans="2:4" x14ac:dyDescent="0.2">
      <c r="B3500" t="s">
        <v>3536</v>
      </c>
      <c r="C3500" s="51">
        <f>Corr_0!C3500</f>
        <v>2.2773796159041338E-2</v>
      </c>
      <c r="D3500" s="51">
        <v>2.9755594360005418E-2</v>
      </c>
    </row>
    <row r="3501" spans="2:4" x14ac:dyDescent="0.2">
      <c r="B3501" t="s">
        <v>3537</v>
      </c>
      <c r="C3501" s="51">
        <f>Corr_0!C3501</f>
        <v>8.4579933877490798E-3</v>
      </c>
      <c r="D3501" s="51">
        <v>2.816664121685248E-2</v>
      </c>
    </row>
    <row r="3502" spans="2:4" x14ac:dyDescent="0.2">
      <c r="B3502" t="s">
        <v>3538</v>
      </c>
      <c r="C3502" s="51">
        <f>Corr_0!C3502</f>
        <v>7.4299653987737382E-3</v>
      </c>
      <c r="D3502" s="51">
        <v>3.5134908821362512E-2</v>
      </c>
    </row>
    <row r="3503" spans="2:4" x14ac:dyDescent="0.2">
      <c r="B3503" t="s">
        <v>3539</v>
      </c>
      <c r="C3503" s="51">
        <f>Corr_0!C3503</f>
        <v>7.1467710644723716E-3</v>
      </c>
      <c r="D3503" s="51">
        <v>2.8200211988727741E-2</v>
      </c>
    </row>
    <row r="3504" spans="2:4" x14ac:dyDescent="0.2">
      <c r="B3504" t="s">
        <v>3540</v>
      </c>
      <c r="C3504" s="51">
        <f>Corr_0!C3504</f>
        <v>1.983522503068668E-3</v>
      </c>
      <c r="D3504" s="51">
        <v>4.4118614348937435E-2</v>
      </c>
    </row>
    <row r="3505" spans="2:4" x14ac:dyDescent="0.2">
      <c r="B3505" t="s">
        <v>3541</v>
      </c>
      <c r="C3505" s="51">
        <f>Corr_0!C3505</f>
        <v>-2.4011959577534912E-3</v>
      </c>
      <c r="D3505" s="51">
        <v>3.7450874737449888E-2</v>
      </c>
    </row>
    <row r="3506" spans="2:4" x14ac:dyDescent="0.2">
      <c r="B3506" t="s">
        <v>3542</v>
      </c>
      <c r="C3506" s="51">
        <f>Corr_0!C3506</f>
        <v>-5.7815070228344149E-3</v>
      </c>
      <c r="D3506" s="51">
        <v>8.3897912539856512E-2</v>
      </c>
    </row>
    <row r="3507" spans="2:4" x14ac:dyDescent="0.2">
      <c r="B3507" t="s">
        <v>3543</v>
      </c>
      <c r="C3507" s="51">
        <f>Corr_0!C3507</f>
        <v>7.2177359818134355E-3</v>
      </c>
      <c r="D3507" s="51">
        <v>2.5063597781909856E-2</v>
      </c>
    </row>
    <row r="3508" spans="2:4" x14ac:dyDescent="0.2">
      <c r="B3508" t="s">
        <v>3544</v>
      </c>
      <c r="C3508" s="51">
        <f>Corr_0!C3508</f>
        <v>-1.2108447594477942E-2</v>
      </c>
      <c r="D3508" s="51">
        <v>2.7606275135594213E-2</v>
      </c>
    </row>
    <row r="3509" spans="2:4" x14ac:dyDescent="0.2">
      <c r="B3509" t="s">
        <v>3545</v>
      </c>
      <c r="C3509" s="51">
        <f>Corr_0!C3509</f>
        <v>1.4387201240109946E-2</v>
      </c>
      <c r="D3509" s="51">
        <v>4.6015901376896845E-2</v>
      </c>
    </row>
    <row r="3510" spans="2:4" x14ac:dyDescent="0.2">
      <c r="B3510" t="s">
        <v>3546</v>
      </c>
      <c r="C3510" s="51">
        <f>Corr_0!C3510</f>
        <v>1.4866080020375178E-2</v>
      </c>
      <c r="D3510" s="51">
        <v>3.2890211162885187E-2</v>
      </c>
    </row>
    <row r="3511" spans="2:4" x14ac:dyDescent="0.2">
      <c r="B3511" t="s">
        <v>3547</v>
      </c>
      <c r="C3511" s="51">
        <f>Corr_0!C3511</f>
        <v>-6.4975379490557188E-3</v>
      </c>
      <c r="D3511" s="51">
        <v>6.6961133342270329E-2</v>
      </c>
    </row>
    <row r="3512" spans="2:4" x14ac:dyDescent="0.2">
      <c r="B3512" t="s">
        <v>3548</v>
      </c>
      <c r="C3512" s="51">
        <f>Corr_0!C3512</f>
        <v>-1.2820470669772604E-2</v>
      </c>
      <c r="D3512" s="51">
        <v>3.475324247736003E-2</v>
      </c>
    </row>
    <row r="3513" spans="2:4" x14ac:dyDescent="0.2">
      <c r="B3513" t="s">
        <v>3549</v>
      </c>
      <c r="C3513" s="51">
        <f>Corr_0!C3513</f>
        <v>5.2453790499160491E-2</v>
      </c>
      <c r="D3513" s="51">
        <v>4.4207975029129751E-2</v>
      </c>
    </row>
    <row r="3514" spans="2:4" x14ac:dyDescent="0.2">
      <c r="B3514" t="s">
        <v>3550</v>
      </c>
      <c r="C3514" s="51">
        <f>Corr_0!C3514</f>
        <v>1.5663836047790276E-2</v>
      </c>
      <c r="D3514" s="51">
        <v>4.6198194225580233E-2</v>
      </c>
    </row>
    <row r="3515" spans="2:4" x14ac:dyDescent="0.2">
      <c r="B3515" t="s">
        <v>3551</v>
      </c>
      <c r="C3515" s="51">
        <f>Corr_0!C3515</f>
        <v>-2.6507770627642202E-2</v>
      </c>
      <c r="D3515" s="51">
        <v>4.5255081510217558E-2</v>
      </c>
    </row>
    <row r="3516" spans="2:4" x14ac:dyDescent="0.2">
      <c r="B3516" t="s">
        <v>3552</v>
      </c>
      <c r="C3516" s="51">
        <f>Corr_0!C3516</f>
        <v>5.0642470494068762E-3</v>
      </c>
      <c r="D3516" s="51">
        <v>2.5340880878325516E-2</v>
      </c>
    </row>
    <row r="3517" spans="2:4" x14ac:dyDescent="0.2">
      <c r="B3517" t="s">
        <v>3553</v>
      </c>
      <c r="C3517" s="51">
        <f>Corr_0!C3517</f>
        <v>1.0545365626735477E-2</v>
      </c>
      <c r="D3517" s="51">
        <v>8.6485165371018913E-2</v>
      </c>
    </row>
    <row r="3518" spans="2:4" x14ac:dyDescent="0.2">
      <c r="B3518" t="s">
        <v>3554</v>
      </c>
      <c r="C3518" s="51">
        <f>Corr_0!C3518</f>
        <v>2.6325586808447966E-2</v>
      </c>
      <c r="D3518" s="51">
        <v>2.5177940967237342E-2</v>
      </c>
    </row>
    <row r="3519" spans="2:4" x14ac:dyDescent="0.2">
      <c r="B3519" t="s">
        <v>3555</v>
      </c>
      <c r="C3519" s="51">
        <f>Corr_0!C3519</f>
        <v>6.1534069329841068E-3</v>
      </c>
      <c r="D3519" s="51">
        <v>3.2210096661024853E-2</v>
      </c>
    </row>
    <row r="3520" spans="2:4" x14ac:dyDescent="0.2">
      <c r="B3520" t="s">
        <v>3556</v>
      </c>
      <c r="C3520" s="51">
        <f>Corr_0!C3520</f>
        <v>1.4562529257452755E-2</v>
      </c>
      <c r="D3520" s="51">
        <v>3.411905396770748E-2</v>
      </c>
    </row>
    <row r="3521" spans="2:4" x14ac:dyDescent="0.2">
      <c r="B3521" t="s">
        <v>3557</v>
      </c>
      <c r="C3521" s="51">
        <f>Corr_0!C3521</f>
        <v>2.5005148388162812E-2</v>
      </c>
      <c r="D3521" s="51">
        <v>5.3671337881627028E-2</v>
      </c>
    </row>
    <row r="3522" spans="2:4" x14ac:dyDescent="0.2">
      <c r="B3522" t="s">
        <v>3558</v>
      </c>
      <c r="C3522" s="51">
        <f>Corr_0!C3522</f>
        <v>-2.1657157109431641E-4</v>
      </c>
      <c r="D3522" s="51">
        <v>2.5111614427861775E-2</v>
      </c>
    </row>
    <row r="3523" spans="2:4" x14ac:dyDescent="0.2">
      <c r="B3523" t="s">
        <v>3559</v>
      </c>
      <c r="C3523" s="51">
        <f>Corr_0!C3523</f>
        <v>5.1471778745216263E-3</v>
      </c>
      <c r="D3523" s="51">
        <v>2.5062337021395549E-2</v>
      </c>
    </row>
    <row r="3524" spans="2:4" x14ac:dyDescent="0.2">
      <c r="B3524" t="s">
        <v>3560</v>
      </c>
      <c r="C3524" s="51">
        <f>Corr_0!C3524</f>
        <v>-3.0500986392385396E-2</v>
      </c>
      <c r="D3524" s="51">
        <v>2.5004940055994702E-2</v>
      </c>
    </row>
    <row r="3525" spans="2:4" x14ac:dyDescent="0.2">
      <c r="B3525" t="s">
        <v>3561</v>
      </c>
      <c r="C3525" s="51">
        <f>Corr_0!C3525</f>
        <v>-2.4176771872747305E-2</v>
      </c>
      <c r="D3525" s="51">
        <v>2.563531675180691E-2</v>
      </c>
    </row>
    <row r="3526" spans="2:4" x14ac:dyDescent="0.2">
      <c r="B3526" t="s">
        <v>3562</v>
      </c>
      <c r="C3526" s="51">
        <f>Corr_0!C3526</f>
        <v>2.770596470150806E-2</v>
      </c>
      <c r="D3526" s="51">
        <v>2.5362962760119213E-2</v>
      </c>
    </row>
    <row r="3527" spans="2:4" x14ac:dyDescent="0.2">
      <c r="B3527" t="s">
        <v>3563</v>
      </c>
      <c r="C3527" s="51">
        <f>Corr_0!C3527</f>
        <v>-1.2215995762103979E-2</v>
      </c>
      <c r="D3527" s="51">
        <v>5.885222972769201E-2</v>
      </c>
    </row>
    <row r="3528" spans="2:4" x14ac:dyDescent="0.2">
      <c r="B3528" t="s">
        <v>3564</v>
      </c>
      <c r="C3528" s="51">
        <f>Corr_0!C3528</f>
        <v>2.1866193384101354E-2</v>
      </c>
      <c r="D3528" s="51">
        <v>2.5000410773659318E-2</v>
      </c>
    </row>
    <row r="3529" spans="2:4" x14ac:dyDescent="0.2">
      <c r="B3529" t="s">
        <v>3565</v>
      </c>
      <c r="C3529" s="51">
        <f>Corr_0!C3529</f>
        <v>-1.196976470126853E-3</v>
      </c>
      <c r="D3529" s="51">
        <v>2.5002042774901333E-2</v>
      </c>
    </row>
    <row r="3530" spans="2:4" x14ac:dyDescent="0.2">
      <c r="B3530" t="s">
        <v>3566</v>
      </c>
      <c r="C3530" s="51">
        <f>Corr_0!C3530</f>
        <v>-1.9796479023511837E-2</v>
      </c>
      <c r="D3530" s="51">
        <v>6.3320434411038642E-2</v>
      </c>
    </row>
    <row r="3531" spans="2:4" x14ac:dyDescent="0.2">
      <c r="B3531" t="s">
        <v>3567</v>
      </c>
      <c r="C3531" s="51">
        <f>Corr_0!C3531</f>
        <v>4.9872524025999353E-3</v>
      </c>
      <c r="D3531" s="51">
        <v>3.0600861264821658E-2</v>
      </c>
    </row>
    <row r="3532" spans="2:4" x14ac:dyDescent="0.2">
      <c r="B3532" t="s">
        <v>3568</v>
      </c>
      <c r="C3532" s="51">
        <f>Corr_0!C3532</f>
        <v>2.7310862932657158E-2</v>
      </c>
      <c r="D3532" s="51">
        <v>2.5062283541774394E-2</v>
      </c>
    </row>
    <row r="3533" spans="2:4" x14ac:dyDescent="0.2">
      <c r="B3533" t="s">
        <v>3569</v>
      </c>
      <c r="C3533" s="51">
        <f>Corr_0!C3533</f>
        <v>2.8083405818007466E-2</v>
      </c>
      <c r="D3533" s="51">
        <v>5.116177918471064E-2</v>
      </c>
    </row>
    <row r="3534" spans="2:4" x14ac:dyDescent="0.2">
      <c r="B3534" t="s">
        <v>3570</v>
      </c>
      <c r="C3534" s="51">
        <f>Corr_0!C3534</f>
        <v>2.6611610260874691E-2</v>
      </c>
      <c r="D3534" s="51">
        <v>3.1175877861439848E-2</v>
      </c>
    </row>
    <row r="3535" spans="2:4" x14ac:dyDescent="0.2">
      <c r="B3535" t="s">
        <v>3571</v>
      </c>
      <c r="C3535" s="51">
        <f>Corr_0!C3535</f>
        <v>6.0375944592969334E-2</v>
      </c>
      <c r="D3535" s="51">
        <v>2.9615578633389206E-2</v>
      </c>
    </row>
    <row r="3536" spans="2:4" x14ac:dyDescent="0.2">
      <c r="B3536" t="s">
        <v>3572</v>
      </c>
      <c r="C3536" s="51">
        <f>Corr_0!C3536</f>
        <v>-2.2955145366030112E-2</v>
      </c>
      <c r="D3536" s="51">
        <v>5.6129852634487817E-2</v>
      </c>
    </row>
    <row r="3537" spans="2:4" x14ac:dyDescent="0.2">
      <c r="B3537" t="s">
        <v>3573</v>
      </c>
      <c r="C3537" s="51">
        <f>Corr_0!C3537</f>
        <v>3.2670107770816394E-2</v>
      </c>
      <c r="D3537" s="51">
        <v>3.0495365184280945E-2</v>
      </c>
    </row>
    <row r="3538" spans="2:4" x14ac:dyDescent="0.2">
      <c r="B3538" t="s">
        <v>3574</v>
      </c>
      <c r="C3538" s="51">
        <f>Corr_0!C3538</f>
        <v>3.6234947797573615E-2</v>
      </c>
      <c r="D3538" s="51">
        <v>6.0543701407964778E-2</v>
      </c>
    </row>
    <row r="3539" spans="2:4" x14ac:dyDescent="0.2">
      <c r="B3539" t="s">
        <v>3575</v>
      </c>
      <c r="C3539" s="51">
        <f>Corr_0!C3539</f>
        <v>3.6750536819402605E-3</v>
      </c>
      <c r="D3539" s="51">
        <v>7.1233886278028236E-2</v>
      </c>
    </row>
    <row r="3540" spans="2:4" x14ac:dyDescent="0.2">
      <c r="B3540" t="s">
        <v>3576</v>
      </c>
      <c r="C3540" s="51">
        <f>Corr_0!C3540</f>
        <v>3.6274399449138642E-2</v>
      </c>
      <c r="D3540" s="51">
        <v>5.7791734580050151E-2</v>
      </c>
    </row>
    <row r="3541" spans="2:4" x14ac:dyDescent="0.2">
      <c r="B3541" t="s">
        <v>3577</v>
      </c>
      <c r="C3541" s="51">
        <f>Corr_0!C3541</f>
        <v>6.7668141994704171E-3</v>
      </c>
      <c r="D3541" s="51">
        <v>0.10260234995019968</v>
      </c>
    </row>
    <row r="3542" spans="2:4" x14ac:dyDescent="0.2">
      <c r="B3542" t="s">
        <v>3578</v>
      </c>
      <c r="C3542" s="51">
        <f>Corr_0!C3542</f>
        <v>-1.9348822493604645E-2</v>
      </c>
      <c r="D3542" s="51">
        <v>4.4872215331983337E-2</v>
      </c>
    </row>
    <row r="3543" spans="2:4" x14ac:dyDescent="0.2">
      <c r="B3543" t="s">
        <v>3579</v>
      </c>
      <c r="C3543" s="51">
        <f>Corr_0!C3543</f>
        <v>6.8263221824786426E-3</v>
      </c>
      <c r="D3543" s="51">
        <v>0.15346817292032108</v>
      </c>
    </row>
    <row r="3544" spans="2:4" x14ac:dyDescent="0.2">
      <c r="B3544" t="s">
        <v>3580</v>
      </c>
      <c r="C3544" s="51">
        <f>Corr_0!C3544</f>
        <v>4.1401965074978116E-3</v>
      </c>
      <c r="D3544" s="51">
        <v>2.7022912630457155E-2</v>
      </c>
    </row>
    <row r="3545" spans="2:4" x14ac:dyDescent="0.2">
      <c r="B3545" t="s">
        <v>3581</v>
      </c>
      <c r="C3545" s="51">
        <f>Corr_0!C3545</f>
        <v>8.1598422982725755E-3</v>
      </c>
      <c r="D3545" s="51">
        <v>2.5148501281202315E-2</v>
      </c>
    </row>
    <row r="3546" spans="2:4" x14ac:dyDescent="0.2">
      <c r="B3546" t="s">
        <v>3582</v>
      </c>
      <c r="C3546" s="51">
        <f>Corr_0!C3546</f>
        <v>-1.1322372554771762E-2</v>
      </c>
      <c r="D3546" s="51">
        <v>2.9597652775775384E-2</v>
      </c>
    </row>
    <row r="3547" spans="2:4" x14ac:dyDescent="0.2">
      <c r="B3547" t="s">
        <v>3583</v>
      </c>
      <c r="C3547" s="51">
        <f>Corr_0!C3547</f>
        <v>-9.9371663258764221E-3</v>
      </c>
      <c r="D3547" s="51">
        <v>3.3323835789750442E-2</v>
      </c>
    </row>
    <row r="3548" spans="2:4" x14ac:dyDescent="0.2">
      <c r="B3548" t="s">
        <v>3584</v>
      </c>
      <c r="C3548" s="51">
        <f>Corr_0!C3548</f>
        <v>2.5397416030715408E-2</v>
      </c>
      <c r="D3548" s="51">
        <v>2.7588613112058118E-2</v>
      </c>
    </row>
    <row r="3549" spans="2:4" x14ac:dyDescent="0.2">
      <c r="B3549" t="s">
        <v>3585</v>
      </c>
      <c r="C3549" s="51">
        <f>Corr_0!C3549</f>
        <v>1.8976481249550422E-2</v>
      </c>
      <c r="D3549" s="51">
        <v>7.9694952863363949E-2</v>
      </c>
    </row>
    <row r="3550" spans="2:4" x14ac:dyDescent="0.2">
      <c r="B3550" t="s">
        <v>3586</v>
      </c>
      <c r="C3550" s="51">
        <f>Corr_0!C3550</f>
        <v>9.479867683563353E-3</v>
      </c>
      <c r="D3550" s="51">
        <v>6.4414836194496838E-2</v>
      </c>
    </row>
    <row r="3551" spans="2:4" x14ac:dyDescent="0.2">
      <c r="B3551" t="s">
        <v>3587</v>
      </c>
      <c r="C3551" s="51">
        <f>Corr_0!C3551</f>
        <v>2.0396565628127146E-2</v>
      </c>
      <c r="D3551" s="51">
        <v>5.3516051267013823E-2</v>
      </c>
    </row>
    <row r="3552" spans="2:4" x14ac:dyDescent="0.2">
      <c r="B3552" t="s">
        <v>3588</v>
      </c>
      <c r="C3552" s="51">
        <f>Corr_0!C3552</f>
        <v>-2.6407390405893856E-3</v>
      </c>
      <c r="D3552" s="51">
        <v>2.5658881666907486E-2</v>
      </c>
    </row>
    <row r="3553" spans="2:4" x14ac:dyDescent="0.2">
      <c r="B3553" t="s">
        <v>3589</v>
      </c>
      <c r="C3553" s="51">
        <f>Corr_0!C3553</f>
        <v>4.1235946973383612E-2</v>
      </c>
      <c r="D3553" s="51">
        <v>4.9245844339184608E-2</v>
      </c>
    </row>
    <row r="3554" spans="2:4" x14ac:dyDescent="0.2">
      <c r="B3554" t="s">
        <v>3590</v>
      </c>
      <c r="C3554" s="51">
        <f>Corr_0!C3554</f>
        <v>1.4199708754353809E-2</v>
      </c>
      <c r="D3554" s="51">
        <v>2.5810971189766711E-2</v>
      </c>
    </row>
    <row r="3555" spans="2:4" x14ac:dyDescent="0.2">
      <c r="B3555" t="s">
        <v>3591</v>
      </c>
      <c r="C3555" s="51">
        <f>Corr_0!C3555</f>
        <v>1.772843737198998E-2</v>
      </c>
      <c r="D3555" s="51">
        <v>2.7407211582889269E-2</v>
      </c>
    </row>
    <row r="3556" spans="2:4" x14ac:dyDescent="0.2">
      <c r="B3556" t="s">
        <v>3592</v>
      </c>
      <c r="C3556" s="51">
        <f>Corr_0!C3556</f>
        <v>9.4132206855323218E-3</v>
      </c>
      <c r="D3556" s="51">
        <v>3.1453810519508851E-2</v>
      </c>
    </row>
    <row r="3557" spans="2:4" x14ac:dyDescent="0.2">
      <c r="B3557" t="s">
        <v>3593</v>
      </c>
      <c r="C3557" s="51">
        <f>Corr_0!C3557</f>
        <v>5.9386650378297379E-2</v>
      </c>
      <c r="D3557" s="51">
        <v>2.9272085865609296E-2</v>
      </c>
    </row>
    <row r="3558" spans="2:4" x14ac:dyDescent="0.2">
      <c r="B3558" t="s">
        <v>3594</v>
      </c>
      <c r="C3558" s="51">
        <f>Corr_0!C3558</f>
        <v>-3.1170929755995717E-3</v>
      </c>
      <c r="D3558" s="51">
        <v>8.1046754582351013E-2</v>
      </c>
    </row>
    <row r="3559" spans="2:4" x14ac:dyDescent="0.2">
      <c r="B3559" t="s">
        <v>3595</v>
      </c>
      <c r="C3559" s="51">
        <f>Corr_0!C3559</f>
        <v>-2.0598729287016112E-3</v>
      </c>
      <c r="D3559" s="51">
        <v>2.7180395193734948E-2</v>
      </c>
    </row>
    <row r="3560" spans="2:4" x14ac:dyDescent="0.2">
      <c r="B3560" t="s">
        <v>3596</v>
      </c>
      <c r="C3560" s="51">
        <f>Corr_0!C3560</f>
        <v>1.0174230354127243E-2</v>
      </c>
      <c r="D3560" s="51">
        <v>2.5699173763559825E-2</v>
      </c>
    </row>
    <row r="3561" spans="2:4" x14ac:dyDescent="0.2">
      <c r="B3561" t="s">
        <v>3597</v>
      </c>
      <c r="C3561" s="51">
        <f>Corr_0!C3561</f>
        <v>3.560298041458549E-2</v>
      </c>
      <c r="D3561" s="51">
        <v>3.2192422801909197E-2</v>
      </c>
    </row>
    <row r="3562" spans="2:4" x14ac:dyDescent="0.2">
      <c r="B3562" t="s">
        <v>3598</v>
      </c>
      <c r="C3562" s="51">
        <f>Corr_0!C3562</f>
        <v>-4.7293400700736208E-3</v>
      </c>
      <c r="D3562" s="51">
        <v>2.5522149065242916E-2</v>
      </c>
    </row>
    <row r="3563" spans="2:4" x14ac:dyDescent="0.2">
      <c r="B3563" t="s">
        <v>3599</v>
      </c>
      <c r="C3563" s="51">
        <f>Corr_0!C3563</f>
        <v>3.5311671890978077E-3</v>
      </c>
      <c r="D3563" s="51">
        <v>6.1495684809288707E-2</v>
      </c>
    </row>
    <row r="3564" spans="2:4" x14ac:dyDescent="0.2">
      <c r="B3564" t="s">
        <v>3600</v>
      </c>
      <c r="C3564" s="51">
        <f>Corr_0!C3564</f>
        <v>-6.9272437495481332E-3</v>
      </c>
      <c r="D3564" s="51">
        <v>4.2039346099465122E-2</v>
      </c>
    </row>
    <row r="3565" spans="2:4" x14ac:dyDescent="0.2">
      <c r="B3565" t="s">
        <v>3601</v>
      </c>
      <c r="C3565" s="51">
        <f>Corr_0!C3565</f>
        <v>4.2018028234400331E-2</v>
      </c>
      <c r="D3565" s="51">
        <v>2.739831388831241E-2</v>
      </c>
    </row>
    <row r="3566" spans="2:4" x14ac:dyDescent="0.2">
      <c r="B3566" t="s">
        <v>3602</v>
      </c>
      <c r="C3566" s="51">
        <f>Corr_0!C3566</f>
        <v>-1.99737282194766E-3</v>
      </c>
      <c r="D3566" s="51">
        <v>3.6542123076613524E-2</v>
      </c>
    </row>
    <row r="3567" spans="2:4" x14ac:dyDescent="0.2">
      <c r="B3567" t="s">
        <v>3603</v>
      </c>
      <c r="C3567" s="51">
        <f>Corr_0!C3567</f>
        <v>-3.6769594012289894E-2</v>
      </c>
      <c r="D3567" s="51">
        <v>5.6870636779232556E-2</v>
      </c>
    </row>
    <row r="3568" spans="2:4" x14ac:dyDescent="0.2">
      <c r="B3568" t="s">
        <v>3604</v>
      </c>
      <c r="C3568" s="51">
        <f>Corr_0!C3568</f>
        <v>7.9295169284583182E-3</v>
      </c>
      <c r="D3568" s="51">
        <v>3.1543931021687469E-2</v>
      </c>
    </row>
    <row r="3569" spans="2:4" x14ac:dyDescent="0.2">
      <c r="B3569" t="s">
        <v>3605</v>
      </c>
      <c r="C3569" s="51">
        <f>Corr_0!C3569</f>
        <v>1.2044947118142017E-4</v>
      </c>
      <c r="D3569" s="51">
        <v>2.7484252944886458E-2</v>
      </c>
    </row>
    <row r="3570" spans="2:4" x14ac:dyDescent="0.2">
      <c r="B3570" t="s">
        <v>3606</v>
      </c>
      <c r="C3570" s="51">
        <f>Corr_0!C3570</f>
        <v>2.8478079040610303E-2</v>
      </c>
      <c r="D3570" s="51">
        <v>3.3849591374614685E-2</v>
      </c>
    </row>
    <row r="3571" spans="2:4" x14ac:dyDescent="0.2">
      <c r="B3571" t="s">
        <v>3607</v>
      </c>
      <c r="C3571" s="51">
        <f>Corr_0!C3571</f>
        <v>3.4308214955180764E-2</v>
      </c>
      <c r="D3571" s="51">
        <v>2.6880671774943923E-2</v>
      </c>
    </row>
    <row r="3572" spans="2:4" x14ac:dyDescent="0.2">
      <c r="B3572" t="s">
        <v>3608</v>
      </c>
      <c r="C3572" s="51">
        <f>Corr_0!C3572</f>
        <v>1.7284435903396251E-2</v>
      </c>
      <c r="D3572" s="51">
        <v>3.2684075711796219E-2</v>
      </c>
    </row>
    <row r="3573" spans="2:4" x14ac:dyDescent="0.2">
      <c r="B3573" t="s">
        <v>3609</v>
      </c>
      <c r="C3573" s="51">
        <f>Corr_0!C3573</f>
        <v>2.5965660702860147E-2</v>
      </c>
      <c r="D3573" s="51">
        <v>9.3591079849997733E-2</v>
      </c>
    </row>
    <row r="3574" spans="2:4" x14ac:dyDescent="0.2">
      <c r="B3574" t="s">
        <v>3610</v>
      </c>
      <c r="C3574" s="51">
        <f>Corr_0!C3574</f>
        <v>-4.1701333216406546E-3</v>
      </c>
      <c r="D3574" s="51">
        <v>4.3914257977799381E-2</v>
      </c>
    </row>
    <row r="3575" spans="2:4" x14ac:dyDescent="0.2">
      <c r="B3575" t="s">
        <v>3611</v>
      </c>
      <c r="C3575" s="51">
        <f>Corr_0!C3575</f>
        <v>1.1869843614214179E-2</v>
      </c>
      <c r="D3575" s="51">
        <v>5.9919276620666519E-2</v>
      </c>
    </row>
    <row r="3576" spans="2:4" x14ac:dyDescent="0.2">
      <c r="B3576" t="s">
        <v>3612</v>
      </c>
      <c r="C3576" s="51">
        <f>Corr_0!C3576</f>
        <v>-6.8034955477910396E-3</v>
      </c>
      <c r="D3576" s="51">
        <v>2.516969453794967E-2</v>
      </c>
    </row>
    <row r="3577" spans="2:4" x14ac:dyDescent="0.2">
      <c r="B3577" t="s">
        <v>3613</v>
      </c>
      <c r="C3577" s="51">
        <f>Corr_0!C3577</f>
        <v>2.0430952849047418E-2</v>
      </c>
      <c r="D3577" s="51">
        <v>2.7343520719452417E-2</v>
      </c>
    </row>
    <row r="3578" spans="2:4" x14ac:dyDescent="0.2">
      <c r="B3578" t="s">
        <v>3614</v>
      </c>
      <c r="C3578" s="51">
        <f>Corr_0!C3578</f>
        <v>1.530582130211413E-2</v>
      </c>
      <c r="D3578" s="51">
        <v>3.0330754147626111E-2</v>
      </c>
    </row>
    <row r="3579" spans="2:4" x14ac:dyDescent="0.2">
      <c r="B3579" t="s">
        <v>3615</v>
      </c>
      <c r="C3579" s="51">
        <f>Corr_0!C3579</f>
        <v>7.0205509880897311E-3</v>
      </c>
      <c r="D3579" s="51">
        <v>2.97068350787126E-2</v>
      </c>
    </row>
    <row r="3580" spans="2:4" x14ac:dyDescent="0.2">
      <c r="B3580" t="s">
        <v>3616</v>
      </c>
      <c r="C3580" s="51">
        <f>Corr_0!C3580</f>
        <v>1.3716986718733584E-2</v>
      </c>
      <c r="D3580" s="51">
        <v>5.018762485936587E-2</v>
      </c>
    </row>
    <row r="3581" spans="2:4" x14ac:dyDescent="0.2">
      <c r="B3581" t="s">
        <v>3617</v>
      </c>
      <c r="C3581" s="51">
        <f>Corr_0!C3581</f>
        <v>2.9859560280543145E-2</v>
      </c>
      <c r="D3581" s="51">
        <v>6.5665110211573952E-2</v>
      </c>
    </row>
    <row r="3582" spans="2:4" x14ac:dyDescent="0.2">
      <c r="B3582" t="s">
        <v>3618</v>
      </c>
      <c r="C3582" s="51">
        <f>Corr_0!C3582</f>
        <v>3.8785143549598094E-3</v>
      </c>
      <c r="D3582" s="51">
        <v>5.4810332725824994E-2</v>
      </c>
    </row>
    <row r="3583" spans="2:4" x14ac:dyDescent="0.2">
      <c r="B3583" t="s">
        <v>3619</v>
      </c>
      <c r="C3583" s="51">
        <f>Corr_0!C3583</f>
        <v>-2.9765042622386523E-3</v>
      </c>
      <c r="D3583" s="51">
        <v>2.7081094600318805E-2</v>
      </c>
    </row>
    <row r="3584" spans="2:4" x14ac:dyDescent="0.2">
      <c r="B3584" t="s">
        <v>3620</v>
      </c>
      <c r="C3584" s="51">
        <f>Corr_0!C3584</f>
        <v>1.9910964687372648E-2</v>
      </c>
      <c r="D3584" s="51">
        <v>4.5061201393724576E-2</v>
      </c>
    </row>
    <row r="3585" spans="2:4" x14ac:dyDescent="0.2">
      <c r="B3585" t="s">
        <v>3621</v>
      </c>
      <c r="C3585" s="51">
        <f>Corr_0!C3585</f>
        <v>-3.5938669543216679E-2</v>
      </c>
      <c r="D3585" s="51">
        <v>3.9680533031065154E-2</v>
      </c>
    </row>
    <row r="3586" spans="2:4" x14ac:dyDescent="0.2">
      <c r="B3586" t="s">
        <v>3622</v>
      </c>
      <c r="C3586" s="51">
        <f>Corr_0!C3586</f>
        <v>3.817865237822677E-2</v>
      </c>
      <c r="D3586" s="51">
        <v>3.5889409439737299E-2</v>
      </c>
    </row>
    <row r="3587" spans="2:4" x14ac:dyDescent="0.2">
      <c r="B3587" t="s">
        <v>3623</v>
      </c>
      <c r="C3587" s="51">
        <f>Corr_0!C3587</f>
        <v>1.2156838158537662E-2</v>
      </c>
      <c r="D3587" s="51">
        <v>0.1124357885600224</v>
      </c>
    </row>
    <row r="3588" spans="2:4" x14ac:dyDescent="0.2">
      <c r="B3588" t="s">
        <v>3624</v>
      </c>
      <c r="C3588" s="51">
        <f>Corr_0!C3588</f>
        <v>-9.6184610138381563E-3</v>
      </c>
      <c r="D3588" s="51">
        <v>9.345110268225465E-2</v>
      </c>
    </row>
    <row r="3589" spans="2:4" x14ac:dyDescent="0.2">
      <c r="B3589" t="s">
        <v>3625</v>
      </c>
      <c r="C3589" s="51">
        <f>Corr_0!C3589</f>
        <v>3.4901667617245214E-3</v>
      </c>
      <c r="D3589" s="51">
        <v>4.318666251796853E-2</v>
      </c>
    </row>
    <row r="3590" spans="2:4" x14ac:dyDescent="0.2">
      <c r="B3590" t="s">
        <v>3626</v>
      </c>
      <c r="C3590" s="51">
        <f>Corr_0!C3590</f>
        <v>-3.5240495460914165E-3</v>
      </c>
      <c r="D3590" s="51">
        <v>2.5000211364399269E-2</v>
      </c>
    </row>
    <row r="3591" spans="2:4" x14ac:dyDescent="0.2">
      <c r="B3591" t="s">
        <v>3627</v>
      </c>
      <c r="C3591" s="51">
        <f>Corr_0!C3591</f>
        <v>-8.9122967161412488E-3</v>
      </c>
      <c r="D3591" s="51">
        <v>2.7166239159338183E-2</v>
      </c>
    </row>
    <row r="3592" spans="2:4" x14ac:dyDescent="0.2">
      <c r="B3592" t="s">
        <v>3628</v>
      </c>
      <c r="C3592" s="51">
        <f>Corr_0!C3592</f>
        <v>-9.6274793030929878E-3</v>
      </c>
      <c r="D3592" s="51">
        <v>7.8638826346496216E-2</v>
      </c>
    </row>
    <row r="3593" spans="2:4" x14ac:dyDescent="0.2">
      <c r="B3593" t="s">
        <v>3629</v>
      </c>
      <c r="C3593" s="51">
        <f>Corr_0!C3593</f>
        <v>3.1214726120547251E-2</v>
      </c>
      <c r="D3593" s="51">
        <v>2.5065857386123887E-2</v>
      </c>
    </row>
    <row r="3594" spans="2:4" x14ac:dyDescent="0.2">
      <c r="B3594" t="s">
        <v>3630</v>
      </c>
      <c r="C3594" s="51">
        <f>Corr_0!C3594</f>
        <v>-1.1189905502781211E-2</v>
      </c>
      <c r="D3594" s="51">
        <v>3.0332885028930594E-2</v>
      </c>
    </row>
    <row r="3595" spans="2:4" x14ac:dyDescent="0.2">
      <c r="B3595" t="s">
        <v>3631</v>
      </c>
      <c r="C3595" s="51">
        <f>Corr_0!C3595</f>
        <v>4.4204187377462616E-2</v>
      </c>
      <c r="D3595" s="51">
        <v>4.8506947323247077E-2</v>
      </c>
    </row>
    <row r="3596" spans="2:4" x14ac:dyDescent="0.2">
      <c r="B3596" t="s">
        <v>3632</v>
      </c>
      <c r="C3596" s="51">
        <f>Corr_0!C3596</f>
        <v>-1.077816799653993E-2</v>
      </c>
      <c r="D3596" s="51">
        <v>2.5039252521567804E-2</v>
      </c>
    </row>
    <row r="3597" spans="2:4" x14ac:dyDescent="0.2">
      <c r="B3597" t="s">
        <v>3633</v>
      </c>
      <c r="C3597" s="51">
        <f>Corr_0!C3597</f>
        <v>2.2520946544898928E-2</v>
      </c>
      <c r="D3597" s="51">
        <v>2.5213648469987762E-2</v>
      </c>
    </row>
    <row r="3598" spans="2:4" x14ac:dyDescent="0.2">
      <c r="B3598" t="s">
        <v>3634</v>
      </c>
      <c r="C3598" s="51">
        <f>Corr_0!C3598</f>
        <v>-2.0904747447239087E-2</v>
      </c>
      <c r="D3598" s="51">
        <v>9.7276210412210878E-2</v>
      </c>
    </row>
    <row r="3599" spans="2:4" x14ac:dyDescent="0.2">
      <c r="B3599" t="s">
        <v>3635</v>
      </c>
      <c r="C3599" s="51">
        <f>Corr_0!C3599</f>
        <v>3.6374823883776566E-2</v>
      </c>
      <c r="D3599" s="51">
        <v>2.7993875080900552E-2</v>
      </c>
    </row>
    <row r="3600" spans="2:4" x14ac:dyDescent="0.2">
      <c r="B3600" t="s">
        <v>3636</v>
      </c>
      <c r="C3600" s="51">
        <f>Corr_0!C3600</f>
        <v>-1.0442892633506772E-2</v>
      </c>
      <c r="D3600" s="51">
        <v>2.6802281025252474E-2</v>
      </c>
    </row>
    <row r="3601" spans="2:4" x14ac:dyDescent="0.2">
      <c r="B3601" t="s">
        <v>3637</v>
      </c>
      <c r="C3601" s="51">
        <f>Corr_0!C3601</f>
        <v>-1.0798084238580906E-2</v>
      </c>
      <c r="D3601" s="51">
        <v>3.4043603524947189E-2</v>
      </c>
    </row>
    <row r="3602" spans="2:4" x14ac:dyDescent="0.2">
      <c r="B3602" t="s">
        <v>3638</v>
      </c>
      <c r="C3602" s="51">
        <f>Corr_0!C3602</f>
        <v>-1.669353728634352E-2</v>
      </c>
      <c r="D3602" s="51">
        <v>2.527667057936428E-2</v>
      </c>
    </row>
    <row r="3603" spans="2:4" x14ac:dyDescent="0.2">
      <c r="B3603" t="s">
        <v>3639</v>
      </c>
      <c r="C3603" s="51">
        <f>Corr_0!C3603</f>
        <v>2.5270843581757249E-3</v>
      </c>
      <c r="D3603" s="51">
        <v>4.2573265397177616E-2</v>
      </c>
    </row>
    <row r="3604" spans="2:4" x14ac:dyDescent="0.2">
      <c r="B3604" t="s">
        <v>3640</v>
      </c>
      <c r="C3604" s="51">
        <f>Corr_0!C3604</f>
        <v>6.5189707145169818E-3</v>
      </c>
      <c r="D3604" s="51">
        <v>5.0597572620100104E-2</v>
      </c>
    </row>
    <row r="3605" spans="2:4" x14ac:dyDescent="0.2">
      <c r="B3605" t="s">
        <v>3641</v>
      </c>
      <c r="C3605" s="51">
        <f>Corr_0!C3605</f>
        <v>1.9266202983070906E-2</v>
      </c>
      <c r="D3605" s="51">
        <v>4.4036990609927787E-2</v>
      </c>
    </row>
    <row r="3606" spans="2:4" x14ac:dyDescent="0.2">
      <c r="B3606" t="s">
        <v>3642</v>
      </c>
      <c r="C3606" s="51">
        <f>Corr_0!C3606</f>
        <v>2.2639816646245974E-2</v>
      </c>
      <c r="D3606" s="51">
        <v>5.5304037600207259E-2</v>
      </c>
    </row>
    <row r="3607" spans="2:4" x14ac:dyDescent="0.2">
      <c r="B3607" t="s">
        <v>3643</v>
      </c>
      <c r="C3607" s="51">
        <f>Corr_0!C3607</f>
        <v>1.6202651285564421E-2</v>
      </c>
      <c r="D3607" s="51">
        <v>2.6453254087835176E-2</v>
      </c>
    </row>
    <row r="3608" spans="2:4" x14ac:dyDescent="0.2">
      <c r="B3608" t="s">
        <v>3644</v>
      </c>
      <c r="C3608" s="51">
        <f>Corr_0!C3608</f>
        <v>3.5708718633333256E-3</v>
      </c>
      <c r="D3608" s="51">
        <v>2.6334213105123096E-2</v>
      </c>
    </row>
    <row r="3609" spans="2:4" x14ac:dyDescent="0.2">
      <c r="B3609" t="s">
        <v>3645</v>
      </c>
      <c r="C3609" s="51">
        <f>Corr_0!C3609</f>
        <v>1.1663569539189787E-2</v>
      </c>
      <c r="D3609" s="51">
        <v>2.9566958771800624E-2</v>
      </c>
    </row>
    <row r="3610" spans="2:4" x14ac:dyDescent="0.2">
      <c r="B3610" t="s">
        <v>3646</v>
      </c>
      <c r="C3610" s="51">
        <f>Corr_0!C3610</f>
        <v>2.9359563888509042E-2</v>
      </c>
      <c r="D3610" s="51">
        <v>2.8830229519876856E-2</v>
      </c>
    </row>
    <row r="3611" spans="2:4" x14ac:dyDescent="0.2">
      <c r="B3611" t="s">
        <v>3647</v>
      </c>
      <c r="C3611" s="51">
        <f>Corr_0!C3611</f>
        <v>1.1126409493527636E-2</v>
      </c>
      <c r="D3611" s="51">
        <v>4.4215510770309274E-2</v>
      </c>
    </row>
    <row r="3612" spans="2:4" x14ac:dyDescent="0.2">
      <c r="B3612" t="s">
        <v>3648</v>
      </c>
      <c r="C3612" s="51">
        <f>Corr_0!C3612</f>
        <v>-4.0776910924793294E-3</v>
      </c>
      <c r="D3612" s="51">
        <v>8.260088226064298E-2</v>
      </c>
    </row>
    <row r="3613" spans="2:4" x14ac:dyDescent="0.2">
      <c r="B3613" t="s">
        <v>3649</v>
      </c>
      <c r="C3613" s="51">
        <f>Corr_0!C3613</f>
        <v>2.3351880022477976E-2</v>
      </c>
      <c r="D3613" s="51">
        <v>2.5517544193798682E-2</v>
      </c>
    </row>
    <row r="3614" spans="2:4" x14ac:dyDescent="0.2">
      <c r="B3614" t="s">
        <v>3650</v>
      </c>
      <c r="C3614" s="51">
        <f>Corr_0!C3614</f>
        <v>1.6561803278036663E-3</v>
      </c>
      <c r="D3614" s="51">
        <v>8.3128457421834043E-2</v>
      </c>
    </row>
    <row r="3615" spans="2:4" x14ac:dyDescent="0.2">
      <c r="B3615" t="s">
        <v>3651</v>
      </c>
      <c r="C3615" s="51">
        <f>Corr_0!C3615</f>
        <v>4.093444470086539E-3</v>
      </c>
      <c r="D3615" s="51">
        <v>6.2163532436437553E-2</v>
      </c>
    </row>
    <row r="3616" spans="2:4" x14ac:dyDescent="0.2">
      <c r="B3616" t="s">
        <v>3652</v>
      </c>
      <c r="C3616" s="51">
        <f>Corr_0!C3616</f>
        <v>2.8835566329786691E-2</v>
      </c>
      <c r="D3616" s="51">
        <v>8.6857429576228329E-2</v>
      </c>
    </row>
    <row r="3617" spans="2:4" x14ac:dyDescent="0.2">
      <c r="B3617" t="s">
        <v>3653</v>
      </c>
      <c r="C3617" s="51">
        <f>Corr_0!C3617</f>
        <v>3.7722823209881455E-2</v>
      </c>
      <c r="D3617" s="51">
        <v>3.9056669734785159E-2</v>
      </c>
    </row>
    <row r="3618" spans="2:4" x14ac:dyDescent="0.2">
      <c r="B3618" t="s">
        <v>3654</v>
      </c>
      <c r="C3618" s="51">
        <f>Corr_0!C3618</f>
        <v>1.2012493675372811E-2</v>
      </c>
      <c r="D3618" s="51">
        <v>2.5220143997615588E-2</v>
      </c>
    </row>
    <row r="3619" spans="2:4" x14ac:dyDescent="0.2">
      <c r="B3619" t="s">
        <v>3655</v>
      </c>
      <c r="C3619" s="51">
        <f>Corr_0!C3619</f>
        <v>3.0060156258054603E-3</v>
      </c>
      <c r="D3619" s="51">
        <v>2.5046945057854687E-2</v>
      </c>
    </row>
    <row r="3620" spans="2:4" x14ac:dyDescent="0.2">
      <c r="B3620" t="s">
        <v>3656</v>
      </c>
      <c r="C3620" s="51">
        <f>Corr_0!C3620</f>
        <v>3.2074410296587058E-2</v>
      </c>
      <c r="D3620" s="51">
        <v>5.6942884362335175E-2</v>
      </c>
    </row>
    <row r="3621" spans="2:4" x14ac:dyDescent="0.2">
      <c r="B3621" t="s">
        <v>3657</v>
      </c>
      <c r="C3621" s="51">
        <f>Corr_0!C3621</f>
        <v>3.4961152882785333E-2</v>
      </c>
      <c r="D3621" s="51">
        <v>2.6403127600827025E-2</v>
      </c>
    </row>
    <row r="3622" spans="2:4" x14ac:dyDescent="0.2">
      <c r="B3622" t="s">
        <v>3658</v>
      </c>
      <c r="C3622" s="51">
        <f>Corr_0!C3622</f>
        <v>-1.1161412582681706E-2</v>
      </c>
      <c r="D3622" s="51">
        <v>2.6945278900094523E-2</v>
      </c>
    </row>
    <row r="3623" spans="2:4" x14ac:dyDescent="0.2">
      <c r="B3623" t="s">
        <v>3659</v>
      </c>
      <c r="C3623" s="51">
        <f>Corr_0!C3623</f>
        <v>-4.3998530817484768E-2</v>
      </c>
      <c r="D3623" s="51">
        <v>3.2550492364442934E-2</v>
      </c>
    </row>
    <row r="3624" spans="2:4" x14ac:dyDescent="0.2">
      <c r="B3624" t="s">
        <v>3660</v>
      </c>
      <c r="C3624" s="51">
        <f>Corr_0!C3624</f>
        <v>-1.7959244718754319E-3</v>
      </c>
      <c r="D3624" s="51">
        <v>2.867636991314489E-2</v>
      </c>
    </row>
    <row r="3625" spans="2:4" x14ac:dyDescent="0.2">
      <c r="B3625" t="s">
        <v>3661</v>
      </c>
      <c r="C3625" s="51">
        <f>Corr_0!C3625</f>
        <v>-3.2281540922240361E-3</v>
      </c>
      <c r="D3625" s="51">
        <v>2.9115126033284724E-2</v>
      </c>
    </row>
    <row r="3626" spans="2:4" x14ac:dyDescent="0.2">
      <c r="B3626" t="s">
        <v>3662</v>
      </c>
      <c r="C3626" s="51">
        <f>Corr_0!C3626</f>
        <v>1.0617251552580732E-2</v>
      </c>
      <c r="D3626" s="51">
        <v>4.7827016495689614E-2</v>
      </c>
    </row>
    <row r="3627" spans="2:4" x14ac:dyDescent="0.2">
      <c r="B3627" t="s">
        <v>3663</v>
      </c>
      <c r="C3627" s="51">
        <f>Corr_0!C3627</f>
        <v>-2.6409827281721737E-3</v>
      </c>
      <c r="D3627" s="51">
        <v>2.5109373573695224E-2</v>
      </c>
    </row>
    <row r="3628" spans="2:4" x14ac:dyDescent="0.2">
      <c r="B3628" t="s">
        <v>3664</v>
      </c>
      <c r="C3628" s="51">
        <f>Corr_0!C3628</f>
        <v>4.0758867683097586E-3</v>
      </c>
      <c r="D3628" s="51">
        <v>4.0103263182463302E-2</v>
      </c>
    </row>
    <row r="3629" spans="2:4" x14ac:dyDescent="0.2">
      <c r="B3629" t="s">
        <v>3665</v>
      </c>
      <c r="C3629" s="51">
        <f>Corr_0!C3629</f>
        <v>3.5569062960324055E-2</v>
      </c>
      <c r="D3629" s="51">
        <v>6.652635531660242E-2</v>
      </c>
    </row>
    <row r="3630" spans="2:4" x14ac:dyDescent="0.2">
      <c r="B3630" t="s">
        <v>3666</v>
      </c>
      <c r="C3630" s="51">
        <f>Corr_0!C3630</f>
        <v>-2.5543029281379075E-2</v>
      </c>
      <c r="D3630" s="51">
        <v>3.1339011953897954E-2</v>
      </c>
    </row>
    <row r="3631" spans="2:4" x14ac:dyDescent="0.2">
      <c r="B3631" t="s">
        <v>3667</v>
      </c>
      <c r="C3631" s="51">
        <f>Corr_0!C3631</f>
        <v>1.3037152420207259E-2</v>
      </c>
      <c r="D3631" s="51">
        <v>2.5613571486313002E-2</v>
      </c>
    </row>
    <row r="3632" spans="2:4" x14ac:dyDescent="0.2">
      <c r="B3632" t="s">
        <v>3668</v>
      </c>
      <c r="C3632" s="51">
        <f>Corr_0!C3632</f>
        <v>2.4364947494615461E-2</v>
      </c>
      <c r="D3632" s="51">
        <v>8.1509060425462354E-2</v>
      </c>
    </row>
    <row r="3633" spans="2:4" x14ac:dyDescent="0.2">
      <c r="B3633" t="s">
        <v>3669</v>
      </c>
      <c r="C3633" s="51">
        <f>Corr_0!C3633</f>
        <v>1.5382600037675949E-2</v>
      </c>
      <c r="D3633" s="51">
        <v>2.6418437672495996E-2</v>
      </c>
    </row>
    <row r="3634" spans="2:4" x14ac:dyDescent="0.2">
      <c r="B3634" t="s">
        <v>3670</v>
      </c>
      <c r="C3634" s="51">
        <f>Corr_0!C3634</f>
        <v>-1.324767156278361E-3</v>
      </c>
      <c r="D3634" s="51">
        <v>5.0887016405480087E-2</v>
      </c>
    </row>
    <row r="3635" spans="2:4" x14ac:dyDescent="0.2">
      <c r="B3635" t="s">
        <v>3671</v>
      </c>
      <c r="C3635" s="51">
        <f>Corr_0!C3635</f>
        <v>1.8333519710670453E-2</v>
      </c>
      <c r="D3635" s="51">
        <v>3.8424496279715149E-2</v>
      </c>
    </row>
    <row r="3636" spans="2:4" x14ac:dyDescent="0.2">
      <c r="B3636" t="s">
        <v>3672</v>
      </c>
      <c r="C3636" s="51">
        <f>Corr_0!C3636</f>
        <v>2.0191670648162005E-2</v>
      </c>
      <c r="D3636" s="51">
        <v>8.1146618825499561E-2</v>
      </c>
    </row>
    <row r="3637" spans="2:4" x14ac:dyDescent="0.2">
      <c r="B3637" t="s">
        <v>3673</v>
      </c>
      <c r="C3637" s="51">
        <f>Corr_0!C3637</f>
        <v>1.7211793248691428E-2</v>
      </c>
      <c r="D3637" s="51">
        <v>2.5631069173783876E-2</v>
      </c>
    </row>
    <row r="3638" spans="2:4" x14ac:dyDescent="0.2">
      <c r="B3638" t="s">
        <v>3674</v>
      </c>
      <c r="C3638" s="51">
        <f>Corr_0!C3638</f>
        <v>2.681156842909118E-3</v>
      </c>
      <c r="D3638" s="51">
        <v>6.1649802613955654E-2</v>
      </c>
    </row>
    <row r="3639" spans="2:4" x14ac:dyDescent="0.2">
      <c r="B3639" t="s">
        <v>3675</v>
      </c>
      <c r="C3639" s="51">
        <f>Corr_0!C3639</f>
        <v>2.8656239723034098E-2</v>
      </c>
      <c r="D3639" s="51">
        <v>3.0914113523061438E-2</v>
      </c>
    </row>
    <row r="3640" spans="2:4" x14ac:dyDescent="0.2">
      <c r="B3640" t="s">
        <v>3676</v>
      </c>
      <c r="C3640" s="51">
        <f>Corr_0!C3640</f>
        <v>-7.1576836849014201E-3</v>
      </c>
      <c r="D3640" s="51">
        <v>3.7208638752555027E-2</v>
      </c>
    </row>
    <row r="3641" spans="2:4" x14ac:dyDescent="0.2">
      <c r="B3641" t="s">
        <v>3677</v>
      </c>
      <c r="C3641" s="51">
        <f>Corr_0!C3641</f>
        <v>-8.0610895362209778E-5</v>
      </c>
      <c r="D3641" s="51">
        <v>0.12823253372868035</v>
      </c>
    </row>
    <row r="3642" spans="2:4" x14ac:dyDescent="0.2">
      <c r="B3642" t="s">
        <v>3678</v>
      </c>
      <c r="C3642" s="51">
        <f>Corr_0!C3642</f>
        <v>2.0271722902847164E-2</v>
      </c>
      <c r="D3642" s="51">
        <v>2.5511771503779316E-2</v>
      </c>
    </row>
    <row r="3643" spans="2:4" x14ac:dyDescent="0.2">
      <c r="B3643" t="s">
        <v>3679</v>
      </c>
      <c r="C3643" s="51">
        <f>Corr_0!C3643</f>
        <v>3.0026042042828001E-2</v>
      </c>
      <c r="D3643" s="51">
        <v>2.5311503112368419E-2</v>
      </c>
    </row>
    <row r="3644" spans="2:4" x14ac:dyDescent="0.2">
      <c r="B3644" t="s">
        <v>3680</v>
      </c>
      <c r="C3644" s="51">
        <f>Corr_0!C3644</f>
        <v>2.5766617164221989E-2</v>
      </c>
      <c r="D3644" s="51">
        <v>2.5067531474183856E-2</v>
      </c>
    </row>
    <row r="3645" spans="2:4" x14ac:dyDescent="0.2">
      <c r="B3645" t="s">
        <v>3681</v>
      </c>
      <c r="C3645" s="51">
        <f>Corr_0!C3645</f>
        <v>-1.2478764081903853E-2</v>
      </c>
      <c r="D3645" s="51">
        <v>3.159002521321036E-2</v>
      </c>
    </row>
    <row r="3646" spans="2:4" x14ac:dyDescent="0.2">
      <c r="B3646" t="s">
        <v>3682</v>
      </c>
      <c r="C3646" s="51">
        <f>Corr_0!C3646</f>
        <v>-2.3377508112104088E-2</v>
      </c>
      <c r="D3646" s="51">
        <v>3.0330136058445097E-2</v>
      </c>
    </row>
    <row r="3647" spans="2:4" x14ac:dyDescent="0.2">
      <c r="B3647" t="s">
        <v>3683</v>
      </c>
      <c r="C3647" s="51">
        <f>Corr_0!C3647</f>
        <v>1.4631789989459696E-2</v>
      </c>
      <c r="D3647" s="51">
        <v>6.1021350949273898E-2</v>
      </c>
    </row>
    <row r="3648" spans="2:4" x14ac:dyDescent="0.2">
      <c r="B3648" t="s">
        <v>3684</v>
      </c>
      <c r="C3648" s="51">
        <f>Corr_0!C3648</f>
        <v>3.454973837029577E-2</v>
      </c>
      <c r="D3648" s="51">
        <v>5.9142186413358805E-2</v>
      </c>
    </row>
    <row r="3649" spans="2:4" x14ac:dyDescent="0.2">
      <c r="B3649" t="s">
        <v>3685</v>
      </c>
      <c r="C3649" s="51">
        <f>Corr_0!C3649</f>
        <v>1.5654486061651637E-2</v>
      </c>
      <c r="D3649" s="51">
        <v>5.4573257116093753E-2</v>
      </c>
    </row>
    <row r="3650" spans="2:4" x14ac:dyDescent="0.2">
      <c r="B3650" t="s">
        <v>3686</v>
      </c>
      <c r="C3650" s="51">
        <f>Corr_0!C3650</f>
        <v>-3.3715927503433496E-2</v>
      </c>
      <c r="D3650" s="51">
        <v>2.534797518224316E-2</v>
      </c>
    </row>
    <row r="3651" spans="2:4" x14ac:dyDescent="0.2">
      <c r="B3651" t="s">
        <v>3687</v>
      </c>
      <c r="C3651" s="51">
        <f>Corr_0!C3651</f>
        <v>8.42840018762178E-3</v>
      </c>
      <c r="D3651" s="51">
        <v>2.7919610448525801E-2</v>
      </c>
    </row>
    <row r="3652" spans="2:4" x14ac:dyDescent="0.2">
      <c r="B3652" t="s">
        <v>3688</v>
      </c>
      <c r="C3652" s="51">
        <f>Corr_0!C3652</f>
        <v>-7.5199262591631403E-3</v>
      </c>
      <c r="D3652" s="51">
        <v>5.9562731067908672E-2</v>
      </c>
    </row>
    <row r="3653" spans="2:4" x14ac:dyDescent="0.2">
      <c r="B3653" t="s">
        <v>3689</v>
      </c>
      <c r="C3653" s="51">
        <f>Corr_0!C3653</f>
        <v>1.7151648500295762E-2</v>
      </c>
      <c r="D3653" s="51">
        <v>7.1945124273031569E-2</v>
      </c>
    </row>
    <row r="3654" spans="2:4" x14ac:dyDescent="0.2">
      <c r="B3654" t="s">
        <v>3690</v>
      </c>
      <c r="C3654" s="51">
        <f>Corr_0!C3654</f>
        <v>-6.6405718019741256E-3</v>
      </c>
      <c r="D3654" s="51">
        <v>2.5081232743007161E-2</v>
      </c>
    </row>
    <row r="3655" spans="2:4" x14ac:dyDescent="0.2">
      <c r="B3655" t="s">
        <v>3691</v>
      </c>
      <c r="C3655" s="51">
        <f>Corr_0!C3655</f>
        <v>1.3625273190509116E-2</v>
      </c>
      <c r="D3655" s="51">
        <v>2.5932520998949243E-2</v>
      </c>
    </row>
    <row r="3656" spans="2:4" x14ac:dyDescent="0.2">
      <c r="B3656" t="s">
        <v>3692</v>
      </c>
      <c r="C3656" s="51">
        <f>Corr_0!C3656</f>
        <v>1.2549237954698367E-2</v>
      </c>
      <c r="D3656" s="51">
        <v>4.2511060447106355E-2</v>
      </c>
    </row>
    <row r="3657" spans="2:4" x14ac:dyDescent="0.2">
      <c r="B3657" t="s">
        <v>3693</v>
      </c>
      <c r="C3657" s="51">
        <f>Corr_0!C3657</f>
        <v>-1.0631198320898054E-2</v>
      </c>
      <c r="D3657" s="51">
        <v>4.6065967424780557E-2</v>
      </c>
    </row>
    <row r="3658" spans="2:4" x14ac:dyDescent="0.2">
      <c r="B3658" t="s">
        <v>3694</v>
      </c>
      <c r="C3658" s="51">
        <f>Corr_0!C3658</f>
        <v>1.1753840879838686E-2</v>
      </c>
      <c r="D3658" s="51">
        <v>2.5071493524022721E-2</v>
      </c>
    </row>
    <row r="3659" spans="2:4" x14ac:dyDescent="0.2">
      <c r="B3659" t="s">
        <v>3695</v>
      </c>
      <c r="C3659" s="51">
        <f>Corr_0!C3659</f>
        <v>2.4663922816767402E-2</v>
      </c>
      <c r="D3659" s="51">
        <v>2.5005514612286454E-2</v>
      </c>
    </row>
    <row r="3660" spans="2:4" x14ac:dyDescent="0.2">
      <c r="B3660" t="s">
        <v>3696</v>
      </c>
      <c r="C3660" s="51">
        <f>Corr_0!C3660</f>
        <v>-4.7847999358821766E-3</v>
      </c>
      <c r="D3660" s="51">
        <v>2.9896229768559823E-2</v>
      </c>
    </row>
    <row r="3661" spans="2:4" x14ac:dyDescent="0.2">
      <c r="B3661" t="s">
        <v>3697</v>
      </c>
      <c r="C3661" s="51">
        <f>Corr_0!C3661</f>
        <v>2.3735645003841711E-2</v>
      </c>
      <c r="D3661" s="51">
        <v>3.0326638413741707E-2</v>
      </c>
    </row>
    <row r="3662" spans="2:4" x14ac:dyDescent="0.2">
      <c r="B3662" t="s">
        <v>3698</v>
      </c>
      <c r="C3662" s="51">
        <f>Corr_0!C3662</f>
        <v>3.7999012079763417E-2</v>
      </c>
      <c r="D3662" s="51">
        <v>5.5449442514694101E-2</v>
      </c>
    </row>
    <row r="3663" spans="2:4" x14ac:dyDescent="0.2">
      <c r="B3663" t="s">
        <v>3699</v>
      </c>
      <c r="C3663" s="51">
        <f>Corr_0!C3663</f>
        <v>-2.3194125449461138E-2</v>
      </c>
      <c r="D3663" s="51">
        <v>2.662954620388425E-2</v>
      </c>
    </row>
    <row r="3664" spans="2:4" x14ac:dyDescent="0.2">
      <c r="B3664" t="s">
        <v>3700</v>
      </c>
      <c r="C3664" s="51">
        <f>Corr_0!C3664</f>
        <v>-2.5164061450395389E-2</v>
      </c>
      <c r="D3664" s="51">
        <v>4.2756842519025867E-2</v>
      </c>
    </row>
    <row r="3665" spans="2:4" x14ac:dyDescent="0.2">
      <c r="B3665" t="s">
        <v>3701</v>
      </c>
      <c r="C3665" s="51">
        <f>Corr_0!C3665</f>
        <v>1.5033543811418509E-2</v>
      </c>
      <c r="D3665" s="51">
        <v>3.4665245541496914E-2</v>
      </c>
    </row>
    <row r="3666" spans="2:4" x14ac:dyDescent="0.2">
      <c r="B3666" t="s">
        <v>3702</v>
      </c>
      <c r="C3666" s="51">
        <f>Corr_0!C3666</f>
        <v>-3.0465900651943684E-2</v>
      </c>
      <c r="D3666" s="51">
        <v>6.8095566477876013E-2</v>
      </c>
    </row>
    <row r="3667" spans="2:4" x14ac:dyDescent="0.2">
      <c r="B3667" t="s">
        <v>3703</v>
      </c>
      <c r="C3667" s="51">
        <f>Corr_0!C3667</f>
        <v>-4.1072188418648167E-2</v>
      </c>
      <c r="D3667" s="51">
        <v>2.5234000465715105E-2</v>
      </c>
    </row>
    <row r="3668" spans="2:4" x14ac:dyDescent="0.2">
      <c r="B3668" t="s">
        <v>3704</v>
      </c>
      <c r="C3668" s="51">
        <f>Corr_0!C3668</f>
        <v>1.25728704543678E-2</v>
      </c>
      <c r="D3668" s="51">
        <v>2.6034333508246785E-2</v>
      </c>
    </row>
    <row r="3669" spans="2:4" x14ac:dyDescent="0.2">
      <c r="B3669" t="s">
        <v>3705</v>
      </c>
      <c r="C3669" s="51">
        <f>Corr_0!C3669</f>
        <v>3.6814996025825657E-2</v>
      </c>
      <c r="D3669" s="51">
        <v>9.1983427051179595E-2</v>
      </c>
    </row>
    <row r="3670" spans="2:4" x14ac:dyDescent="0.2">
      <c r="B3670" t="s">
        <v>3706</v>
      </c>
      <c r="C3670" s="51">
        <f>Corr_0!C3670</f>
        <v>6.7242838879500366E-3</v>
      </c>
      <c r="D3670" s="51">
        <v>3.8372944090581146E-2</v>
      </c>
    </row>
    <row r="3671" spans="2:4" x14ac:dyDescent="0.2">
      <c r="B3671" t="s">
        <v>3707</v>
      </c>
      <c r="C3671" s="51">
        <f>Corr_0!C3671</f>
        <v>-9.8277697062616413E-3</v>
      </c>
      <c r="D3671" s="51">
        <v>2.6061154192975274E-2</v>
      </c>
    </row>
    <row r="3672" spans="2:4" x14ac:dyDescent="0.2">
      <c r="B3672" t="s">
        <v>3708</v>
      </c>
      <c r="C3672" s="51">
        <f>Corr_0!C3672</f>
        <v>2.3719121078018296E-2</v>
      </c>
      <c r="D3672" s="51">
        <v>9.4863908237684758E-2</v>
      </c>
    </row>
    <row r="3673" spans="2:4" x14ac:dyDescent="0.2">
      <c r="B3673" t="s">
        <v>3709</v>
      </c>
      <c r="C3673" s="51">
        <f>Corr_0!C3673</f>
        <v>6.6617650100261822E-3</v>
      </c>
      <c r="D3673" s="51">
        <v>2.5256162115808087E-2</v>
      </c>
    </row>
    <row r="3674" spans="2:4" x14ac:dyDescent="0.2">
      <c r="B3674" t="s">
        <v>3710</v>
      </c>
      <c r="C3674" s="51">
        <f>Corr_0!C3674</f>
        <v>2.1429835655919868E-2</v>
      </c>
      <c r="D3674" s="51">
        <v>4.5249828469378334E-2</v>
      </c>
    </row>
    <row r="3675" spans="2:4" x14ac:dyDescent="0.2">
      <c r="B3675" t="s">
        <v>3711</v>
      </c>
      <c r="C3675" s="51">
        <f>Corr_0!C3675</f>
        <v>-1.3144667065241951E-2</v>
      </c>
      <c r="D3675" s="51">
        <v>2.5039201599425739E-2</v>
      </c>
    </row>
    <row r="3676" spans="2:4" x14ac:dyDescent="0.2">
      <c r="B3676" t="s">
        <v>3712</v>
      </c>
      <c r="C3676" s="51">
        <f>Corr_0!C3676</f>
        <v>2.2293313854836121E-2</v>
      </c>
      <c r="D3676" s="51">
        <v>3.9701885660827232E-2</v>
      </c>
    </row>
    <row r="3677" spans="2:4" x14ac:dyDescent="0.2">
      <c r="B3677" t="s">
        <v>3713</v>
      </c>
      <c r="C3677" s="51">
        <f>Corr_0!C3677</f>
        <v>-1.3253273477441768E-2</v>
      </c>
      <c r="D3677" s="51">
        <v>4.0182419006834308E-2</v>
      </c>
    </row>
    <row r="3678" spans="2:4" x14ac:dyDescent="0.2">
      <c r="B3678" t="s">
        <v>3714</v>
      </c>
      <c r="C3678" s="51">
        <f>Corr_0!C3678</f>
        <v>2.2439758744135258E-2</v>
      </c>
      <c r="D3678" s="51">
        <v>2.5115751076530916E-2</v>
      </c>
    </row>
    <row r="3679" spans="2:4" x14ac:dyDescent="0.2">
      <c r="B3679" t="s">
        <v>3715</v>
      </c>
      <c r="C3679" s="51">
        <f>Corr_0!C3679</f>
        <v>-1.3819780103836275E-2</v>
      </c>
      <c r="D3679" s="51">
        <v>2.7382733402801871E-2</v>
      </c>
    </row>
    <row r="3680" spans="2:4" x14ac:dyDescent="0.2">
      <c r="B3680" t="s">
        <v>3716</v>
      </c>
      <c r="C3680" s="51">
        <f>Corr_0!C3680</f>
        <v>-2.5984163423703778E-2</v>
      </c>
      <c r="D3680" s="51">
        <v>4.4982628241170504E-2</v>
      </c>
    </row>
    <row r="3681" spans="2:4" x14ac:dyDescent="0.2">
      <c r="B3681" t="s">
        <v>3717</v>
      </c>
      <c r="C3681" s="51">
        <f>Corr_0!C3681</f>
        <v>2.7136274998143348E-2</v>
      </c>
      <c r="D3681" s="51">
        <v>6.2137029274915073E-2</v>
      </c>
    </row>
    <row r="3682" spans="2:4" x14ac:dyDescent="0.2">
      <c r="B3682" t="s">
        <v>3718</v>
      </c>
      <c r="C3682" s="51">
        <f>Corr_0!C3682</f>
        <v>-1.4727269169195671E-2</v>
      </c>
      <c r="D3682" s="51">
        <v>8.112092816940189E-2</v>
      </c>
    </row>
    <row r="3683" spans="2:4" x14ac:dyDescent="0.2">
      <c r="B3683" t="s">
        <v>3719</v>
      </c>
      <c r="C3683" s="51">
        <f>Corr_0!C3683</f>
        <v>2.13557661564618E-2</v>
      </c>
      <c r="D3683" s="51">
        <v>2.5375963794032896E-2</v>
      </c>
    </row>
    <row r="3684" spans="2:4" x14ac:dyDescent="0.2">
      <c r="B3684" t="s">
        <v>3720</v>
      </c>
      <c r="C3684" s="51">
        <f>Corr_0!C3684</f>
        <v>2.1793969207887905E-2</v>
      </c>
      <c r="D3684" s="51">
        <v>3.6450738879862249E-2</v>
      </c>
    </row>
    <row r="3685" spans="2:4" x14ac:dyDescent="0.2">
      <c r="B3685" t="s">
        <v>3721</v>
      </c>
      <c r="C3685" s="51">
        <f>Corr_0!C3685</f>
        <v>3.110024734419705E-3</v>
      </c>
      <c r="D3685" s="51">
        <v>7.1222694167904499E-2</v>
      </c>
    </row>
    <row r="3686" spans="2:4" x14ac:dyDescent="0.2">
      <c r="B3686" t="s">
        <v>3722</v>
      </c>
      <c r="C3686" s="51">
        <f>Corr_0!C3686</f>
        <v>-1.3487821787096007E-3</v>
      </c>
      <c r="D3686" s="51">
        <v>2.8899058199459319E-2</v>
      </c>
    </row>
    <row r="3687" spans="2:4" x14ac:dyDescent="0.2">
      <c r="B3687" t="s">
        <v>3723</v>
      </c>
      <c r="C3687" s="51">
        <f>Corr_0!C3687</f>
        <v>2.9718792423040444E-2</v>
      </c>
      <c r="D3687" s="51">
        <v>7.443201009446751E-2</v>
      </c>
    </row>
    <row r="3688" spans="2:4" x14ac:dyDescent="0.2">
      <c r="B3688" t="s">
        <v>3724</v>
      </c>
      <c r="C3688" s="51">
        <f>Corr_0!C3688</f>
        <v>1.2208013663038043E-2</v>
      </c>
      <c r="D3688" s="51">
        <v>3.1409544102733819E-2</v>
      </c>
    </row>
    <row r="3689" spans="2:4" x14ac:dyDescent="0.2">
      <c r="B3689" t="s">
        <v>3725</v>
      </c>
      <c r="C3689" s="51">
        <f>Corr_0!C3689</f>
        <v>4.996055821450485E-3</v>
      </c>
      <c r="D3689" s="51">
        <v>2.6137469448983455E-2</v>
      </c>
    </row>
    <row r="3690" spans="2:4" x14ac:dyDescent="0.2">
      <c r="B3690" t="s">
        <v>3726</v>
      </c>
      <c r="C3690" s="51">
        <f>Corr_0!C3690</f>
        <v>-5.6475474189287122E-3</v>
      </c>
      <c r="D3690" s="51">
        <v>4.2426995152562957E-2</v>
      </c>
    </row>
    <row r="3691" spans="2:4" x14ac:dyDescent="0.2">
      <c r="B3691" t="s">
        <v>3727</v>
      </c>
      <c r="C3691" s="51">
        <f>Corr_0!C3691</f>
        <v>9.9357694571537494E-3</v>
      </c>
      <c r="D3691" s="51">
        <v>4.4387013677661978E-2</v>
      </c>
    </row>
    <row r="3692" spans="2:4" x14ac:dyDescent="0.2">
      <c r="B3692" t="s">
        <v>3728</v>
      </c>
      <c r="C3692" s="51">
        <f>Corr_0!C3692</f>
        <v>-1.5605956313123585E-2</v>
      </c>
      <c r="D3692" s="51">
        <v>2.5011229393300881E-2</v>
      </c>
    </row>
    <row r="3693" spans="2:4" x14ac:dyDescent="0.2">
      <c r="B3693" t="s">
        <v>3729</v>
      </c>
      <c r="C3693" s="51">
        <f>Corr_0!C3693</f>
        <v>1.5351307758096844E-2</v>
      </c>
      <c r="D3693" s="51">
        <v>2.6396295609993077E-2</v>
      </c>
    </row>
    <row r="3694" spans="2:4" x14ac:dyDescent="0.2">
      <c r="B3694" t="s">
        <v>3730</v>
      </c>
      <c r="C3694" s="51">
        <f>Corr_0!C3694</f>
        <v>-6.4910177283900809E-3</v>
      </c>
      <c r="D3694" s="51">
        <v>4.2657412700789411E-2</v>
      </c>
    </row>
    <row r="3695" spans="2:4" x14ac:dyDescent="0.2">
      <c r="B3695" t="s">
        <v>3731</v>
      </c>
      <c r="C3695" s="51">
        <f>Corr_0!C3695</f>
        <v>3.5900032436514406E-2</v>
      </c>
      <c r="D3695" s="51">
        <v>2.7626425535530998E-2</v>
      </c>
    </row>
    <row r="3696" spans="2:4" x14ac:dyDescent="0.2">
      <c r="B3696" t="s">
        <v>3732</v>
      </c>
      <c r="C3696" s="51">
        <f>Corr_0!C3696</f>
        <v>-2.7927017508018251E-2</v>
      </c>
      <c r="D3696" s="51">
        <v>2.7718805920937919E-2</v>
      </c>
    </row>
    <row r="3697" spans="2:4" x14ac:dyDescent="0.2">
      <c r="B3697" t="s">
        <v>3733</v>
      </c>
      <c r="C3697" s="51">
        <f>Corr_0!C3697</f>
        <v>-1.3326896691072869E-2</v>
      </c>
      <c r="D3697" s="51">
        <v>7.2475575855665053E-2</v>
      </c>
    </row>
    <row r="3698" spans="2:4" x14ac:dyDescent="0.2">
      <c r="B3698" t="s">
        <v>3734</v>
      </c>
      <c r="C3698" s="51">
        <f>Corr_0!C3698</f>
        <v>-9.1808779587597405E-3</v>
      </c>
      <c r="D3698" s="51">
        <v>2.50814395155265E-2</v>
      </c>
    </row>
    <row r="3699" spans="2:4" x14ac:dyDescent="0.2">
      <c r="B3699" t="s">
        <v>3735</v>
      </c>
      <c r="C3699" s="51">
        <f>Corr_0!C3699</f>
        <v>-2.0773961311289731E-2</v>
      </c>
      <c r="D3699" s="51">
        <v>3.2139926517401142E-2</v>
      </c>
    </row>
    <row r="3700" spans="2:4" x14ac:dyDescent="0.2">
      <c r="B3700" t="s">
        <v>3736</v>
      </c>
      <c r="C3700" s="51">
        <f>Corr_0!C3700</f>
        <v>-7.3615376193635843E-3</v>
      </c>
      <c r="D3700" s="51">
        <v>4.1659019615128995E-2</v>
      </c>
    </row>
    <row r="3701" spans="2:4" x14ac:dyDescent="0.2">
      <c r="B3701" t="s">
        <v>3737</v>
      </c>
      <c r="C3701" s="51">
        <f>Corr_0!C3701</f>
        <v>2.7341750287397867E-2</v>
      </c>
      <c r="D3701" s="51">
        <v>3.0167350257442833E-2</v>
      </c>
    </row>
    <row r="3702" spans="2:4" x14ac:dyDescent="0.2">
      <c r="B3702" t="s">
        <v>3738</v>
      </c>
      <c r="C3702" s="51">
        <f>Corr_0!C3702</f>
        <v>-5.3615978413508805E-4</v>
      </c>
      <c r="D3702" s="51">
        <v>3.3042913793913976E-2</v>
      </c>
    </row>
    <row r="3703" spans="2:4" x14ac:dyDescent="0.2">
      <c r="B3703" t="s">
        <v>3739</v>
      </c>
      <c r="C3703" s="51">
        <f>Corr_0!C3703</f>
        <v>3.1343055210298745E-2</v>
      </c>
      <c r="D3703" s="51">
        <v>4.7995343811209845E-2</v>
      </c>
    </row>
    <row r="3704" spans="2:4" x14ac:dyDescent="0.2">
      <c r="B3704" t="s">
        <v>3740</v>
      </c>
      <c r="C3704" s="51">
        <f>Corr_0!C3704</f>
        <v>4.6202919884707178E-2</v>
      </c>
      <c r="D3704" s="51">
        <v>2.5161004593547087E-2</v>
      </c>
    </row>
    <row r="3705" spans="2:4" x14ac:dyDescent="0.2">
      <c r="B3705" t="s">
        <v>3741</v>
      </c>
      <c r="C3705" s="51">
        <f>Corr_0!C3705</f>
        <v>4.1770671001486334E-2</v>
      </c>
      <c r="D3705" s="51">
        <v>3.3212915358175971E-2</v>
      </c>
    </row>
    <row r="3706" spans="2:4" x14ac:dyDescent="0.2">
      <c r="B3706" t="s">
        <v>3742</v>
      </c>
      <c r="C3706" s="51">
        <f>Corr_0!C3706</f>
        <v>7.0277288074199768E-3</v>
      </c>
      <c r="D3706" s="51">
        <v>2.5726654663550601E-2</v>
      </c>
    </row>
    <row r="3707" spans="2:4" x14ac:dyDescent="0.2">
      <c r="B3707" t="s">
        <v>3743</v>
      </c>
      <c r="C3707" s="51">
        <f>Corr_0!C3707</f>
        <v>3.9608030144751394E-2</v>
      </c>
      <c r="D3707" s="51">
        <v>2.5385655586081926E-2</v>
      </c>
    </row>
    <row r="3708" spans="2:4" x14ac:dyDescent="0.2">
      <c r="B3708" t="s">
        <v>3744</v>
      </c>
      <c r="C3708" s="51">
        <f>Corr_0!C3708</f>
        <v>9.0145238383662792E-3</v>
      </c>
      <c r="D3708" s="51">
        <v>3.8239481176404862E-2</v>
      </c>
    </row>
    <row r="3709" spans="2:4" x14ac:dyDescent="0.2">
      <c r="B3709" t="s">
        <v>3745</v>
      </c>
      <c r="C3709" s="51">
        <f>Corr_0!C3709</f>
        <v>-2.8368219186520514E-2</v>
      </c>
      <c r="D3709" s="51">
        <v>2.9864888939632583E-2</v>
      </c>
    </row>
    <row r="3710" spans="2:4" x14ac:dyDescent="0.2">
      <c r="B3710" t="s">
        <v>3746</v>
      </c>
      <c r="C3710" s="51">
        <f>Corr_0!C3710</f>
        <v>-7.9242131032598671E-3</v>
      </c>
      <c r="D3710" s="51">
        <v>3.6223249337234253E-2</v>
      </c>
    </row>
    <row r="3711" spans="2:4" x14ac:dyDescent="0.2">
      <c r="B3711" t="s">
        <v>3747</v>
      </c>
      <c r="C3711" s="51">
        <f>Corr_0!C3711</f>
        <v>1.6008812243588702E-4</v>
      </c>
      <c r="D3711" s="51">
        <v>2.9328525082624117E-2</v>
      </c>
    </row>
    <row r="3712" spans="2:4" x14ac:dyDescent="0.2">
      <c r="B3712" t="s">
        <v>3748</v>
      </c>
      <c r="C3712" s="51">
        <f>Corr_0!C3712</f>
        <v>2.479553857279352E-2</v>
      </c>
      <c r="D3712" s="51">
        <v>4.9730194305152783E-2</v>
      </c>
    </row>
    <row r="3713" spans="2:4" x14ac:dyDescent="0.2">
      <c r="B3713" t="s">
        <v>3749</v>
      </c>
      <c r="C3713" s="51">
        <f>Corr_0!C3713</f>
        <v>-2.0178450047760293E-3</v>
      </c>
      <c r="D3713" s="51">
        <v>2.7747780988882871E-2</v>
      </c>
    </row>
    <row r="3714" spans="2:4" x14ac:dyDescent="0.2">
      <c r="B3714" t="s">
        <v>3750</v>
      </c>
      <c r="C3714" s="51">
        <f>Corr_0!C3714</f>
        <v>-1.0974101320412969E-2</v>
      </c>
      <c r="D3714" s="51">
        <v>3.6973775864819272E-2</v>
      </c>
    </row>
    <row r="3715" spans="2:4" x14ac:dyDescent="0.2">
      <c r="B3715" t="s">
        <v>3751</v>
      </c>
      <c r="C3715" s="51">
        <f>Corr_0!C3715</f>
        <v>5.5132494959593707E-2</v>
      </c>
      <c r="D3715" s="51">
        <v>2.8569543908087913E-2</v>
      </c>
    </row>
    <row r="3716" spans="2:4" x14ac:dyDescent="0.2">
      <c r="B3716" t="s">
        <v>3752</v>
      </c>
      <c r="C3716" s="51">
        <f>Corr_0!C3716</f>
        <v>9.5165514521328726E-3</v>
      </c>
      <c r="D3716" s="51">
        <v>3.546780264826925E-2</v>
      </c>
    </row>
    <row r="3717" spans="2:4" x14ac:dyDescent="0.2">
      <c r="B3717" t="s">
        <v>3753</v>
      </c>
      <c r="C3717" s="51">
        <f>Corr_0!C3717</f>
        <v>-9.8817470784403495E-3</v>
      </c>
      <c r="D3717" s="51">
        <v>2.5431642848416591E-2</v>
      </c>
    </row>
    <row r="3718" spans="2:4" x14ac:dyDescent="0.2">
      <c r="B3718" t="s">
        <v>3754</v>
      </c>
      <c r="C3718" s="51">
        <f>Corr_0!C3718</f>
        <v>7.3936062441415356E-3</v>
      </c>
      <c r="D3718" s="51">
        <v>3.6534643659036067E-2</v>
      </c>
    </row>
    <row r="3719" spans="2:4" x14ac:dyDescent="0.2">
      <c r="B3719" t="s">
        <v>3755</v>
      </c>
      <c r="C3719" s="51">
        <f>Corr_0!C3719</f>
        <v>-9.0408114574508352E-3</v>
      </c>
      <c r="D3719" s="51">
        <v>2.7234172733139592E-2</v>
      </c>
    </row>
    <row r="3720" spans="2:4" x14ac:dyDescent="0.2">
      <c r="B3720" t="s">
        <v>3756</v>
      </c>
      <c r="C3720" s="51">
        <f>Corr_0!C3720</f>
        <v>-1.0822482134416037E-2</v>
      </c>
      <c r="D3720" s="51">
        <v>2.7669303224695904E-2</v>
      </c>
    </row>
    <row r="3721" spans="2:4" x14ac:dyDescent="0.2">
      <c r="B3721" t="s">
        <v>3757</v>
      </c>
      <c r="C3721" s="51">
        <f>Corr_0!C3721</f>
        <v>2.65481123057969E-2</v>
      </c>
      <c r="D3721" s="51">
        <v>3.9249575739256234E-2</v>
      </c>
    </row>
    <row r="3722" spans="2:4" x14ac:dyDescent="0.2">
      <c r="B3722" t="s">
        <v>3758</v>
      </c>
      <c r="C3722" s="51">
        <f>Corr_0!C3722</f>
        <v>-4.3380453656260025E-2</v>
      </c>
      <c r="D3722" s="51">
        <v>4.6213683691447696E-2</v>
      </c>
    </row>
    <row r="3723" spans="2:4" x14ac:dyDescent="0.2">
      <c r="B3723" t="s">
        <v>3759</v>
      </c>
      <c r="C3723" s="51">
        <f>Corr_0!C3723</f>
        <v>5.2324039694417408E-2</v>
      </c>
      <c r="D3723" s="51">
        <v>3.9812636539664478E-2</v>
      </c>
    </row>
    <row r="3724" spans="2:4" x14ac:dyDescent="0.2">
      <c r="B3724" t="s">
        <v>3760</v>
      </c>
      <c r="C3724" s="51">
        <f>Corr_0!C3724</f>
        <v>1.7077203119082469E-3</v>
      </c>
      <c r="D3724" s="51">
        <v>2.5453995403985363E-2</v>
      </c>
    </row>
    <row r="3725" spans="2:4" x14ac:dyDescent="0.2">
      <c r="B3725" t="s">
        <v>3761</v>
      </c>
      <c r="C3725" s="51">
        <f>Corr_0!C3725</f>
        <v>7.2353661563230066E-4</v>
      </c>
      <c r="D3725" s="51">
        <v>2.590968100755461E-2</v>
      </c>
    </row>
    <row r="3726" spans="2:4" x14ac:dyDescent="0.2">
      <c r="B3726" t="s">
        <v>3762</v>
      </c>
      <c r="C3726" s="51">
        <f>Corr_0!C3726</f>
        <v>8.6365080718457631E-3</v>
      </c>
      <c r="D3726" s="51">
        <v>2.5700540345177214E-2</v>
      </c>
    </row>
    <row r="3727" spans="2:4" x14ac:dyDescent="0.2">
      <c r="B3727" t="s">
        <v>3763</v>
      </c>
      <c r="C3727" s="51">
        <f>Corr_0!C3727</f>
        <v>1.8009284262741811E-3</v>
      </c>
      <c r="D3727" s="51">
        <v>5.2719742793654614E-2</v>
      </c>
    </row>
    <row r="3728" spans="2:4" x14ac:dyDescent="0.2">
      <c r="B3728" t="s">
        <v>3764</v>
      </c>
      <c r="C3728" s="51">
        <f>Corr_0!C3728</f>
        <v>2.3163610668883693E-2</v>
      </c>
      <c r="D3728" s="51">
        <v>2.5051242569529793E-2</v>
      </c>
    </row>
    <row r="3729" spans="2:4" x14ac:dyDescent="0.2">
      <c r="B3729" t="s">
        <v>3765</v>
      </c>
      <c r="C3729" s="51">
        <f>Corr_0!C3729</f>
        <v>1.3046110660175671E-2</v>
      </c>
      <c r="D3729" s="51">
        <v>2.7355263576112204E-2</v>
      </c>
    </row>
    <row r="3730" spans="2:4" x14ac:dyDescent="0.2">
      <c r="B3730" t="s">
        <v>3766</v>
      </c>
      <c r="C3730" s="51">
        <f>Corr_0!C3730</f>
        <v>6.0388207855328908E-3</v>
      </c>
      <c r="D3730" s="51">
        <v>2.5022018084615558E-2</v>
      </c>
    </row>
    <row r="3731" spans="2:4" x14ac:dyDescent="0.2">
      <c r="B3731" t="s">
        <v>3767</v>
      </c>
      <c r="C3731" s="51">
        <f>Corr_0!C3731</f>
        <v>1.1683606117744686E-2</v>
      </c>
      <c r="D3731" s="51">
        <v>2.6271888523374854E-2</v>
      </c>
    </row>
    <row r="3732" spans="2:4" x14ac:dyDescent="0.2">
      <c r="B3732" t="s">
        <v>3768</v>
      </c>
      <c r="C3732" s="51">
        <f>Corr_0!C3732</f>
        <v>3.7941531677722316E-2</v>
      </c>
      <c r="D3732" s="51">
        <v>5.4441094243405042E-2</v>
      </c>
    </row>
    <row r="3733" spans="2:4" x14ac:dyDescent="0.2">
      <c r="B3733" t="s">
        <v>3769</v>
      </c>
      <c r="C3733" s="51">
        <f>Corr_0!C3733</f>
        <v>-1.116516609861558E-2</v>
      </c>
      <c r="D3733" s="51">
        <v>6.4093955969783845E-2</v>
      </c>
    </row>
    <row r="3734" spans="2:4" x14ac:dyDescent="0.2">
      <c r="B3734" t="s">
        <v>3770</v>
      </c>
      <c r="C3734" s="51">
        <f>Corr_0!C3734</f>
        <v>-2.5396123742627688E-2</v>
      </c>
      <c r="D3734" s="51">
        <v>7.1258063845879349E-2</v>
      </c>
    </row>
    <row r="3735" spans="2:4" x14ac:dyDescent="0.2">
      <c r="B3735" t="s">
        <v>3771</v>
      </c>
      <c r="C3735" s="51">
        <f>Corr_0!C3735</f>
        <v>-2.0078736324144059E-3</v>
      </c>
      <c r="D3735" s="51">
        <v>3.4109898100285876E-2</v>
      </c>
    </row>
    <row r="3736" spans="2:4" x14ac:dyDescent="0.2">
      <c r="B3736" t="s">
        <v>3772</v>
      </c>
      <c r="C3736" s="51">
        <f>Corr_0!C3736</f>
        <v>1.6108909622257288E-2</v>
      </c>
      <c r="D3736" s="51">
        <v>3.5329295614675682E-2</v>
      </c>
    </row>
    <row r="3737" spans="2:4" x14ac:dyDescent="0.2">
      <c r="B3737" t="s">
        <v>3773</v>
      </c>
      <c r="C3737" s="51">
        <f>Corr_0!C3737</f>
        <v>1.1737370731174493E-2</v>
      </c>
      <c r="D3737" s="51">
        <v>2.5391795222827678E-2</v>
      </c>
    </row>
    <row r="3738" spans="2:4" x14ac:dyDescent="0.2">
      <c r="B3738" t="s">
        <v>3774</v>
      </c>
      <c r="C3738" s="51">
        <f>Corr_0!C3738</f>
        <v>2.2918420461255248E-2</v>
      </c>
      <c r="D3738" s="51">
        <v>4.6801628624266331E-2</v>
      </c>
    </row>
    <row r="3739" spans="2:4" x14ac:dyDescent="0.2">
      <c r="B3739" t="s">
        <v>3775</v>
      </c>
      <c r="C3739" s="51">
        <f>Corr_0!C3739</f>
        <v>3.087150497717224E-2</v>
      </c>
      <c r="D3739" s="51">
        <v>2.6310559150246791E-2</v>
      </c>
    </row>
    <row r="3740" spans="2:4" x14ac:dyDescent="0.2">
      <c r="B3740" t="s">
        <v>3776</v>
      </c>
      <c r="C3740" s="51">
        <f>Corr_0!C3740</f>
        <v>1.1480020775837072E-2</v>
      </c>
      <c r="D3740" s="51">
        <v>4.6978070118165578E-2</v>
      </c>
    </row>
    <row r="3741" spans="2:4" x14ac:dyDescent="0.2">
      <c r="B3741" t="s">
        <v>3777</v>
      </c>
      <c r="C3741" s="51">
        <f>Corr_0!C3741</f>
        <v>-9.5921892072715533E-3</v>
      </c>
      <c r="D3741" s="51">
        <v>3.1647044393300815E-2</v>
      </c>
    </row>
    <row r="3742" spans="2:4" x14ac:dyDescent="0.2">
      <c r="B3742" t="s">
        <v>3778</v>
      </c>
      <c r="C3742" s="51">
        <f>Corr_0!C3742</f>
        <v>-2.3651672577331855E-2</v>
      </c>
      <c r="D3742" s="51">
        <v>2.6542108044456773E-2</v>
      </c>
    </row>
    <row r="3743" spans="2:4" x14ac:dyDescent="0.2">
      <c r="B3743" t="s">
        <v>3779</v>
      </c>
      <c r="C3743" s="51">
        <f>Corr_0!C3743</f>
        <v>-5.6730829387184618E-3</v>
      </c>
      <c r="D3743" s="51">
        <v>3.1231133930121384E-2</v>
      </c>
    </row>
    <row r="3744" spans="2:4" x14ac:dyDescent="0.2">
      <c r="B3744" t="s">
        <v>3780</v>
      </c>
      <c r="C3744" s="51">
        <f>Corr_0!C3744</f>
        <v>3.8179727563317344E-3</v>
      </c>
      <c r="D3744" s="51">
        <v>4.4599527827304621E-2</v>
      </c>
    </row>
    <row r="3745" spans="2:4" x14ac:dyDescent="0.2">
      <c r="B3745" t="s">
        <v>3781</v>
      </c>
      <c r="C3745" s="51">
        <f>Corr_0!C3745</f>
        <v>4.7694932112510011E-2</v>
      </c>
      <c r="D3745" s="51">
        <v>3.5841888696332203E-2</v>
      </c>
    </row>
    <row r="3746" spans="2:4" x14ac:dyDescent="0.2">
      <c r="B3746" t="s">
        <v>3782</v>
      </c>
      <c r="C3746" s="51">
        <f>Corr_0!C3746</f>
        <v>-1.4062564463514331E-3</v>
      </c>
      <c r="D3746" s="51">
        <v>2.8418322159292561E-2</v>
      </c>
    </row>
    <row r="3747" spans="2:4" x14ac:dyDescent="0.2">
      <c r="B3747" t="s">
        <v>3783</v>
      </c>
      <c r="C3747" s="51">
        <f>Corr_0!C3747</f>
        <v>1.3223501534973934E-2</v>
      </c>
      <c r="D3747" s="51">
        <v>2.7428068231593064E-2</v>
      </c>
    </row>
    <row r="3748" spans="2:4" x14ac:dyDescent="0.2">
      <c r="B3748" t="s">
        <v>3784</v>
      </c>
      <c r="C3748" s="51">
        <f>Corr_0!C3748</f>
        <v>2.7645125677165996E-2</v>
      </c>
      <c r="D3748" s="51">
        <v>0.10246051831686306</v>
      </c>
    </row>
    <row r="3749" spans="2:4" x14ac:dyDescent="0.2">
      <c r="B3749" t="s">
        <v>3785</v>
      </c>
      <c r="C3749" s="51">
        <f>Corr_0!C3749</f>
        <v>1.2091297405201862E-2</v>
      </c>
      <c r="D3749" s="51">
        <v>2.885347323360761E-2</v>
      </c>
    </row>
    <row r="3750" spans="2:4" x14ac:dyDescent="0.2">
      <c r="B3750" t="s">
        <v>3786</v>
      </c>
      <c r="C3750" s="51">
        <f>Corr_0!C3750</f>
        <v>-1.8902355085125121E-3</v>
      </c>
      <c r="D3750" s="51">
        <v>4.8858425938201493E-2</v>
      </c>
    </row>
    <row r="3751" spans="2:4" x14ac:dyDescent="0.2">
      <c r="B3751" t="s">
        <v>3787</v>
      </c>
      <c r="C3751" s="51">
        <f>Corr_0!C3751</f>
        <v>1.8767454689342992E-2</v>
      </c>
      <c r="D3751" s="51">
        <v>3.5168444814611483E-2</v>
      </c>
    </row>
    <row r="3752" spans="2:4" x14ac:dyDescent="0.2">
      <c r="B3752" t="s">
        <v>3788</v>
      </c>
      <c r="C3752" s="51">
        <f>Corr_0!C3752</f>
        <v>3.1965835835941869E-2</v>
      </c>
      <c r="D3752" s="51">
        <v>3.2275444380307119E-2</v>
      </c>
    </row>
    <row r="3753" spans="2:4" x14ac:dyDescent="0.2">
      <c r="B3753" t="s">
        <v>3789</v>
      </c>
      <c r="C3753" s="51">
        <f>Corr_0!C3753</f>
        <v>-8.7510211190116437E-3</v>
      </c>
      <c r="D3753" s="51">
        <v>2.598201392537754E-2</v>
      </c>
    </row>
    <row r="3754" spans="2:4" x14ac:dyDescent="0.2">
      <c r="B3754" t="s">
        <v>3790</v>
      </c>
      <c r="C3754" s="51">
        <f>Corr_0!C3754</f>
        <v>-8.0167707065718907E-4</v>
      </c>
      <c r="D3754" s="51">
        <v>3.0980998304861479E-2</v>
      </c>
    </row>
    <row r="3755" spans="2:4" x14ac:dyDescent="0.2">
      <c r="B3755" t="s">
        <v>3791</v>
      </c>
      <c r="C3755" s="51">
        <f>Corr_0!C3755</f>
        <v>1.6385827018533299E-2</v>
      </c>
      <c r="D3755" s="51">
        <v>5.7281021819577962E-2</v>
      </c>
    </row>
    <row r="3756" spans="2:4" x14ac:dyDescent="0.2">
      <c r="B3756" t="s">
        <v>3792</v>
      </c>
      <c r="C3756" s="51">
        <f>Corr_0!C3756</f>
        <v>1.5760211627122309E-2</v>
      </c>
      <c r="D3756" s="51">
        <v>4.8461471127189987E-2</v>
      </c>
    </row>
    <row r="3757" spans="2:4" x14ac:dyDescent="0.2">
      <c r="B3757" t="s">
        <v>3793</v>
      </c>
      <c r="C3757" s="51">
        <f>Corr_0!C3757</f>
        <v>3.2334440927481471E-3</v>
      </c>
      <c r="D3757" s="51">
        <v>2.7656048850150695E-2</v>
      </c>
    </row>
    <row r="3758" spans="2:4" x14ac:dyDescent="0.2">
      <c r="B3758" t="s">
        <v>3794</v>
      </c>
      <c r="C3758" s="51">
        <f>Corr_0!C3758</f>
        <v>-7.5295668369878502E-3</v>
      </c>
      <c r="D3758" s="51">
        <v>3.7322558889358357E-2</v>
      </c>
    </row>
    <row r="3759" spans="2:4" x14ac:dyDescent="0.2">
      <c r="B3759" t="s">
        <v>3795</v>
      </c>
      <c r="C3759" s="51">
        <f>Corr_0!C3759</f>
        <v>-6.9435718734754733E-3</v>
      </c>
      <c r="D3759" s="51">
        <v>2.5095582503260359E-2</v>
      </c>
    </row>
    <row r="3760" spans="2:4" x14ac:dyDescent="0.2">
      <c r="B3760" t="s">
        <v>3796</v>
      </c>
      <c r="C3760" s="51">
        <f>Corr_0!C3760</f>
        <v>2.5826812814815315E-3</v>
      </c>
      <c r="D3760" s="51">
        <v>5.7806223362942437E-2</v>
      </c>
    </row>
    <row r="3761" spans="2:4" x14ac:dyDescent="0.2">
      <c r="B3761" t="s">
        <v>3797</v>
      </c>
      <c r="C3761" s="51">
        <f>Corr_0!C3761</f>
        <v>1.8341547724725574E-3</v>
      </c>
      <c r="D3761" s="51">
        <v>2.7357288250947649E-2</v>
      </c>
    </row>
    <row r="3762" spans="2:4" x14ac:dyDescent="0.2">
      <c r="B3762" t="s">
        <v>3798</v>
      </c>
      <c r="C3762" s="51">
        <f>Corr_0!C3762</f>
        <v>7.7793216168847998E-3</v>
      </c>
      <c r="D3762" s="51">
        <v>4.9894812292685761E-2</v>
      </c>
    </row>
    <row r="3763" spans="2:4" x14ac:dyDescent="0.2">
      <c r="B3763" t="s">
        <v>3799</v>
      </c>
      <c r="C3763" s="51">
        <f>Corr_0!C3763</f>
        <v>-1.3891718757436328E-2</v>
      </c>
      <c r="D3763" s="51">
        <v>2.815160749140427E-2</v>
      </c>
    </row>
    <row r="3764" spans="2:4" x14ac:dyDescent="0.2">
      <c r="B3764" t="s">
        <v>3800</v>
      </c>
      <c r="C3764" s="51">
        <f>Corr_0!C3764</f>
        <v>9.0413486394820344E-3</v>
      </c>
      <c r="D3764" s="51">
        <v>3.2600837995739124E-2</v>
      </c>
    </row>
    <row r="3765" spans="2:4" x14ac:dyDescent="0.2">
      <c r="B3765" t="s">
        <v>3801</v>
      </c>
      <c r="C3765" s="51">
        <f>Corr_0!C3765</f>
        <v>-2.9092765667693091E-3</v>
      </c>
      <c r="D3765" s="51">
        <v>0.11511461928709277</v>
      </c>
    </row>
    <row r="3766" spans="2:4" x14ac:dyDescent="0.2">
      <c r="B3766" t="s">
        <v>3802</v>
      </c>
      <c r="C3766" s="51">
        <f>Corr_0!C3766</f>
        <v>2.50356960171597E-2</v>
      </c>
      <c r="D3766" s="51">
        <v>7.4640312186607369E-2</v>
      </c>
    </row>
    <row r="3767" spans="2:4" x14ac:dyDescent="0.2">
      <c r="B3767" t="s">
        <v>3803</v>
      </c>
      <c r="C3767" s="51">
        <f>Corr_0!C3767</f>
        <v>1.0321254322673275E-2</v>
      </c>
      <c r="D3767" s="51">
        <v>4.9103590750251891E-2</v>
      </c>
    </row>
    <row r="3768" spans="2:4" x14ac:dyDescent="0.2">
      <c r="B3768" t="s">
        <v>3804</v>
      </c>
      <c r="C3768" s="51">
        <f>Corr_0!C3768</f>
        <v>5.0441906433158438E-3</v>
      </c>
      <c r="D3768" s="51">
        <v>2.5209326622417434E-2</v>
      </c>
    </row>
    <row r="3769" spans="2:4" x14ac:dyDescent="0.2">
      <c r="B3769" t="s">
        <v>3805</v>
      </c>
      <c r="C3769" s="51">
        <f>Corr_0!C3769</f>
        <v>6.541828713225889E-2</v>
      </c>
      <c r="D3769" s="51">
        <v>2.7149998365951181E-2</v>
      </c>
    </row>
    <row r="3770" spans="2:4" x14ac:dyDescent="0.2">
      <c r="B3770" t="s">
        <v>3806</v>
      </c>
      <c r="C3770" s="51">
        <f>Corr_0!C3770</f>
        <v>1.1130425082709011E-2</v>
      </c>
      <c r="D3770" s="51">
        <v>3.178294155232083E-2</v>
      </c>
    </row>
    <row r="3771" spans="2:4" x14ac:dyDescent="0.2">
      <c r="B3771" t="s">
        <v>3807</v>
      </c>
      <c r="C3771" s="51">
        <f>Corr_0!C3771</f>
        <v>3.7629810451827332E-2</v>
      </c>
      <c r="D3771" s="51">
        <v>3.3334852170515489E-2</v>
      </c>
    </row>
    <row r="3772" spans="2:4" x14ac:dyDescent="0.2">
      <c r="B3772" t="s">
        <v>3808</v>
      </c>
      <c r="C3772" s="51">
        <f>Corr_0!C3772</f>
        <v>-1.9524193715940281E-2</v>
      </c>
      <c r="D3772" s="51">
        <v>5.1381534039029134E-2</v>
      </c>
    </row>
    <row r="3773" spans="2:4" x14ac:dyDescent="0.2">
      <c r="B3773" t="s">
        <v>3809</v>
      </c>
      <c r="C3773" s="51">
        <f>Corr_0!C3773</f>
        <v>1.5079936245766361E-3</v>
      </c>
      <c r="D3773" s="51">
        <v>2.9231049668895805E-2</v>
      </c>
    </row>
    <row r="3774" spans="2:4" x14ac:dyDescent="0.2">
      <c r="B3774" t="s">
        <v>3810</v>
      </c>
      <c r="C3774" s="51">
        <f>Corr_0!C3774</f>
        <v>1.3711178789907718E-2</v>
      </c>
      <c r="D3774" s="51">
        <v>4.3066099525295568E-2</v>
      </c>
    </row>
    <row r="3775" spans="2:4" x14ac:dyDescent="0.2">
      <c r="B3775" t="s">
        <v>3811</v>
      </c>
      <c r="C3775" s="51">
        <f>Corr_0!C3775</f>
        <v>3.656955524058475E-2</v>
      </c>
      <c r="D3775" s="51">
        <v>2.6159328000839133E-2</v>
      </c>
    </row>
    <row r="3776" spans="2:4" x14ac:dyDescent="0.2">
      <c r="B3776" t="s">
        <v>3812</v>
      </c>
      <c r="C3776" s="51">
        <f>Corr_0!C3776</f>
        <v>1.9871584098555689E-2</v>
      </c>
      <c r="D3776" s="51">
        <v>2.5001660638794672E-2</v>
      </c>
    </row>
    <row r="3777" spans="2:4" x14ac:dyDescent="0.2">
      <c r="B3777" t="s">
        <v>3813</v>
      </c>
      <c r="C3777" s="51">
        <f>Corr_0!C3777</f>
        <v>1.8709166082117236E-2</v>
      </c>
      <c r="D3777" s="51">
        <v>3.1661650116277119E-2</v>
      </c>
    </row>
    <row r="3778" spans="2:4" x14ac:dyDescent="0.2">
      <c r="B3778" t="s">
        <v>3814</v>
      </c>
      <c r="C3778" s="51">
        <f>Corr_0!C3778</f>
        <v>-8.7820992715756888E-3</v>
      </c>
      <c r="D3778" s="51">
        <v>5.0968895776685556E-2</v>
      </c>
    </row>
    <row r="3779" spans="2:4" x14ac:dyDescent="0.2">
      <c r="B3779" t="s">
        <v>3815</v>
      </c>
      <c r="C3779" s="51">
        <f>Corr_0!C3779</f>
        <v>-4.3666294936182386E-3</v>
      </c>
      <c r="D3779" s="51">
        <v>2.5006920872972006E-2</v>
      </c>
    </row>
    <row r="3780" spans="2:4" x14ac:dyDescent="0.2">
      <c r="B3780" t="s">
        <v>3816</v>
      </c>
      <c r="C3780" s="51">
        <f>Corr_0!C3780</f>
        <v>2.1519406054195944E-2</v>
      </c>
      <c r="D3780" s="51">
        <v>3.6262535168997655E-2</v>
      </c>
    </row>
    <row r="3781" spans="2:4" x14ac:dyDescent="0.2">
      <c r="B3781" t="s">
        <v>3817</v>
      </c>
      <c r="C3781" s="51">
        <f>Corr_0!C3781</f>
        <v>1.8787784773391599E-2</v>
      </c>
      <c r="D3781" s="51">
        <v>2.7346849786443174E-2</v>
      </c>
    </row>
    <row r="3782" spans="2:4" x14ac:dyDescent="0.2">
      <c r="B3782" t="s">
        <v>3818</v>
      </c>
      <c r="C3782" s="51">
        <f>Corr_0!C3782</f>
        <v>3.9437815224149164E-3</v>
      </c>
      <c r="D3782" s="51">
        <v>2.6034130750989336E-2</v>
      </c>
    </row>
    <row r="3783" spans="2:4" x14ac:dyDescent="0.2">
      <c r="B3783" t="s">
        <v>3819</v>
      </c>
      <c r="C3783" s="51">
        <f>Corr_0!C3783</f>
        <v>4.5664102748748919E-3</v>
      </c>
      <c r="D3783" s="51">
        <v>3.0042567540973224E-2</v>
      </c>
    </row>
    <row r="3784" spans="2:4" x14ac:dyDescent="0.2">
      <c r="B3784" t="s">
        <v>3820</v>
      </c>
      <c r="C3784" s="51">
        <f>Corr_0!C3784</f>
        <v>2.2034769764479462E-2</v>
      </c>
      <c r="D3784" s="51">
        <v>3.6971291502133463E-2</v>
      </c>
    </row>
    <row r="3785" spans="2:4" x14ac:dyDescent="0.2">
      <c r="B3785" t="s">
        <v>3821</v>
      </c>
      <c r="C3785" s="51">
        <f>Corr_0!C3785</f>
        <v>4.1094484659145267E-2</v>
      </c>
      <c r="D3785" s="51">
        <v>3.6117907405519005E-2</v>
      </c>
    </row>
    <row r="3786" spans="2:4" x14ac:dyDescent="0.2">
      <c r="B3786" t="s">
        <v>3822</v>
      </c>
      <c r="C3786" s="51">
        <f>Corr_0!C3786</f>
        <v>-6.0325301600989509E-3</v>
      </c>
      <c r="D3786" s="51">
        <v>2.5245761131297582E-2</v>
      </c>
    </row>
    <row r="3787" spans="2:4" x14ac:dyDescent="0.2">
      <c r="B3787" t="s">
        <v>3823</v>
      </c>
      <c r="C3787" s="51">
        <f>Corr_0!C3787</f>
        <v>2.3150750893491785E-2</v>
      </c>
      <c r="D3787" s="51">
        <v>3.3214996048449741E-2</v>
      </c>
    </row>
    <row r="3788" spans="2:4" x14ac:dyDescent="0.2">
      <c r="B3788" t="s">
        <v>3824</v>
      </c>
      <c r="C3788" s="51">
        <f>Corr_0!C3788</f>
        <v>-2.7491631570661347E-2</v>
      </c>
      <c r="D3788" s="51">
        <v>6.394171712378019E-2</v>
      </c>
    </row>
    <row r="3789" spans="2:4" x14ac:dyDescent="0.2">
      <c r="B3789" t="s">
        <v>3825</v>
      </c>
      <c r="C3789" s="51">
        <f>Corr_0!C3789</f>
        <v>2.363305023593041E-2</v>
      </c>
      <c r="D3789" s="51">
        <v>3.7906329995034474E-2</v>
      </c>
    </row>
    <row r="3790" spans="2:4" x14ac:dyDescent="0.2">
      <c r="B3790" t="s">
        <v>3826</v>
      </c>
      <c r="C3790" s="51">
        <f>Corr_0!C3790</f>
        <v>3.7634363704489568E-2</v>
      </c>
      <c r="D3790" s="51">
        <v>2.8925532177200747E-2</v>
      </c>
    </row>
    <row r="3791" spans="2:4" x14ac:dyDescent="0.2">
      <c r="B3791" t="s">
        <v>3827</v>
      </c>
      <c r="C3791" s="51">
        <f>Corr_0!C3791</f>
        <v>1.2713358859683464E-2</v>
      </c>
      <c r="D3791" s="51">
        <v>2.5078839818320691E-2</v>
      </c>
    </row>
    <row r="3792" spans="2:4" x14ac:dyDescent="0.2">
      <c r="B3792" t="s">
        <v>3828</v>
      </c>
      <c r="C3792" s="51">
        <f>Corr_0!C3792</f>
        <v>-3.2733122337210298E-2</v>
      </c>
      <c r="D3792" s="51">
        <v>3.1982893134963296E-2</v>
      </c>
    </row>
    <row r="3793" spans="2:4" x14ac:dyDescent="0.2">
      <c r="B3793" t="s">
        <v>3829</v>
      </c>
      <c r="C3793" s="51">
        <f>Corr_0!C3793</f>
        <v>9.0982401255049316E-3</v>
      </c>
      <c r="D3793" s="51">
        <v>2.8098732216165764E-2</v>
      </c>
    </row>
    <row r="3794" spans="2:4" x14ac:dyDescent="0.2">
      <c r="B3794" t="s">
        <v>3830</v>
      </c>
      <c r="C3794" s="51">
        <f>Corr_0!C3794</f>
        <v>4.0307874244697332E-2</v>
      </c>
      <c r="D3794" s="51">
        <v>2.5989901162961404E-2</v>
      </c>
    </row>
    <row r="3795" spans="2:4" x14ac:dyDescent="0.2">
      <c r="B3795" t="s">
        <v>3831</v>
      </c>
      <c r="C3795" s="51">
        <f>Corr_0!C3795</f>
        <v>1.8161270235958725E-2</v>
      </c>
      <c r="D3795" s="51">
        <v>4.5997631782246515E-2</v>
      </c>
    </row>
    <row r="3796" spans="2:4" x14ac:dyDescent="0.2">
      <c r="B3796" t="s">
        <v>3832</v>
      </c>
      <c r="C3796" s="51">
        <f>Corr_0!C3796</f>
        <v>-1.0992129791991198E-3</v>
      </c>
      <c r="D3796" s="51">
        <v>8.5166908286563786E-2</v>
      </c>
    </row>
    <row r="3797" spans="2:4" x14ac:dyDescent="0.2">
      <c r="B3797" t="s">
        <v>3833</v>
      </c>
      <c r="C3797" s="51">
        <f>Corr_0!C3797</f>
        <v>1.3801016039300227E-2</v>
      </c>
      <c r="D3797" s="51">
        <v>2.7221498860008565E-2</v>
      </c>
    </row>
    <row r="3798" spans="2:4" x14ac:dyDescent="0.2">
      <c r="B3798" t="s">
        <v>3834</v>
      </c>
      <c r="C3798" s="51">
        <f>Corr_0!C3798</f>
        <v>4.8531854739156027E-2</v>
      </c>
      <c r="D3798" s="51">
        <v>2.6879436557141582E-2</v>
      </c>
    </row>
    <row r="3799" spans="2:4" x14ac:dyDescent="0.2">
      <c r="B3799" t="s">
        <v>3835</v>
      </c>
      <c r="C3799" s="51">
        <f>Corr_0!C3799</f>
        <v>-5.3842036638051937E-3</v>
      </c>
      <c r="D3799" s="51">
        <v>2.5395595135832141E-2</v>
      </c>
    </row>
    <row r="3800" spans="2:4" x14ac:dyDescent="0.2">
      <c r="B3800" t="s">
        <v>3836</v>
      </c>
      <c r="C3800" s="51">
        <f>Corr_0!C3800</f>
        <v>-2.5128486825160383E-3</v>
      </c>
      <c r="D3800" s="51">
        <v>3.3603838650981668E-2</v>
      </c>
    </row>
    <row r="3801" spans="2:4" x14ac:dyDescent="0.2">
      <c r="B3801" t="s">
        <v>3837</v>
      </c>
      <c r="C3801" s="51">
        <f>Corr_0!C3801</f>
        <v>-1.0530968787178843E-2</v>
      </c>
      <c r="D3801" s="51">
        <v>3.0201864522135795E-2</v>
      </c>
    </row>
    <row r="3802" spans="2:4" x14ac:dyDescent="0.2">
      <c r="B3802" t="s">
        <v>3838</v>
      </c>
      <c r="C3802" s="51">
        <f>Corr_0!C3802</f>
        <v>2.3272617016325346E-2</v>
      </c>
      <c r="D3802" s="51">
        <v>8.7509991473170873E-2</v>
      </c>
    </row>
    <row r="3803" spans="2:4" x14ac:dyDescent="0.2">
      <c r="B3803" t="s">
        <v>3839</v>
      </c>
      <c r="C3803" s="51">
        <f>Corr_0!C3803</f>
        <v>-2.0916697287990477E-2</v>
      </c>
      <c r="D3803" s="51">
        <v>2.545819211610198E-2</v>
      </c>
    </row>
    <row r="3804" spans="2:4" x14ac:dyDescent="0.2">
      <c r="B3804" t="s">
        <v>3840</v>
      </c>
      <c r="C3804" s="51">
        <f>Corr_0!C3804</f>
        <v>-9.2425810804521533E-3</v>
      </c>
      <c r="D3804" s="51">
        <v>5.8653220866197474E-2</v>
      </c>
    </row>
    <row r="3805" spans="2:4" x14ac:dyDescent="0.2">
      <c r="B3805" t="s">
        <v>3841</v>
      </c>
      <c r="C3805" s="51">
        <f>Corr_0!C3805</f>
        <v>-8.2402657666333281E-3</v>
      </c>
      <c r="D3805" s="51">
        <v>2.7500346984115222E-2</v>
      </c>
    </row>
    <row r="3806" spans="2:4" x14ac:dyDescent="0.2">
      <c r="B3806" t="s">
        <v>3842</v>
      </c>
      <c r="C3806" s="51">
        <f>Corr_0!C3806</f>
        <v>2.9819572495541078E-3</v>
      </c>
      <c r="D3806" s="51">
        <v>2.9045995761947822E-2</v>
      </c>
    </row>
    <row r="3807" spans="2:4" x14ac:dyDescent="0.2">
      <c r="B3807" t="s">
        <v>3843</v>
      </c>
      <c r="C3807" s="51">
        <f>Corr_0!C3807</f>
        <v>9.1919636246769361E-4</v>
      </c>
      <c r="D3807" s="51">
        <v>0.16379764440312775</v>
      </c>
    </row>
    <row r="3808" spans="2:4" x14ac:dyDescent="0.2">
      <c r="B3808" t="s">
        <v>3844</v>
      </c>
      <c r="C3808" s="51">
        <f>Corr_0!C3808</f>
        <v>6.8996618450473226E-3</v>
      </c>
      <c r="D3808" s="51">
        <v>3.1203515320621919E-2</v>
      </c>
    </row>
    <row r="3809" spans="2:4" x14ac:dyDescent="0.2">
      <c r="B3809" t="s">
        <v>3845</v>
      </c>
      <c r="C3809" s="51">
        <f>Corr_0!C3809</f>
        <v>6.6456702225326531E-3</v>
      </c>
      <c r="D3809" s="51">
        <v>2.5878796373705531E-2</v>
      </c>
    </row>
    <row r="3810" spans="2:4" x14ac:dyDescent="0.2">
      <c r="B3810" t="s">
        <v>3846</v>
      </c>
      <c r="C3810" s="51">
        <f>Corr_0!C3810</f>
        <v>1.1534223152028974E-2</v>
      </c>
      <c r="D3810" s="51">
        <v>2.6179722667535668E-2</v>
      </c>
    </row>
    <row r="3811" spans="2:4" x14ac:dyDescent="0.2">
      <c r="B3811" t="s">
        <v>3847</v>
      </c>
      <c r="C3811" s="51">
        <f>Corr_0!C3811</f>
        <v>1.6878586717152849E-2</v>
      </c>
      <c r="D3811" s="51">
        <v>4.9749977475387619E-2</v>
      </c>
    </row>
    <row r="3812" spans="2:4" x14ac:dyDescent="0.2">
      <c r="B3812" t="s">
        <v>3848</v>
      </c>
      <c r="C3812" s="51">
        <f>Corr_0!C3812</f>
        <v>-2.5454193993954571E-2</v>
      </c>
      <c r="D3812" s="51">
        <v>2.7529547828108698E-2</v>
      </c>
    </row>
    <row r="3813" spans="2:4" x14ac:dyDescent="0.2">
      <c r="B3813" t="s">
        <v>3849</v>
      </c>
      <c r="C3813" s="51">
        <f>Corr_0!C3813</f>
        <v>-1.0767885178588552E-3</v>
      </c>
      <c r="D3813" s="51">
        <v>3.2680966072196165E-2</v>
      </c>
    </row>
    <row r="3814" spans="2:4" x14ac:dyDescent="0.2">
      <c r="B3814" t="s">
        <v>3850</v>
      </c>
      <c r="C3814" s="51">
        <f>Corr_0!C3814</f>
        <v>2.2658353475986208E-2</v>
      </c>
      <c r="D3814" s="51">
        <v>3.382628092168681E-2</v>
      </c>
    </row>
    <row r="3815" spans="2:4" x14ac:dyDescent="0.2">
      <c r="B3815" t="s">
        <v>3851</v>
      </c>
      <c r="C3815" s="51">
        <f>Corr_0!C3815</f>
        <v>1.0281202878786207E-3</v>
      </c>
      <c r="D3815" s="51">
        <v>2.9736765305793909E-2</v>
      </c>
    </row>
    <row r="3816" spans="2:4" x14ac:dyDescent="0.2">
      <c r="B3816" t="s">
        <v>3852</v>
      </c>
      <c r="C3816" s="51">
        <f>Corr_0!C3816</f>
        <v>1.9930677783426366E-2</v>
      </c>
      <c r="D3816" s="51">
        <v>3.8169860120705834E-2</v>
      </c>
    </row>
    <row r="3817" spans="2:4" x14ac:dyDescent="0.2">
      <c r="B3817" t="s">
        <v>3853</v>
      </c>
      <c r="C3817" s="51">
        <f>Corr_0!C3817</f>
        <v>1.1847750179916933E-2</v>
      </c>
      <c r="D3817" s="51">
        <v>2.5991408390085999E-2</v>
      </c>
    </row>
    <row r="3818" spans="2:4" x14ac:dyDescent="0.2">
      <c r="B3818" t="s">
        <v>3854</v>
      </c>
      <c r="C3818" s="51">
        <f>Corr_0!C3818</f>
        <v>-8.0680337679868725E-3</v>
      </c>
      <c r="D3818" s="51">
        <v>2.8171289194798742E-2</v>
      </c>
    </row>
    <row r="3819" spans="2:4" x14ac:dyDescent="0.2">
      <c r="B3819" t="s">
        <v>3855</v>
      </c>
      <c r="C3819" s="51">
        <f>Corr_0!C3819</f>
        <v>2.0361408354061236E-2</v>
      </c>
      <c r="D3819" s="51">
        <v>6.1678173313995756E-2</v>
      </c>
    </row>
    <row r="3820" spans="2:4" x14ac:dyDescent="0.2">
      <c r="B3820" t="s">
        <v>3856</v>
      </c>
      <c r="C3820" s="51">
        <f>Corr_0!C3820</f>
        <v>8.8127570026192703E-3</v>
      </c>
      <c r="D3820" s="51">
        <v>2.8743801433549581E-2</v>
      </c>
    </row>
    <row r="3821" spans="2:4" x14ac:dyDescent="0.2">
      <c r="B3821" t="s">
        <v>3857</v>
      </c>
      <c r="C3821" s="51">
        <f>Corr_0!C3821</f>
        <v>3.051616779634115E-2</v>
      </c>
      <c r="D3821" s="51">
        <v>2.9312310007647537E-2</v>
      </c>
    </row>
    <row r="3822" spans="2:4" x14ac:dyDescent="0.2">
      <c r="B3822" t="s">
        <v>3858</v>
      </c>
      <c r="C3822" s="51">
        <f>Corr_0!C3822</f>
        <v>-9.6423110983337845E-3</v>
      </c>
      <c r="D3822" s="51">
        <v>4.2721092448497922E-2</v>
      </c>
    </row>
    <row r="3823" spans="2:4" x14ac:dyDescent="0.2">
      <c r="B3823" t="s">
        <v>3859</v>
      </c>
      <c r="C3823" s="51">
        <f>Corr_0!C3823</f>
        <v>6.5110101698425751E-3</v>
      </c>
      <c r="D3823" s="51">
        <v>2.7451596043633342E-2</v>
      </c>
    </row>
    <row r="3824" spans="2:4" x14ac:dyDescent="0.2">
      <c r="B3824" t="s">
        <v>3860</v>
      </c>
      <c r="C3824" s="51">
        <f>Corr_0!C3824</f>
        <v>5.858378103948984E-3</v>
      </c>
      <c r="D3824" s="51">
        <v>4.1949292554989172E-2</v>
      </c>
    </row>
    <row r="3825" spans="2:4" x14ac:dyDescent="0.2">
      <c r="B3825" t="s">
        <v>3861</v>
      </c>
      <c r="C3825" s="51">
        <f>Corr_0!C3825</f>
        <v>2.2740236438578108E-2</v>
      </c>
      <c r="D3825" s="51">
        <v>3.7111942872225107E-2</v>
      </c>
    </row>
    <row r="3826" spans="2:4" x14ac:dyDescent="0.2">
      <c r="B3826" t="s">
        <v>3862</v>
      </c>
      <c r="C3826" s="51">
        <f>Corr_0!C3826</f>
        <v>4.3658347744123513E-2</v>
      </c>
      <c r="D3826" s="51">
        <v>6.2122822280315376E-2</v>
      </c>
    </row>
    <row r="3827" spans="2:4" x14ac:dyDescent="0.2">
      <c r="B3827" t="s">
        <v>3863</v>
      </c>
      <c r="C3827" s="51">
        <f>Corr_0!C3827</f>
        <v>-8.0040895539994269E-3</v>
      </c>
      <c r="D3827" s="51">
        <v>3.6389664431663811E-2</v>
      </c>
    </row>
    <row r="3828" spans="2:4" x14ac:dyDescent="0.2">
      <c r="B3828" t="s">
        <v>3864</v>
      </c>
      <c r="C3828" s="51">
        <f>Corr_0!C3828</f>
        <v>-2.1775991737987971E-2</v>
      </c>
      <c r="D3828" s="51">
        <v>3.6915699678881815E-2</v>
      </c>
    </row>
    <row r="3829" spans="2:4" x14ac:dyDescent="0.2">
      <c r="B3829" t="s">
        <v>3865</v>
      </c>
      <c r="C3829" s="51">
        <f>Corr_0!C3829</f>
        <v>2.9488682158669149E-2</v>
      </c>
      <c r="D3829" s="51">
        <v>3.2467825913708892E-2</v>
      </c>
    </row>
    <row r="3830" spans="2:4" x14ac:dyDescent="0.2">
      <c r="B3830" t="s">
        <v>3866</v>
      </c>
      <c r="C3830" s="51">
        <f>Corr_0!C3830</f>
        <v>6.5891655516606973E-3</v>
      </c>
      <c r="D3830" s="51">
        <v>5.2380584506751982E-2</v>
      </c>
    </row>
    <row r="3831" spans="2:4" x14ac:dyDescent="0.2">
      <c r="B3831" t="s">
        <v>3867</v>
      </c>
      <c r="C3831" s="51">
        <f>Corr_0!C3831</f>
        <v>1.0026787257480886E-2</v>
      </c>
      <c r="D3831" s="51">
        <v>4.3390328003150763E-2</v>
      </c>
    </row>
    <row r="3832" spans="2:4" x14ac:dyDescent="0.2">
      <c r="B3832" t="s">
        <v>3868</v>
      </c>
      <c r="C3832" s="51">
        <f>Corr_0!C3832</f>
        <v>4.5050297719571579E-2</v>
      </c>
      <c r="D3832" s="51">
        <v>6.4841383817235754E-2</v>
      </c>
    </row>
    <row r="3833" spans="2:4" x14ac:dyDescent="0.2">
      <c r="B3833" t="s">
        <v>3869</v>
      </c>
      <c r="C3833" s="51">
        <f>Corr_0!C3833</f>
        <v>3.9425852840508563E-2</v>
      </c>
      <c r="D3833" s="51">
        <v>2.8008353452741198E-2</v>
      </c>
    </row>
    <row r="3834" spans="2:4" x14ac:dyDescent="0.2">
      <c r="B3834" t="s">
        <v>3870</v>
      </c>
      <c r="C3834" s="51">
        <f>Corr_0!C3834</f>
        <v>-6.6222730991316592E-4</v>
      </c>
      <c r="D3834" s="51">
        <v>3.5533824967645448E-2</v>
      </c>
    </row>
    <row r="3835" spans="2:4" x14ac:dyDescent="0.2">
      <c r="B3835" t="s">
        <v>3871</v>
      </c>
      <c r="C3835" s="51">
        <f>Corr_0!C3835</f>
        <v>1.9621024178006177E-2</v>
      </c>
      <c r="D3835" s="51">
        <v>3.4371690479160139E-2</v>
      </c>
    </row>
    <row r="3836" spans="2:4" x14ac:dyDescent="0.2">
      <c r="B3836" t="s">
        <v>3872</v>
      </c>
      <c r="C3836" s="51">
        <f>Corr_0!C3836</f>
        <v>2.3397925146514335E-2</v>
      </c>
      <c r="D3836" s="51">
        <v>2.5260684371243455E-2</v>
      </c>
    </row>
    <row r="3837" spans="2:4" x14ac:dyDescent="0.2">
      <c r="B3837" t="s">
        <v>3873</v>
      </c>
      <c r="C3837" s="51">
        <f>Corr_0!C3837</f>
        <v>2.4807318572823409E-2</v>
      </c>
      <c r="D3837" s="51">
        <v>3.3281562265934997E-2</v>
      </c>
    </row>
    <row r="3838" spans="2:4" x14ac:dyDescent="0.2">
      <c r="B3838" t="s">
        <v>3874</v>
      </c>
      <c r="C3838" s="51">
        <f>Corr_0!C3838</f>
        <v>3.0567216360602126E-2</v>
      </c>
      <c r="D3838" s="51">
        <v>6.0703303456649128E-2</v>
      </c>
    </row>
    <row r="3839" spans="2:4" x14ac:dyDescent="0.2">
      <c r="B3839" t="s">
        <v>3875</v>
      </c>
      <c r="C3839" s="51">
        <f>Corr_0!C3839</f>
        <v>-2.6059027664772413E-3</v>
      </c>
      <c r="D3839" s="51">
        <v>2.5092342525177655E-2</v>
      </c>
    </row>
    <row r="3840" spans="2:4" x14ac:dyDescent="0.2">
      <c r="B3840" t="s">
        <v>3876</v>
      </c>
      <c r="C3840" s="51">
        <f>Corr_0!C3840</f>
        <v>-2.2105261566524335E-2</v>
      </c>
      <c r="D3840" s="51">
        <v>3.9440625554977668E-2</v>
      </c>
    </row>
    <row r="3841" spans="2:4" x14ac:dyDescent="0.2">
      <c r="B3841" t="s">
        <v>3877</v>
      </c>
      <c r="C3841" s="51">
        <f>Corr_0!C3841</f>
        <v>4.2148547073917117E-2</v>
      </c>
      <c r="D3841" s="51">
        <v>3.1934985366435603E-2</v>
      </c>
    </row>
    <row r="3842" spans="2:4" x14ac:dyDescent="0.2">
      <c r="B3842" t="s">
        <v>3878</v>
      </c>
      <c r="C3842" s="51">
        <f>Corr_0!C3842</f>
        <v>4.5686095213229319E-2</v>
      </c>
      <c r="D3842" s="51">
        <v>3.8320278776820225E-2</v>
      </c>
    </row>
    <row r="3843" spans="2:4" x14ac:dyDescent="0.2">
      <c r="B3843" t="s">
        <v>3879</v>
      </c>
      <c r="C3843" s="51">
        <f>Corr_0!C3843</f>
        <v>4.6137993646450624E-4</v>
      </c>
      <c r="D3843" s="51">
        <v>2.9274877227340668E-2</v>
      </c>
    </row>
    <row r="3844" spans="2:4" x14ac:dyDescent="0.2">
      <c r="B3844" t="s">
        <v>3880</v>
      </c>
      <c r="C3844" s="51">
        <f>Corr_0!C3844</f>
        <v>7.5666259370253623E-3</v>
      </c>
      <c r="D3844" s="51">
        <v>2.5023166923015257E-2</v>
      </c>
    </row>
    <row r="3845" spans="2:4" x14ac:dyDescent="0.2">
      <c r="B3845" t="s">
        <v>3881</v>
      </c>
      <c r="C3845" s="51">
        <f>Corr_0!C3845</f>
        <v>1.9369364916629973E-2</v>
      </c>
      <c r="D3845" s="51">
        <v>2.5057165329959174E-2</v>
      </c>
    </row>
    <row r="3846" spans="2:4" x14ac:dyDescent="0.2">
      <c r="B3846" t="s">
        <v>3882</v>
      </c>
      <c r="C3846" s="51">
        <f>Corr_0!C3846</f>
        <v>4.3868131733897295E-2</v>
      </c>
      <c r="D3846" s="51">
        <v>2.500133010597462E-2</v>
      </c>
    </row>
    <row r="3847" spans="2:4" x14ac:dyDescent="0.2">
      <c r="B3847" t="s">
        <v>3883</v>
      </c>
      <c r="C3847" s="51">
        <f>Corr_0!C3847</f>
        <v>-6.4983128412013733E-3</v>
      </c>
      <c r="D3847" s="51">
        <v>3.2940173460891398E-2</v>
      </c>
    </row>
    <row r="3848" spans="2:4" x14ac:dyDescent="0.2">
      <c r="B3848" t="s">
        <v>3884</v>
      </c>
      <c r="C3848" s="51">
        <f>Corr_0!C3848</f>
        <v>4.2164415841858219E-2</v>
      </c>
      <c r="D3848" s="51">
        <v>5.4844653849070057E-2</v>
      </c>
    </row>
    <row r="3849" spans="2:4" x14ac:dyDescent="0.2">
      <c r="B3849" t="s">
        <v>3885</v>
      </c>
      <c r="C3849" s="51">
        <f>Corr_0!C3849</f>
        <v>-2.092250901614608E-3</v>
      </c>
      <c r="D3849" s="51">
        <v>2.6095352833740818E-2</v>
      </c>
    </row>
    <row r="3850" spans="2:4" x14ac:dyDescent="0.2">
      <c r="B3850" t="s">
        <v>3886</v>
      </c>
      <c r="C3850" s="51">
        <f>Corr_0!C3850</f>
        <v>3.61332720273864E-2</v>
      </c>
      <c r="D3850" s="51">
        <v>3.4369467021988016E-2</v>
      </c>
    </row>
    <row r="3851" spans="2:4" x14ac:dyDescent="0.2">
      <c r="B3851" t="s">
        <v>3887</v>
      </c>
      <c r="C3851" s="51">
        <f>Corr_0!C3851</f>
        <v>1.1471068470555531E-2</v>
      </c>
      <c r="D3851" s="51">
        <v>3.8642056391357274E-2</v>
      </c>
    </row>
    <row r="3852" spans="2:4" x14ac:dyDescent="0.2">
      <c r="B3852" t="s">
        <v>3888</v>
      </c>
      <c r="C3852" s="51">
        <f>Corr_0!C3852</f>
        <v>1.1410152699281598E-2</v>
      </c>
      <c r="D3852" s="51">
        <v>2.5037857223639295E-2</v>
      </c>
    </row>
    <row r="3853" spans="2:4" x14ac:dyDescent="0.2">
      <c r="B3853" t="s">
        <v>3889</v>
      </c>
      <c r="C3853" s="51">
        <f>Corr_0!C3853</f>
        <v>3.2366630201518948E-2</v>
      </c>
      <c r="D3853" s="51">
        <v>2.5080889390829583E-2</v>
      </c>
    </row>
    <row r="3854" spans="2:4" x14ac:dyDescent="0.2">
      <c r="B3854" t="s">
        <v>3890</v>
      </c>
      <c r="C3854" s="51">
        <f>Corr_0!C3854</f>
        <v>-4.1161594471604539E-3</v>
      </c>
      <c r="D3854" s="51">
        <v>4.977212872428563E-2</v>
      </c>
    </row>
    <row r="3855" spans="2:4" x14ac:dyDescent="0.2">
      <c r="B3855" t="s">
        <v>3891</v>
      </c>
      <c r="C3855" s="51">
        <f>Corr_0!C3855</f>
        <v>2.3182638096913906E-2</v>
      </c>
      <c r="D3855" s="51">
        <v>4.0473111349894564E-2</v>
      </c>
    </row>
    <row r="3856" spans="2:4" x14ac:dyDescent="0.2">
      <c r="B3856" t="s">
        <v>3892</v>
      </c>
      <c r="C3856" s="51">
        <f>Corr_0!C3856</f>
        <v>3.7907025493255884E-2</v>
      </c>
      <c r="D3856" s="51">
        <v>2.5579285515362701E-2</v>
      </c>
    </row>
    <row r="3857" spans="2:4" x14ac:dyDescent="0.2">
      <c r="B3857" t="s">
        <v>3893</v>
      </c>
      <c r="C3857" s="51">
        <f>Corr_0!C3857</f>
        <v>1.3543393175846328E-2</v>
      </c>
      <c r="D3857" s="51">
        <v>3.6945915172302696E-2</v>
      </c>
    </row>
    <row r="3858" spans="2:4" x14ac:dyDescent="0.2">
      <c r="B3858" t="s">
        <v>3894</v>
      </c>
      <c r="C3858" s="51">
        <f>Corr_0!C3858</f>
        <v>3.0892510479689272E-2</v>
      </c>
      <c r="D3858" s="51">
        <v>4.4006451292882616E-2</v>
      </c>
    </row>
    <row r="3859" spans="2:4" x14ac:dyDescent="0.2">
      <c r="B3859" t="s">
        <v>3895</v>
      </c>
      <c r="C3859" s="51">
        <f>Corr_0!C3859</f>
        <v>1.7085496270077719E-2</v>
      </c>
      <c r="D3859" s="51">
        <v>2.8543447523624674E-2</v>
      </c>
    </row>
    <row r="3860" spans="2:4" x14ac:dyDescent="0.2">
      <c r="B3860" t="s">
        <v>3896</v>
      </c>
      <c r="C3860" s="51">
        <f>Corr_0!C3860</f>
        <v>-3.2556394638271834E-2</v>
      </c>
      <c r="D3860" s="51">
        <v>5.1576340778988754E-2</v>
      </c>
    </row>
    <row r="3861" spans="2:4" x14ac:dyDescent="0.2">
      <c r="B3861" t="s">
        <v>3897</v>
      </c>
      <c r="C3861" s="51">
        <f>Corr_0!C3861</f>
        <v>-2.6037973801013008E-3</v>
      </c>
      <c r="D3861" s="51">
        <v>2.7246736927575767E-2</v>
      </c>
    </row>
    <row r="3862" spans="2:4" x14ac:dyDescent="0.2">
      <c r="B3862" t="s">
        <v>3898</v>
      </c>
      <c r="C3862" s="51">
        <f>Corr_0!C3862</f>
        <v>2.3150769634566783E-2</v>
      </c>
      <c r="D3862" s="51">
        <v>2.8650833790226309E-2</v>
      </c>
    </row>
    <row r="3863" spans="2:4" x14ac:dyDescent="0.2">
      <c r="B3863" t="s">
        <v>3899</v>
      </c>
      <c r="C3863" s="51">
        <f>Corr_0!C3863</f>
        <v>6.9511715158061434E-3</v>
      </c>
      <c r="D3863" s="51">
        <v>0.11714352257505625</v>
      </c>
    </row>
    <row r="3864" spans="2:4" x14ac:dyDescent="0.2">
      <c r="B3864" t="s">
        <v>3900</v>
      </c>
      <c r="C3864" s="51">
        <f>Corr_0!C3864</f>
        <v>1.2343624765754659E-4</v>
      </c>
      <c r="D3864" s="51">
        <v>2.8284820947437343E-2</v>
      </c>
    </row>
    <row r="3865" spans="2:4" x14ac:dyDescent="0.2">
      <c r="B3865" t="s">
        <v>3901</v>
      </c>
      <c r="C3865" s="51">
        <f>Corr_0!C3865</f>
        <v>1.808657167845841E-2</v>
      </c>
      <c r="D3865" s="51">
        <v>3.0274198904420069E-2</v>
      </c>
    </row>
    <row r="3866" spans="2:4" x14ac:dyDescent="0.2">
      <c r="B3866" t="s">
        <v>3902</v>
      </c>
      <c r="C3866" s="51">
        <f>Corr_0!C3866</f>
        <v>-7.95023922468867E-3</v>
      </c>
      <c r="D3866" s="51">
        <v>4.9709868284212325E-2</v>
      </c>
    </row>
    <row r="3867" spans="2:4" x14ac:dyDescent="0.2">
      <c r="B3867" t="s">
        <v>3903</v>
      </c>
      <c r="C3867" s="51">
        <f>Corr_0!C3867</f>
        <v>1.4250628236718618E-2</v>
      </c>
      <c r="D3867" s="51">
        <v>2.7953688267219404E-2</v>
      </c>
    </row>
    <row r="3868" spans="2:4" x14ac:dyDescent="0.2">
      <c r="B3868" t="s">
        <v>3904</v>
      </c>
      <c r="C3868" s="51">
        <f>Corr_0!C3868</f>
        <v>1.4340536957081169E-2</v>
      </c>
      <c r="D3868" s="51">
        <v>2.5461449322661138E-2</v>
      </c>
    </row>
    <row r="3869" spans="2:4" x14ac:dyDescent="0.2">
      <c r="B3869" t="s">
        <v>3905</v>
      </c>
      <c r="C3869" s="51">
        <f>Corr_0!C3869</f>
        <v>2.4681530659154433E-2</v>
      </c>
      <c r="D3869" s="51">
        <v>2.6236603931784907E-2</v>
      </c>
    </row>
    <row r="3870" spans="2:4" x14ac:dyDescent="0.2">
      <c r="B3870" t="s">
        <v>3906</v>
      </c>
      <c r="C3870" s="51">
        <f>Corr_0!C3870</f>
        <v>1.0697969108414416E-2</v>
      </c>
      <c r="D3870" s="51">
        <v>5.8180810566578998E-2</v>
      </c>
    </row>
    <row r="3871" spans="2:4" x14ac:dyDescent="0.2">
      <c r="B3871" t="s">
        <v>3907</v>
      </c>
      <c r="C3871" s="51">
        <f>Corr_0!C3871</f>
        <v>6.5152529586214071E-3</v>
      </c>
      <c r="D3871" s="51">
        <v>4.2634268238255099E-2</v>
      </c>
    </row>
    <row r="3872" spans="2:4" x14ac:dyDescent="0.2">
      <c r="B3872" t="s">
        <v>3908</v>
      </c>
      <c r="C3872" s="51">
        <f>Corr_0!C3872</f>
        <v>1.2716576146348867E-2</v>
      </c>
      <c r="D3872" s="51">
        <v>7.5991372064543067E-2</v>
      </c>
    </row>
    <row r="3873" spans="2:4" x14ac:dyDescent="0.2">
      <c r="B3873" t="s">
        <v>3909</v>
      </c>
      <c r="C3873" s="51">
        <f>Corr_0!C3873</f>
        <v>3.415758316254483E-2</v>
      </c>
      <c r="D3873" s="51">
        <v>3.0133194212806975E-2</v>
      </c>
    </row>
    <row r="3874" spans="2:4" x14ac:dyDescent="0.2">
      <c r="B3874" t="s">
        <v>3910</v>
      </c>
      <c r="C3874" s="51">
        <f>Corr_0!C3874</f>
        <v>1.5508971102882501E-2</v>
      </c>
      <c r="D3874" s="51">
        <v>2.7081785916046635E-2</v>
      </c>
    </row>
    <row r="3875" spans="2:4" x14ac:dyDescent="0.2">
      <c r="B3875" t="s">
        <v>3911</v>
      </c>
      <c r="C3875" s="51">
        <f>Corr_0!C3875</f>
        <v>4.3280888570237175E-3</v>
      </c>
      <c r="D3875" s="51">
        <v>2.6204329087807E-2</v>
      </c>
    </row>
    <row r="3876" spans="2:4" x14ac:dyDescent="0.2">
      <c r="B3876" t="s">
        <v>3912</v>
      </c>
      <c r="C3876" s="51">
        <f>Corr_0!C3876</f>
        <v>-1.8941824865184073E-2</v>
      </c>
      <c r="D3876" s="51">
        <v>2.5545254163373308E-2</v>
      </c>
    </row>
    <row r="3877" spans="2:4" x14ac:dyDescent="0.2">
      <c r="B3877" t="s">
        <v>3913</v>
      </c>
      <c r="C3877" s="51">
        <f>Corr_0!C3877</f>
        <v>2.1571646745965196E-2</v>
      </c>
      <c r="D3877" s="51">
        <v>4.779701517714352E-2</v>
      </c>
    </row>
    <row r="3878" spans="2:4" x14ac:dyDescent="0.2">
      <c r="B3878" t="s">
        <v>3914</v>
      </c>
      <c r="C3878" s="51">
        <f>Corr_0!C3878</f>
        <v>1.2160087973702905E-2</v>
      </c>
      <c r="D3878" s="51">
        <v>4.9570196006133695E-2</v>
      </c>
    </row>
    <row r="3879" spans="2:4" x14ac:dyDescent="0.2">
      <c r="B3879" t="s">
        <v>3915</v>
      </c>
      <c r="C3879" s="51">
        <f>Corr_0!C3879</f>
        <v>-2.6670836207161291E-2</v>
      </c>
      <c r="D3879" s="51">
        <v>2.6498933136742269E-2</v>
      </c>
    </row>
    <row r="3880" spans="2:4" x14ac:dyDescent="0.2">
      <c r="B3880" t="s">
        <v>3916</v>
      </c>
      <c r="C3880" s="51">
        <f>Corr_0!C3880</f>
        <v>-2.8718846550395194E-2</v>
      </c>
      <c r="D3880" s="51">
        <v>2.5302194887035185E-2</v>
      </c>
    </row>
    <row r="3881" spans="2:4" x14ac:dyDescent="0.2">
      <c r="B3881" t="s">
        <v>3917</v>
      </c>
      <c r="C3881" s="51">
        <f>Corr_0!C3881</f>
        <v>9.5101052093253501E-3</v>
      </c>
      <c r="D3881" s="51">
        <v>3.6535845381861456E-2</v>
      </c>
    </row>
    <row r="3882" spans="2:4" x14ac:dyDescent="0.2">
      <c r="B3882" t="s">
        <v>3918</v>
      </c>
      <c r="C3882" s="51">
        <f>Corr_0!C3882</f>
        <v>1.6669577769958636E-2</v>
      </c>
      <c r="D3882" s="51">
        <v>2.6433535009818102E-2</v>
      </c>
    </row>
    <row r="3883" spans="2:4" x14ac:dyDescent="0.2">
      <c r="B3883" t="s">
        <v>3919</v>
      </c>
      <c r="C3883" s="51">
        <f>Corr_0!C3883</f>
        <v>2.2081286966792431E-3</v>
      </c>
      <c r="D3883" s="51">
        <v>3.6287905903864687E-2</v>
      </c>
    </row>
    <row r="3884" spans="2:4" x14ac:dyDescent="0.2">
      <c r="B3884" t="s">
        <v>3920</v>
      </c>
      <c r="C3884" s="51">
        <f>Corr_0!C3884</f>
        <v>-1.3230140696239656E-2</v>
      </c>
      <c r="D3884" s="51">
        <v>2.7183234939850361E-2</v>
      </c>
    </row>
    <row r="3885" spans="2:4" x14ac:dyDescent="0.2">
      <c r="B3885" t="s">
        <v>3921</v>
      </c>
      <c r="C3885" s="51">
        <f>Corr_0!C3885</f>
        <v>1.0654564315984064E-2</v>
      </c>
      <c r="D3885" s="51">
        <v>2.7378211251755602E-2</v>
      </c>
    </row>
    <row r="3886" spans="2:4" x14ac:dyDescent="0.2">
      <c r="B3886" t="s">
        <v>3922</v>
      </c>
      <c r="C3886" s="51">
        <f>Corr_0!C3886</f>
        <v>2.703619400001718E-2</v>
      </c>
      <c r="D3886" s="51">
        <v>4.4701441855754427E-2</v>
      </c>
    </row>
    <row r="3887" spans="2:4" x14ac:dyDescent="0.2">
      <c r="B3887" t="s">
        <v>3923</v>
      </c>
      <c r="C3887" s="51">
        <f>Corr_0!C3887</f>
        <v>-5.055135720927622E-3</v>
      </c>
      <c r="D3887" s="51">
        <v>2.5003822006574569E-2</v>
      </c>
    </row>
    <row r="3888" spans="2:4" x14ac:dyDescent="0.2">
      <c r="B3888" t="s">
        <v>3924</v>
      </c>
      <c r="C3888" s="51">
        <f>Corr_0!C3888</f>
        <v>-1.8725798872034939E-3</v>
      </c>
      <c r="D3888" s="51">
        <v>2.5062956871589603E-2</v>
      </c>
    </row>
    <row r="3889" spans="2:4" x14ac:dyDescent="0.2">
      <c r="B3889" t="s">
        <v>3925</v>
      </c>
      <c r="C3889" s="51">
        <f>Corr_0!C3889</f>
        <v>-1.4428728540195907E-3</v>
      </c>
      <c r="D3889" s="51">
        <v>2.5000889051080027E-2</v>
      </c>
    </row>
    <row r="3890" spans="2:4" x14ac:dyDescent="0.2">
      <c r="B3890" t="s">
        <v>3926</v>
      </c>
      <c r="C3890" s="51">
        <f>Corr_0!C3890</f>
        <v>-2.996117508120183E-2</v>
      </c>
      <c r="D3890" s="51">
        <v>2.5068042501801242E-2</v>
      </c>
    </row>
    <row r="3891" spans="2:4" x14ac:dyDescent="0.2">
      <c r="B3891" t="s">
        <v>3927</v>
      </c>
      <c r="C3891" s="51">
        <f>Corr_0!C3891</f>
        <v>-1.450098464382257E-3</v>
      </c>
      <c r="D3891" s="51">
        <v>3.1546620980145629E-2</v>
      </c>
    </row>
    <row r="3892" spans="2:4" x14ac:dyDescent="0.2">
      <c r="B3892" t="s">
        <v>3928</v>
      </c>
      <c r="C3892" s="51">
        <f>Corr_0!C3892</f>
        <v>9.2793281898299711E-4</v>
      </c>
      <c r="D3892" s="51">
        <v>3.1541066203960508E-2</v>
      </c>
    </row>
    <row r="3893" spans="2:4" x14ac:dyDescent="0.2">
      <c r="B3893" t="s">
        <v>3929</v>
      </c>
      <c r="C3893" s="51">
        <f>Corr_0!C3893</f>
        <v>3.5070133021130816E-2</v>
      </c>
      <c r="D3893" s="51">
        <v>4.9694007961908315E-2</v>
      </c>
    </row>
    <row r="3894" spans="2:4" x14ac:dyDescent="0.2">
      <c r="B3894" t="s">
        <v>3930</v>
      </c>
      <c r="C3894" s="51">
        <f>Corr_0!C3894</f>
        <v>-7.3898494845818161E-5</v>
      </c>
      <c r="D3894" s="51">
        <v>2.7543419287241577E-2</v>
      </c>
    </row>
    <row r="3895" spans="2:4" x14ac:dyDescent="0.2">
      <c r="B3895" t="s">
        <v>3931</v>
      </c>
      <c r="C3895" s="51">
        <f>Corr_0!C3895</f>
        <v>3.7458472414984095E-2</v>
      </c>
      <c r="D3895" s="51">
        <v>7.4362228306954145E-2</v>
      </c>
    </row>
    <row r="3896" spans="2:4" x14ac:dyDescent="0.2">
      <c r="B3896" t="s">
        <v>3932</v>
      </c>
      <c r="C3896" s="51">
        <f>Corr_0!C3896</f>
        <v>1.3372452315585075E-3</v>
      </c>
      <c r="D3896" s="51">
        <v>2.7387427117534585E-2</v>
      </c>
    </row>
    <row r="3897" spans="2:4" x14ac:dyDescent="0.2">
      <c r="B3897" t="s">
        <v>3933</v>
      </c>
      <c r="C3897" s="51">
        <f>Corr_0!C3897</f>
        <v>1.5639649568822599E-2</v>
      </c>
      <c r="D3897" s="51">
        <v>2.5899777150317316E-2</v>
      </c>
    </row>
    <row r="3898" spans="2:4" x14ac:dyDescent="0.2">
      <c r="B3898" t="s">
        <v>3934</v>
      </c>
      <c r="C3898" s="51">
        <f>Corr_0!C3898</f>
        <v>-8.122943245946054E-3</v>
      </c>
      <c r="D3898" s="51">
        <v>2.8819028036153785E-2</v>
      </c>
    </row>
    <row r="3899" spans="2:4" x14ac:dyDescent="0.2">
      <c r="B3899" t="s">
        <v>3935</v>
      </c>
      <c r="C3899" s="51">
        <f>Corr_0!C3899</f>
        <v>9.0218896522848251E-3</v>
      </c>
      <c r="D3899" s="51">
        <v>8.9208578194348576E-2</v>
      </c>
    </row>
    <row r="3900" spans="2:4" x14ac:dyDescent="0.2">
      <c r="B3900" t="s">
        <v>3936</v>
      </c>
      <c r="C3900" s="51">
        <f>Corr_0!C3900</f>
        <v>1.8692336252796576E-3</v>
      </c>
      <c r="D3900" s="51">
        <v>2.5203963045428303E-2</v>
      </c>
    </row>
    <row r="3901" spans="2:4" x14ac:dyDescent="0.2">
      <c r="B3901" t="s">
        <v>3937</v>
      </c>
      <c r="C3901" s="51">
        <f>Corr_0!C3901</f>
        <v>-2.5372240880159977E-2</v>
      </c>
      <c r="D3901" s="51">
        <v>7.6075921738035263E-2</v>
      </c>
    </row>
    <row r="3902" spans="2:4" x14ac:dyDescent="0.2">
      <c r="B3902" t="s">
        <v>3938</v>
      </c>
      <c r="C3902" s="51">
        <f>Corr_0!C3902</f>
        <v>3.892858160917978E-2</v>
      </c>
      <c r="D3902" s="51">
        <v>3.8277807946337214E-2</v>
      </c>
    </row>
    <row r="3903" spans="2:4" x14ac:dyDescent="0.2">
      <c r="B3903" t="s">
        <v>3939</v>
      </c>
      <c r="C3903" s="51">
        <f>Corr_0!C3903</f>
        <v>2.5784861720785535E-2</v>
      </c>
      <c r="D3903" s="51">
        <v>3.9263454488848937E-2</v>
      </c>
    </row>
    <row r="3904" spans="2:4" x14ac:dyDescent="0.2">
      <c r="B3904" t="s">
        <v>3940</v>
      </c>
      <c r="C3904" s="51">
        <f>Corr_0!C3904</f>
        <v>2.0246470923108818E-2</v>
      </c>
      <c r="D3904" s="51">
        <v>6.0888457635873451E-2</v>
      </c>
    </row>
    <row r="3905" spans="2:4" x14ac:dyDescent="0.2">
      <c r="B3905" t="s">
        <v>3941</v>
      </c>
      <c r="C3905" s="51">
        <f>Corr_0!C3905</f>
        <v>3.6107550458650751E-2</v>
      </c>
      <c r="D3905" s="51">
        <v>3.4746230088193324E-2</v>
      </c>
    </row>
    <row r="3906" spans="2:4" x14ac:dyDescent="0.2">
      <c r="B3906" t="s">
        <v>3942</v>
      </c>
      <c r="C3906" s="51">
        <f>Corr_0!C3906</f>
        <v>5.2712000405776699E-4</v>
      </c>
      <c r="D3906" s="51">
        <v>2.5029405444530309E-2</v>
      </c>
    </row>
    <row r="3907" spans="2:4" x14ac:dyDescent="0.2">
      <c r="B3907" t="s">
        <v>3943</v>
      </c>
      <c r="C3907" s="51">
        <f>Corr_0!C3907</f>
        <v>4.2446045760152406E-3</v>
      </c>
      <c r="D3907" s="51">
        <v>3.1991377526016204E-2</v>
      </c>
    </row>
    <row r="3908" spans="2:4" x14ac:dyDescent="0.2">
      <c r="B3908" t="s">
        <v>3944</v>
      </c>
      <c r="C3908" s="51">
        <f>Corr_0!C3908</f>
        <v>2.8234664979350434E-2</v>
      </c>
      <c r="D3908" s="51">
        <v>3.0943764343058029E-2</v>
      </c>
    </row>
    <row r="3909" spans="2:4" x14ac:dyDescent="0.2">
      <c r="B3909" t="s">
        <v>3945</v>
      </c>
      <c r="C3909" s="51">
        <f>Corr_0!C3909</f>
        <v>3.766568005673248E-2</v>
      </c>
      <c r="D3909" s="51">
        <v>2.7080876277574776E-2</v>
      </c>
    </row>
    <row r="3910" spans="2:4" x14ac:dyDescent="0.2">
      <c r="B3910" t="s">
        <v>3946</v>
      </c>
      <c r="C3910" s="51">
        <f>Corr_0!C3910</f>
        <v>-4.4134326569886563E-3</v>
      </c>
      <c r="D3910" s="51">
        <v>4.1071723799781391E-2</v>
      </c>
    </row>
    <row r="3911" spans="2:4" x14ac:dyDescent="0.2">
      <c r="B3911" t="s">
        <v>3947</v>
      </c>
      <c r="C3911" s="51">
        <f>Corr_0!C3911</f>
        <v>1.2949892922882048E-2</v>
      </c>
      <c r="D3911" s="51">
        <v>2.8287478537073783E-2</v>
      </c>
    </row>
    <row r="3912" spans="2:4" x14ac:dyDescent="0.2">
      <c r="B3912" t="s">
        <v>3948</v>
      </c>
      <c r="C3912" s="51">
        <f>Corr_0!C3912</f>
        <v>-2.426436544429833E-2</v>
      </c>
      <c r="D3912" s="51">
        <v>2.7604477201927911E-2</v>
      </c>
    </row>
    <row r="3913" spans="2:4" x14ac:dyDescent="0.2">
      <c r="B3913" t="s">
        <v>3949</v>
      </c>
      <c r="C3913" s="51">
        <f>Corr_0!C3913</f>
        <v>-4.0590215228836074E-3</v>
      </c>
      <c r="D3913" s="51">
        <v>7.3557121418308127E-2</v>
      </c>
    </row>
    <row r="3914" spans="2:4" x14ac:dyDescent="0.2">
      <c r="B3914" t="s">
        <v>3950</v>
      </c>
      <c r="C3914" s="51">
        <f>Corr_0!C3914</f>
        <v>2.9860212697515265E-2</v>
      </c>
      <c r="D3914" s="51">
        <v>2.6566642167847963E-2</v>
      </c>
    </row>
    <row r="3915" spans="2:4" x14ac:dyDescent="0.2">
      <c r="B3915" t="s">
        <v>3951</v>
      </c>
      <c r="C3915" s="51">
        <f>Corr_0!C3915</f>
        <v>8.4433056812865549E-3</v>
      </c>
      <c r="D3915" s="51">
        <v>4.0485526048461076E-2</v>
      </c>
    </row>
    <row r="3916" spans="2:4" x14ac:dyDescent="0.2">
      <c r="B3916" t="s">
        <v>3952</v>
      </c>
      <c r="C3916" s="51">
        <f>Corr_0!C3916</f>
        <v>5.5580258417900034E-3</v>
      </c>
      <c r="D3916" s="51">
        <v>2.5009835261825444E-2</v>
      </c>
    </row>
    <row r="3917" spans="2:4" x14ac:dyDescent="0.2">
      <c r="B3917" t="s">
        <v>3953</v>
      </c>
      <c r="C3917" s="51">
        <f>Corr_0!C3917</f>
        <v>-4.6574930607085063E-4</v>
      </c>
      <c r="D3917" s="51">
        <v>5.0182905086811176E-2</v>
      </c>
    </row>
    <row r="3918" spans="2:4" x14ac:dyDescent="0.2">
      <c r="B3918" t="s">
        <v>3954</v>
      </c>
      <c r="C3918" s="51">
        <f>Corr_0!C3918</f>
        <v>-3.862155001156295E-2</v>
      </c>
      <c r="D3918" s="51">
        <v>2.5872954555007838E-2</v>
      </c>
    </row>
    <row r="3919" spans="2:4" x14ac:dyDescent="0.2">
      <c r="B3919" t="s">
        <v>3955</v>
      </c>
      <c r="C3919" s="51">
        <f>Corr_0!C3919</f>
        <v>9.4810679721469837E-3</v>
      </c>
      <c r="D3919" s="51">
        <v>2.7005164125634151E-2</v>
      </c>
    </row>
    <row r="3920" spans="2:4" x14ac:dyDescent="0.2">
      <c r="B3920" t="s">
        <v>3956</v>
      </c>
      <c r="C3920" s="51">
        <f>Corr_0!C3920</f>
        <v>4.8678990642589369E-2</v>
      </c>
      <c r="D3920" s="51">
        <v>3.1234496714680034E-2</v>
      </c>
    </row>
    <row r="3921" spans="2:4" x14ac:dyDescent="0.2">
      <c r="B3921" t="s">
        <v>3957</v>
      </c>
      <c r="C3921" s="51">
        <f>Corr_0!C3921</f>
        <v>1.3591084711685575E-2</v>
      </c>
      <c r="D3921" s="51">
        <v>2.5471796379680653E-2</v>
      </c>
    </row>
    <row r="3922" spans="2:4" x14ac:dyDescent="0.2">
      <c r="B3922" t="s">
        <v>3958</v>
      </c>
      <c r="C3922" s="51">
        <f>Corr_0!C3922</f>
        <v>3.6197211026131555E-2</v>
      </c>
      <c r="D3922" s="51">
        <v>2.6587645259216343E-2</v>
      </c>
    </row>
    <row r="3923" spans="2:4" x14ac:dyDescent="0.2">
      <c r="B3923" t="s">
        <v>3959</v>
      </c>
      <c r="C3923" s="51">
        <f>Corr_0!C3923</f>
        <v>2.3309906293015367E-2</v>
      </c>
      <c r="D3923" s="51">
        <v>2.5726866313358979E-2</v>
      </c>
    </row>
    <row r="3924" spans="2:4" x14ac:dyDescent="0.2">
      <c r="B3924" t="s">
        <v>3960</v>
      </c>
      <c r="C3924" s="51">
        <f>Corr_0!C3924</f>
        <v>-3.5366635066551355E-2</v>
      </c>
      <c r="D3924" s="51">
        <v>2.8381192658186741E-2</v>
      </c>
    </row>
    <row r="3925" spans="2:4" x14ac:dyDescent="0.2">
      <c r="B3925" t="s">
        <v>3961</v>
      </c>
      <c r="C3925" s="51">
        <f>Corr_0!C3925</f>
        <v>1.9196181472864192E-2</v>
      </c>
      <c r="D3925" s="51">
        <v>4.5297202045005938E-2</v>
      </c>
    </row>
    <row r="3926" spans="2:4" x14ac:dyDescent="0.2">
      <c r="B3926" t="s">
        <v>3962</v>
      </c>
      <c r="C3926" s="51">
        <f>Corr_0!C3926</f>
        <v>2.3453335800848223E-2</v>
      </c>
      <c r="D3926" s="51">
        <v>2.561852250753625E-2</v>
      </c>
    </row>
    <row r="3927" spans="2:4" x14ac:dyDescent="0.2">
      <c r="B3927" t="s">
        <v>3963</v>
      </c>
      <c r="C3927" s="51">
        <f>Corr_0!C3927</f>
        <v>5.9889153445222909E-3</v>
      </c>
      <c r="D3927" s="51">
        <v>2.539308752111347E-2</v>
      </c>
    </row>
    <row r="3928" spans="2:4" x14ac:dyDescent="0.2">
      <c r="B3928" t="s">
        <v>3964</v>
      </c>
      <c r="C3928" s="51">
        <f>Corr_0!C3928</f>
        <v>-1.469090827637444E-4</v>
      </c>
      <c r="D3928" s="51">
        <v>3.0422229269688641E-2</v>
      </c>
    </row>
    <row r="3929" spans="2:4" x14ac:dyDescent="0.2">
      <c r="B3929" t="s">
        <v>3965</v>
      </c>
      <c r="C3929" s="51">
        <f>Corr_0!C3929</f>
        <v>1.1741467723937391E-2</v>
      </c>
      <c r="D3929" s="51">
        <v>6.1296371624781985E-2</v>
      </c>
    </row>
    <row r="3930" spans="2:4" x14ac:dyDescent="0.2">
      <c r="B3930" t="s">
        <v>3966</v>
      </c>
      <c r="C3930" s="51">
        <f>Corr_0!C3930</f>
        <v>-1.0532605025733088E-2</v>
      </c>
      <c r="D3930" s="51">
        <v>2.6336765285281907E-2</v>
      </c>
    </row>
    <row r="3931" spans="2:4" x14ac:dyDescent="0.2">
      <c r="B3931" t="s">
        <v>3967</v>
      </c>
      <c r="C3931" s="51">
        <f>Corr_0!C3931</f>
        <v>-4.0915272782806635E-4</v>
      </c>
      <c r="D3931" s="51">
        <v>5.7814495874587701E-2</v>
      </c>
    </row>
    <row r="3932" spans="2:4" x14ac:dyDescent="0.2">
      <c r="B3932" t="s">
        <v>3968</v>
      </c>
      <c r="C3932" s="51">
        <f>Corr_0!C3932</f>
        <v>1.9578320324369111E-2</v>
      </c>
      <c r="D3932" s="51">
        <v>6.0784335343240417E-2</v>
      </c>
    </row>
    <row r="3933" spans="2:4" x14ac:dyDescent="0.2">
      <c r="B3933" t="s">
        <v>3969</v>
      </c>
      <c r="C3933" s="51">
        <f>Corr_0!C3933</f>
        <v>-4.9460450903511862E-3</v>
      </c>
      <c r="D3933" s="51">
        <v>4.9011173718329228E-2</v>
      </c>
    </row>
    <row r="3934" spans="2:4" x14ac:dyDescent="0.2">
      <c r="B3934" t="s">
        <v>3970</v>
      </c>
      <c r="C3934" s="51">
        <f>Corr_0!C3934</f>
        <v>4.6761215574358105E-2</v>
      </c>
      <c r="D3934" s="51">
        <v>2.5204953889316456E-2</v>
      </c>
    </row>
    <row r="3935" spans="2:4" x14ac:dyDescent="0.2">
      <c r="B3935" t="s">
        <v>3971</v>
      </c>
      <c r="C3935" s="51">
        <f>Corr_0!C3935</f>
        <v>-1.0217243928317861E-4</v>
      </c>
      <c r="D3935" s="51">
        <v>3.5056750428985109E-2</v>
      </c>
    </row>
    <row r="3936" spans="2:4" x14ac:dyDescent="0.2">
      <c r="B3936" t="s">
        <v>3972</v>
      </c>
      <c r="C3936" s="51">
        <f>Corr_0!C3936</f>
        <v>-3.2976938219567535E-3</v>
      </c>
      <c r="D3936" s="51">
        <v>6.3301549201964319E-2</v>
      </c>
    </row>
    <row r="3937" spans="2:4" x14ac:dyDescent="0.2">
      <c r="B3937" t="s">
        <v>3973</v>
      </c>
      <c r="C3937" s="51">
        <f>Corr_0!C3937</f>
        <v>-2.8168968284923379E-2</v>
      </c>
      <c r="D3937" s="51">
        <v>2.7604176255978594E-2</v>
      </c>
    </row>
    <row r="3938" spans="2:4" x14ac:dyDescent="0.2">
      <c r="B3938" t="s">
        <v>3974</v>
      </c>
      <c r="C3938" s="51">
        <f>Corr_0!C3938</f>
        <v>3.2140640990537053E-2</v>
      </c>
      <c r="D3938" s="51">
        <v>3.3090361606917772E-2</v>
      </c>
    </row>
    <row r="3939" spans="2:4" x14ac:dyDescent="0.2">
      <c r="B3939" t="s">
        <v>3975</v>
      </c>
      <c r="C3939" s="51">
        <f>Corr_0!C3939</f>
        <v>-3.2768774766642507E-3</v>
      </c>
      <c r="D3939" s="51">
        <v>2.5471879981974338E-2</v>
      </c>
    </row>
    <row r="3940" spans="2:4" x14ac:dyDescent="0.2">
      <c r="B3940" t="s">
        <v>3976</v>
      </c>
      <c r="C3940" s="51">
        <f>Corr_0!C3940</f>
        <v>4.7407322372521717E-2</v>
      </c>
      <c r="D3940" s="51">
        <v>5.2223952418748665E-2</v>
      </c>
    </row>
    <row r="3941" spans="2:4" x14ac:dyDescent="0.2">
      <c r="B3941" t="s">
        <v>3977</v>
      </c>
      <c r="C3941" s="51">
        <f>Corr_0!C3941</f>
        <v>2.3873553341654405E-2</v>
      </c>
      <c r="D3941" s="51">
        <v>6.9802568998825837E-2</v>
      </c>
    </row>
    <row r="3942" spans="2:4" x14ac:dyDescent="0.2">
      <c r="B3942" t="s">
        <v>3978</v>
      </c>
      <c r="C3942" s="51">
        <f>Corr_0!C3942</f>
        <v>3.2223465411357691E-2</v>
      </c>
      <c r="D3942" s="51">
        <v>4.0081597927288909E-2</v>
      </c>
    </row>
    <row r="3943" spans="2:4" x14ac:dyDescent="0.2">
      <c r="B3943" t="s">
        <v>3979</v>
      </c>
      <c r="C3943" s="51">
        <f>Corr_0!C3943</f>
        <v>-1.5123872012213295E-2</v>
      </c>
      <c r="D3943" s="51">
        <v>4.7554341450142035E-2</v>
      </c>
    </row>
    <row r="3944" spans="2:4" x14ac:dyDescent="0.2">
      <c r="B3944" t="s">
        <v>3980</v>
      </c>
      <c r="C3944" s="51">
        <f>Corr_0!C3944</f>
        <v>1.1279105302793864E-2</v>
      </c>
      <c r="D3944" s="51">
        <v>5.827965930462873E-2</v>
      </c>
    </row>
    <row r="3945" spans="2:4" x14ac:dyDescent="0.2">
      <c r="B3945" t="s">
        <v>3981</v>
      </c>
      <c r="C3945" s="51">
        <f>Corr_0!C3945</f>
        <v>5.6648559086001004E-3</v>
      </c>
      <c r="D3945" s="51">
        <v>2.5326166861539483E-2</v>
      </c>
    </row>
    <row r="3946" spans="2:4" x14ac:dyDescent="0.2">
      <c r="B3946" t="s">
        <v>3982</v>
      </c>
      <c r="C3946" s="51">
        <f>Corr_0!C3946</f>
        <v>1.7285152954691445E-2</v>
      </c>
      <c r="D3946" s="51">
        <v>2.6602147337041596E-2</v>
      </c>
    </row>
    <row r="3947" spans="2:4" x14ac:dyDescent="0.2">
      <c r="B3947" t="s">
        <v>3983</v>
      </c>
      <c r="C3947" s="51">
        <f>Corr_0!C3947</f>
        <v>4.0808829089115185E-2</v>
      </c>
      <c r="D3947" s="51">
        <v>2.8433094471151131E-2</v>
      </c>
    </row>
    <row r="3948" spans="2:4" x14ac:dyDescent="0.2">
      <c r="B3948" t="s">
        <v>3984</v>
      </c>
      <c r="C3948" s="51">
        <f>Corr_0!C3948</f>
        <v>1.0508416081020381E-2</v>
      </c>
      <c r="D3948" s="51">
        <v>6.1180916009951229E-2</v>
      </c>
    </row>
    <row r="3949" spans="2:4" x14ac:dyDescent="0.2">
      <c r="B3949" t="s">
        <v>3985</v>
      </c>
      <c r="C3949" s="51">
        <f>Corr_0!C3949</f>
        <v>1.7726560283026518E-2</v>
      </c>
      <c r="D3949" s="51">
        <v>2.6546197180714267E-2</v>
      </c>
    </row>
    <row r="3950" spans="2:4" x14ac:dyDescent="0.2">
      <c r="B3950" t="s">
        <v>3986</v>
      </c>
      <c r="C3950" s="51">
        <f>Corr_0!C3950</f>
        <v>-3.0316244223401109E-3</v>
      </c>
      <c r="D3950" s="51">
        <v>3.0153640263258064E-2</v>
      </c>
    </row>
    <row r="3951" spans="2:4" x14ac:dyDescent="0.2">
      <c r="B3951" t="s">
        <v>3987</v>
      </c>
      <c r="C3951" s="51">
        <f>Corr_0!C3951</f>
        <v>3.3158773904025413E-2</v>
      </c>
      <c r="D3951" s="51">
        <v>2.5125432932348299E-2</v>
      </c>
    </row>
    <row r="3952" spans="2:4" x14ac:dyDescent="0.2">
      <c r="B3952" t="s">
        <v>3988</v>
      </c>
      <c r="C3952" s="51">
        <f>Corr_0!C3952</f>
        <v>1.5936905461873638E-2</v>
      </c>
      <c r="D3952" s="51">
        <v>2.5200356064391485E-2</v>
      </c>
    </row>
    <row r="3953" spans="2:4" x14ac:dyDescent="0.2">
      <c r="B3953" t="s">
        <v>3989</v>
      </c>
      <c r="C3953" s="51">
        <f>Corr_0!C3953</f>
        <v>2.1306749086057026E-2</v>
      </c>
      <c r="D3953" s="51">
        <v>2.7614104255186647E-2</v>
      </c>
    </row>
    <row r="3954" spans="2:4" x14ac:dyDescent="0.2">
      <c r="B3954" t="s">
        <v>3990</v>
      </c>
      <c r="C3954" s="51">
        <f>Corr_0!C3954</f>
        <v>-1.374826537260815E-2</v>
      </c>
      <c r="D3954" s="51">
        <v>2.8272631761518858E-2</v>
      </c>
    </row>
    <row r="3955" spans="2:4" x14ac:dyDescent="0.2">
      <c r="B3955" t="s">
        <v>3991</v>
      </c>
      <c r="C3955" s="51">
        <f>Corr_0!C3955</f>
        <v>4.9775064024501346E-2</v>
      </c>
      <c r="D3955" s="51">
        <v>0.11693792352435009</v>
      </c>
    </row>
    <row r="3956" spans="2:4" x14ac:dyDescent="0.2">
      <c r="B3956" t="s">
        <v>3992</v>
      </c>
      <c r="C3956" s="51">
        <f>Corr_0!C3956</f>
        <v>8.3804140483947145E-3</v>
      </c>
      <c r="D3956" s="51">
        <v>2.5622496724257472E-2</v>
      </c>
    </row>
    <row r="3957" spans="2:4" x14ac:dyDescent="0.2">
      <c r="B3957" t="s">
        <v>3993</v>
      </c>
      <c r="C3957" s="51">
        <f>Corr_0!C3957</f>
        <v>3.7122736952057943E-3</v>
      </c>
      <c r="D3957" s="51">
        <v>2.7925332821945915E-2</v>
      </c>
    </row>
    <row r="3958" spans="2:4" x14ac:dyDescent="0.2">
      <c r="B3958" t="s">
        <v>3994</v>
      </c>
      <c r="C3958" s="51">
        <f>Corr_0!C3958</f>
        <v>4.0875618090286371E-2</v>
      </c>
      <c r="D3958" s="51">
        <v>4.24563155457734E-2</v>
      </c>
    </row>
    <row r="3959" spans="2:4" x14ac:dyDescent="0.2">
      <c r="B3959" t="s">
        <v>3995</v>
      </c>
      <c r="C3959" s="51">
        <f>Corr_0!C3959</f>
        <v>-1.0493321355179252E-2</v>
      </c>
      <c r="D3959" s="51">
        <v>3.0206979471243373E-2</v>
      </c>
    </row>
    <row r="3960" spans="2:4" x14ac:dyDescent="0.2">
      <c r="B3960" t="s">
        <v>3996</v>
      </c>
      <c r="C3960" s="51">
        <f>Corr_0!C3960</f>
        <v>3.4361489828006755E-2</v>
      </c>
      <c r="D3960" s="51">
        <v>4.0344219117970259E-2</v>
      </c>
    </row>
    <row r="3961" spans="2:4" x14ac:dyDescent="0.2">
      <c r="B3961" t="s">
        <v>3997</v>
      </c>
      <c r="C3961" s="51">
        <f>Corr_0!C3961</f>
        <v>9.1584760315922449E-3</v>
      </c>
      <c r="D3961" s="51">
        <v>3.623481717962565E-2</v>
      </c>
    </row>
    <row r="3962" spans="2:4" x14ac:dyDescent="0.2">
      <c r="B3962" t="s">
        <v>3998</v>
      </c>
      <c r="C3962" s="51">
        <f>Corr_0!C3962</f>
        <v>2.6386201405438667E-2</v>
      </c>
      <c r="D3962" s="51">
        <v>4.9081656223982389E-2</v>
      </c>
    </row>
    <row r="3963" spans="2:4" x14ac:dyDescent="0.2">
      <c r="B3963" t="s">
        <v>3999</v>
      </c>
      <c r="C3963" s="51">
        <f>Corr_0!C3963</f>
        <v>2.46007427071551E-2</v>
      </c>
      <c r="D3963" s="51">
        <v>3.3915281619874477E-2</v>
      </c>
    </row>
    <row r="3964" spans="2:4" x14ac:dyDescent="0.2">
      <c r="B3964" t="s">
        <v>4000</v>
      </c>
      <c r="C3964" s="51">
        <f>Corr_0!C3964</f>
        <v>2.6171931822007541E-2</v>
      </c>
      <c r="D3964" s="51">
        <v>8.526006282883769E-2</v>
      </c>
    </row>
    <row r="3965" spans="2:4" x14ac:dyDescent="0.2">
      <c r="B3965" t="s">
        <v>4001</v>
      </c>
      <c r="C3965" s="51">
        <f>Corr_0!C3965</f>
        <v>5.3413705073968538E-2</v>
      </c>
      <c r="D3965" s="51">
        <v>0.10301086043891344</v>
      </c>
    </row>
    <row r="3966" spans="2:4" x14ac:dyDescent="0.2">
      <c r="B3966" t="s">
        <v>4002</v>
      </c>
      <c r="C3966" s="51">
        <f>Corr_0!C3966</f>
        <v>2.6611930870511183E-2</v>
      </c>
      <c r="D3966" s="51">
        <v>3.0641164115696361E-2</v>
      </c>
    </row>
    <row r="3967" spans="2:4" x14ac:dyDescent="0.2">
      <c r="B3967" t="s">
        <v>4003</v>
      </c>
      <c r="C3967" s="51">
        <f>Corr_0!C3967</f>
        <v>2.5832699095179247E-2</v>
      </c>
      <c r="D3967" s="51">
        <v>2.5659519619389483E-2</v>
      </c>
    </row>
    <row r="3968" spans="2:4" x14ac:dyDescent="0.2">
      <c r="B3968" t="s">
        <v>4004</v>
      </c>
      <c r="C3968" s="51">
        <f>Corr_0!C3968</f>
        <v>-2.7807545010005874E-2</v>
      </c>
      <c r="D3968" s="51">
        <v>2.9640014645228349E-2</v>
      </c>
    </row>
    <row r="3969" spans="2:4" x14ac:dyDescent="0.2">
      <c r="B3969" t="s">
        <v>4005</v>
      </c>
      <c r="C3969" s="51">
        <f>Corr_0!C3969</f>
        <v>1.9563138318428507E-2</v>
      </c>
      <c r="D3969" s="51">
        <v>3.0293378566542066E-2</v>
      </c>
    </row>
    <row r="3970" spans="2:4" x14ac:dyDescent="0.2">
      <c r="B3970" t="s">
        <v>4006</v>
      </c>
      <c r="C3970" s="51">
        <f>Corr_0!C3970</f>
        <v>5.526728344730121E-4</v>
      </c>
      <c r="D3970" s="51">
        <v>2.7502280224894662E-2</v>
      </c>
    </row>
    <row r="3971" spans="2:4" x14ac:dyDescent="0.2">
      <c r="B3971" t="s">
        <v>4007</v>
      </c>
      <c r="C3971" s="51">
        <f>Corr_0!C3971</f>
        <v>3.3826334358901096E-2</v>
      </c>
      <c r="D3971" s="51">
        <v>3.4344628387831574E-2</v>
      </c>
    </row>
    <row r="3972" spans="2:4" x14ac:dyDescent="0.2">
      <c r="B3972" t="s">
        <v>4008</v>
      </c>
      <c r="C3972" s="51">
        <f>Corr_0!C3972</f>
        <v>-1.0598380541237302E-3</v>
      </c>
      <c r="D3972" s="51">
        <v>2.8506329457060865E-2</v>
      </c>
    </row>
    <row r="3973" spans="2:4" x14ac:dyDescent="0.2">
      <c r="B3973" t="s">
        <v>4009</v>
      </c>
      <c r="C3973" s="51">
        <f>Corr_0!C3973</f>
        <v>-1.936006658826174E-2</v>
      </c>
      <c r="D3973" s="51">
        <v>4.7310221510512521E-2</v>
      </c>
    </row>
    <row r="3974" spans="2:4" x14ac:dyDescent="0.2">
      <c r="B3974" t="s">
        <v>4010</v>
      </c>
      <c r="C3974" s="51">
        <f>Corr_0!C3974</f>
        <v>-8.4530011204031422E-3</v>
      </c>
      <c r="D3974" s="51">
        <v>2.5029037376249452E-2</v>
      </c>
    </row>
    <row r="3975" spans="2:4" x14ac:dyDescent="0.2">
      <c r="B3975" t="s">
        <v>4011</v>
      </c>
      <c r="C3975" s="51">
        <f>Corr_0!C3975</f>
        <v>9.5797577737715064E-3</v>
      </c>
      <c r="D3975" s="51">
        <v>4.0139336108504765E-2</v>
      </c>
    </row>
    <row r="3976" spans="2:4" x14ac:dyDescent="0.2">
      <c r="B3976" t="s">
        <v>4012</v>
      </c>
      <c r="C3976" s="51">
        <f>Corr_0!C3976</f>
        <v>3.7014962676385869E-2</v>
      </c>
      <c r="D3976" s="51">
        <v>6.9691809623135953E-2</v>
      </c>
    </row>
    <row r="3977" spans="2:4" x14ac:dyDescent="0.2">
      <c r="B3977" t="s">
        <v>4013</v>
      </c>
      <c r="C3977" s="51">
        <f>Corr_0!C3977</f>
        <v>3.7041135238117681E-2</v>
      </c>
      <c r="D3977" s="51">
        <v>2.5115676075474328E-2</v>
      </c>
    </row>
    <row r="3978" spans="2:4" x14ac:dyDescent="0.2">
      <c r="B3978" t="s">
        <v>4014</v>
      </c>
      <c r="C3978" s="51">
        <f>Corr_0!C3978</f>
        <v>-1.1753871091854417E-2</v>
      </c>
      <c r="D3978" s="51">
        <v>2.5628723429682646E-2</v>
      </c>
    </row>
    <row r="3979" spans="2:4" x14ac:dyDescent="0.2">
      <c r="B3979" t="s">
        <v>4015</v>
      </c>
      <c r="C3979" s="51">
        <f>Corr_0!C3979</f>
        <v>-2.6226319979199379E-3</v>
      </c>
      <c r="D3979" s="51">
        <v>5.297958253645263E-2</v>
      </c>
    </row>
    <row r="3980" spans="2:4" x14ac:dyDescent="0.2">
      <c r="B3980" t="s">
        <v>4016</v>
      </c>
      <c r="C3980" s="51">
        <f>Corr_0!C3980</f>
        <v>-8.5557278921985676E-4</v>
      </c>
      <c r="D3980" s="51">
        <v>2.5374572390017995E-2</v>
      </c>
    </row>
    <row r="3981" spans="2:4" x14ac:dyDescent="0.2">
      <c r="B3981" t="s">
        <v>4017</v>
      </c>
      <c r="C3981" s="51">
        <f>Corr_0!C3981</f>
        <v>9.0943481608540388E-3</v>
      </c>
      <c r="D3981" s="51">
        <v>0.12128437903430903</v>
      </c>
    </row>
    <row r="3982" spans="2:4" x14ac:dyDescent="0.2">
      <c r="B3982" t="s">
        <v>4018</v>
      </c>
      <c r="C3982" s="51">
        <f>Corr_0!C3982</f>
        <v>2.5488219170373336E-2</v>
      </c>
      <c r="D3982" s="51">
        <v>3.637388669696176E-2</v>
      </c>
    </row>
    <row r="3983" spans="2:4" x14ac:dyDescent="0.2">
      <c r="B3983" t="s">
        <v>4019</v>
      </c>
      <c r="C3983" s="51">
        <f>Corr_0!C3983</f>
        <v>2.1306612690790587E-2</v>
      </c>
      <c r="D3983" s="51">
        <v>4.23056113871298E-2</v>
      </c>
    </row>
    <row r="3984" spans="2:4" x14ac:dyDescent="0.2">
      <c r="B3984" t="s">
        <v>4020</v>
      </c>
      <c r="C3984" s="51">
        <f>Corr_0!C3984</f>
        <v>-7.7294092843352077E-4</v>
      </c>
      <c r="D3984" s="51">
        <v>2.5710648663301409E-2</v>
      </c>
    </row>
    <row r="3985" spans="2:4" x14ac:dyDescent="0.2">
      <c r="B3985" t="s">
        <v>4021</v>
      </c>
      <c r="C3985" s="51">
        <f>Corr_0!C3985</f>
        <v>4.4111479134149714E-2</v>
      </c>
      <c r="D3985" s="51">
        <v>2.7455468243874293E-2</v>
      </c>
    </row>
    <row r="3986" spans="2:4" x14ac:dyDescent="0.2">
      <c r="B3986" t="s">
        <v>4022</v>
      </c>
      <c r="C3986" s="51">
        <f>Corr_0!C3986</f>
        <v>-9.85285867500456E-3</v>
      </c>
      <c r="D3986" s="51">
        <v>6.6959768151867827E-2</v>
      </c>
    </row>
    <row r="3987" spans="2:4" x14ac:dyDescent="0.2">
      <c r="B3987" t="s">
        <v>4023</v>
      </c>
      <c r="C3987" s="51">
        <f>Corr_0!C3987</f>
        <v>1.867668869385071E-2</v>
      </c>
      <c r="D3987" s="51">
        <v>7.0475042404978955E-2</v>
      </c>
    </row>
    <row r="3988" spans="2:4" x14ac:dyDescent="0.2">
      <c r="B3988" t="s">
        <v>4024</v>
      </c>
      <c r="C3988" s="51">
        <f>Corr_0!C3988</f>
        <v>3.0868834268397947E-2</v>
      </c>
      <c r="D3988" s="51">
        <v>2.5007681349922827E-2</v>
      </c>
    </row>
    <row r="3989" spans="2:4" x14ac:dyDescent="0.2">
      <c r="B3989" t="s">
        <v>4025</v>
      </c>
      <c r="C3989" s="51">
        <f>Corr_0!C3989</f>
        <v>-2.7478076594651082E-2</v>
      </c>
      <c r="D3989" s="51">
        <v>2.8956740780511633E-2</v>
      </c>
    </row>
    <row r="3990" spans="2:4" x14ac:dyDescent="0.2">
      <c r="B3990" t="s">
        <v>4026</v>
      </c>
      <c r="C3990" s="51">
        <f>Corr_0!C3990</f>
        <v>-6.3177461768009497E-3</v>
      </c>
      <c r="D3990" s="51">
        <v>4.9712478430148713E-2</v>
      </c>
    </row>
    <row r="3991" spans="2:4" x14ac:dyDescent="0.2">
      <c r="B3991" t="s">
        <v>4027</v>
      </c>
      <c r="C3991" s="51">
        <f>Corr_0!C3991</f>
        <v>1.2699488538820858E-2</v>
      </c>
      <c r="D3991" s="51">
        <v>3.1977877112042932E-2</v>
      </c>
    </row>
    <row r="3992" spans="2:4" x14ac:dyDescent="0.2">
      <c r="B3992" t="s">
        <v>4028</v>
      </c>
      <c r="C3992" s="51">
        <f>Corr_0!C3992</f>
        <v>1.8539477100578086E-2</v>
      </c>
      <c r="D3992" s="51">
        <v>2.5868861306184113E-2</v>
      </c>
    </row>
    <row r="3993" spans="2:4" x14ac:dyDescent="0.2">
      <c r="B3993" t="s">
        <v>4029</v>
      </c>
      <c r="C3993" s="51">
        <f>Corr_0!C3993</f>
        <v>9.4646684380645611E-3</v>
      </c>
      <c r="D3993" s="51">
        <v>2.5013577030056161E-2</v>
      </c>
    </row>
    <row r="3994" spans="2:4" x14ac:dyDescent="0.2">
      <c r="B3994" t="s">
        <v>4030</v>
      </c>
      <c r="C3994" s="51">
        <f>Corr_0!C3994</f>
        <v>2.7617184423378842E-2</v>
      </c>
      <c r="D3994" s="51">
        <v>6.2272794814656578E-2</v>
      </c>
    </row>
    <row r="3995" spans="2:4" x14ac:dyDescent="0.2">
      <c r="B3995" t="s">
        <v>4031</v>
      </c>
      <c r="C3995" s="51">
        <f>Corr_0!C3995</f>
        <v>-1.6597767865199148E-2</v>
      </c>
      <c r="D3995" s="51">
        <v>6.3723320269214401E-2</v>
      </c>
    </row>
    <row r="3996" spans="2:4" x14ac:dyDescent="0.2">
      <c r="B3996" t="s">
        <v>4032</v>
      </c>
      <c r="C3996" s="51">
        <f>Corr_0!C3996</f>
        <v>1.9280991275701698E-2</v>
      </c>
      <c r="D3996" s="51">
        <v>4.1233916207832476E-2</v>
      </c>
    </row>
    <row r="3997" spans="2:4" x14ac:dyDescent="0.2">
      <c r="B3997" t="s">
        <v>4033</v>
      </c>
      <c r="C3997" s="51">
        <f>Corr_0!C3997</f>
        <v>2.9086614259904449E-2</v>
      </c>
      <c r="D3997" s="51">
        <v>2.8799157655832765E-2</v>
      </c>
    </row>
    <row r="3998" spans="2:4" x14ac:dyDescent="0.2">
      <c r="B3998" t="s">
        <v>4034</v>
      </c>
      <c r="C3998" s="51">
        <f>Corr_0!C3998</f>
        <v>4.7319404665866309E-2</v>
      </c>
      <c r="D3998" s="51">
        <v>4.1833352516186834E-2</v>
      </c>
    </row>
    <row r="3999" spans="2:4" x14ac:dyDescent="0.2">
      <c r="B3999" t="s">
        <v>4035</v>
      </c>
      <c r="C3999" s="51">
        <f>Corr_0!C3999</f>
        <v>6.5794664882955541E-3</v>
      </c>
      <c r="D3999" s="51">
        <v>5.5398542728973835E-2</v>
      </c>
    </row>
    <row r="4000" spans="2:4" x14ac:dyDescent="0.2">
      <c r="B4000" t="s">
        <v>4036</v>
      </c>
      <c r="C4000" s="51">
        <f>Corr_0!C4000</f>
        <v>-2.5118669200039044E-3</v>
      </c>
      <c r="D4000" s="51">
        <v>2.99173884380875E-2</v>
      </c>
    </row>
    <row r="4001" spans="2:4" x14ac:dyDescent="0.2">
      <c r="B4001" t="s">
        <v>4037</v>
      </c>
      <c r="C4001" s="51">
        <f>Corr_0!C4001</f>
        <v>1.9834477042688765E-2</v>
      </c>
      <c r="D4001" s="51">
        <v>3.3726695748690777E-2</v>
      </c>
    </row>
    <row r="4002" spans="2:4" x14ac:dyDescent="0.2">
      <c r="B4002" t="s">
        <v>4038</v>
      </c>
      <c r="C4002" s="51">
        <f>Corr_0!C4002</f>
        <v>-9.8567371291811718E-3</v>
      </c>
      <c r="D4002" s="51">
        <v>2.5941593755777263E-2</v>
      </c>
    </row>
    <row r="4003" spans="2:4" x14ac:dyDescent="0.2">
      <c r="B4003" t="s">
        <v>4039</v>
      </c>
      <c r="C4003" s="51">
        <f>Corr_0!C4003</f>
        <v>-1.4092252829524929E-2</v>
      </c>
      <c r="D4003" s="51">
        <v>2.8308554322837898E-2</v>
      </c>
    </row>
    <row r="4004" spans="2:4" x14ac:dyDescent="0.2">
      <c r="B4004" t="s">
        <v>4040</v>
      </c>
      <c r="C4004" s="51">
        <f>Corr_0!C4004</f>
        <v>-4.3095251637128122E-2</v>
      </c>
      <c r="D4004" s="51">
        <v>3.2632927553698871E-2</v>
      </c>
    </row>
  </sheetData>
  <mergeCells count="1">
    <mergeCell ref="F43:G45"/>
  </mergeCells>
  <phoneticPr fontId="4" type="noConversion"/>
  <conditionalFormatting sqref="I35:Q35 G32:Q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42"/>
  <sheetViews>
    <sheetView workbookViewId="0">
      <pane xSplit="2" ySplit="2" topLeftCell="C3" activePane="bottomRight" state="frozen"/>
      <selection activeCell="AI55" sqref="AI55"/>
      <selection pane="topRight" activeCell="AI55" sqref="AI55"/>
      <selection pane="bottomLeft" activeCell="AI55" sqref="AI55"/>
      <selection pane="bottomRight" activeCell="AI55" sqref="AI55"/>
    </sheetView>
  </sheetViews>
  <sheetFormatPr baseColWidth="10" defaultRowHeight="16" x14ac:dyDescent="0.2"/>
  <sheetData>
    <row r="2" spans="2:6" x14ac:dyDescent="0.2">
      <c r="B2" s="10"/>
      <c r="C2" s="10" t="s">
        <v>4</v>
      </c>
      <c r="D2" s="10" t="s">
        <v>2</v>
      </c>
      <c r="E2" s="10" t="s">
        <v>1</v>
      </c>
      <c r="F2" s="10" t="s">
        <v>3</v>
      </c>
    </row>
    <row r="3" spans="2:6" x14ac:dyDescent="0.2">
      <c r="B3" s="7">
        <v>36526</v>
      </c>
      <c r="C3" s="41">
        <v>4</v>
      </c>
      <c r="D3" s="41">
        <v>11</v>
      </c>
      <c r="E3" s="41">
        <v>44.5</v>
      </c>
      <c r="F3" s="41">
        <v>48.9375</v>
      </c>
    </row>
    <row r="4" spans="2:6" x14ac:dyDescent="0.2">
      <c r="B4" s="7">
        <v>36557</v>
      </c>
      <c r="C4" s="41">
        <v>4.390625</v>
      </c>
      <c r="D4" s="41">
        <v>10.65625</v>
      </c>
      <c r="E4" s="41">
        <v>36.9375</v>
      </c>
      <c r="F4" s="41">
        <v>44.6875</v>
      </c>
    </row>
    <row r="5" spans="2:6" x14ac:dyDescent="0.2">
      <c r="B5" s="7">
        <v>36586</v>
      </c>
      <c r="C5" s="41">
        <v>5.6015629999999996</v>
      </c>
      <c r="D5" s="41">
        <v>14.75</v>
      </c>
      <c r="E5" s="41">
        <v>37.8125</v>
      </c>
      <c r="F5" s="41">
        <v>53.125</v>
      </c>
    </row>
    <row r="6" spans="2:6" x14ac:dyDescent="0.2">
      <c r="B6" s="7">
        <v>36617</v>
      </c>
      <c r="C6" s="41">
        <v>3.7792970000000001</v>
      </c>
      <c r="D6" s="41">
        <v>13.90625</v>
      </c>
      <c r="E6" s="41">
        <v>39.6875</v>
      </c>
      <c r="F6" s="41">
        <v>34.875</v>
      </c>
    </row>
    <row r="7" spans="2:6" x14ac:dyDescent="0.2">
      <c r="B7" s="7">
        <v>36647</v>
      </c>
      <c r="C7" s="41">
        <v>4.25</v>
      </c>
      <c r="D7" s="41">
        <v>12.5625</v>
      </c>
      <c r="E7" s="41">
        <v>39.0625</v>
      </c>
      <c r="F7" s="41">
        <v>31.28125</v>
      </c>
    </row>
    <row r="8" spans="2:6" x14ac:dyDescent="0.2">
      <c r="B8" s="7">
        <v>36678</v>
      </c>
      <c r="C8" s="41">
        <v>4.7734379999999996</v>
      </c>
      <c r="D8" s="41">
        <v>12.0625</v>
      </c>
      <c r="E8" s="41">
        <v>41.8125</v>
      </c>
      <c r="F8" s="41">
        <v>40</v>
      </c>
    </row>
    <row r="9" spans="2:6" x14ac:dyDescent="0.2">
      <c r="B9" s="7">
        <v>36708</v>
      </c>
      <c r="C9" s="41">
        <v>4.6875</v>
      </c>
      <c r="D9" s="41">
        <v>8.75</v>
      </c>
      <c r="E9" s="41">
        <v>48.8125</v>
      </c>
      <c r="F9" s="41">
        <v>34.90625</v>
      </c>
    </row>
    <row r="10" spans="2:6" x14ac:dyDescent="0.2">
      <c r="B10" s="7">
        <v>36739</v>
      </c>
      <c r="C10" s="41">
        <v>4.578125</v>
      </c>
      <c r="D10" s="41">
        <v>9</v>
      </c>
      <c r="E10" s="41">
        <v>53.640625</v>
      </c>
      <c r="F10" s="41">
        <v>34.90625</v>
      </c>
    </row>
    <row r="11" spans="2:6" x14ac:dyDescent="0.2">
      <c r="B11" s="7">
        <v>36770</v>
      </c>
      <c r="C11" s="41">
        <v>5.0078129999999996</v>
      </c>
      <c r="D11" s="41">
        <v>7.78125</v>
      </c>
      <c r="E11" s="41">
        <v>64.5</v>
      </c>
      <c r="F11" s="41">
        <v>30.15625</v>
      </c>
    </row>
    <row r="12" spans="2:6" x14ac:dyDescent="0.2">
      <c r="B12" s="7">
        <v>36800</v>
      </c>
      <c r="C12" s="41">
        <v>5.5859379999999996</v>
      </c>
      <c r="D12" s="41">
        <v>8.21875</v>
      </c>
      <c r="E12" s="41">
        <v>67.8125</v>
      </c>
      <c r="F12" s="41">
        <v>34.4375</v>
      </c>
    </row>
    <row r="13" spans="2:6" x14ac:dyDescent="0.2">
      <c r="B13" s="7">
        <v>36831</v>
      </c>
      <c r="C13" s="41">
        <v>5.6953129999999996</v>
      </c>
      <c r="D13" s="41">
        <v>8.03125</v>
      </c>
      <c r="E13" s="41">
        <v>69.0625</v>
      </c>
      <c r="F13" s="41">
        <v>28.6875</v>
      </c>
    </row>
    <row r="14" spans="2:6" x14ac:dyDescent="0.2">
      <c r="B14" s="7">
        <v>36861</v>
      </c>
      <c r="C14" s="41">
        <v>5.53125</v>
      </c>
      <c r="D14" s="41">
        <v>9.09375</v>
      </c>
      <c r="E14" s="41">
        <v>66</v>
      </c>
      <c r="F14" s="41">
        <v>21.6875</v>
      </c>
    </row>
    <row r="15" spans="2:6" x14ac:dyDescent="0.2">
      <c r="B15" s="7">
        <v>36892</v>
      </c>
      <c r="C15" s="41">
        <v>6.2421879999999996</v>
      </c>
      <c r="D15" s="41">
        <v>10.195</v>
      </c>
      <c r="E15" s="41">
        <v>58.5</v>
      </c>
      <c r="F15" s="41">
        <v>30.53125</v>
      </c>
    </row>
    <row r="16" spans="2:6" x14ac:dyDescent="0.2">
      <c r="B16" s="7">
        <v>36923</v>
      </c>
      <c r="C16" s="41">
        <v>5.953125</v>
      </c>
      <c r="D16" s="41">
        <v>9.2249999999999996</v>
      </c>
      <c r="E16" s="41">
        <v>62.200001</v>
      </c>
      <c r="F16" s="41">
        <v>29.5</v>
      </c>
    </row>
    <row r="17" spans="2:6" x14ac:dyDescent="0.2">
      <c r="B17" s="7">
        <v>36951</v>
      </c>
      <c r="C17" s="41">
        <v>5.3046879999999996</v>
      </c>
      <c r="D17" s="41">
        <v>8.14</v>
      </c>
      <c r="E17" s="41">
        <v>55.709999000000003</v>
      </c>
      <c r="F17" s="41">
        <v>27.34375</v>
      </c>
    </row>
    <row r="18" spans="2:6" x14ac:dyDescent="0.2">
      <c r="B18" s="7">
        <v>36982</v>
      </c>
      <c r="C18" s="41">
        <v>4.8375000000000004</v>
      </c>
      <c r="D18" s="41">
        <v>9.1950000000000003</v>
      </c>
      <c r="E18" s="41">
        <v>61.799999</v>
      </c>
      <c r="F18" s="41">
        <v>33.875</v>
      </c>
    </row>
    <row r="19" spans="2:6" x14ac:dyDescent="0.2">
      <c r="B19" s="7">
        <v>37012</v>
      </c>
      <c r="C19" s="41">
        <v>4.88</v>
      </c>
      <c r="D19" s="41">
        <v>9.2650000000000006</v>
      </c>
      <c r="E19" s="41">
        <v>62.889999000000003</v>
      </c>
      <c r="F19" s="41">
        <v>34.590000000000003</v>
      </c>
    </row>
    <row r="20" spans="2:6" x14ac:dyDescent="0.2">
      <c r="B20" s="7">
        <v>37043</v>
      </c>
      <c r="C20" s="41">
        <v>5.75</v>
      </c>
      <c r="D20" s="41">
        <v>9.2750000000000004</v>
      </c>
      <c r="E20" s="41">
        <v>55.599997999999999</v>
      </c>
      <c r="F20" s="41">
        <v>36.5</v>
      </c>
    </row>
    <row r="21" spans="2:6" x14ac:dyDescent="0.2">
      <c r="B21" s="7">
        <v>37073</v>
      </c>
      <c r="C21" s="41">
        <v>4.51</v>
      </c>
      <c r="D21" s="41">
        <v>11.25</v>
      </c>
      <c r="E21" s="41">
        <v>58.529998999999997</v>
      </c>
      <c r="F21" s="41">
        <v>33.095001000000003</v>
      </c>
    </row>
    <row r="22" spans="2:6" x14ac:dyDescent="0.2">
      <c r="B22" s="7">
        <v>37104</v>
      </c>
      <c r="C22" s="41">
        <v>4.2175000000000002</v>
      </c>
      <c r="D22" s="41">
        <v>10.025</v>
      </c>
      <c r="E22" s="41">
        <v>51.200001</v>
      </c>
      <c r="F22" s="41">
        <v>28.524999999999999</v>
      </c>
    </row>
    <row r="23" spans="2:6" x14ac:dyDescent="0.2">
      <c r="B23" s="7">
        <v>37135</v>
      </c>
      <c r="C23" s="41">
        <v>3.7349999999999999</v>
      </c>
      <c r="D23" s="41">
        <v>7.2249999999999996</v>
      </c>
      <c r="E23" s="41">
        <v>33.5</v>
      </c>
      <c r="F23" s="41">
        <v>25.584999</v>
      </c>
    </row>
    <row r="24" spans="2:6" x14ac:dyDescent="0.2">
      <c r="B24" s="7">
        <v>37165</v>
      </c>
      <c r="C24" s="41">
        <v>4.28</v>
      </c>
      <c r="D24" s="41">
        <v>7.05</v>
      </c>
      <c r="E24" s="41">
        <v>32.599997999999999</v>
      </c>
      <c r="F24" s="41">
        <v>29.075001</v>
      </c>
    </row>
    <row r="25" spans="2:6" x14ac:dyDescent="0.2">
      <c r="B25" s="7">
        <v>37196</v>
      </c>
      <c r="C25" s="41">
        <v>4.43</v>
      </c>
      <c r="D25" s="41">
        <v>9.4649999999999999</v>
      </c>
      <c r="E25" s="41">
        <v>35.099997999999999</v>
      </c>
      <c r="F25" s="41">
        <v>32.104999999999997</v>
      </c>
    </row>
    <row r="26" spans="2:6" x14ac:dyDescent="0.2">
      <c r="B26" s="7">
        <v>37226</v>
      </c>
      <c r="C26" s="41">
        <v>4.7625000000000002</v>
      </c>
      <c r="D26" s="41">
        <v>10.115</v>
      </c>
      <c r="E26" s="41">
        <v>38.779998999999997</v>
      </c>
      <c r="F26" s="41">
        <v>33.125</v>
      </c>
    </row>
    <row r="27" spans="2:6" x14ac:dyDescent="0.2">
      <c r="B27" s="7">
        <v>37257</v>
      </c>
      <c r="C27" s="41">
        <v>5.9424999999999999</v>
      </c>
      <c r="D27" s="41">
        <v>12.65</v>
      </c>
      <c r="E27" s="41">
        <v>40.950001</v>
      </c>
      <c r="F27" s="41">
        <v>31.855</v>
      </c>
    </row>
    <row r="28" spans="2:6" x14ac:dyDescent="0.2">
      <c r="B28" s="7">
        <v>37288</v>
      </c>
      <c r="C28" s="41">
        <v>5.7525000000000004</v>
      </c>
      <c r="D28" s="41">
        <v>12.73</v>
      </c>
      <c r="E28" s="41">
        <v>45.959999000000003</v>
      </c>
      <c r="F28" s="41">
        <v>29.17</v>
      </c>
    </row>
    <row r="29" spans="2:6" x14ac:dyDescent="0.2">
      <c r="B29" s="7">
        <v>37316</v>
      </c>
      <c r="C29" s="41">
        <v>5.7824999999999998</v>
      </c>
      <c r="D29" s="41">
        <v>12.25</v>
      </c>
      <c r="E29" s="41">
        <v>48.25</v>
      </c>
      <c r="F29" s="41">
        <v>30.155000999999999</v>
      </c>
    </row>
    <row r="30" spans="2:6" x14ac:dyDescent="0.2">
      <c r="B30" s="7">
        <v>37347</v>
      </c>
      <c r="C30" s="41">
        <v>5.7050000000000001</v>
      </c>
      <c r="D30" s="41">
        <v>11.73</v>
      </c>
      <c r="E30" s="41">
        <v>44.599997999999999</v>
      </c>
      <c r="F30" s="41">
        <v>26.129999000000002</v>
      </c>
    </row>
    <row r="31" spans="2:6" x14ac:dyDescent="0.2">
      <c r="B31" s="7">
        <v>37377</v>
      </c>
      <c r="C31" s="41">
        <v>6.07</v>
      </c>
      <c r="D31" s="41">
        <v>12.31</v>
      </c>
      <c r="E31" s="41">
        <v>42.650002000000001</v>
      </c>
      <c r="F31" s="41">
        <v>25.454999999999998</v>
      </c>
    </row>
    <row r="32" spans="2:6" x14ac:dyDescent="0.2">
      <c r="B32" s="7">
        <v>37408</v>
      </c>
      <c r="C32" s="41">
        <v>6.2125000000000004</v>
      </c>
      <c r="D32" s="41">
        <v>11.324999999999999</v>
      </c>
      <c r="E32" s="41">
        <v>45</v>
      </c>
      <c r="F32" s="41">
        <v>27.35</v>
      </c>
    </row>
    <row r="33" spans="2:6" x14ac:dyDescent="0.2">
      <c r="B33" s="7">
        <v>37438</v>
      </c>
      <c r="C33" s="41">
        <v>4.9074999999999998</v>
      </c>
      <c r="D33" s="41">
        <v>9.4499999999999993</v>
      </c>
      <c r="E33" s="41">
        <v>41.52</v>
      </c>
      <c r="F33" s="41">
        <v>23.99</v>
      </c>
    </row>
    <row r="34" spans="2:6" x14ac:dyDescent="0.2">
      <c r="B34" s="7">
        <v>37469</v>
      </c>
      <c r="C34" s="41">
        <v>5.0250000000000004</v>
      </c>
      <c r="D34" s="41">
        <v>9.6649999999999991</v>
      </c>
      <c r="E34" s="41">
        <v>37.07</v>
      </c>
      <c r="F34" s="41">
        <v>24.540001</v>
      </c>
    </row>
    <row r="35" spans="2:6" x14ac:dyDescent="0.2">
      <c r="B35" s="7">
        <v>37500</v>
      </c>
      <c r="C35" s="41">
        <v>5.165</v>
      </c>
      <c r="D35" s="41">
        <v>8.9700000000000006</v>
      </c>
      <c r="E35" s="41">
        <v>34.130001</v>
      </c>
      <c r="F35" s="41">
        <v>21.870000999999998</v>
      </c>
    </row>
    <row r="36" spans="2:6" x14ac:dyDescent="0.2">
      <c r="B36" s="7">
        <v>37530</v>
      </c>
      <c r="C36" s="41">
        <v>5.96</v>
      </c>
      <c r="D36" s="41">
        <v>9.9600000000000009</v>
      </c>
      <c r="E36" s="41">
        <v>29.75</v>
      </c>
      <c r="F36" s="41">
        <v>26.735001</v>
      </c>
    </row>
    <row r="37" spans="2:6" x14ac:dyDescent="0.2">
      <c r="B37" s="7">
        <v>37561</v>
      </c>
      <c r="C37" s="41">
        <v>5.4349999999999996</v>
      </c>
      <c r="D37" s="41">
        <v>10</v>
      </c>
      <c r="E37" s="41">
        <v>34.049999</v>
      </c>
      <c r="F37" s="41">
        <v>28.84</v>
      </c>
    </row>
    <row r="38" spans="2:6" x14ac:dyDescent="0.2">
      <c r="B38" s="7">
        <v>37591</v>
      </c>
      <c r="C38" s="41">
        <v>5.0949999999999998</v>
      </c>
      <c r="D38" s="41">
        <v>9.4849999999999994</v>
      </c>
      <c r="E38" s="41">
        <v>32.990001999999997</v>
      </c>
      <c r="F38" s="41">
        <v>25.85</v>
      </c>
    </row>
    <row r="39" spans="2:6" x14ac:dyDescent="0.2">
      <c r="B39" s="7">
        <v>37622</v>
      </c>
      <c r="C39" s="41">
        <v>5.68</v>
      </c>
      <c r="D39" s="41">
        <v>9.02</v>
      </c>
      <c r="E39" s="41">
        <v>31.59</v>
      </c>
      <c r="F39" s="41">
        <v>23.73</v>
      </c>
    </row>
    <row r="40" spans="2:6" x14ac:dyDescent="0.2">
      <c r="B40" s="7">
        <v>37653</v>
      </c>
      <c r="C40" s="41">
        <v>5.8624999999999998</v>
      </c>
      <c r="D40" s="41">
        <v>8.5050000000000008</v>
      </c>
      <c r="E40" s="41">
        <v>27.559999000000001</v>
      </c>
      <c r="F40" s="41">
        <v>23.700001</v>
      </c>
    </row>
    <row r="41" spans="2:6" x14ac:dyDescent="0.2">
      <c r="B41" s="7">
        <v>37681</v>
      </c>
      <c r="C41" s="41">
        <v>6.44</v>
      </c>
      <c r="D41" s="41">
        <v>8.1</v>
      </c>
      <c r="E41" s="41">
        <v>25.059999000000001</v>
      </c>
      <c r="F41" s="41">
        <v>24.209999</v>
      </c>
    </row>
    <row r="42" spans="2:6" x14ac:dyDescent="0.2">
      <c r="B42" s="7">
        <v>37712</v>
      </c>
      <c r="C42" s="41">
        <v>5.8775000000000004</v>
      </c>
      <c r="D42" s="41">
        <v>8.6649999999999991</v>
      </c>
      <c r="E42" s="41">
        <v>27.280000999999999</v>
      </c>
      <c r="F42" s="41">
        <v>25.57</v>
      </c>
    </row>
    <row r="43" spans="2:6" x14ac:dyDescent="0.2">
      <c r="B43" s="7">
        <v>37742</v>
      </c>
      <c r="C43" s="41">
        <v>6.1675000000000004</v>
      </c>
      <c r="D43" s="41">
        <v>9.3249999999999993</v>
      </c>
      <c r="E43" s="41">
        <v>30.67</v>
      </c>
      <c r="F43" s="41">
        <v>24.610001</v>
      </c>
    </row>
    <row r="44" spans="2:6" x14ac:dyDescent="0.2">
      <c r="B44" s="7">
        <v>37773</v>
      </c>
      <c r="C44" s="41">
        <v>6.1375000000000002</v>
      </c>
      <c r="D44" s="41">
        <v>9.76</v>
      </c>
      <c r="E44" s="41">
        <v>34.32</v>
      </c>
      <c r="F44" s="41">
        <v>25.639999</v>
      </c>
    </row>
    <row r="45" spans="2:6" x14ac:dyDescent="0.2">
      <c r="B45" s="7">
        <v>37803</v>
      </c>
      <c r="C45" s="41">
        <v>6.8324999999999996</v>
      </c>
      <c r="D45" s="41">
        <v>10.555</v>
      </c>
      <c r="E45" s="41">
        <v>33.119999</v>
      </c>
      <c r="F45" s="41">
        <v>26.41</v>
      </c>
    </row>
    <row r="46" spans="2:6" x14ac:dyDescent="0.2">
      <c r="B46" s="7">
        <v>37834</v>
      </c>
      <c r="C46" s="41">
        <v>7.0975000000000001</v>
      </c>
      <c r="D46" s="41">
        <v>13.035</v>
      </c>
      <c r="E46" s="41">
        <v>37.389999000000003</v>
      </c>
      <c r="F46" s="41">
        <v>26.52</v>
      </c>
    </row>
    <row r="47" spans="2:6" x14ac:dyDescent="0.2">
      <c r="B47" s="7">
        <v>37865</v>
      </c>
      <c r="C47" s="41">
        <v>7.2</v>
      </c>
      <c r="D47" s="41">
        <v>12.404999999999999</v>
      </c>
      <c r="E47" s="41">
        <v>34.330002</v>
      </c>
      <c r="F47" s="41">
        <v>27.799999</v>
      </c>
    </row>
    <row r="48" spans="2:6" x14ac:dyDescent="0.2">
      <c r="B48" s="7">
        <v>37895</v>
      </c>
      <c r="C48" s="41">
        <v>7.9</v>
      </c>
      <c r="D48" s="41">
        <v>15.244999999999999</v>
      </c>
      <c r="E48" s="41">
        <v>38.490001999999997</v>
      </c>
      <c r="F48" s="41">
        <v>26.139999</v>
      </c>
    </row>
    <row r="49" spans="2:6" x14ac:dyDescent="0.2">
      <c r="B49" s="7">
        <v>37926</v>
      </c>
      <c r="C49" s="41">
        <v>8.0425000000000004</v>
      </c>
      <c r="D49" s="41">
        <v>17.25</v>
      </c>
      <c r="E49" s="41">
        <v>38.389999000000003</v>
      </c>
      <c r="F49" s="41">
        <v>25.709999</v>
      </c>
    </row>
    <row r="50" spans="2:6" x14ac:dyDescent="0.2">
      <c r="B50" s="7">
        <v>37956</v>
      </c>
      <c r="C50" s="41">
        <v>8.2899999999999991</v>
      </c>
      <c r="D50" s="41">
        <v>17.149999999999999</v>
      </c>
      <c r="E50" s="41">
        <v>42.139999000000003</v>
      </c>
      <c r="F50" s="41">
        <v>27.370000999999998</v>
      </c>
    </row>
    <row r="51" spans="2:6" x14ac:dyDescent="0.2">
      <c r="B51" s="7">
        <v>37987</v>
      </c>
      <c r="C51" s="41">
        <v>9.1524999999999999</v>
      </c>
      <c r="D51" s="41">
        <v>19.649999999999999</v>
      </c>
      <c r="E51" s="41">
        <v>41.75</v>
      </c>
      <c r="F51" s="41">
        <v>27.65</v>
      </c>
    </row>
    <row r="52" spans="2:6" x14ac:dyDescent="0.2">
      <c r="B52" s="7">
        <v>38018</v>
      </c>
      <c r="C52" s="41">
        <v>9.35</v>
      </c>
      <c r="D52" s="41">
        <v>19.57</v>
      </c>
      <c r="E52" s="41">
        <v>43.369999</v>
      </c>
      <c r="F52" s="41">
        <v>26.530000999999999</v>
      </c>
    </row>
    <row r="53" spans="2:6" x14ac:dyDescent="0.2">
      <c r="B53" s="7">
        <v>38047</v>
      </c>
      <c r="C53" s="41">
        <v>9.4674999999999994</v>
      </c>
      <c r="D53" s="41">
        <v>19.950001</v>
      </c>
      <c r="E53" s="41">
        <v>41.07</v>
      </c>
      <c r="F53" s="41">
        <v>24.93</v>
      </c>
    </row>
    <row r="54" spans="2:6" x14ac:dyDescent="0.2">
      <c r="B54" s="7">
        <v>38078</v>
      </c>
      <c r="C54" s="41">
        <v>9.73</v>
      </c>
      <c r="D54" s="41">
        <v>17.815000999999999</v>
      </c>
      <c r="E54" s="41">
        <v>42.689999</v>
      </c>
      <c r="F54" s="41">
        <v>26.129999000000002</v>
      </c>
    </row>
    <row r="55" spans="2:6" x14ac:dyDescent="0.2">
      <c r="B55" s="7">
        <v>38108</v>
      </c>
      <c r="C55" s="41">
        <v>10.15</v>
      </c>
      <c r="D55" s="41">
        <v>20.274999999999999</v>
      </c>
      <c r="E55" s="41">
        <v>45.799999</v>
      </c>
      <c r="F55" s="41">
        <v>26.23</v>
      </c>
    </row>
    <row r="56" spans="2:6" x14ac:dyDescent="0.2">
      <c r="B56" s="7">
        <v>38139</v>
      </c>
      <c r="C56" s="41">
        <v>10.8725</v>
      </c>
      <c r="D56" s="41">
        <v>21.305</v>
      </c>
      <c r="E56" s="41">
        <v>51.09</v>
      </c>
      <c r="F56" s="41">
        <v>28.559999000000001</v>
      </c>
    </row>
    <row r="57" spans="2:6" x14ac:dyDescent="0.2">
      <c r="B57" s="7">
        <v>38169</v>
      </c>
      <c r="C57" s="41">
        <v>11.7475</v>
      </c>
      <c r="D57" s="41">
        <v>21.950001</v>
      </c>
      <c r="E57" s="41">
        <v>50.75</v>
      </c>
      <c r="F57" s="41">
        <v>28.49</v>
      </c>
    </row>
    <row r="58" spans="2:6" x14ac:dyDescent="0.2">
      <c r="B58" s="7">
        <v>38200</v>
      </c>
      <c r="C58" s="41">
        <v>10.81</v>
      </c>
      <c r="D58" s="41">
        <v>18.565000999999999</v>
      </c>
      <c r="E58" s="41">
        <v>52.220001000000003</v>
      </c>
      <c r="F58" s="41">
        <v>27.299999</v>
      </c>
    </row>
    <row r="59" spans="2:6" x14ac:dyDescent="0.2">
      <c r="B59" s="7">
        <v>38231</v>
      </c>
      <c r="C59" s="41">
        <v>11.365</v>
      </c>
      <c r="D59" s="41">
        <v>19.120000999999998</v>
      </c>
      <c r="E59" s="41">
        <v>51.619999</v>
      </c>
      <c r="F59" s="41">
        <v>27.65</v>
      </c>
    </row>
    <row r="60" spans="2:6" x14ac:dyDescent="0.2">
      <c r="B60" s="7">
        <v>38261</v>
      </c>
      <c r="C60" s="41">
        <v>13.22</v>
      </c>
      <c r="D60" s="41">
        <v>21.59</v>
      </c>
      <c r="E60" s="41">
        <v>49.900002000000001</v>
      </c>
      <c r="F60" s="41">
        <v>27.969999000000001</v>
      </c>
    </row>
    <row r="61" spans="2:6" x14ac:dyDescent="0.2">
      <c r="B61" s="7">
        <v>38292</v>
      </c>
      <c r="C61" s="41">
        <v>14.065</v>
      </c>
      <c r="D61" s="41">
        <v>21.875</v>
      </c>
      <c r="E61" s="41">
        <v>53.57</v>
      </c>
      <c r="F61" s="41">
        <v>26.809999000000001</v>
      </c>
    </row>
    <row r="62" spans="2:6" x14ac:dyDescent="0.2">
      <c r="B62" s="7">
        <v>38322</v>
      </c>
      <c r="C62" s="41">
        <v>15.59</v>
      </c>
      <c r="D62" s="41">
        <v>23.364999999999998</v>
      </c>
      <c r="E62" s="41">
        <v>51.77</v>
      </c>
      <c r="F62" s="41">
        <v>26.719999000000001</v>
      </c>
    </row>
    <row r="63" spans="2:6" x14ac:dyDescent="0.2">
      <c r="B63" s="7">
        <v>38353</v>
      </c>
      <c r="C63" s="41">
        <v>13.5</v>
      </c>
      <c r="D63" s="41">
        <v>24.125</v>
      </c>
      <c r="E63" s="41">
        <v>50.599997999999999</v>
      </c>
      <c r="F63" s="41">
        <v>26.280000999999999</v>
      </c>
    </row>
    <row r="64" spans="2:6" x14ac:dyDescent="0.2">
      <c r="B64" s="7">
        <v>38384</v>
      </c>
      <c r="C64" s="41">
        <v>12.952500000000001</v>
      </c>
      <c r="D64" s="41">
        <v>26.879999000000002</v>
      </c>
      <c r="E64" s="41">
        <v>54.970001000000003</v>
      </c>
      <c r="F64" s="41">
        <v>25.16</v>
      </c>
    </row>
    <row r="65" spans="2:6" x14ac:dyDescent="0.2">
      <c r="B65" s="7">
        <v>38412</v>
      </c>
      <c r="C65" s="41">
        <v>12.914999999999999</v>
      </c>
      <c r="D65" s="41">
        <v>27.690000999999999</v>
      </c>
      <c r="E65" s="41">
        <v>58.459999000000003</v>
      </c>
      <c r="F65" s="41">
        <v>24.17</v>
      </c>
    </row>
    <row r="66" spans="2:6" x14ac:dyDescent="0.2">
      <c r="B66" s="7">
        <v>38443</v>
      </c>
      <c r="C66" s="41">
        <v>12.38</v>
      </c>
      <c r="D66" s="41">
        <v>25.415001</v>
      </c>
      <c r="E66" s="41">
        <v>59.52</v>
      </c>
      <c r="F66" s="41">
        <v>25.299999</v>
      </c>
    </row>
    <row r="67" spans="2:6" x14ac:dyDescent="0.2">
      <c r="B67" s="7">
        <v>38473</v>
      </c>
      <c r="C67" s="41">
        <v>13.6975</v>
      </c>
      <c r="D67" s="41">
        <v>30.52</v>
      </c>
      <c r="E67" s="41">
        <v>63.900002000000001</v>
      </c>
      <c r="F67" s="41">
        <v>25.799999</v>
      </c>
    </row>
    <row r="68" spans="2:6" x14ac:dyDescent="0.2">
      <c r="B68" s="7">
        <v>38504</v>
      </c>
      <c r="C68" s="41">
        <v>12.914999999999999</v>
      </c>
      <c r="D68" s="41">
        <v>33.985000999999997</v>
      </c>
      <c r="E68" s="41">
        <v>66</v>
      </c>
      <c r="F68" s="41">
        <v>24.84</v>
      </c>
    </row>
    <row r="69" spans="2:6" x14ac:dyDescent="0.2">
      <c r="B69" s="7">
        <v>38534</v>
      </c>
      <c r="C69" s="41">
        <v>13.137499999999999</v>
      </c>
      <c r="D69" s="41">
        <v>37.009998000000003</v>
      </c>
      <c r="E69" s="41">
        <v>66.010002</v>
      </c>
      <c r="F69" s="41">
        <v>25.610001</v>
      </c>
    </row>
    <row r="70" spans="2:6" x14ac:dyDescent="0.2">
      <c r="B70" s="7">
        <v>38565</v>
      </c>
      <c r="C70" s="41">
        <v>12.2575</v>
      </c>
      <c r="D70" s="41">
        <v>33.580002</v>
      </c>
      <c r="E70" s="41">
        <v>67.019997000000004</v>
      </c>
      <c r="F70" s="41">
        <v>27.379999000000002</v>
      </c>
    </row>
    <row r="71" spans="2:6" x14ac:dyDescent="0.2">
      <c r="B71" s="7">
        <v>38596</v>
      </c>
      <c r="C71" s="41">
        <v>12.525</v>
      </c>
      <c r="D71" s="41">
        <v>34.32</v>
      </c>
      <c r="E71" s="41">
        <v>67.949996999999996</v>
      </c>
      <c r="F71" s="41">
        <v>25.73</v>
      </c>
    </row>
    <row r="72" spans="2:6" x14ac:dyDescent="0.2">
      <c r="B72" s="7">
        <v>38626</v>
      </c>
      <c r="C72" s="41">
        <v>14.14</v>
      </c>
      <c r="D72" s="41">
        <v>34.650002000000001</v>
      </c>
      <c r="E72" s="41">
        <v>64.639999000000003</v>
      </c>
      <c r="F72" s="41">
        <v>25.700001</v>
      </c>
    </row>
    <row r="73" spans="2:6" x14ac:dyDescent="0.2">
      <c r="B73" s="7">
        <v>38657</v>
      </c>
      <c r="C73" s="41">
        <v>15.225</v>
      </c>
      <c r="D73" s="41">
        <v>36.880001</v>
      </c>
      <c r="E73" s="41">
        <v>68.190002000000007</v>
      </c>
      <c r="F73" s="41">
        <v>27.68</v>
      </c>
    </row>
    <row r="74" spans="2:6" x14ac:dyDescent="0.2">
      <c r="B74" s="7">
        <v>38687</v>
      </c>
      <c r="C74" s="41">
        <v>15.005000000000001</v>
      </c>
      <c r="D74" s="41">
        <v>37.400002000000001</v>
      </c>
      <c r="E74" s="41">
        <v>70.239998</v>
      </c>
      <c r="F74" s="41">
        <v>26.15</v>
      </c>
    </row>
    <row r="75" spans="2:6" x14ac:dyDescent="0.2">
      <c r="B75" s="7">
        <v>38718</v>
      </c>
      <c r="C75" s="41">
        <v>15.85</v>
      </c>
      <c r="D75" s="41">
        <v>41.720001000000003</v>
      </c>
      <c r="E75" s="41">
        <v>68.309997999999993</v>
      </c>
      <c r="F75" s="41">
        <v>28.15</v>
      </c>
    </row>
    <row r="76" spans="2:6" x14ac:dyDescent="0.2">
      <c r="B76" s="7">
        <v>38749</v>
      </c>
      <c r="C76" s="41">
        <v>18.16</v>
      </c>
      <c r="D76" s="41">
        <v>38</v>
      </c>
      <c r="E76" s="41">
        <v>72.690002000000007</v>
      </c>
      <c r="F76" s="41">
        <v>26.870000999999998</v>
      </c>
    </row>
    <row r="77" spans="2:6" x14ac:dyDescent="0.2">
      <c r="B77" s="7">
        <v>38777</v>
      </c>
      <c r="C77" s="41">
        <v>18.815000999999999</v>
      </c>
      <c r="D77" s="41">
        <v>39.18</v>
      </c>
      <c r="E77" s="41">
        <v>77.930000000000007</v>
      </c>
      <c r="F77" s="41">
        <v>27.209999</v>
      </c>
    </row>
    <row r="78" spans="2:6" x14ac:dyDescent="0.2">
      <c r="B78" s="7">
        <v>38808</v>
      </c>
      <c r="C78" s="41">
        <v>18.635000000000002</v>
      </c>
      <c r="D78" s="41">
        <v>38.330002</v>
      </c>
      <c r="E78" s="41">
        <v>83.449996999999996</v>
      </c>
      <c r="F78" s="41">
        <v>24.15</v>
      </c>
    </row>
    <row r="79" spans="2:6" x14ac:dyDescent="0.2">
      <c r="B79" s="7">
        <v>38838</v>
      </c>
      <c r="C79" s="41">
        <v>17.825001</v>
      </c>
      <c r="D79" s="41">
        <v>36.830002</v>
      </c>
      <c r="E79" s="41">
        <v>83.25</v>
      </c>
      <c r="F79" s="41">
        <v>22.65</v>
      </c>
    </row>
    <row r="80" spans="2:6" x14ac:dyDescent="0.2">
      <c r="B80" s="7">
        <v>38869</v>
      </c>
      <c r="C80" s="41">
        <v>18.879999000000002</v>
      </c>
      <c r="D80" s="41">
        <v>36.5</v>
      </c>
      <c r="E80" s="41">
        <v>81.910004000000001</v>
      </c>
      <c r="F80" s="41">
        <v>23.299999</v>
      </c>
    </row>
    <row r="81" spans="2:6" x14ac:dyDescent="0.2">
      <c r="B81" s="7">
        <v>38899</v>
      </c>
      <c r="C81" s="41">
        <v>17.114999999999998</v>
      </c>
      <c r="D81" s="41">
        <v>34.299999</v>
      </c>
      <c r="E81" s="41">
        <v>77.419998000000007</v>
      </c>
      <c r="F81" s="41">
        <v>24.059999000000001</v>
      </c>
    </row>
    <row r="82" spans="2:6" x14ac:dyDescent="0.2">
      <c r="B82" s="7">
        <v>38930</v>
      </c>
      <c r="C82" s="41">
        <v>15.505000000000001</v>
      </c>
      <c r="D82" s="41">
        <v>37.349997999999999</v>
      </c>
      <c r="E82" s="41">
        <v>74.900002000000001</v>
      </c>
      <c r="F82" s="41">
        <v>25.700001</v>
      </c>
    </row>
    <row r="83" spans="2:6" x14ac:dyDescent="0.2">
      <c r="B83" s="7">
        <v>38961</v>
      </c>
      <c r="C83" s="41">
        <v>17.024999999999999</v>
      </c>
      <c r="D83" s="41">
        <v>42.299999</v>
      </c>
      <c r="E83" s="41">
        <v>78.849997999999999</v>
      </c>
      <c r="F83" s="41">
        <v>27.35</v>
      </c>
    </row>
    <row r="84" spans="2:6" x14ac:dyDescent="0.2">
      <c r="B84" s="7">
        <v>38991</v>
      </c>
      <c r="C84" s="41">
        <v>18.875</v>
      </c>
      <c r="D84" s="41">
        <v>47.349997999999999</v>
      </c>
      <c r="E84" s="41">
        <v>79.860000999999997</v>
      </c>
      <c r="F84" s="41">
        <v>28.709999</v>
      </c>
    </row>
    <row r="85" spans="2:6" x14ac:dyDescent="0.2">
      <c r="B85" s="7">
        <v>39022</v>
      </c>
      <c r="C85" s="41">
        <v>17.645</v>
      </c>
      <c r="D85" s="41">
        <v>49.02</v>
      </c>
      <c r="E85" s="41">
        <v>88.529999000000004</v>
      </c>
      <c r="F85" s="41">
        <v>29.360001</v>
      </c>
    </row>
    <row r="86" spans="2:6" x14ac:dyDescent="0.2">
      <c r="B86" s="7">
        <v>39052</v>
      </c>
      <c r="C86" s="41">
        <v>17.709999</v>
      </c>
      <c r="D86" s="41">
        <v>49.34</v>
      </c>
      <c r="E86" s="41">
        <v>88.839995999999999</v>
      </c>
      <c r="F86" s="41">
        <v>29.860001</v>
      </c>
    </row>
    <row r="87" spans="2:6" x14ac:dyDescent="0.2">
      <c r="B87" s="7">
        <v>39083</v>
      </c>
      <c r="C87" s="41">
        <v>17.469999000000001</v>
      </c>
      <c r="D87" s="41">
        <v>55.709999000000003</v>
      </c>
      <c r="E87" s="41">
        <v>89.559997999999993</v>
      </c>
      <c r="F87" s="41">
        <v>30.860001</v>
      </c>
    </row>
    <row r="88" spans="2:6" x14ac:dyDescent="0.2">
      <c r="B88" s="7">
        <v>39114</v>
      </c>
      <c r="C88" s="41">
        <v>15.45</v>
      </c>
      <c r="D88" s="41">
        <v>52.98</v>
      </c>
      <c r="E88" s="41">
        <v>87.260002</v>
      </c>
      <c r="F88" s="41">
        <v>28.17</v>
      </c>
    </row>
    <row r="89" spans="2:6" x14ac:dyDescent="0.2">
      <c r="B89" s="7">
        <v>39142</v>
      </c>
      <c r="C89" s="41">
        <v>15.68</v>
      </c>
      <c r="D89" s="41">
        <v>52.939999</v>
      </c>
      <c r="E89" s="41">
        <v>88.910004000000001</v>
      </c>
      <c r="F89" s="41">
        <v>27.870000999999998</v>
      </c>
    </row>
    <row r="90" spans="2:6" x14ac:dyDescent="0.2">
      <c r="B90" s="7">
        <v>39173</v>
      </c>
      <c r="C90" s="41">
        <v>15.51</v>
      </c>
      <c r="D90" s="41">
        <v>54.919998</v>
      </c>
      <c r="E90" s="41">
        <v>93</v>
      </c>
      <c r="F90" s="41">
        <v>29.940000999999999</v>
      </c>
    </row>
    <row r="91" spans="2:6" x14ac:dyDescent="0.2">
      <c r="B91" s="7">
        <v>39203</v>
      </c>
      <c r="C91" s="41">
        <v>14.404999999999999</v>
      </c>
      <c r="D91" s="41">
        <v>51.93</v>
      </c>
      <c r="E91" s="41">
        <v>100.589996</v>
      </c>
      <c r="F91" s="41">
        <v>30.690000999999999</v>
      </c>
    </row>
    <row r="92" spans="2:6" x14ac:dyDescent="0.2">
      <c r="B92" s="7">
        <v>39234</v>
      </c>
      <c r="C92" s="41">
        <v>13.12</v>
      </c>
      <c r="D92" s="41">
        <v>51.119999</v>
      </c>
      <c r="E92" s="41">
        <v>96.160004000000001</v>
      </c>
      <c r="F92" s="41">
        <v>29.469999000000001</v>
      </c>
    </row>
    <row r="93" spans="2:6" x14ac:dyDescent="0.2">
      <c r="B93" s="7">
        <v>39264</v>
      </c>
      <c r="C93" s="41">
        <v>13.34</v>
      </c>
      <c r="D93" s="41">
        <v>47.580002</v>
      </c>
      <c r="E93" s="41">
        <v>103.43</v>
      </c>
      <c r="F93" s="41">
        <v>28.99</v>
      </c>
    </row>
    <row r="94" spans="2:6" x14ac:dyDescent="0.2">
      <c r="B94" s="7">
        <v>39295</v>
      </c>
      <c r="C94" s="41">
        <v>13.775</v>
      </c>
      <c r="D94" s="41">
        <v>48.099997999999999</v>
      </c>
      <c r="E94" s="41">
        <v>96.699996999999996</v>
      </c>
      <c r="F94" s="41">
        <v>28.73</v>
      </c>
    </row>
    <row r="95" spans="2:6" x14ac:dyDescent="0.2">
      <c r="B95" s="7">
        <v>39326</v>
      </c>
      <c r="C95" s="41">
        <v>13.1</v>
      </c>
      <c r="D95" s="41">
        <v>46.889999000000003</v>
      </c>
      <c r="E95" s="41">
        <v>104.989998</v>
      </c>
      <c r="F95" s="41">
        <v>29.459999</v>
      </c>
    </row>
    <row r="96" spans="2:6" x14ac:dyDescent="0.2">
      <c r="B96" s="7">
        <v>39356</v>
      </c>
      <c r="C96" s="41">
        <v>13.34</v>
      </c>
      <c r="D96" s="41">
        <v>39.439999</v>
      </c>
      <c r="E96" s="41">
        <v>98.589995999999999</v>
      </c>
      <c r="F96" s="41">
        <v>36.810001</v>
      </c>
    </row>
    <row r="97" spans="2:6" x14ac:dyDescent="0.2">
      <c r="B97" s="7">
        <v>39387</v>
      </c>
      <c r="C97" s="41">
        <v>11.695</v>
      </c>
      <c r="D97" s="41">
        <v>33.540000999999997</v>
      </c>
      <c r="E97" s="41">
        <v>92.540001000000004</v>
      </c>
      <c r="F97" s="41">
        <v>33.599997999999999</v>
      </c>
    </row>
    <row r="98" spans="2:6" x14ac:dyDescent="0.2">
      <c r="B98" s="7">
        <v>39417</v>
      </c>
      <c r="C98" s="41">
        <v>10.234999999999999</v>
      </c>
      <c r="D98" s="41">
        <v>36.729999999999997</v>
      </c>
      <c r="E98" s="41">
        <v>87.459998999999996</v>
      </c>
      <c r="F98" s="41">
        <v>35.599997999999999</v>
      </c>
    </row>
    <row r="99" spans="2:6" x14ac:dyDescent="0.2">
      <c r="B99" s="7">
        <v>39448</v>
      </c>
      <c r="C99" s="41">
        <v>9.4550000000000001</v>
      </c>
      <c r="D99" s="41">
        <v>38.849997999999999</v>
      </c>
      <c r="E99" s="41">
        <v>83.18</v>
      </c>
      <c r="F99" s="41">
        <v>32.599997999999999</v>
      </c>
    </row>
    <row r="100" spans="2:6" x14ac:dyDescent="0.2">
      <c r="B100" s="7">
        <v>39479</v>
      </c>
      <c r="C100" s="41">
        <v>8.99</v>
      </c>
      <c r="D100" s="41">
        <v>37.029998999999997</v>
      </c>
      <c r="E100" s="41">
        <v>82.790001000000004</v>
      </c>
      <c r="F100" s="41">
        <v>27.200001</v>
      </c>
    </row>
    <row r="101" spans="2:6" x14ac:dyDescent="0.2">
      <c r="B101" s="7">
        <v>39508</v>
      </c>
      <c r="C101" s="41">
        <v>8.75</v>
      </c>
      <c r="D101" s="41">
        <v>32.599997999999999</v>
      </c>
      <c r="E101" s="41">
        <v>74.370002999999997</v>
      </c>
      <c r="F101" s="41">
        <v>28.379999000000002</v>
      </c>
    </row>
    <row r="102" spans="2:6" x14ac:dyDescent="0.2">
      <c r="B102" s="7">
        <v>39539</v>
      </c>
      <c r="C102" s="41">
        <v>8.1150000000000002</v>
      </c>
      <c r="D102" s="41">
        <v>35.259998000000003</v>
      </c>
      <c r="E102" s="41">
        <v>84.860000999999997</v>
      </c>
      <c r="F102" s="41">
        <v>28.52</v>
      </c>
    </row>
    <row r="103" spans="2:6" x14ac:dyDescent="0.2">
      <c r="B103" s="7">
        <v>39569</v>
      </c>
      <c r="C103" s="41">
        <v>9.0950000000000006</v>
      </c>
      <c r="D103" s="41">
        <v>34.979999999999997</v>
      </c>
      <c r="E103" s="41">
        <v>82.769997000000004</v>
      </c>
      <c r="F103" s="41">
        <v>28.32</v>
      </c>
    </row>
    <row r="104" spans="2:6" x14ac:dyDescent="0.2">
      <c r="B104" s="7">
        <v>39600</v>
      </c>
      <c r="C104" s="41">
        <v>7.87</v>
      </c>
      <c r="D104" s="41">
        <v>30.299999</v>
      </c>
      <c r="E104" s="41">
        <v>65.720000999999996</v>
      </c>
      <c r="F104" s="41">
        <v>27.51</v>
      </c>
    </row>
    <row r="105" spans="2:6" x14ac:dyDescent="0.2">
      <c r="B105" s="7">
        <v>39630</v>
      </c>
      <c r="C105" s="41">
        <v>7.3449999999999998</v>
      </c>
      <c r="D105" s="41">
        <v>28.74</v>
      </c>
      <c r="E105" s="41">
        <v>61.110000999999997</v>
      </c>
      <c r="F105" s="41">
        <v>25.719999000000001</v>
      </c>
    </row>
    <row r="106" spans="2:6" x14ac:dyDescent="0.2">
      <c r="B106" s="7">
        <v>39661</v>
      </c>
      <c r="C106" s="41">
        <v>7.78</v>
      </c>
      <c r="D106" s="41">
        <v>31.1</v>
      </c>
      <c r="E106" s="41">
        <v>65.559997999999993</v>
      </c>
      <c r="F106" s="41">
        <v>27.290001</v>
      </c>
    </row>
    <row r="107" spans="2:6" x14ac:dyDescent="0.2">
      <c r="B107" s="7">
        <v>39692</v>
      </c>
      <c r="C107" s="41">
        <v>7.4349999999999996</v>
      </c>
      <c r="D107" s="41">
        <v>28.82</v>
      </c>
      <c r="E107" s="41">
        <v>57.349997999999999</v>
      </c>
      <c r="F107" s="41">
        <v>26.690000999999999</v>
      </c>
    </row>
    <row r="108" spans="2:6" x14ac:dyDescent="0.2">
      <c r="B108" s="7">
        <v>39722</v>
      </c>
      <c r="C108" s="41">
        <v>6.5650000000000004</v>
      </c>
      <c r="D108" s="41">
        <v>18.040001</v>
      </c>
      <c r="E108" s="41">
        <v>52.419998</v>
      </c>
      <c r="F108" s="41">
        <v>22.33</v>
      </c>
    </row>
    <row r="109" spans="2:6" x14ac:dyDescent="0.2">
      <c r="B109" s="7">
        <v>39753</v>
      </c>
      <c r="C109" s="41">
        <v>4.4649999999999999</v>
      </c>
      <c r="D109" s="41">
        <v>11.37</v>
      </c>
      <c r="E109" s="41">
        <v>42.630001</v>
      </c>
      <c r="F109" s="41">
        <v>20.219999000000001</v>
      </c>
    </row>
    <row r="110" spans="2:6" x14ac:dyDescent="0.2">
      <c r="B110" s="7">
        <v>39783</v>
      </c>
      <c r="C110" s="41">
        <v>4.7300000000000004</v>
      </c>
      <c r="D110" s="41">
        <v>13.31</v>
      </c>
      <c r="E110" s="41">
        <v>42.669998</v>
      </c>
      <c r="F110" s="41">
        <v>19.440000999999999</v>
      </c>
    </row>
    <row r="111" spans="2:6" x14ac:dyDescent="0.2">
      <c r="B111" s="7">
        <v>39814</v>
      </c>
      <c r="C111" s="41">
        <v>4.72</v>
      </c>
      <c r="D111" s="41">
        <v>12.69</v>
      </c>
      <c r="E111" s="41">
        <v>42.310001</v>
      </c>
      <c r="F111" s="41">
        <v>17.100000000000001</v>
      </c>
    </row>
    <row r="112" spans="2:6" x14ac:dyDescent="0.2">
      <c r="B112" s="7">
        <v>39845</v>
      </c>
      <c r="C112" s="41">
        <v>4.5750000000000002</v>
      </c>
      <c r="D112" s="41">
        <v>13.47</v>
      </c>
      <c r="E112" s="41">
        <v>31.440000999999999</v>
      </c>
      <c r="F112" s="41">
        <v>16.149999999999999</v>
      </c>
    </row>
    <row r="113" spans="2:6" x14ac:dyDescent="0.2">
      <c r="B113" s="7">
        <v>39873</v>
      </c>
      <c r="C113" s="41">
        <v>5.5549999999999997</v>
      </c>
      <c r="D113" s="41">
        <v>16.75</v>
      </c>
      <c r="E113" s="41">
        <v>35.580002</v>
      </c>
      <c r="F113" s="41">
        <v>18.370000999999998</v>
      </c>
    </row>
    <row r="114" spans="2:6" x14ac:dyDescent="0.2">
      <c r="B114" s="7">
        <v>39904</v>
      </c>
      <c r="C114" s="41">
        <v>7.23</v>
      </c>
      <c r="D114" s="41">
        <v>22.629999000000002</v>
      </c>
      <c r="E114" s="41">
        <v>40.049999</v>
      </c>
      <c r="F114" s="41">
        <v>20.260000000000002</v>
      </c>
    </row>
    <row r="115" spans="2:6" x14ac:dyDescent="0.2">
      <c r="B115" s="7">
        <v>39934</v>
      </c>
      <c r="C115" s="41">
        <v>7.1950000000000003</v>
      </c>
      <c r="D115" s="41">
        <v>19.690000999999999</v>
      </c>
      <c r="E115" s="41">
        <v>44.849997999999999</v>
      </c>
      <c r="F115" s="41">
        <v>20.889999</v>
      </c>
    </row>
    <row r="116" spans="2:6" x14ac:dyDescent="0.2">
      <c r="B116" s="7">
        <v>39965</v>
      </c>
      <c r="C116" s="41">
        <v>6.9450000000000003</v>
      </c>
      <c r="D116" s="41">
        <v>19.889999</v>
      </c>
      <c r="E116" s="41">
        <v>42.5</v>
      </c>
      <c r="F116" s="41">
        <v>23.77</v>
      </c>
    </row>
    <row r="117" spans="2:6" x14ac:dyDescent="0.2">
      <c r="B117" s="7">
        <v>39995</v>
      </c>
      <c r="C117" s="41">
        <v>8.85</v>
      </c>
      <c r="D117" s="41">
        <v>26.440000999999999</v>
      </c>
      <c r="E117" s="41">
        <v>42.91</v>
      </c>
      <c r="F117" s="41">
        <v>23.52</v>
      </c>
    </row>
    <row r="118" spans="2:6" x14ac:dyDescent="0.2">
      <c r="B118" s="7">
        <v>40026</v>
      </c>
      <c r="C118" s="41">
        <v>9.4949999999999992</v>
      </c>
      <c r="D118" s="41">
        <v>28.040001</v>
      </c>
      <c r="E118" s="41">
        <v>49.669998</v>
      </c>
      <c r="F118" s="41">
        <v>24.65</v>
      </c>
    </row>
    <row r="119" spans="2:6" x14ac:dyDescent="0.2">
      <c r="B119" s="7">
        <v>40057</v>
      </c>
      <c r="C119" s="41">
        <v>10.324999999999999</v>
      </c>
      <c r="D119" s="41">
        <v>30.540001</v>
      </c>
      <c r="E119" s="41">
        <v>54.150002000000001</v>
      </c>
      <c r="F119" s="41">
        <v>25.719999000000001</v>
      </c>
    </row>
    <row r="120" spans="2:6" x14ac:dyDescent="0.2">
      <c r="B120" s="7">
        <v>40087</v>
      </c>
      <c r="C120" s="41">
        <v>9.49</v>
      </c>
      <c r="D120" s="41">
        <v>31.780000999999999</v>
      </c>
      <c r="E120" s="41">
        <v>47.799999</v>
      </c>
      <c r="F120" s="41">
        <v>27.73</v>
      </c>
    </row>
    <row r="121" spans="2:6" x14ac:dyDescent="0.2">
      <c r="B121" s="7">
        <v>40118</v>
      </c>
      <c r="C121" s="41">
        <v>10.95</v>
      </c>
      <c r="D121" s="41">
        <v>33.450001</v>
      </c>
      <c r="E121" s="41">
        <v>52.41</v>
      </c>
      <c r="F121" s="41">
        <v>29.41</v>
      </c>
    </row>
    <row r="122" spans="2:6" x14ac:dyDescent="0.2">
      <c r="B122" s="7">
        <v>40148</v>
      </c>
      <c r="C122" s="41">
        <v>11.53</v>
      </c>
      <c r="D122" s="41">
        <v>37.580002</v>
      </c>
      <c r="E122" s="41">
        <v>54.130001</v>
      </c>
      <c r="F122" s="41">
        <v>30.48</v>
      </c>
    </row>
    <row r="123" spans="2:6" x14ac:dyDescent="0.2">
      <c r="B123" s="7">
        <v>40179</v>
      </c>
      <c r="C123" s="41">
        <v>10.895</v>
      </c>
      <c r="D123" s="41">
        <v>34.540000999999997</v>
      </c>
      <c r="E123" s="41">
        <v>60.599997999999999</v>
      </c>
      <c r="F123" s="41">
        <v>28.18</v>
      </c>
    </row>
    <row r="124" spans="2:6" x14ac:dyDescent="0.2">
      <c r="B124" s="7">
        <v>40210</v>
      </c>
      <c r="C124" s="41">
        <v>11.455</v>
      </c>
      <c r="D124" s="41">
        <v>36.939999</v>
      </c>
      <c r="E124" s="41">
        <v>63.16</v>
      </c>
      <c r="F124" s="41">
        <v>28.67</v>
      </c>
    </row>
    <row r="125" spans="2:6" x14ac:dyDescent="0.2">
      <c r="B125" s="7">
        <v>40238</v>
      </c>
      <c r="C125" s="41">
        <v>12.135</v>
      </c>
      <c r="D125" s="41">
        <v>40.849997999999999</v>
      </c>
      <c r="E125" s="41">
        <v>72.610000999999997</v>
      </c>
      <c r="F125" s="41">
        <v>29.290001</v>
      </c>
    </row>
    <row r="126" spans="2:6" x14ac:dyDescent="0.2">
      <c r="B126" s="7">
        <v>40269</v>
      </c>
      <c r="C126" s="41">
        <v>12.99</v>
      </c>
      <c r="D126" s="41">
        <v>41.330002</v>
      </c>
      <c r="E126" s="41">
        <v>72.430000000000007</v>
      </c>
      <c r="F126" s="41">
        <v>30.540001</v>
      </c>
    </row>
    <row r="127" spans="2:6" x14ac:dyDescent="0.2">
      <c r="B127" s="7">
        <v>40299</v>
      </c>
      <c r="C127" s="41">
        <v>12.945</v>
      </c>
      <c r="D127" s="41">
        <v>39.700001</v>
      </c>
      <c r="E127" s="41">
        <v>64.180000000000007</v>
      </c>
      <c r="F127" s="41">
        <v>25.799999</v>
      </c>
    </row>
    <row r="128" spans="2:6" x14ac:dyDescent="0.2">
      <c r="B128" s="7">
        <v>40330</v>
      </c>
      <c r="C128" s="41">
        <v>12.15</v>
      </c>
      <c r="D128" s="41">
        <v>32.189999</v>
      </c>
      <c r="E128" s="41">
        <v>62.75</v>
      </c>
      <c r="F128" s="41">
        <v>23.01</v>
      </c>
    </row>
    <row r="129" spans="2:6" x14ac:dyDescent="0.2">
      <c r="B129" s="7">
        <v>40360</v>
      </c>
      <c r="C129" s="41">
        <v>12.425000000000001</v>
      </c>
      <c r="D129" s="41">
        <v>34</v>
      </c>
      <c r="E129" s="41">
        <v>68.139999000000003</v>
      </c>
      <c r="F129" s="41">
        <v>25.809999000000001</v>
      </c>
    </row>
    <row r="130" spans="2:6" x14ac:dyDescent="0.2">
      <c r="B130" s="7">
        <v>40391</v>
      </c>
      <c r="C130" s="41">
        <v>11.49</v>
      </c>
      <c r="D130" s="41">
        <v>28.92</v>
      </c>
      <c r="E130" s="41">
        <v>61.130001</v>
      </c>
      <c r="F130" s="41">
        <v>23.469999000000001</v>
      </c>
    </row>
    <row r="131" spans="2:6" x14ac:dyDescent="0.2">
      <c r="B131" s="7">
        <v>40422</v>
      </c>
      <c r="C131" s="41">
        <v>12.775</v>
      </c>
      <c r="D131" s="41">
        <v>37.200001</v>
      </c>
      <c r="E131" s="41">
        <v>66.540001000000004</v>
      </c>
      <c r="F131" s="41">
        <v>24.49</v>
      </c>
    </row>
    <row r="132" spans="2:6" x14ac:dyDescent="0.2">
      <c r="B132" s="7">
        <v>40452</v>
      </c>
      <c r="C132" s="41">
        <v>14.28</v>
      </c>
      <c r="D132" s="41">
        <v>38.509998000000003</v>
      </c>
      <c r="E132" s="41">
        <v>70.639999000000003</v>
      </c>
      <c r="F132" s="41">
        <v>26.67</v>
      </c>
    </row>
    <row r="133" spans="2:6" x14ac:dyDescent="0.2">
      <c r="B133" s="7">
        <v>40483</v>
      </c>
      <c r="C133" s="41">
        <v>15.3</v>
      </c>
      <c r="D133" s="41">
        <v>42.799999</v>
      </c>
      <c r="E133" s="41">
        <v>63.77</v>
      </c>
      <c r="F133" s="41">
        <v>25.26</v>
      </c>
    </row>
    <row r="134" spans="2:6" x14ac:dyDescent="0.2">
      <c r="B134" s="7">
        <v>40513</v>
      </c>
      <c r="C134" s="41">
        <v>16.065000999999999</v>
      </c>
      <c r="D134" s="41">
        <v>42.380001</v>
      </c>
      <c r="E134" s="41">
        <v>65.260002</v>
      </c>
      <c r="F134" s="41">
        <v>27.91</v>
      </c>
    </row>
    <row r="135" spans="2:6" x14ac:dyDescent="0.2">
      <c r="B135" s="7">
        <v>40544</v>
      </c>
      <c r="C135" s="41">
        <v>15.765000000000001</v>
      </c>
      <c r="D135" s="41">
        <v>41.18</v>
      </c>
      <c r="E135" s="41">
        <v>69.480002999999996</v>
      </c>
      <c r="F135" s="41">
        <v>27.73</v>
      </c>
    </row>
    <row r="136" spans="2:6" x14ac:dyDescent="0.2">
      <c r="B136" s="7">
        <v>40575</v>
      </c>
      <c r="C136" s="41">
        <v>16.489999999999998</v>
      </c>
      <c r="D136" s="41">
        <v>45.259998000000003</v>
      </c>
      <c r="E136" s="41">
        <v>72.010002</v>
      </c>
      <c r="F136" s="41">
        <v>26.58</v>
      </c>
    </row>
    <row r="137" spans="2:6" x14ac:dyDescent="0.2">
      <c r="B137" s="7">
        <v>40603</v>
      </c>
      <c r="C137" s="41">
        <v>18.475000000000001</v>
      </c>
      <c r="D137" s="41">
        <v>44.880001</v>
      </c>
      <c r="E137" s="41">
        <v>73.930000000000007</v>
      </c>
      <c r="F137" s="41">
        <v>25.389999</v>
      </c>
    </row>
    <row r="138" spans="2:6" x14ac:dyDescent="0.2">
      <c r="B138" s="7">
        <v>40634</v>
      </c>
      <c r="C138" s="41">
        <v>18.100000000000001</v>
      </c>
      <c r="D138" s="41">
        <v>47.549999</v>
      </c>
      <c r="E138" s="41">
        <v>79.779999000000004</v>
      </c>
      <c r="F138" s="41">
        <v>25.92</v>
      </c>
    </row>
    <row r="139" spans="2:6" x14ac:dyDescent="0.2">
      <c r="B139" s="7">
        <v>40664</v>
      </c>
      <c r="C139" s="41">
        <v>18.395</v>
      </c>
      <c r="D139" s="41">
        <v>46.830002</v>
      </c>
      <c r="E139" s="41">
        <v>78.029999000000004</v>
      </c>
      <c r="F139" s="41">
        <v>25.01</v>
      </c>
    </row>
    <row r="140" spans="2:6" x14ac:dyDescent="0.2">
      <c r="B140" s="7">
        <v>40695</v>
      </c>
      <c r="C140" s="41">
        <v>19.745000999999998</v>
      </c>
      <c r="D140" s="41">
        <v>46.939999</v>
      </c>
      <c r="E140" s="41">
        <v>73.930000000000007</v>
      </c>
      <c r="F140" s="41">
        <v>26</v>
      </c>
    </row>
    <row r="141" spans="2:6" x14ac:dyDescent="0.2">
      <c r="B141" s="7">
        <v>40725</v>
      </c>
      <c r="C141" s="41">
        <v>20.045000000000002</v>
      </c>
      <c r="D141" s="41">
        <v>50.16</v>
      </c>
      <c r="E141" s="41">
        <v>70.470000999999996</v>
      </c>
      <c r="F141" s="41">
        <v>27.4</v>
      </c>
    </row>
    <row r="142" spans="2:6" x14ac:dyDescent="0.2">
      <c r="B142" s="7">
        <v>40756</v>
      </c>
      <c r="C142" s="41">
        <v>19.309999000000001</v>
      </c>
      <c r="D142" s="41">
        <v>45.459999000000003</v>
      </c>
      <c r="E142" s="41">
        <v>66.860000999999997</v>
      </c>
      <c r="F142" s="41">
        <v>26.6</v>
      </c>
    </row>
    <row r="143" spans="2:6" x14ac:dyDescent="0.2">
      <c r="B143" s="7">
        <v>40787</v>
      </c>
      <c r="C143" s="41">
        <v>18.645</v>
      </c>
      <c r="D143" s="41">
        <v>45.68</v>
      </c>
      <c r="E143" s="41">
        <v>60.509998000000003</v>
      </c>
      <c r="F143" s="41">
        <v>24.889999</v>
      </c>
    </row>
    <row r="144" spans="2:6" x14ac:dyDescent="0.2">
      <c r="B144" s="7">
        <v>40817</v>
      </c>
      <c r="C144" s="41">
        <v>21.18</v>
      </c>
      <c r="D144" s="41">
        <v>50.689999</v>
      </c>
      <c r="E144" s="41">
        <v>65.790001000000004</v>
      </c>
      <c r="F144" s="41">
        <v>26.629999000000002</v>
      </c>
    </row>
    <row r="145" spans="2:6" x14ac:dyDescent="0.2">
      <c r="B145" s="7">
        <v>40848</v>
      </c>
      <c r="C145" s="41">
        <v>21.74</v>
      </c>
      <c r="D145" s="41">
        <v>45.279998999999997</v>
      </c>
      <c r="E145" s="41">
        <v>68.690002000000007</v>
      </c>
      <c r="F145" s="41">
        <v>25.58</v>
      </c>
    </row>
    <row r="146" spans="2:6" x14ac:dyDescent="0.2">
      <c r="B146" s="7">
        <v>40878</v>
      </c>
      <c r="C146" s="41">
        <v>23.004999000000002</v>
      </c>
      <c r="D146" s="41">
        <v>49.709999000000003</v>
      </c>
      <c r="E146" s="41">
        <v>73.349997999999999</v>
      </c>
      <c r="F146" s="41">
        <v>25.959999</v>
      </c>
    </row>
    <row r="147" spans="2:6" x14ac:dyDescent="0.2">
      <c r="B147" s="7">
        <v>40909</v>
      </c>
      <c r="C147" s="41">
        <v>23.959999</v>
      </c>
      <c r="D147" s="41">
        <v>49.380001</v>
      </c>
      <c r="E147" s="41">
        <v>74.180000000000007</v>
      </c>
      <c r="F147" s="41">
        <v>29.530000999999999</v>
      </c>
    </row>
    <row r="148" spans="2:6" x14ac:dyDescent="0.2">
      <c r="B148" s="7">
        <v>40940</v>
      </c>
      <c r="C148" s="41">
        <v>24.280000999999999</v>
      </c>
      <c r="D148" s="41">
        <v>53.619999</v>
      </c>
      <c r="E148" s="41">
        <v>74.949996999999996</v>
      </c>
      <c r="F148" s="41">
        <v>31.74</v>
      </c>
    </row>
    <row r="149" spans="2:6" x14ac:dyDescent="0.2">
      <c r="B149" s="7">
        <v>40969</v>
      </c>
      <c r="C149" s="41">
        <v>27.945</v>
      </c>
      <c r="D149" s="41">
        <v>55.720001000000003</v>
      </c>
      <c r="E149" s="41">
        <v>74.370002999999997</v>
      </c>
      <c r="F149" s="41">
        <v>32.259998000000003</v>
      </c>
    </row>
    <row r="150" spans="2:6" x14ac:dyDescent="0.2">
      <c r="B150" s="7">
        <v>41000</v>
      </c>
      <c r="C150" s="41">
        <v>28.684999000000001</v>
      </c>
      <c r="D150" s="41">
        <v>55.860000999999997</v>
      </c>
      <c r="E150" s="41">
        <v>76.800003000000004</v>
      </c>
      <c r="F150" s="41">
        <v>32.020000000000003</v>
      </c>
    </row>
    <row r="151" spans="2:6" x14ac:dyDescent="0.2">
      <c r="B151" s="7">
        <v>41030</v>
      </c>
      <c r="C151" s="41">
        <v>27.445</v>
      </c>
      <c r="D151" s="41">
        <v>47.369999</v>
      </c>
      <c r="E151" s="41">
        <v>69.610000999999997</v>
      </c>
      <c r="F151" s="41">
        <v>29.190000999999999</v>
      </c>
    </row>
    <row r="152" spans="2:6" x14ac:dyDescent="0.2">
      <c r="B152" s="7">
        <v>41061</v>
      </c>
      <c r="C152" s="41">
        <v>26.66</v>
      </c>
      <c r="D152" s="41">
        <v>49.689999</v>
      </c>
      <c r="E152" s="41">
        <v>74.300003000000004</v>
      </c>
      <c r="F152" s="41">
        <v>30.59</v>
      </c>
    </row>
    <row r="153" spans="2:6" x14ac:dyDescent="0.2">
      <c r="B153" s="7">
        <v>41091</v>
      </c>
      <c r="C153" s="41">
        <v>22.639999</v>
      </c>
      <c r="D153" s="41">
        <v>54.139999000000003</v>
      </c>
      <c r="E153" s="41">
        <v>73.910004000000001</v>
      </c>
      <c r="F153" s="41">
        <v>29.469999000000001</v>
      </c>
    </row>
    <row r="154" spans="2:6" x14ac:dyDescent="0.2">
      <c r="B154" s="7">
        <v>41122</v>
      </c>
      <c r="C154" s="41">
        <v>24.805</v>
      </c>
      <c r="D154" s="41">
        <v>57.830002</v>
      </c>
      <c r="E154" s="41">
        <v>71.400002000000001</v>
      </c>
      <c r="F154" s="41">
        <v>30.82</v>
      </c>
    </row>
    <row r="155" spans="2:6" x14ac:dyDescent="0.2">
      <c r="B155" s="7">
        <v>41153</v>
      </c>
      <c r="C155" s="41">
        <v>25.355</v>
      </c>
      <c r="D155" s="41">
        <v>55.18</v>
      </c>
      <c r="E155" s="41">
        <v>69.599997999999999</v>
      </c>
      <c r="F155" s="41">
        <v>29.76</v>
      </c>
    </row>
    <row r="156" spans="2:6" x14ac:dyDescent="0.2">
      <c r="B156" s="7">
        <v>41183</v>
      </c>
      <c r="C156" s="41">
        <v>22.950001</v>
      </c>
      <c r="D156" s="41">
        <v>56.77</v>
      </c>
      <c r="E156" s="41">
        <v>70.440002000000007</v>
      </c>
      <c r="F156" s="41">
        <v>28.540001</v>
      </c>
    </row>
    <row r="157" spans="2:6" x14ac:dyDescent="0.2">
      <c r="B157" s="7">
        <v>41214</v>
      </c>
      <c r="C157" s="41">
        <v>25.934999000000001</v>
      </c>
      <c r="D157" s="41">
        <v>54.09</v>
      </c>
      <c r="E157" s="41">
        <v>74.279999000000004</v>
      </c>
      <c r="F157" s="41">
        <v>26.620000999999998</v>
      </c>
    </row>
    <row r="158" spans="2:6" x14ac:dyDescent="0.2">
      <c r="B158" s="7">
        <v>41244</v>
      </c>
      <c r="C158" s="41">
        <v>26.815000999999999</v>
      </c>
      <c r="D158" s="41">
        <v>53.5</v>
      </c>
      <c r="E158" s="41">
        <v>75.360000999999997</v>
      </c>
      <c r="F158" s="41">
        <v>26.709999</v>
      </c>
    </row>
    <row r="159" spans="2:6" x14ac:dyDescent="0.2">
      <c r="B159" s="7">
        <v>41275</v>
      </c>
      <c r="C159" s="41">
        <v>28.059999000000001</v>
      </c>
      <c r="D159" s="41">
        <v>55.23</v>
      </c>
      <c r="E159" s="41">
        <v>73.870002999999997</v>
      </c>
      <c r="F159" s="41">
        <v>27.450001</v>
      </c>
    </row>
    <row r="160" spans="2:6" x14ac:dyDescent="0.2">
      <c r="B160" s="7">
        <v>41306</v>
      </c>
      <c r="C160" s="41">
        <v>27.424999</v>
      </c>
      <c r="D160" s="41">
        <v>54.220001000000003</v>
      </c>
      <c r="E160" s="41">
        <v>76.900002000000001</v>
      </c>
      <c r="F160" s="41">
        <v>27.799999</v>
      </c>
    </row>
    <row r="161" spans="2:6" x14ac:dyDescent="0.2">
      <c r="B161" s="7">
        <v>41334</v>
      </c>
      <c r="C161" s="41">
        <v>28.475000000000001</v>
      </c>
      <c r="D161" s="41">
        <v>55.23</v>
      </c>
      <c r="E161" s="41">
        <v>85.849997999999999</v>
      </c>
      <c r="F161" s="41">
        <v>28.610001</v>
      </c>
    </row>
    <row r="162" spans="2:6" x14ac:dyDescent="0.2">
      <c r="B162" s="7">
        <v>41365</v>
      </c>
      <c r="C162" s="41">
        <v>30.42</v>
      </c>
      <c r="D162" s="41">
        <v>56.59</v>
      </c>
      <c r="E162" s="41">
        <v>91.410004000000001</v>
      </c>
      <c r="F162" s="41">
        <v>33.099997999999999</v>
      </c>
    </row>
    <row r="163" spans="2:6" x14ac:dyDescent="0.2">
      <c r="B163" s="7">
        <v>41395</v>
      </c>
      <c r="C163" s="41">
        <v>31.57</v>
      </c>
      <c r="D163" s="41">
        <v>58.82</v>
      </c>
      <c r="E163" s="41">
        <v>99.019997000000004</v>
      </c>
      <c r="F163" s="41">
        <v>34.900002000000001</v>
      </c>
    </row>
    <row r="164" spans="2:6" x14ac:dyDescent="0.2">
      <c r="B164" s="7">
        <v>41426</v>
      </c>
      <c r="C164" s="41">
        <v>32.755001</v>
      </c>
      <c r="D164" s="41">
        <v>59.939999</v>
      </c>
      <c r="E164" s="41">
        <v>102.44000200000001</v>
      </c>
      <c r="F164" s="41">
        <v>34.540000999999997</v>
      </c>
    </row>
    <row r="165" spans="2:6" x14ac:dyDescent="0.2">
      <c r="B165" s="7">
        <v>41456</v>
      </c>
      <c r="C165" s="41">
        <v>35.645000000000003</v>
      </c>
      <c r="D165" s="41">
        <v>61.240001999999997</v>
      </c>
      <c r="E165" s="41">
        <v>105.099998</v>
      </c>
      <c r="F165" s="41">
        <v>31.84</v>
      </c>
    </row>
    <row r="166" spans="2:6" x14ac:dyDescent="0.2">
      <c r="B166" s="7">
        <v>41487</v>
      </c>
      <c r="C166" s="41">
        <v>35.259998000000003</v>
      </c>
      <c r="D166" s="41">
        <v>55.73</v>
      </c>
      <c r="E166" s="41">
        <v>103.91999800000001</v>
      </c>
      <c r="F166" s="41">
        <v>33.400002000000001</v>
      </c>
    </row>
    <row r="167" spans="2:6" x14ac:dyDescent="0.2">
      <c r="B167" s="7">
        <v>41518</v>
      </c>
      <c r="C167" s="41">
        <v>38.485000999999997</v>
      </c>
      <c r="D167" s="41">
        <v>56.200001</v>
      </c>
      <c r="E167" s="41">
        <v>117.5</v>
      </c>
      <c r="F167" s="41">
        <v>33.279998999999997</v>
      </c>
    </row>
    <row r="168" spans="2:6" x14ac:dyDescent="0.2">
      <c r="B168" s="7">
        <v>41548</v>
      </c>
      <c r="C168" s="41">
        <v>40.525002000000001</v>
      </c>
      <c r="D168" s="41">
        <v>60.470001000000003</v>
      </c>
      <c r="E168" s="41">
        <v>130.5</v>
      </c>
      <c r="F168" s="41">
        <v>35.409999999999997</v>
      </c>
    </row>
    <row r="169" spans="2:6" x14ac:dyDescent="0.2">
      <c r="B169" s="7">
        <v>41579</v>
      </c>
      <c r="C169" s="41">
        <v>40.729999999999997</v>
      </c>
      <c r="D169" s="41">
        <v>62.209999000000003</v>
      </c>
      <c r="E169" s="41">
        <v>134.25</v>
      </c>
      <c r="F169" s="41">
        <v>38.130001</v>
      </c>
    </row>
    <row r="170" spans="2:6" x14ac:dyDescent="0.2">
      <c r="B170" s="7">
        <v>41609</v>
      </c>
      <c r="C170" s="41">
        <v>39.195</v>
      </c>
      <c r="D170" s="41">
        <v>61.799999</v>
      </c>
      <c r="E170" s="41">
        <v>136.490005</v>
      </c>
      <c r="F170" s="41">
        <v>37.409999999999997</v>
      </c>
    </row>
    <row r="171" spans="2:6" x14ac:dyDescent="0.2">
      <c r="B171" s="7">
        <v>41640</v>
      </c>
      <c r="C171" s="41">
        <v>35.560001</v>
      </c>
      <c r="D171" s="41">
        <v>57.450001</v>
      </c>
      <c r="E171" s="41">
        <v>125.260002</v>
      </c>
      <c r="F171" s="41">
        <v>37.840000000000003</v>
      </c>
    </row>
    <row r="172" spans="2:6" x14ac:dyDescent="0.2">
      <c r="B172" s="7">
        <v>41671</v>
      </c>
      <c r="C172" s="41">
        <v>35.479999999999997</v>
      </c>
      <c r="D172" s="41">
        <v>61.48</v>
      </c>
      <c r="E172" s="41">
        <v>128.91999799999999</v>
      </c>
      <c r="F172" s="41">
        <v>38.310001</v>
      </c>
    </row>
    <row r="173" spans="2:6" x14ac:dyDescent="0.2">
      <c r="B173" s="7">
        <v>41699</v>
      </c>
      <c r="C173" s="41">
        <v>36.689999</v>
      </c>
      <c r="D173" s="41">
        <v>62.450001</v>
      </c>
      <c r="E173" s="41">
        <v>125.489998</v>
      </c>
      <c r="F173" s="41">
        <v>40.990001999999997</v>
      </c>
    </row>
    <row r="174" spans="2:6" x14ac:dyDescent="0.2">
      <c r="B174" s="7">
        <v>41730</v>
      </c>
      <c r="C174" s="41">
        <v>35.310001</v>
      </c>
      <c r="D174" s="41">
        <v>61.279998999999997</v>
      </c>
      <c r="E174" s="41">
        <v>129.020004</v>
      </c>
      <c r="F174" s="41">
        <v>40.400002000000001</v>
      </c>
    </row>
    <row r="175" spans="2:6" x14ac:dyDescent="0.2">
      <c r="B175" s="7">
        <v>41760</v>
      </c>
      <c r="C175" s="41">
        <v>36.619999</v>
      </c>
      <c r="D175" s="41">
        <v>68.059997999999993</v>
      </c>
      <c r="E175" s="41">
        <v>135.25</v>
      </c>
      <c r="F175" s="41">
        <v>40.939999</v>
      </c>
    </row>
    <row r="176" spans="2:6" x14ac:dyDescent="0.2">
      <c r="B176" s="7">
        <v>41791</v>
      </c>
      <c r="C176" s="41">
        <v>38.689999</v>
      </c>
      <c r="D176" s="41">
        <v>67.930000000000007</v>
      </c>
      <c r="E176" s="41">
        <v>127.230003</v>
      </c>
      <c r="F176" s="41">
        <v>41.700001</v>
      </c>
    </row>
    <row r="177" spans="2:6" x14ac:dyDescent="0.2">
      <c r="B177" s="7">
        <v>41821</v>
      </c>
      <c r="C177" s="41">
        <v>38.840000000000003</v>
      </c>
      <c r="D177" s="41">
        <v>69.230002999999996</v>
      </c>
      <c r="E177" s="41">
        <v>120.480003</v>
      </c>
      <c r="F177" s="41">
        <v>43.16</v>
      </c>
    </row>
    <row r="178" spans="2:6" x14ac:dyDescent="0.2">
      <c r="B178" s="7">
        <v>41852</v>
      </c>
      <c r="C178" s="41">
        <v>38.904998999999997</v>
      </c>
      <c r="D178" s="41">
        <v>69.25</v>
      </c>
      <c r="E178" s="41">
        <v>126.800003</v>
      </c>
      <c r="F178" s="41">
        <v>45.43</v>
      </c>
    </row>
    <row r="179" spans="2:6" x14ac:dyDescent="0.2">
      <c r="B179" s="7">
        <v>41883</v>
      </c>
      <c r="C179" s="41">
        <v>37.729999999999997</v>
      </c>
      <c r="D179" s="41">
        <v>68.370002999999997</v>
      </c>
      <c r="E179" s="41">
        <v>127.379997</v>
      </c>
      <c r="F179" s="41">
        <v>46.360000999999997</v>
      </c>
    </row>
    <row r="180" spans="2:6" x14ac:dyDescent="0.2">
      <c r="B180" s="7">
        <v>41913</v>
      </c>
      <c r="C180" s="41">
        <v>37.779998999999997</v>
      </c>
      <c r="D180" s="41">
        <v>72.610000999999997</v>
      </c>
      <c r="E180" s="41">
        <v>124.910004</v>
      </c>
      <c r="F180" s="41">
        <v>46.950001</v>
      </c>
    </row>
    <row r="181" spans="2:6" x14ac:dyDescent="0.2">
      <c r="B181" s="7">
        <v>41944</v>
      </c>
      <c r="C181" s="41">
        <v>40.604999999999997</v>
      </c>
      <c r="D181" s="41">
        <v>76.360000999999997</v>
      </c>
      <c r="E181" s="41">
        <v>134.36000100000001</v>
      </c>
      <c r="F181" s="41">
        <v>47.810001</v>
      </c>
    </row>
    <row r="182" spans="2:6" x14ac:dyDescent="0.2">
      <c r="B182" s="7">
        <v>41974</v>
      </c>
      <c r="C182" s="41">
        <v>41.025002000000001</v>
      </c>
      <c r="D182" s="41">
        <v>79.389999000000003</v>
      </c>
      <c r="E182" s="41">
        <v>129.979996</v>
      </c>
      <c r="F182" s="41">
        <v>46.450001</v>
      </c>
    </row>
    <row r="183" spans="2:6" x14ac:dyDescent="0.2">
      <c r="B183" s="7">
        <v>42005</v>
      </c>
      <c r="C183" s="41">
        <v>43.764999000000003</v>
      </c>
      <c r="D183" s="41">
        <v>76.199996999999996</v>
      </c>
      <c r="E183" s="41">
        <v>145.36999499999999</v>
      </c>
      <c r="F183" s="41">
        <v>40.400002000000001</v>
      </c>
    </row>
    <row r="184" spans="2:6" x14ac:dyDescent="0.2">
      <c r="B184" s="7">
        <v>42036</v>
      </c>
      <c r="C184" s="41">
        <v>46.744999</v>
      </c>
      <c r="D184" s="41">
        <v>80.430000000000007</v>
      </c>
      <c r="E184" s="41">
        <v>150.85000600000001</v>
      </c>
      <c r="F184" s="41">
        <v>43.849997999999999</v>
      </c>
    </row>
    <row r="185" spans="2:6" x14ac:dyDescent="0.2">
      <c r="B185" s="7">
        <v>42064</v>
      </c>
      <c r="C185" s="41">
        <v>47.349997999999999</v>
      </c>
      <c r="D185" s="41">
        <v>80.319999999999993</v>
      </c>
      <c r="E185" s="41">
        <v>150.08000200000001</v>
      </c>
      <c r="F185" s="41">
        <v>40.659999999999997</v>
      </c>
    </row>
    <row r="186" spans="2:6" x14ac:dyDescent="0.2">
      <c r="B186" s="7">
        <v>42095</v>
      </c>
      <c r="C186" s="41">
        <v>49.580002</v>
      </c>
      <c r="D186" s="41">
        <v>75.559997999999993</v>
      </c>
      <c r="E186" s="41">
        <v>143.33999600000001</v>
      </c>
      <c r="F186" s="41">
        <v>48.639999000000003</v>
      </c>
    </row>
    <row r="187" spans="2:6" x14ac:dyDescent="0.2">
      <c r="B187" s="7">
        <v>42125</v>
      </c>
      <c r="C187" s="41">
        <v>51.959999000000003</v>
      </c>
      <c r="D187" s="41">
        <v>72.639999000000003</v>
      </c>
      <c r="E187" s="41">
        <v>140.520004</v>
      </c>
      <c r="F187" s="41">
        <v>46.860000999999997</v>
      </c>
    </row>
    <row r="188" spans="2:6" x14ac:dyDescent="0.2">
      <c r="B188" s="7">
        <v>42156</v>
      </c>
      <c r="C188" s="41">
        <v>53.619999</v>
      </c>
      <c r="D188" s="41">
        <v>74.5</v>
      </c>
      <c r="E188" s="41">
        <v>138.720001</v>
      </c>
      <c r="F188" s="41">
        <v>44.150002000000001</v>
      </c>
    </row>
    <row r="189" spans="2:6" x14ac:dyDescent="0.2">
      <c r="B189" s="7">
        <v>42186</v>
      </c>
      <c r="C189" s="41">
        <v>57.93</v>
      </c>
      <c r="D189" s="41">
        <v>76.309997999999993</v>
      </c>
      <c r="E189" s="41">
        <v>144.16999799999999</v>
      </c>
      <c r="F189" s="41">
        <v>46.700001</v>
      </c>
    </row>
    <row r="190" spans="2:6" x14ac:dyDescent="0.2">
      <c r="B190" s="7">
        <v>42217</v>
      </c>
      <c r="C190" s="41">
        <v>55.950001</v>
      </c>
      <c r="D190" s="41">
        <v>72.879997000000003</v>
      </c>
      <c r="E190" s="41">
        <v>130.679993</v>
      </c>
      <c r="F190" s="41">
        <v>43.52</v>
      </c>
    </row>
    <row r="191" spans="2:6" x14ac:dyDescent="0.2">
      <c r="B191" s="7">
        <v>42248</v>
      </c>
      <c r="C191" s="41">
        <v>56.84</v>
      </c>
      <c r="D191" s="41">
        <v>71.709998999999996</v>
      </c>
      <c r="E191" s="41">
        <v>130.949997</v>
      </c>
      <c r="F191" s="41">
        <v>44.259998000000003</v>
      </c>
    </row>
    <row r="192" spans="2:6" x14ac:dyDescent="0.2">
      <c r="B192" s="7">
        <v>42278</v>
      </c>
      <c r="C192" s="41">
        <v>62.57</v>
      </c>
      <c r="D192" s="41">
        <v>65.209998999999996</v>
      </c>
      <c r="E192" s="41">
        <v>148.070007</v>
      </c>
      <c r="F192" s="41">
        <v>52.639999000000003</v>
      </c>
    </row>
    <row r="193" spans="2:6" x14ac:dyDescent="0.2">
      <c r="B193" s="7">
        <v>42309</v>
      </c>
      <c r="C193" s="41">
        <v>61.389999000000003</v>
      </c>
      <c r="D193" s="41">
        <v>56.310001</v>
      </c>
      <c r="E193" s="41">
        <v>145.449997</v>
      </c>
      <c r="F193" s="41">
        <v>54.349997999999999</v>
      </c>
    </row>
    <row r="194" spans="2:6" x14ac:dyDescent="0.2">
      <c r="B194" s="7">
        <v>42339</v>
      </c>
      <c r="C194" s="41">
        <v>60.029998999999997</v>
      </c>
      <c r="D194" s="41">
        <v>49.810001</v>
      </c>
      <c r="E194" s="41">
        <v>144.58999600000001</v>
      </c>
      <c r="F194" s="41">
        <v>55.48</v>
      </c>
    </row>
    <row r="195" spans="2:6" x14ac:dyDescent="0.2">
      <c r="B195" s="7">
        <v>42370</v>
      </c>
      <c r="C195" s="41">
        <v>60.77</v>
      </c>
      <c r="D195" s="41">
        <v>49.099997999999999</v>
      </c>
      <c r="E195" s="41">
        <v>120.129997</v>
      </c>
      <c r="F195" s="41">
        <v>55.09</v>
      </c>
    </row>
    <row r="196" spans="2:6" x14ac:dyDescent="0.2">
      <c r="B196" s="7">
        <v>42401</v>
      </c>
      <c r="C196" s="41">
        <v>58.209999000000003</v>
      </c>
      <c r="D196" s="41">
        <v>51.32</v>
      </c>
      <c r="E196" s="41">
        <v>118.18</v>
      </c>
      <c r="F196" s="41">
        <v>50.880001</v>
      </c>
    </row>
    <row r="197" spans="2:6" x14ac:dyDescent="0.2">
      <c r="B197" s="7">
        <v>42430</v>
      </c>
      <c r="C197" s="41">
        <v>59.700001</v>
      </c>
      <c r="D197" s="41">
        <v>57.209999000000003</v>
      </c>
      <c r="E197" s="41">
        <v>126.94000200000001</v>
      </c>
      <c r="F197" s="41">
        <v>55.23</v>
      </c>
    </row>
    <row r="198" spans="2:6" x14ac:dyDescent="0.2">
      <c r="B198" s="7">
        <v>42461</v>
      </c>
      <c r="C198" s="41">
        <v>56.23</v>
      </c>
      <c r="D198" s="41">
        <v>51.130001</v>
      </c>
      <c r="E198" s="41">
        <v>134.800003</v>
      </c>
      <c r="F198" s="41">
        <v>49.869999</v>
      </c>
    </row>
    <row r="199" spans="2:6" x14ac:dyDescent="0.2">
      <c r="B199" s="7">
        <v>42491</v>
      </c>
      <c r="C199" s="41">
        <v>54.889999000000003</v>
      </c>
      <c r="D199" s="41">
        <v>37.979999999999997</v>
      </c>
      <c r="E199" s="41">
        <v>126.150002</v>
      </c>
      <c r="F199" s="41">
        <v>53</v>
      </c>
    </row>
    <row r="200" spans="2:6" x14ac:dyDescent="0.2">
      <c r="B200" s="7">
        <v>42522</v>
      </c>
      <c r="C200" s="41">
        <v>57.119999</v>
      </c>
      <c r="D200" s="41">
        <v>38.049999</v>
      </c>
      <c r="E200" s="41">
        <v>129.86999499999999</v>
      </c>
      <c r="F200" s="41">
        <v>51.169998</v>
      </c>
    </row>
    <row r="201" spans="2:6" x14ac:dyDescent="0.2">
      <c r="B201" s="7">
        <v>42552</v>
      </c>
      <c r="C201" s="41">
        <v>58.049999</v>
      </c>
      <c r="D201" s="41">
        <v>44.23</v>
      </c>
      <c r="E201" s="41">
        <v>133.66000399999999</v>
      </c>
      <c r="F201" s="41">
        <v>56.68</v>
      </c>
    </row>
    <row r="202" spans="2:6" x14ac:dyDescent="0.2">
      <c r="B202" s="7">
        <v>42583</v>
      </c>
      <c r="C202" s="41">
        <v>56.23</v>
      </c>
      <c r="D202" s="41">
        <v>50.459999000000003</v>
      </c>
      <c r="E202" s="41">
        <v>129.449997</v>
      </c>
      <c r="F202" s="41">
        <v>57.459999000000003</v>
      </c>
    </row>
    <row r="203" spans="2:6" x14ac:dyDescent="0.2">
      <c r="B203" s="7">
        <v>42614</v>
      </c>
      <c r="C203" s="41">
        <v>54.139999000000003</v>
      </c>
      <c r="D203" s="41">
        <v>51.880001</v>
      </c>
      <c r="E203" s="41">
        <v>131.740005</v>
      </c>
      <c r="F203" s="41">
        <v>57.599997999999999</v>
      </c>
    </row>
    <row r="204" spans="2:6" x14ac:dyDescent="0.2">
      <c r="B204" s="7">
        <v>42644</v>
      </c>
      <c r="C204" s="41">
        <v>53.07</v>
      </c>
      <c r="D204" s="41">
        <v>52</v>
      </c>
      <c r="E204" s="41">
        <v>142.429993</v>
      </c>
      <c r="F204" s="41">
        <v>59.919998</v>
      </c>
    </row>
    <row r="205" spans="2:6" x14ac:dyDescent="0.2">
      <c r="B205" s="7">
        <v>42675</v>
      </c>
      <c r="C205" s="41">
        <v>57.970001000000003</v>
      </c>
      <c r="D205" s="41">
        <v>55.919998</v>
      </c>
      <c r="E205" s="41">
        <v>150.55999800000001</v>
      </c>
      <c r="F205" s="41">
        <v>60.259998000000003</v>
      </c>
    </row>
    <row r="206" spans="2:6" x14ac:dyDescent="0.2">
      <c r="B206" s="7">
        <v>42705</v>
      </c>
      <c r="C206" s="41">
        <v>55.52</v>
      </c>
      <c r="D206" s="41">
        <v>47.93</v>
      </c>
      <c r="E206" s="41">
        <v>155.679993</v>
      </c>
      <c r="F206" s="41">
        <v>62.139999000000003</v>
      </c>
    </row>
    <row r="207" spans="2:6" x14ac:dyDescent="0.2">
      <c r="B207" s="7">
        <v>42736</v>
      </c>
      <c r="C207" s="41">
        <v>55.220001000000003</v>
      </c>
      <c r="D207" s="41">
        <v>44.220001000000003</v>
      </c>
      <c r="E207" s="41">
        <v>163.41999799999999</v>
      </c>
      <c r="F207" s="41">
        <v>64.650002000000001</v>
      </c>
    </row>
    <row r="208" spans="2:6" x14ac:dyDescent="0.2">
      <c r="B208" s="7">
        <v>42767</v>
      </c>
      <c r="C208" s="41">
        <v>56.869999</v>
      </c>
      <c r="D208" s="41">
        <v>46.66</v>
      </c>
      <c r="E208" s="41">
        <v>180.229996</v>
      </c>
      <c r="F208" s="41">
        <v>63.98</v>
      </c>
    </row>
    <row r="209" spans="2:6" x14ac:dyDescent="0.2">
      <c r="B209" s="7">
        <v>42795</v>
      </c>
      <c r="C209" s="41">
        <v>58.389999000000003</v>
      </c>
      <c r="D209" s="41">
        <v>46.57</v>
      </c>
      <c r="E209" s="41">
        <v>176.86000100000001</v>
      </c>
      <c r="F209" s="41">
        <v>65.860000999999997</v>
      </c>
    </row>
    <row r="210" spans="2:6" x14ac:dyDescent="0.2">
      <c r="B210" s="7">
        <v>42826</v>
      </c>
      <c r="C210" s="41">
        <v>60.060001</v>
      </c>
      <c r="D210" s="41">
        <v>48.27</v>
      </c>
      <c r="E210" s="41">
        <v>184.83000200000001</v>
      </c>
      <c r="F210" s="41">
        <v>68.459998999999996</v>
      </c>
    </row>
    <row r="211" spans="2:6" x14ac:dyDescent="0.2">
      <c r="B211" s="7">
        <v>42856</v>
      </c>
      <c r="C211" s="41">
        <v>63.610000999999997</v>
      </c>
      <c r="D211" s="41">
        <v>41.799999</v>
      </c>
      <c r="E211" s="41">
        <v>187.63000500000001</v>
      </c>
      <c r="F211" s="41">
        <v>69.839995999999999</v>
      </c>
    </row>
    <row r="212" spans="2:6" x14ac:dyDescent="0.2">
      <c r="B212" s="7">
        <v>42887</v>
      </c>
      <c r="C212" s="41">
        <v>58.310001</v>
      </c>
      <c r="D212" s="41">
        <v>47.830002</v>
      </c>
      <c r="E212" s="41">
        <v>197.75</v>
      </c>
      <c r="F212" s="41">
        <v>68.930000000000007</v>
      </c>
    </row>
    <row r="213" spans="2:6" x14ac:dyDescent="0.2">
      <c r="B213" s="7">
        <v>42917</v>
      </c>
      <c r="C213" s="41">
        <v>53.98</v>
      </c>
      <c r="D213" s="41">
        <v>48.57</v>
      </c>
      <c r="E213" s="41">
        <v>242.46000699999999</v>
      </c>
      <c r="F213" s="41">
        <v>72.699996999999996</v>
      </c>
    </row>
    <row r="214" spans="2:6" x14ac:dyDescent="0.2">
      <c r="B214" s="7">
        <v>42948</v>
      </c>
      <c r="C214" s="41">
        <v>54.860000999999997</v>
      </c>
      <c r="D214" s="41">
        <v>44.619999</v>
      </c>
      <c r="E214" s="41">
        <v>239.66000399999999</v>
      </c>
      <c r="F214" s="41">
        <v>74.769997000000004</v>
      </c>
    </row>
    <row r="215" spans="2:6" x14ac:dyDescent="0.2">
      <c r="B215" s="7">
        <v>42979</v>
      </c>
      <c r="C215" s="41">
        <v>53.709999000000003</v>
      </c>
      <c r="D215" s="41">
        <v>47.150002000000001</v>
      </c>
      <c r="E215" s="41">
        <v>254.21000699999999</v>
      </c>
      <c r="F215" s="41">
        <v>74.489998</v>
      </c>
    </row>
    <row r="216" spans="2:6" x14ac:dyDescent="0.2">
      <c r="B216" s="7">
        <v>43009</v>
      </c>
      <c r="C216" s="41">
        <v>54.84</v>
      </c>
      <c r="D216" s="41">
        <v>39.650002000000001</v>
      </c>
      <c r="E216" s="41">
        <v>257.98001099999999</v>
      </c>
      <c r="F216" s="41">
        <v>83.18</v>
      </c>
    </row>
    <row r="217" spans="2:6" x14ac:dyDescent="0.2">
      <c r="B217" s="7">
        <v>43040</v>
      </c>
      <c r="C217" s="41">
        <v>57.82</v>
      </c>
      <c r="D217" s="41">
        <v>45.450001</v>
      </c>
      <c r="E217" s="41">
        <v>276.79998799999998</v>
      </c>
      <c r="F217" s="41">
        <v>84.169998000000007</v>
      </c>
    </row>
    <row r="218" spans="2:6" x14ac:dyDescent="0.2">
      <c r="B218" s="7">
        <v>43070</v>
      </c>
      <c r="C218" s="41">
        <v>57.43</v>
      </c>
      <c r="D218" s="41">
        <v>47.380001</v>
      </c>
      <c r="E218" s="41">
        <v>294.91000400000001</v>
      </c>
      <c r="F218" s="41">
        <v>85.540001000000004</v>
      </c>
    </row>
    <row r="219" spans="2:6" x14ac:dyDescent="0.2">
      <c r="B219" s="7">
        <v>43101</v>
      </c>
      <c r="C219" s="41">
        <v>56.810001</v>
      </c>
      <c r="D219" s="41">
        <v>49.310001</v>
      </c>
      <c r="E219" s="41">
        <v>354.36999500000002</v>
      </c>
      <c r="F219" s="41">
        <v>95.010002</v>
      </c>
    </row>
    <row r="220" spans="2:6" x14ac:dyDescent="0.2">
      <c r="B220" s="7">
        <v>43132</v>
      </c>
      <c r="C220" s="41">
        <v>57.099997999999999</v>
      </c>
      <c r="D220" s="41">
        <v>51.310001</v>
      </c>
      <c r="E220" s="41">
        <v>362.209991</v>
      </c>
      <c r="F220" s="41">
        <v>93.769997000000004</v>
      </c>
    </row>
    <row r="221" spans="2:6" x14ac:dyDescent="0.2">
      <c r="B221" s="7">
        <v>43160</v>
      </c>
      <c r="C221" s="41">
        <v>57.889999000000003</v>
      </c>
      <c r="D221" s="41">
        <v>48.41</v>
      </c>
      <c r="E221" s="41">
        <v>327.88000499999998</v>
      </c>
      <c r="F221" s="41">
        <v>91.269997000000004</v>
      </c>
    </row>
    <row r="222" spans="2:6" x14ac:dyDescent="0.2">
      <c r="B222" s="7">
        <v>43191</v>
      </c>
      <c r="C222" s="41">
        <v>57.57</v>
      </c>
      <c r="D222" s="41">
        <v>50.560001</v>
      </c>
      <c r="E222" s="41">
        <v>333.55999800000001</v>
      </c>
      <c r="F222" s="41">
        <v>93.519997000000004</v>
      </c>
    </row>
    <row r="223" spans="2:6" x14ac:dyDescent="0.2">
      <c r="B223" s="7">
        <v>43221</v>
      </c>
      <c r="C223" s="41">
        <v>56.669998</v>
      </c>
      <c r="D223" s="41">
        <v>49.029998999999997</v>
      </c>
      <c r="E223" s="41">
        <v>352.16000400000001</v>
      </c>
      <c r="F223" s="41">
        <v>98.839995999999999</v>
      </c>
    </row>
    <row r="224" spans="2:6" x14ac:dyDescent="0.2">
      <c r="B224" s="7">
        <v>43252</v>
      </c>
      <c r="C224" s="41">
        <v>48.849997999999999</v>
      </c>
      <c r="D224" s="41">
        <v>51.779998999999997</v>
      </c>
      <c r="E224" s="41">
        <v>335.51001000000002</v>
      </c>
      <c r="F224" s="41">
        <v>98.610000999999997</v>
      </c>
    </row>
    <row r="225" spans="2:6" x14ac:dyDescent="0.2">
      <c r="B225" s="7">
        <v>43282</v>
      </c>
      <c r="C225" s="41">
        <v>52.389999000000003</v>
      </c>
      <c r="D225" s="41">
        <v>52.41</v>
      </c>
      <c r="E225" s="41">
        <v>356.29998799999998</v>
      </c>
      <c r="F225" s="41">
        <v>106.08000199999999</v>
      </c>
    </row>
    <row r="226" spans="2:6" x14ac:dyDescent="0.2">
      <c r="B226" s="7">
        <v>43313</v>
      </c>
      <c r="C226" s="41">
        <v>53.450001</v>
      </c>
      <c r="D226" s="41">
        <v>62.849997999999999</v>
      </c>
      <c r="E226" s="41">
        <v>342.790009</v>
      </c>
      <c r="F226" s="41">
        <v>112.33000199999999</v>
      </c>
    </row>
    <row r="227" spans="2:6" x14ac:dyDescent="0.2">
      <c r="B227" s="7">
        <v>43344</v>
      </c>
      <c r="C227" s="41">
        <v>56.84</v>
      </c>
      <c r="D227" s="41">
        <v>59.810001</v>
      </c>
      <c r="E227" s="41">
        <v>371.89999399999999</v>
      </c>
      <c r="F227" s="41">
        <v>114.370003</v>
      </c>
    </row>
    <row r="228" spans="2:6" x14ac:dyDescent="0.2">
      <c r="B228" s="7">
        <v>43374</v>
      </c>
      <c r="C228" s="41">
        <v>58.27</v>
      </c>
      <c r="D228" s="41">
        <v>65.769997000000004</v>
      </c>
      <c r="E228" s="41">
        <v>354.85998499999999</v>
      </c>
      <c r="F228" s="41">
        <v>106.80999799999999</v>
      </c>
    </row>
    <row r="229" spans="2:6" x14ac:dyDescent="0.2">
      <c r="B229" s="7">
        <v>43405</v>
      </c>
      <c r="C229" s="41">
        <v>66.720000999999996</v>
      </c>
      <c r="D229" s="41">
        <v>52.869999</v>
      </c>
      <c r="E229" s="41">
        <v>346.76001000000002</v>
      </c>
      <c r="F229" s="41">
        <v>110.889999</v>
      </c>
    </row>
    <row r="230" spans="2:6" x14ac:dyDescent="0.2">
      <c r="B230" s="7">
        <v>43435</v>
      </c>
      <c r="C230" s="41">
        <v>64.400002000000001</v>
      </c>
      <c r="D230" s="41">
        <v>46.610000999999997</v>
      </c>
      <c r="E230" s="41">
        <v>322.5</v>
      </c>
      <c r="F230" s="41">
        <v>101.57</v>
      </c>
    </row>
    <row r="231" spans="2:6" x14ac:dyDescent="0.2">
      <c r="B231" s="7">
        <v>43466</v>
      </c>
      <c r="C231" s="41">
        <v>68.139999000000003</v>
      </c>
      <c r="D231" s="41">
        <v>46.41</v>
      </c>
      <c r="E231" s="41">
        <v>385.61999500000002</v>
      </c>
      <c r="F231" s="41">
        <v>104.43</v>
      </c>
    </row>
    <row r="232" spans="2:6" x14ac:dyDescent="0.2">
      <c r="B232" s="7">
        <v>43497</v>
      </c>
      <c r="C232" s="41">
        <v>70.260002</v>
      </c>
      <c r="D232" s="41">
        <v>47.279998999999997</v>
      </c>
      <c r="E232" s="41">
        <v>439.959991</v>
      </c>
      <c r="F232" s="41">
        <v>112.029999</v>
      </c>
    </row>
    <row r="233" spans="2:6" x14ac:dyDescent="0.2">
      <c r="B233" s="7">
        <v>43525</v>
      </c>
      <c r="C233" s="41">
        <v>74.339995999999999</v>
      </c>
      <c r="D233" s="41">
        <v>44.380001</v>
      </c>
      <c r="E233" s="41">
        <v>381.42001299999998</v>
      </c>
      <c r="F233" s="41">
        <v>117.94000200000001</v>
      </c>
    </row>
    <row r="234" spans="2:6" x14ac:dyDescent="0.2">
      <c r="B234" s="7">
        <v>43556</v>
      </c>
      <c r="C234" s="41">
        <v>77.680000000000007</v>
      </c>
      <c r="D234" s="41">
        <v>41.02</v>
      </c>
      <c r="E234" s="41">
        <v>377.69000199999999</v>
      </c>
      <c r="F234" s="41">
        <v>130.60000600000001</v>
      </c>
    </row>
    <row r="235" spans="2:6" x14ac:dyDescent="0.2">
      <c r="B235" s="7">
        <v>43586</v>
      </c>
      <c r="C235" s="41">
        <v>76.059997999999993</v>
      </c>
      <c r="D235" s="41">
        <v>31.299999</v>
      </c>
      <c r="E235" s="41">
        <v>341.60998499999999</v>
      </c>
      <c r="F235" s="41">
        <v>123.68</v>
      </c>
    </row>
    <row r="236" spans="2:6" x14ac:dyDescent="0.2">
      <c r="B236" s="7">
        <v>43617</v>
      </c>
      <c r="C236" s="41">
        <v>83.830001999999993</v>
      </c>
      <c r="D236" s="41">
        <v>31.860001</v>
      </c>
      <c r="E236" s="41">
        <v>364.01001000000002</v>
      </c>
      <c r="F236" s="41">
        <v>133.96000699999999</v>
      </c>
    </row>
    <row r="237" spans="2:6" x14ac:dyDescent="0.2">
      <c r="B237" s="7">
        <v>43647</v>
      </c>
      <c r="C237" s="41">
        <v>94.690002000000007</v>
      </c>
      <c r="D237" s="41">
        <v>33.110000999999997</v>
      </c>
      <c r="E237" s="41">
        <v>341.17999300000002</v>
      </c>
      <c r="F237" s="41">
        <v>136.270004</v>
      </c>
    </row>
    <row r="238" spans="2:6" x14ac:dyDescent="0.2">
      <c r="B238" s="7">
        <v>43678</v>
      </c>
      <c r="C238" s="41">
        <v>96.559997999999993</v>
      </c>
      <c r="D238" s="41">
        <v>28.969999000000001</v>
      </c>
      <c r="E238" s="41">
        <v>364.08999599999999</v>
      </c>
      <c r="F238" s="41">
        <v>137.86000100000001</v>
      </c>
    </row>
    <row r="239" spans="2:6" x14ac:dyDescent="0.2">
      <c r="B239" s="7">
        <v>43709</v>
      </c>
      <c r="C239" s="41">
        <v>88.419998000000007</v>
      </c>
      <c r="D239" s="41">
        <v>33.669998</v>
      </c>
      <c r="E239" s="41">
        <v>380.47000100000002</v>
      </c>
      <c r="F239" s="41">
        <v>139.029999</v>
      </c>
    </row>
    <row r="240" spans="2:6" x14ac:dyDescent="0.2">
      <c r="B240" s="7">
        <v>43739</v>
      </c>
      <c r="C240" s="41">
        <v>84.559997999999993</v>
      </c>
      <c r="D240" s="41">
        <v>35.900002000000001</v>
      </c>
      <c r="E240" s="41">
        <v>339.91000400000001</v>
      </c>
      <c r="F240" s="41">
        <v>143.36999499999999</v>
      </c>
    </row>
    <row r="241" spans="2:6" x14ac:dyDescent="0.2">
      <c r="B241" s="7">
        <v>43770</v>
      </c>
      <c r="C241" s="41">
        <v>85.43</v>
      </c>
      <c r="D241" s="41">
        <v>38.169998</v>
      </c>
      <c r="E241" s="41">
        <v>366.17999300000002</v>
      </c>
      <c r="F241" s="41">
        <v>151.38000500000001</v>
      </c>
    </row>
    <row r="242" spans="2:6" x14ac:dyDescent="0.2">
      <c r="B242" s="7">
        <v>43800</v>
      </c>
      <c r="C242" s="41">
        <v>87.919998000000007</v>
      </c>
      <c r="D242" s="41">
        <v>40.93</v>
      </c>
      <c r="E242" s="41">
        <v>325.76001000000002</v>
      </c>
      <c r="F242" s="41">
        <v>157.699997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</vt:lpstr>
      <vt:lpstr>Ejercicio 1</vt:lpstr>
      <vt:lpstr>Ejercicio 2</vt:lpstr>
      <vt:lpstr>Assets BH</vt:lpstr>
      <vt:lpstr>Data BH</vt:lpstr>
      <vt:lpstr>Portfolios BH</vt:lpstr>
      <vt:lpstr>Corr_0</vt:lpstr>
      <vt:lpstr>Corr_1</vt:lpstr>
      <vt:lpstr>Corr_-1</vt:lpstr>
      <vt:lpstr>Sesgo</vt:lpstr>
      <vt:lpstr>Precios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ffilippini</dc:creator>
  <cp:lastModifiedBy>Microsoft Office User</cp:lastModifiedBy>
  <dcterms:created xsi:type="dcterms:W3CDTF">2020-07-16T13:11:39Z</dcterms:created>
  <dcterms:modified xsi:type="dcterms:W3CDTF">2022-07-04T15:15:27Z</dcterms:modified>
</cp:coreProperties>
</file>